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ЩАЯ ТАБЛИЦА" sheetId="1" state="visible" r:id="rId2"/>
  </sheets>
  <definedNames>
    <definedName function="false" hidden="false" localSheetId="0" name="_xlnm._FilterDatabase" vbProcedure="false">'ОБЩАЯ ТАБЛИЦА'!$BQ:$BR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7" authorId="0">
      <text>
        <r>
          <rPr>
            <sz val="10"/>
            <rFont val="Arial"/>
            <family val="0"/>
            <charset val="1"/>
          </rPr>
          <t xml:space="preserve">Сергей Сорокин:
</t>
        </r>
        <r>
          <rPr>
            <sz val="9"/>
            <color rgb="FF000000"/>
            <rFont val="Tahoma"/>
            <family val="2"/>
            <charset val="204"/>
          </rPr>
          <t xml:space="preserve">Температура в градусах цельсия
</t>
        </r>
      </text>
    </comment>
    <comment ref="C7" authorId="0">
      <text>
        <r>
          <rPr>
            <sz val="10"/>
            <rFont val="Arial"/>
            <family val="0"/>
            <charset val="1"/>
          </rPr>
          <t xml:space="preserve">Сергей Сорокин:
</t>
        </r>
        <r>
          <rPr>
            <sz val="9"/>
            <color rgb="FF000000"/>
            <rFont val="Tahoma"/>
            <family val="2"/>
            <charset val="204"/>
          </rPr>
          <t xml:space="preserve">Атмосферное давление</t>
        </r>
      </text>
    </comment>
    <comment ref="D7" authorId="0">
      <text>
        <r>
          <rPr>
            <sz val="10"/>
            <rFont val="Arial"/>
            <family val="0"/>
            <charset val="1"/>
          </rPr>
          <t xml:space="preserve">Сергей Сорокин:
</t>
        </r>
        <r>
          <rPr>
            <sz val="9"/>
            <color rgb="FF000000"/>
            <rFont val="Tahoma"/>
            <family val="2"/>
            <charset val="204"/>
          </rPr>
          <t xml:space="preserve">Относительная влажность</t>
        </r>
      </text>
    </comment>
    <comment ref="E7" authorId="0">
      <text>
        <r>
          <rPr>
            <sz val="10"/>
            <rFont val="Arial"/>
            <family val="0"/>
            <charset val="1"/>
          </rPr>
          <t xml:space="preserve">Сергей Сорокин:
</t>
        </r>
        <r>
          <rPr>
            <sz val="9"/>
            <color rgb="FF000000"/>
            <rFont val="Tahoma"/>
            <family val="2"/>
            <charset val="204"/>
          </rPr>
          <t xml:space="preserve">Направление ветра</t>
        </r>
      </text>
    </comment>
    <comment ref="F7" authorId="0">
      <text>
        <r>
          <rPr>
            <sz val="10"/>
            <rFont val="Arial"/>
            <family val="0"/>
            <charset val="1"/>
          </rPr>
          <t xml:space="preserve">Сергей Сорокин:
</t>
        </r>
        <r>
          <rPr>
            <sz val="9"/>
            <color rgb="FF000000"/>
            <rFont val="Tahoma"/>
            <family val="2"/>
            <charset val="204"/>
          </rPr>
          <t xml:space="preserve">Скорость ветра</t>
        </r>
      </text>
    </comment>
    <comment ref="R7" authorId="0">
      <text>
        <r>
          <rPr>
            <sz val="10"/>
            <rFont val="Arial"/>
            <family val="0"/>
            <charset val="1"/>
          </rPr>
          <t xml:space="preserve">Сергей Сорокин:
</t>
        </r>
        <r>
          <rPr>
            <sz val="9"/>
            <color rgb="FF000000"/>
            <rFont val="Tahoma"/>
            <family val="2"/>
            <charset val="204"/>
          </rPr>
          <t xml:space="preserve">Температура в градусах цельсия
</t>
        </r>
      </text>
    </comment>
    <comment ref="S7" authorId="0">
      <text>
        <r>
          <rPr>
            <sz val="10"/>
            <rFont val="Arial"/>
            <family val="0"/>
            <charset val="1"/>
          </rPr>
          <t xml:space="preserve">Сергей Сорокин:
</t>
        </r>
        <r>
          <rPr>
            <sz val="9"/>
            <color rgb="FF000000"/>
            <rFont val="Tahoma"/>
            <family val="2"/>
            <charset val="204"/>
          </rPr>
          <t xml:space="preserve">Атмосферное давление</t>
        </r>
      </text>
    </comment>
    <comment ref="T7" authorId="0">
      <text>
        <r>
          <rPr>
            <sz val="10"/>
            <rFont val="Arial"/>
            <family val="0"/>
            <charset val="1"/>
          </rPr>
          <t xml:space="preserve">Сергей Сорокин:
</t>
        </r>
        <r>
          <rPr>
            <sz val="9"/>
            <color rgb="FF000000"/>
            <rFont val="Tahoma"/>
            <family val="2"/>
            <charset val="204"/>
          </rPr>
          <t xml:space="preserve">Относительная влажность</t>
        </r>
      </text>
    </comment>
    <comment ref="U7" authorId="0">
      <text>
        <r>
          <rPr>
            <sz val="10"/>
            <rFont val="Arial"/>
            <family val="0"/>
            <charset val="1"/>
          </rPr>
          <t xml:space="preserve">Сергей Сорокин:
</t>
        </r>
        <r>
          <rPr>
            <sz val="9"/>
            <color rgb="FF000000"/>
            <rFont val="Tahoma"/>
            <family val="2"/>
            <charset val="204"/>
          </rPr>
          <t xml:space="preserve">Направление ветра</t>
        </r>
      </text>
    </comment>
    <comment ref="V7" authorId="0">
      <text>
        <r>
          <rPr>
            <sz val="10"/>
            <rFont val="Arial"/>
            <family val="0"/>
            <charset val="1"/>
          </rPr>
          <t xml:space="preserve">Сергей Сорокин:
</t>
        </r>
        <r>
          <rPr>
            <sz val="9"/>
            <color rgb="FF000000"/>
            <rFont val="Tahoma"/>
            <family val="2"/>
            <charset val="204"/>
          </rPr>
          <t xml:space="preserve">Скорость ветра</t>
        </r>
      </text>
    </comment>
  </commentList>
</comments>
</file>

<file path=xl/sharedStrings.xml><?xml version="1.0" encoding="utf-8"?>
<sst xmlns="http://schemas.openxmlformats.org/spreadsheetml/2006/main" count="13471" uniqueCount="3025">
  <si>
    <t xml:space="preserve"># Метеостанция Краснодар, Россия, METAR=URKK, выборка с 01.02.2022 по 01.02.2023, все дни</t>
  </si>
  <si>
    <t xml:space="preserve"># Метеостанция Москва (ВДНХ), Россия, WMO_ID=27612, выборка с 01.02.2022 по 01.02.2023, все дни</t>
  </si>
  <si>
    <t xml:space="preserve">Генераторы</t>
  </si>
  <si>
    <t xml:space="preserve">Нагрузка</t>
  </si>
  <si>
    <t xml:space="preserve">Мощность, Вт</t>
  </si>
  <si>
    <t xml:space="preserve">Кол-во, шт</t>
  </si>
  <si>
    <t xml:space="preserve">Время работы в день, ч</t>
  </si>
  <si>
    <t xml:space="preserve">Потребляемая мощность в день, Вт</t>
  </si>
  <si>
    <t xml:space="preserve">Даты</t>
  </si>
  <si>
    <t xml:space="preserve">День недели</t>
  </si>
  <si>
    <t xml:space="preserve">Холодильник (с учётом его выключений)</t>
  </si>
  <si>
    <t xml:space="preserve">Микроволновая печь</t>
  </si>
  <si>
    <t xml:space="preserve">Компьютер</t>
  </si>
  <si>
    <t xml:space="preserve">Телевизор</t>
  </si>
  <si>
    <t xml:space="preserve">Стиральная машина</t>
  </si>
  <si>
    <t xml:space="preserve">Лиминесцентные лампы 20 Вт</t>
  </si>
  <si>
    <t xml:space="preserve">Глубинный насос (1,2 кВт, глубина 50 м)</t>
  </si>
  <si>
    <t xml:space="preserve">Циркуляц. насос котла отопления (для зимы)</t>
  </si>
  <si>
    <t xml:space="preserve">Кондиционер</t>
  </si>
  <si>
    <t xml:space="preserve">Энергозависимый септик Топас (крайне не желателен)</t>
  </si>
  <si>
    <t xml:space="preserve">Цепная электропила</t>
  </si>
  <si>
    <t xml:space="preserve">Фен</t>
  </si>
  <si>
    <t xml:space="preserve">Пылесос</t>
  </si>
  <si>
    <t xml:space="preserve">Электрочайник</t>
  </si>
  <si>
    <t xml:space="preserve">Приёмник</t>
  </si>
  <si>
    <t xml:space="preserve">Проигрыватьель DVD с усилителем и колонками</t>
  </si>
  <si>
    <t xml:space="preserve">Нагрев воды (с коэффициентом)</t>
  </si>
  <si>
    <t xml:space="preserve">Случайный коэффициент от 0,6 до 1</t>
  </si>
  <si>
    <t xml:space="preserve">Потребляемая мощность в день, Вт (КРАСНОДАР)</t>
  </si>
  <si>
    <t xml:space="preserve">Случайный коэффициент от 0,8 до 1</t>
  </si>
  <si>
    <t xml:space="preserve">Потребляемая мощность в день, Вт (МОСКВА)</t>
  </si>
  <si>
    <t xml:space="preserve">Потребители</t>
  </si>
  <si>
    <r>
      <rPr>
        <i val="true"/>
        <sz val="10"/>
        <rFont val="Arial"/>
        <family val="2"/>
        <charset val="204"/>
      </rPr>
      <t xml:space="preserve">Суммарная вырабатываемая мощность [Вт] </t>
    </r>
    <r>
      <rPr>
        <b val="true"/>
        <i val="true"/>
        <sz val="10"/>
        <rFont val="Arial"/>
        <family val="2"/>
        <charset val="204"/>
      </rPr>
      <t xml:space="preserve">(КРАСНОДАР)</t>
    </r>
  </si>
  <si>
    <r>
      <rPr>
        <i val="true"/>
        <sz val="10"/>
        <rFont val="Arial"/>
        <family val="2"/>
        <charset val="204"/>
      </rPr>
      <t xml:space="preserve">Суммарная вырабатываемая мощность [Вт] </t>
    </r>
    <r>
      <rPr>
        <b val="true"/>
        <i val="true"/>
        <sz val="10"/>
        <rFont val="Arial"/>
        <family val="2"/>
        <charset val="204"/>
      </rPr>
      <t xml:space="preserve">(МОСКВА)</t>
    </r>
  </si>
  <si>
    <r>
      <rPr>
        <b val="true"/>
        <i val="true"/>
        <sz val="10"/>
        <rFont val="Arial"/>
        <family val="2"/>
        <charset val="204"/>
      </rPr>
      <t xml:space="preserve">Краснодар</t>
    </r>
    <r>
      <rPr>
        <i val="true"/>
        <sz val="10"/>
        <rFont val="Arial"/>
        <family val="2"/>
        <charset val="204"/>
      </rPr>
      <t xml:space="preserve">  Дизель ночью, ч</t>
    </r>
  </si>
  <si>
    <r>
      <rPr>
        <b val="true"/>
        <i val="true"/>
        <sz val="10"/>
        <rFont val="Arial"/>
        <family val="2"/>
        <charset val="204"/>
      </rPr>
      <t xml:space="preserve">Москва</t>
    </r>
    <r>
      <rPr>
        <i val="true"/>
        <sz val="10"/>
        <rFont val="Arial"/>
        <family val="2"/>
        <charset val="204"/>
      </rPr>
      <t xml:space="preserve">  Дизель ночью, ч</t>
    </r>
  </si>
  <si>
    <t xml:space="preserve">Общая таблица для мощности</t>
  </si>
  <si>
    <r>
      <rPr>
        <b val="true"/>
        <i val="true"/>
        <sz val="10"/>
        <rFont val="Arial"/>
        <family val="2"/>
        <charset val="204"/>
      </rPr>
      <t xml:space="preserve">Краснодар</t>
    </r>
    <r>
      <rPr>
        <i val="true"/>
        <sz val="10"/>
        <rFont val="Arial"/>
        <family val="2"/>
        <charset val="204"/>
      </rPr>
      <t xml:space="preserve">  приход мощности</t>
    </r>
  </si>
  <si>
    <r>
      <rPr>
        <b val="true"/>
        <i val="true"/>
        <sz val="10"/>
        <rFont val="Arial"/>
        <family val="2"/>
        <charset val="204"/>
      </rPr>
      <t xml:space="preserve">Краснодар</t>
    </r>
    <r>
      <rPr>
        <i val="true"/>
        <sz val="10"/>
        <rFont val="Arial"/>
        <family val="2"/>
        <charset val="204"/>
      </rPr>
      <t xml:space="preserve">  расход мощности</t>
    </r>
  </si>
  <si>
    <r>
      <rPr>
        <b val="true"/>
        <i val="true"/>
        <sz val="10"/>
        <rFont val="Arial"/>
        <family val="2"/>
        <charset val="204"/>
      </rPr>
      <t xml:space="preserve">Москва</t>
    </r>
    <r>
      <rPr>
        <i val="true"/>
        <sz val="10"/>
        <rFont val="Arial"/>
        <family val="2"/>
        <charset val="204"/>
      </rPr>
      <t xml:space="preserve"> приход мощности</t>
    </r>
  </si>
  <si>
    <r>
      <rPr>
        <b val="true"/>
        <i val="true"/>
        <sz val="10"/>
        <rFont val="Arial"/>
        <family val="2"/>
        <charset val="204"/>
      </rPr>
      <t xml:space="preserve">Москва</t>
    </r>
    <r>
      <rPr>
        <i val="true"/>
        <sz val="10"/>
        <rFont val="Arial"/>
        <family val="2"/>
        <charset val="204"/>
      </rPr>
      <t xml:space="preserve"> расход мощности</t>
    </r>
  </si>
  <si>
    <r>
      <rPr>
        <b val="true"/>
        <i val="true"/>
        <sz val="9"/>
        <rFont val="Arial"/>
        <family val="2"/>
        <charset val="204"/>
      </rPr>
      <t xml:space="preserve">Краснодар </t>
    </r>
    <r>
      <rPr>
        <i val="true"/>
        <sz val="9"/>
        <rFont val="Arial"/>
        <family val="2"/>
        <charset val="204"/>
      </rPr>
      <t xml:space="preserve"> Разность мощности                           (Пришло - Потратили)</t>
    </r>
  </si>
  <si>
    <r>
      <rPr>
        <b val="true"/>
        <i val="true"/>
        <sz val="9"/>
        <rFont val="Arial"/>
        <family val="2"/>
        <charset val="204"/>
      </rPr>
      <t xml:space="preserve">Москва</t>
    </r>
    <r>
      <rPr>
        <i val="true"/>
        <sz val="9"/>
        <rFont val="Arial"/>
        <family val="2"/>
        <charset val="204"/>
      </rPr>
      <t xml:space="preserve"> Разность мощности (Пришло - Потратили)</t>
    </r>
  </si>
  <si>
    <t xml:space="preserve">ИТОГОВАЯ ТАБЛИЦА ДЛЯ МОЩНОСТИ</t>
  </si>
  <si>
    <t xml:space="preserve">Коэффициенты эффективости</t>
  </si>
  <si>
    <t xml:space="preserve">Мощность генерации одной СП</t>
  </si>
  <si>
    <t xml:space="preserve">Вт/ч</t>
  </si>
  <si>
    <t xml:space="preserve">Количество СП</t>
  </si>
  <si>
    <t xml:space="preserve">Мин. Скорость ветра</t>
  </si>
  <si>
    <t xml:space="preserve">м/с</t>
  </si>
  <si>
    <t xml:space="preserve">ПОТРЕБИТЕЛИ</t>
  </si>
  <si>
    <t xml:space="preserve">ГЕНЕРАТОРЫ</t>
  </si>
  <si>
    <t xml:space="preserve">Мощность генерации одного ВГ</t>
  </si>
  <si>
    <t xml:space="preserve">кВт/ч</t>
  </si>
  <si>
    <t xml:space="preserve">Количество ВГ</t>
  </si>
  <si>
    <t xml:space="preserve">Утро</t>
  </si>
  <si>
    <t xml:space="preserve">При скорости ветра</t>
  </si>
  <si>
    <t xml:space="preserve">День</t>
  </si>
  <si>
    <t xml:space="preserve">Вечер</t>
  </si>
  <si>
    <t xml:space="preserve">Местное время в Краснодаре</t>
  </si>
  <si>
    <t xml:space="preserve">T</t>
  </si>
  <si>
    <t xml:space="preserve">P0</t>
  </si>
  <si>
    <t xml:space="preserve">U</t>
  </si>
  <si>
    <t xml:space="preserve">DD</t>
  </si>
  <si>
    <t xml:space="preserve">Ff</t>
  </si>
  <si>
    <t xml:space="preserve">Облачность</t>
  </si>
  <si>
    <t xml:space="preserve">Учет погрешности прогноза</t>
  </si>
  <si>
    <t xml:space="preserve">Длительность солнечного дня</t>
  </si>
  <si>
    <t xml:space="preserve">Доля солнца от всего дня</t>
  </si>
  <si>
    <t xml:space="preserve">Мощность, выработанная СП за сутки [Вт/сут]</t>
  </si>
  <si>
    <t xml:space="preserve">Мощность, выработанная ВГ за сутки [кВт/сут]</t>
  </si>
  <si>
    <t xml:space="preserve">Суммарная вырабатываемая мощность [Вт]</t>
  </si>
  <si>
    <t xml:space="preserve">Местное время в Москве</t>
  </si>
  <si>
    <t xml:space="preserve">Po</t>
  </si>
  <si>
    <t xml:space="preserve">Мощность, выработанная СП за сутки</t>
  </si>
  <si>
    <t xml:space="preserve">Ночь</t>
  </si>
  <si>
    <t xml:space="preserve">01.02.2023 21:00</t>
  </si>
  <si>
    <t xml:space="preserve">C</t>
  </si>
  <si>
    <t xml:space="preserve">Ю-В</t>
  </si>
  <si>
    <t xml:space="preserve"> </t>
  </si>
  <si>
    <t xml:space="preserve">Утро </t>
  </si>
  <si>
    <t xml:space="preserve">Максимальная дельта мощности Краснодар</t>
  </si>
  <si>
    <t xml:space="preserve">01.02.2023 18:00</t>
  </si>
  <si>
    <t xml:space="preserve">С-В</t>
  </si>
  <si>
    <t xml:space="preserve">День </t>
  </si>
  <si>
    <t xml:space="preserve">Максимальная дельта мощности Москва</t>
  </si>
  <si>
    <t xml:space="preserve">01.02.2023 15:00</t>
  </si>
  <si>
    <t xml:space="preserve">Мощность дизеля: </t>
  </si>
  <si>
    <t xml:space="preserve">01.02.2023 12:00</t>
  </si>
  <si>
    <t xml:space="preserve">Из нее можно посчитать емкость требуемого аккумулятора</t>
  </si>
  <si>
    <t xml:space="preserve">01.02.2023 09:00</t>
  </si>
  <si>
    <t xml:space="preserve">Ю</t>
  </si>
  <si>
    <t xml:space="preserve">01.02.2023 06:00</t>
  </si>
  <si>
    <t xml:space="preserve">С-З</t>
  </si>
  <si>
    <t xml:space="preserve">01.02.2023 03:00</t>
  </si>
  <si>
    <t xml:space="preserve">01.02.2023 00:00</t>
  </si>
  <si>
    <t xml:space="preserve">31.01.2023 21:00</t>
  </si>
  <si>
    <t xml:space="preserve">Максимальный приход мощности Краснодар</t>
  </si>
  <si>
    <t xml:space="preserve">31.01.2023 18:00</t>
  </si>
  <si>
    <t xml:space="preserve">Максимальный приход мощности Москва</t>
  </si>
  <si>
    <t xml:space="preserve">31.01.2023 15:00</t>
  </si>
  <si>
    <t xml:space="preserve">Ю-З</t>
  </si>
  <si>
    <t xml:space="preserve">Минимальный приход мощности Краснодар</t>
  </si>
  <si>
    <t xml:space="preserve">31.01.2023 12:00</t>
  </si>
  <si>
    <t xml:space="preserve">Минимальный приход мощности Москва</t>
  </si>
  <si>
    <t xml:space="preserve">31.01.2023 09:00</t>
  </si>
  <si>
    <t xml:space="preserve">31.01.2023 06:00</t>
  </si>
  <si>
    <t xml:space="preserve">В</t>
  </si>
  <si>
    <t xml:space="preserve">31.01.2023 03:00</t>
  </si>
  <si>
    <t xml:space="preserve">31.01.2023 00:00</t>
  </si>
  <si>
    <t xml:space="preserve">60%.</t>
  </si>
  <si>
    <t xml:space="preserve">Максимальный расход мощности Краснодар</t>
  </si>
  <si>
    <t xml:space="preserve">30.01.2023 21:00</t>
  </si>
  <si>
    <t xml:space="preserve">Нагрев воды</t>
  </si>
  <si>
    <t xml:space="preserve">Максимальный расход мощности Москва</t>
  </si>
  <si>
    <t xml:space="preserve">30.01.2023 18:00</t>
  </si>
  <si>
    <t xml:space="preserve">Минимальный расход мощности Краснодар</t>
  </si>
  <si>
    <t xml:space="preserve">30.01.2023 15:00</t>
  </si>
  <si>
    <t xml:space="preserve">Минимальный расход мощности Москва</t>
  </si>
  <si>
    <t xml:space="preserve">30.01.2023 12:00</t>
  </si>
  <si>
    <t xml:space="preserve">30.01.2023 09:00</t>
  </si>
  <si>
    <t xml:space="preserve">30.01.2023 06:00</t>
  </si>
  <si>
    <t xml:space="preserve">30.01.2023 03:00</t>
  </si>
  <si>
    <t xml:space="preserve">30.01.2023 00:00</t>
  </si>
  <si>
    <t xml:space="preserve">29.01.2023 21:00</t>
  </si>
  <si>
    <t xml:space="preserve">29.01.2023 18:00</t>
  </si>
  <si>
    <t xml:space="preserve">29.01.2023 15:00</t>
  </si>
  <si>
    <t xml:space="preserve">29.01.2023 12:00</t>
  </si>
  <si>
    <t xml:space="preserve">29.01.2023 09:00</t>
  </si>
  <si>
    <t xml:space="preserve">З</t>
  </si>
  <si>
    <t xml:space="preserve">29.01.2023 06:00</t>
  </si>
  <si>
    <t xml:space="preserve">28.01.2023 21:00</t>
  </si>
  <si>
    <t xml:space="preserve">28.01.2023 18:00</t>
  </si>
  <si>
    <t xml:space="preserve">28.01.2023 15:00</t>
  </si>
  <si>
    <t xml:space="preserve">28.01.2023 12:00</t>
  </si>
  <si>
    <t xml:space="preserve">28.01.2023 09:00</t>
  </si>
  <si>
    <t xml:space="preserve">28.01.2023 06:00</t>
  </si>
  <si>
    <t xml:space="preserve">28.01.2023 03:00</t>
  </si>
  <si>
    <t xml:space="preserve">28.01.2023 00:00</t>
  </si>
  <si>
    <t xml:space="preserve">27.01.2023 21:00</t>
  </si>
  <si>
    <t xml:space="preserve">27.01.2023 18:00</t>
  </si>
  <si>
    <t xml:space="preserve">27.01.2023 15:00</t>
  </si>
  <si>
    <t xml:space="preserve">27.01.2023 12:00</t>
  </si>
  <si>
    <t xml:space="preserve">27.01.2023 09:00</t>
  </si>
  <si>
    <t xml:space="preserve">27.01.2023 06:00</t>
  </si>
  <si>
    <t xml:space="preserve">27.01.2023 03:00</t>
  </si>
  <si>
    <t xml:space="preserve">27.01.2023 00:00</t>
  </si>
  <si>
    <t xml:space="preserve">26.01.2023 21:00</t>
  </si>
  <si>
    <t xml:space="preserve">26.01.2023 18:00</t>
  </si>
  <si>
    <t xml:space="preserve">26.01.2023 15:00</t>
  </si>
  <si>
    <t xml:space="preserve">26.01.2023 12:00</t>
  </si>
  <si>
    <t xml:space="preserve">26.01.2023 09:00</t>
  </si>
  <si>
    <t xml:space="preserve">26.01.2023 06:00</t>
  </si>
  <si>
    <t xml:space="preserve">26.01.2023 03:00</t>
  </si>
  <si>
    <t xml:space="preserve">26.01.2023 00:00</t>
  </si>
  <si>
    <t xml:space="preserve">25.01.2023 21:00</t>
  </si>
  <si>
    <t xml:space="preserve">25.01.2023 18:00</t>
  </si>
  <si>
    <t xml:space="preserve">25.01.2023 15:00</t>
  </si>
  <si>
    <t xml:space="preserve">25.01.2023 12:00</t>
  </si>
  <si>
    <t xml:space="preserve">25.01.2023 09:00</t>
  </si>
  <si>
    <t xml:space="preserve">25.01.2023 06:00</t>
  </si>
  <si>
    <t xml:space="preserve">25.01.2023 03:00</t>
  </si>
  <si>
    <t xml:space="preserve">25.01.2023 00:00</t>
  </si>
  <si>
    <t xml:space="preserve">24.01.2023 21:00</t>
  </si>
  <si>
    <t xml:space="preserve">24.01.2023 18:00</t>
  </si>
  <si>
    <t xml:space="preserve">24.01.2023 15:00</t>
  </si>
  <si>
    <t xml:space="preserve">24.01.2023 12:00</t>
  </si>
  <si>
    <t xml:space="preserve">24.01.2023 09:00</t>
  </si>
  <si>
    <t xml:space="preserve">24.01.2023 06:00</t>
  </si>
  <si>
    <t xml:space="preserve">24.01.2023 03:00</t>
  </si>
  <si>
    <t xml:space="preserve">24.01.2023 00:00</t>
  </si>
  <si>
    <t xml:space="preserve">23.01.2023 21:00</t>
  </si>
  <si>
    <t xml:space="preserve">23.01.2023 18:00</t>
  </si>
  <si>
    <t xml:space="preserve">23.01.2023 15:00</t>
  </si>
  <si>
    <t xml:space="preserve">23.01.2023 12:00</t>
  </si>
  <si>
    <t xml:space="preserve">23.01.2023 09:00</t>
  </si>
  <si>
    <t xml:space="preserve">23.01.2023 06:00</t>
  </si>
  <si>
    <t xml:space="preserve">23.01.2023 03:00</t>
  </si>
  <si>
    <t xml:space="preserve">23.01.2023 00:00</t>
  </si>
  <si>
    <t xml:space="preserve">22.01.2023 21:00</t>
  </si>
  <si>
    <t xml:space="preserve">22.01.2023 18:00</t>
  </si>
  <si>
    <t xml:space="preserve">22.01.2023 15:00</t>
  </si>
  <si>
    <t xml:space="preserve">22.01.2023 12:00</t>
  </si>
  <si>
    <t xml:space="preserve">22.01.2023 09:00</t>
  </si>
  <si>
    <t xml:space="preserve">22.01.2023 06:00</t>
  </si>
  <si>
    <t xml:space="preserve">40%.</t>
  </si>
  <si>
    <t xml:space="preserve">22.01.2023 03:00</t>
  </si>
  <si>
    <t xml:space="preserve">22.01.2023 00:00</t>
  </si>
  <si>
    <t xml:space="preserve">21.01.2023 21:00</t>
  </si>
  <si>
    <t xml:space="preserve">21.01.2023 18:00</t>
  </si>
  <si>
    <t xml:space="preserve">21.01.2023 15:00</t>
  </si>
  <si>
    <t xml:space="preserve">21.01.2023 12:00</t>
  </si>
  <si>
    <t xml:space="preserve">21.01.2023 09:00</t>
  </si>
  <si>
    <t xml:space="preserve">21.01.2023 06:00</t>
  </si>
  <si>
    <t xml:space="preserve">50%.</t>
  </si>
  <si>
    <t xml:space="preserve">21.01.2023 03:00</t>
  </si>
  <si>
    <t xml:space="preserve">21.01.2023 00:00</t>
  </si>
  <si>
    <t xml:space="preserve">20.01.2023 21:00</t>
  </si>
  <si>
    <t xml:space="preserve">20.01.2023 18:00</t>
  </si>
  <si>
    <t xml:space="preserve">20.01.2023 15:00</t>
  </si>
  <si>
    <t xml:space="preserve">20.01.2023 12:00</t>
  </si>
  <si>
    <t xml:space="preserve">20.01.2023 09:00</t>
  </si>
  <si>
    <t xml:space="preserve">20.01.2023 06:00</t>
  </si>
  <si>
    <t xml:space="preserve">20.01.2023 03:00</t>
  </si>
  <si>
    <t xml:space="preserve">20.01.2023 00:00</t>
  </si>
  <si>
    <t xml:space="preserve">19.01.2023 21:00</t>
  </si>
  <si>
    <t xml:space="preserve">19.01.2023 18:00</t>
  </si>
  <si>
    <t xml:space="preserve">19.01.2023 15:00</t>
  </si>
  <si>
    <t xml:space="preserve">19.01.2023 12:00</t>
  </si>
  <si>
    <t xml:space="preserve">19.01.2023 09:00</t>
  </si>
  <si>
    <t xml:space="preserve">19.01.2023 06:00</t>
  </si>
  <si>
    <t xml:space="preserve">19.01.2023 03:00</t>
  </si>
  <si>
    <t xml:space="preserve">19.01.2023 00:00</t>
  </si>
  <si>
    <t xml:space="preserve">18.01.2023 21:00</t>
  </si>
  <si>
    <t xml:space="preserve">18.01.2023 18:00</t>
  </si>
  <si>
    <t xml:space="preserve">18.01.2023 15:00</t>
  </si>
  <si>
    <t xml:space="preserve">18.01.2023 12:00</t>
  </si>
  <si>
    <t xml:space="preserve">18.01.2023 09:00</t>
  </si>
  <si>
    <t xml:space="preserve">18.01.2023 06:00</t>
  </si>
  <si>
    <t xml:space="preserve">18.01.2023 03:00</t>
  </si>
  <si>
    <t xml:space="preserve">18.01.2023 00:00</t>
  </si>
  <si>
    <t xml:space="preserve">17.01.2023 21:00</t>
  </si>
  <si>
    <t xml:space="preserve">17.01.2023 18:00</t>
  </si>
  <si>
    <t xml:space="preserve">17.01.2023 15:00</t>
  </si>
  <si>
    <t xml:space="preserve">17.01.2023 12:00</t>
  </si>
  <si>
    <t xml:space="preserve">17.01.2023 09:00</t>
  </si>
  <si>
    <t xml:space="preserve">17.01.2023 06:00</t>
  </si>
  <si>
    <t xml:space="preserve">17.01.2023 03:00</t>
  </si>
  <si>
    <t xml:space="preserve">17.01.2023 00:00</t>
  </si>
  <si>
    <t xml:space="preserve">16.01.2023 21:00</t>
  </si>
  <si>
    <t xml:space="preserve">16.01.2023 18:00</t>
  </si>
  <si>
    <t xml:space="preserve">16.01.2023 15:00</t>
  </si>
  <si>
    <t xml:space="preserve">16.01.2023 12:00</t>
  </si>
  <si>
    <t xml:space="preserve">16.01.2023 09:00</t>
  </si>
  <si>
    <t xml:space="preserve">16.01.2023 06:00</t>
  </si>
  <si>
    <t xml:space="preserve">16.01.2023 03:00</t>
  </si>
  <si>
    <t xml:space="preserve">16.01.2023 00:00</t>
  </si>
  <si>
    <t xml:space="preserve">15.01.2023 21:00</t>
  </si>
  <si>
    <t xml:space="preserve">15.01.2023 18:00</t>
  </si>
  <si>
    <t xml:space="preserve">15.01.2023 15:00</t>
  </si>
  <si>
    <t xml:space="preserve">15.01.2023 12:00</t>
  </si>
  <si>
    <t xml:space="preserve">15.01.2023 09:00</t>
  </si>
  <si>
    <t xml:space="preserve">15.01.2023 06:00</t>
  </si>
  <si>
    <t xml:space="preserve">15.01.2023 03:00</t>
  </si>
  <si>
    <t xml:space="preserve">15.01.2023 00:00</t>
  </si>
  <si>
    <t xml:space="preserve">14.01.2023 21:00</t>
  </si>
  <si>
    <t xml:space="preserve">14.01.2023 18:00</t>
  </si>
  <si>
    <t xml:space="preserve">14.01.2023 15:00</t>
  </si>
  <si>
    <t xml:space="preserve">14.01.2023 12:00</t>
  </si>
  <si>
    <t xml:space="preserve">14.01.2023 09:00</t>
  </si>
  <si>
    <t xml:space="preserve">14.01.2023 06:00</t>
  </si>
  <si>
    <t xml:space="preserve">14.01.2023 03:00</t>
  </si>
  <si>
    <t xml:space="preserve">14.01.2023 00:00</t>
  </si>
  <si>
    <t xml:space="preserve">13.01.2023 21:00</t>
  </si>
  <si>
    <t xml:space="preserve">13.01.2023 18:00</t>
  </si>
  <si>
    <t xml:space="preserve">13.01.2023 15:00</t>
  </si>
  <si>
    <t xml:space="preserve">13.01.2023 12:00</t>
  </si>
  <si>
    <t xml:space="preserve">13.01.2023 09:00</t>
  </si>
  <si>
    <t xml:space="preserve">13.01.2023 06:00</t>
  </si>
  <si>
    <t xml:space="preserve">13.01.2023 03:00</t>
  </si>
  <si>
    <t xml:space="preserve">13.01.2023 00:00</t>
  </si>
  <si>
    <t xml:space="preserve">12.01.2023 21:00</t>
  </si>
  <si>
    <t xml:space="preserve">12.01.2023 18:00</t>
  </si>
  <si>
    <t xml:space="preserve">12.01.2023 15:00</t>
  </si>
  <si>
    <t xml:space="preserve">12.01.2023 12:00</t>
  </si>
  <si>
    <t xml:space="preserve">12.01.2023 09:00</t>
  </si>
  <si>
    <t xml:space="preserve">12.01.2023 06:00</t>
  </si>
  <si>
    <t xml:space="preserve">12.01.2023 03:00</t>
  </si>
  <si>
    <t xml:space="preserve">12.01.2023 00:00</t>
  </si>
  <si>
    <t xml:space="preserve">11.01.2023 21:00</t>
  </si>
  <si>
    <t xml:space="preserve">11.01.2023 18:00</t>
  </si>
  <si>
    <t xml:space="preserve">11.01.2023 15:00</t>
  </si>
  <si>
    <t xml:space="preserve">11.01.2023 12:00</t>
  </si>
  <si>
    <t xml:space="preserve">11.01.2023 09:00</t>
  </si>
  <si>
    <t xml:space="preserve">11.01.2023 06:00</t>
  </si>
  <si>
    <t xml:space="preserve">11.01.2023 03:00</t>
  </si>
  <si>
    <t xml:space="preserve">11.01.2023 00:00</t>
  </si>
  <si>
    <t xml:space="preserve">10.01.2023 21:00</t>
  </si>
  <si>
    <t xml:space="preserve">10.01.2023 18:00</t>
  </si>
  <si>
    <t xml:space="preserve">10.01.2023 15:00</t>
  </si>
  <si>
    <t xml:space="preserve">10.01.2023 12:00</t>
  </si>
  <si>
    <t xml:space="preserve">10.01.2023 09:00</t>
  </si>
  <si>
    <t xml:space="preserve">10.01.2023 06:00</t>
  </si>
  <si>
    <t xml:space="preserve">10.01.2023 03:00</t>
  </si>
  <si>
    <t xml:space="preserve">10.01.2023 00:00</t>
  </si>
  <si>
    <t xml:space="preserve">09.01.2023 21:00</t>
  </si>
  <si>
    <t xml:space="preserve">09.01.2023 18:00</t>
  </si>
  <si>
    <t xml:space="preserve">09.01.2023 15:00</t>
  </si>
  <si>
    <t xml:space="preserve">09.01.2023 12:00</t>
  </si>
  <si>
    <t xml:space="preserve">09.01.2023 09:00</t>
  </si>
  <si>
    <t xml:space="preserve">09.01.2023 06:00</t>
  </si>
  <si>
    <t xml:space="preserve">09.01.2023 03:00</t>
  </si>
  <si>
    <t xml:space="preserve">09.01.2023 00:00</t>
  </si>
  <si>
    <t xml:space="preserve">08.01.2023 21:00</t>
  </si>
  <si>
    <t xml:space="preserve">08.01.2023 18:00</t>
  </si>
  <si>
    <t xml:space="preserve">08.01.2023 15:00</t>
  </si>
  <si>
    <t xml:space="preserve">08.01.2023 12:00</t>
  </si>
  <si>
    <t xml:space="preserve">08.01.2023 09:00</t>
  </si>
  <si>
    <t xml:space="preserve">08.01.2023 06:00</t>
  </si>
  <si>
    <t xml:space="preserve">08.01.2023 03:00</t>
  </si>
  <si>
    <t xml:space="preserve">08.01.2023 00:00</t>
  </si>
  <si>
    <t xml:space="preserve">07.01.2023 21:00</t>
  </si>
  <si>
    <t xml:space="preserve">07.01.2023 18:00</t>
  </si>
  <si>
    <t xml:space="preserve">07.01.2023 15:00</t>
  </si>
  <si>
    <t xml:space="preserve">07.01.2023 12:00</t>
  </si>
  <si>
    <t xml:space="preserve">07.01.2023 09:00</t>
  </si>
  <si>
    <t xml:space="preserve">07.01.2023 06:00</t>
  </si>
  <si>
    <t xml:space="preserve">07.01.2023 03:00</t>
  </si>
  <si>
    <t xml:space="preserve">07.01.2023 00:00</t>
  </si>
  <si>
    <t xml:space="preserve">06.01.2023 21:00</t>
  </si>
  <si>
    <t xml:space="preserve">06.01.2023 18:00</t>
  </si>
  <si>
    <t xml:space="preserve">06.01.2023 15:00</t>
  </si>
  <si>
    <t xml:space="preserve">06.01.2023 12:00</t>
  </si>
  <si>
    <t xml:space="preserve">06.01.2023 09:00</t>
  </si>
  <si>
    <t xml:space="preserve">06.01.2023 06:00</t>
  </si>
  <si>
    <t xml:space="preserve">06.01.2023 03:00</t>
  </si>
  <si>
    <t xml:space="preserve">06.01.2023 00:00</t>
  </si>
  <si>
    <t xml:space="preserve">05.01.2023 21:00</t>
  </si>
  <si>
    <t xml:space="preserve">05.01.2023 18:00</t>
  </si>
  <si>
    <t xml:space="preserve">05.01.2023 15:00</t>
  </si>
  <si>
    <t xml:space="preserve">05.01.2023 12:00</t>
  </si>
  <si>
    <t xml:space="preserve">05.01.2023 09:00</t>
  </si>
  <si>
    <t xml:space="preserve">05.01.2023 06:00</t>
  </si>
  <si>
    <t xml:space="preserve">05.01.2023 03:00</t>
  </si>
  <si>
    <t xml:space="preserve">05.01.2023 00:00</t>
  </si>
  <si>
    <t xml:space="preserve">04.01.2023 21:00</t>
  </si>
  <si>
    <t xml:space="preserve">04.01.2023 18:00</t>
  </si>
  <si>
    <t xml:space="preserve">04.01.2023 15:00</t>
  </si>
  <si>
    <t xml:space="preserve">04.01.2023 12:00</t>
  </si>
  <si>
    <t xml:space="preserve">04.01.2023 09:00</t>
  </si>
  <si>
    <t xml:space="preserve">04.01.2023 06:00</t>
  </si>
  <si>
    <t xml:space="preserve">04.01.2023 03:00</t>
  </si>
  <si>
    <t xml:space="preserve">04.01.2023 00:00</t>
  </si>
  <si>
    <t xml:space="preserve">03.01.2023 21:00</t>
  </si>
  <si>
    <t xml:space="preserve">03.01.2023 18:00</t>
  </si>
  <si>
    <t xml:space="preserve">03.01.2023 15:00</t>
  </si>
  <si>
    <t xml:space="preserve">03.01.2023 12:00</t>
  </si>
  <si>
    <t xml:space="preserve">03.01.2023 09:00</t>
  </si>
  <si>
    <t xml:space="preserve">03.01.2023 06:00</t>
  </si>
  <si>
    <t xml:space="preserve">03.01.2023 03:00</t>
  </si>
  <si>
    <t xml:space="preserve">03.01.2023 00:00</t>
  </si>
  <si>
    <t xml:space="preserve">02.01.2023 21:00</t>
  </si>
  <si>
    <t xml:space="preserve">02.01.2023 18:00</t>
  </si>
  <si>
    <t xml:space="preserve">02.01.2023 15:00</t>
  </si>
  <si>
    <t xml:space="preserve">02.01.2023 12:00</t>
  </si>
  <si>
    <t xml:space="preserve">02.01.2023 09:00</t>
  </si>
  <si>
    <t xml:space="preserve">02.01.2023 06:00</t>
  </si>
  <si>
    <t xml:space="preserve">02.01.2023 03:00</t>
  </si>
  <si>
    <t xml:space="preserve">02.01.2023 00:00</t>
  </si>
  <si>
    <t xml:space="preserve">01.01.2023 21:00</t>
  </si>
  <si>
    <t xml:space="preserve">01.01.2023 18:00</t>
  </si>
  <si>
    <t xml:space="preserve">01.01.2023 15:00</t>
  </si>
  <si>
    <t xml:space="preserve">01.01.2023 12:00</t>
  </si>
  <si>
    <t xml:space="preserve">01.01.2023 09:00</t>
  </si>
  <si>
    <t xml:space="preserve">01.01.2023 06:00</t>
  </si>
  <si>
    <t xml:space="preserve">01.01.2023 03:00</t>
  </si>
  <si>
    <t xml:space="preserve">01.01.2023 00:00</t>
  </si>
  <si>
    <t xml:space="preserve">31.12.2022 21:00</t>
  </si>
  <si>
    <t xml:space="preserve">31.12.2022 18:00</t>
  </si>
  <si>
    <t xml:space="preserve">31.12.2022 15:00</t>
  </si>
  <si>
    <t xml:space="preserve">31.12.2022 12:00</t>
  </si>
  <si>
    <t xml:space="preserve">31.12.2022 09:00</t>
  </si>
  <si>
    <t xml:space="preserve">31.12.2022 06:00</t>
  </si>
  <si>
    <t xml:space="preserve">31.12.2022 03:00</t>
  </si>
  <si>
    <t xml:space="preserve">31.12.2022 00:00</t>
  </si>
  <si>
    <t xml:space="preserve">30.12.2022 21:00</t>
  </si>
  <si>
    <t xml:space="preserve">30.12.2022 18:00</t>
  </si>
  <si>
    <t xml:space="preserve">30.12.2022 15:00</t>
  </si>
  <si>
    <t xml:space="preserve">30.12.2022 12:00</t>
  </si>
  <si>
    <t xml:space="preserve">30.12.2022 09:00</t>
  </si>
  <si>
    <t xml:space="preserve">30.12.2022 06:00</t>
  </si>
  <si>
    <t xml:space="preserve">30.12.2022 03:00</t>
  </si>
  <si>
    <t xml:space="preserve">30.12.2022 00:00</t>
  </si>
  <si>
    <t xml:space="preserve">29.12.2022 21:00</t>
  </si>
  <si>
    <t xml:space="preserve">29.12.2022 18:00</t>
  </si>
  <si>
    <t xml:space="preserve">29.12.2022 15:00</t>
  </si>
  <si>
    <t xml:space="preserve">29.12.2022 12:00</t>
  </si>
  <si>
    <t xml:space="preserve">29.12.2022 09:00</t>
  </si>
  <si>
    <t xml:space="preserve">29.12.2022 06:00</t>
  </si>
  <si>
    <t xml:space="preserve">29.12.2022 03:00</t>
  </si>
  <si>
    <t xml:space="preserve">29.12.2022 00:00</t>
  </si>
  <si>
    <t xml:space="preserve">28.12.2022 21:00</t>
  </si>
  <si>
    <t xml:space="preserve">28.12.2022 18:00</t>
  </si>
  <si>
    <t xml:space="preserve">28.12.2022 15:00</t>
  </si>
  <si>
    <t xml:space="preserve">28.12.2022 12:00</t>
  </si>
  <si>
    <t xml:space="preserve">28.12.2022 09:00</t>
  </si>
  <si>
    <t xml:space="preserve">28.12.2022 06:00</t>
  </si>
  <si>
    <t xml:space="preserve">28.12.2022 03:00</t>
  </si>
  <si>
    <t xml:space="preserve">28.12.2022 00:00</t>
  </si>
  <si>
    <t xml:space="preserve">27.12.2022 21:00</t>
  </si>
  <si>
    <t xml:space="preserve">27.12.2022 18:00</t>
  </si>
  <si>
    <t xml:space="preserve">27.12.2022 15:00</t>
  </si>
  <si>
    <t xml:space="preserve">27.12.2022 12:00</t>
  </si>
  <si>
    <t xml:space="preserve">27.12.2022 09:00</t>
  </si>
  <si>
    <t xml:space="preserve">27.12.2022 06:00</t>
  </si>
  <si>
    <t xml:space="preserve">27.12.2022 03:00</t>
  </si>
  <si>
    <t xml:space="preserve">27.12.2022 00:00</t>
  </si>
  <si>
    <t xml:space="preserve">26.12.2022 21:00</t>
  </si>
  <si>
    <t xml:space="preserve">26.12.2022 18:00</t>
  </si>
  <si>
    <t xml:space="preserve">26.12.2022 15:00</t>
  </si>
  <si>
    <t xml:space="preserve">26.12.2022 12:00</t>
  </si>
  <si>
    <t xml:space="preserve">26.12.2022 09:00</t>
  </si>
  <si>
    <t xml:space="preserve">26.12.2022 06:00</t>
  </si>
  <si>
    <t xml:space="preserve">26.12.2022 03:00</t>
  </si>
  <si>
    <t xml:space="preserve">26.12.2022 00:00</t>
  </si>
  <si>
    <t xml:space="preserve">25.12.2022 21:00</t>
  </si>
  <si>
    <t xml:space="preserve">25.12.2022 18:00</t>
  </si>
  <si>
    <t xml:space="preserve">25.12.2022 15:00</t>
  </si>
  <si>
    <t xml:space="preserve">25.12.2022 12:00</t>
  </si>
  <si>
    <t xml:space="preserve">25.12.2022 09:00</t>
  </si>
  <si>
    <t xml:space="preserve">25.12.2022 06:00</t>
  </si>
  <si>
    <t xml:space="preserve">25.12.2022 03:00</t>
  </si>
  <si>
    <t xml:space="preserve">25.12.2022 00:00</t>
  </si>
  <si>
    <t xml:space="preserve">24.12.2022 21:00</t>
  </si>
  <si>
    <t xml:space="preserve">24.12.2022 18:00</t>
  </si>
  <si>
    <t xml:space="preserve">24.12.2022 15:00</t>
  </si>
  <si>
    <t xml:space="preserve">24.12.2022 12:00</t>
  </si>
  <si>
    <t xml:space="preserve">24.12.2022 09:00</t>
  </si>
  <si>
    <t xml:space="preserve">24.12.2022 06:00</t>
  </si>
  <si>
    <t xml:space="preserve">24.12.2022 03:00</t>
  </si>
  <si>
    <t xml:space="preserve">24.12.2022 00:00</t>
  </si>
  <si>
    <t xml:space="preserve">23.12.2022 21:00</t>
  </si>
  <si>
    <t xml:space="preserve">23.12.2022 18:00</t>
  </si>
  <si>
    <t xml:space="preserve">23.12.2022 15:00</t>
  </si>
  <si>
    <t xml:space="preserve">23.12.2022 12:00</t>
  </si>
  <si>
    <t xml:space="preserve">23.12.2022 09:00</t>
  </si>
  <si>
    <t xml:space="preserve">23.12.2022 06:00</t>
  </si>
  <si>
    <t xml:space="preserve">23.12.2022 03:00</t>
  </si>
  <si>
    <t xml:space="preserve">23.12.2022 00:00</t>
  </si>
  <si>
    <t xml:space="preserve">22.12.2022 21:00</t>
  </si>
  <si>
    <t xml:space="preserve">22.12.2022 18:00</t>
  </si>
  <si>
    <t xml:space="preserve">22.12.2022 15:00</t>
  </si>
  <si>
    <t xml:space="preserve">22.12.2022 12:00</t>
  </si>
  <si>
    <t xml:space="preserve">22.12.2022 09:00</t>
  </si>
  <si>
    <t xml:space="preserve">22.12.2022 06:00</t>
  </si>
  <si>
    <t xml:space="preserve">22.12.2022 03:00</t>
  </si>
  <si>
    <t xml:space="preserve">22.12.2022 00:00</t>
  </si>
  <si>
    <t xml:space="preserve">21.12.2022 21:00</t>
  </si>
  <si>
    <t xml:space="preserve">21.12.2022 18:00</t>
  </si>
  <si>
    <t xml:space="preserve">21.12.2022 15:00</t>
  </si>
  <si>
    <t xml:space="preserve">21.12.2022 12:00</t>
  </si>
  <si>
    <t xml:space="preserve">21.12.2022 09:00</t>
  </si>
  <si>
    <t xml:space="preserve">21.12.2022 06:00</t>
  </si>
  <si>
    <t xml:space="preserve">21.12.2022 03:00</t>
  </si>
  <si>
    <t xml:space="preserve">21.12.2022 00:00</t>
  </si>
  <si>
    <t xml:space="preserve">20.12.2022 21:00</t>
  </si>
  <si>
    <t xml:space="preserve">20.12.2022 18:00</t>
  </si>
  <si>
    <t xml:space="preserve">20.12.2022 15:00</t>
  </si>
  <si>
    <t xml:space="preserve">20.12.2022 12:00</t>
  </si>
  <si>
    <t xml:space="preserve">20.12.2022 09:00</t>
  </si>
  <si>
    <t xml:space="preserve">20.12.2022 06:00</t>
  </si>
  <si>
    <t xml:space="preserve">20.12.2022 03:00</t>
  </si>
  <si>
    <t xml:space="preserve">20.12.2022 00:00</t>
  </si>
  <si>
    <t xml:space="preserve">19.12.2022 21:00</t>
  </si>
  <si>
    <t xml:space="preserve">19.12.2022 18:00</t>
  </si>
  <si>
    <t xml:space="preserve">19.12.2022 15:00</t>
  </si>
  <si>
    <t xml:space="preserve">19.12.2022 12:00</t>
  </si>
  <si>
    <t xml:space="preserve">19.12.2022 09:00</t>
  </si>
  <si>
    <t xml:space="preserve">19.12.2022 06:00</t>
  </si>
  <si>
    <t xml:space="preserve">19.12.2022 03:00</t>
  </si>
  <si>
    <t xml:space="preserve">19.12.2022 00:00</t>
  </si>
  <si>
    <t xml:space="preserve">18.12.2022 21:00</t>
  </si>
  <si>
    <t xml:space="preserve">18.12.2022 18:00</t>
  </si>
  <si>
    <t xml:space="preserve">18.12.2022 15:00</t>
  </si>
  <si>
    <t xml:space="preserve">18.12.2022 12:00</t>
  </si>
  <si>
    <t xml:space="preserve">18.12.2022 09:00</t>
  </si>
  <si>
    <t xml:space="preserve">18.12.2022 06:00</t>
  </si>
  <si>
    <t xml:space="preserve">18.12.2022 03:00</t>
  </si>
  <si>
    <t xml:space="preserve">18.12.2022 00:00</t>
  </si>
  <si>
    <t xml:space="preserve">17.12.2022 21:00</t>
  </si>
  <si>
    <t xml:space="preserve">17.12.2022 18:00</t>
  </si>
  <si>
    <t xml:space="preserve">17.12.2022 15:00</t>
  </si>
  <si>
    <t xml:space="preserve">17.12.2022 12:00</t>
  </si>
  <si>
    <t xml:space="preserve">17.12.2022 09:00</t>
  </si>
  <si>
    <t xml:space="preserve">17.12.2022 06:00</t>
  </si>
  <si>
    <t xml:space="preserve">17.12.2022 03:00</t>
  </si>
  <si>
    <t xml:space="preserve">17.12.2022 00:00</t>
  </si>
  <si>
    <t xml:space="preserve">16.12.2022 21:00</t>
  </si>
  <si>
    <t xml:space="preserve">16.12.2022 18:00</t>
  </si>
  <si>
    <t xml:space="preserve">16.12.2022 15:00</t>
  </si>
  <si>
    <t xml:space="preserve">16.12.2022 12:00</t>
  </si>
  <si>
    <t xml:space="preserve">16.12.2022 09:00</t>
  </si>
  <si>
    <t xml:space="preserve">16.12.2022 06:00</t>
  </si>
  <si>
    <t xml:space="preserve">16.12.2022 03:00</t>
  </si>
  <si>
    <t xml:space="preserve">16.12.2022 00:00</t>
  </si>
  <si>
    <t xml:space="preserve">15.12.2022 21:00</t>
  </si>
  <si>
    <t xml:space="preserve">15.12.2022 18:00</t>
  </si>
  <si>
    <t xml:space="preserve">15.12.2022 15:00</t>
  </si>
  <si>
    <t xml:space="preserve">15.12.2022 12:00</t>
  </si>
  <si>
    <t xml:space="preserve">15.12.2022 09:00</t>
  </si>
  <si>
    <t xml:space="preserve">15.12.2022 06:00</t>
  </si>
  <si>
    <t xml:space="preserve">15.12.2022 03:00</t>
  </si>
  <si>
    <t xml:space="preserve">15.12.2022 00:00</t>
  </si>
  <si>
    <t xml:space="preserve">14.12.2022 21:00</t>
  </si>
  <si>
    <t xml:space="preserve">14.12.2022 18:00</t>
  </si>
  <si>
    <t xml:space="preserve">14.12.2022 15:00</t>
  </si>
  <si>
    <t xml:space="preserve">14.12.2022 12:00</t>
  </si>
  <si>
    <t xml:space="preserve">14.12.2022 09:00</t>
  </si>
  <si>
    <t xml:space="preserve">14.12.2022 06:00</t>
  </si>
  <si>
    <t xml:space="preserve">14.12.2022 03:00</t>
  </si>
  <si>
    <t xml:space="preserve">14.12.2022 00:00</t>
  </si>
  <si>
    <t xml:space="preserve">13.12.2022 21:00</t>
  </si>
  <si>
    <t xml:space="preserve">13.12.2022 18:00</t>
  </si>
  <si>
    <t xml:space="preserve">13.12.2022 15:00</t>
  </si>
  <si>
    <t xml:space="preserve">13.12.2022 12:00</t>
  </si>
  <si>
    <t xml:space="preserve">13.12.2022 09:00</t>
  </si>
  <si>
    <t xml:space="preserve">13.12.2022 06:00</t>
  </si>
  <si>
    <t xml:space="preserve">13.12.2022 03:00</t>
  </si>
  <si>
    <t xml:space="preserve">13.12.2022 00:00</t>
  </si>
  <si>
    <t xml:space="preserve">12.12.2022 21:00</t>
  </si>
  <si>
    <t xml:space="preserve">12.12.2022 18:00</t>
  </si>
  <si>
    <t xml:space="preserve">12.12.2022 15:00</t>
  </si>
  <si>
    <t xml:space="preserve">12.12.2022 12:00</t>
  </si>
  <si>
    <t xml:space="preserve">12.12.2022 09:00</t>
  </si>
  <si>
    <t xml:space="preserve">12.12.2022 06:00</t>
  </si>
  <si>
    <t xml:space="preserve">12.12.2022 03:00</t>
  </si>
  <si>
    <t xml:space="preserve">12.12.2022 00:00</t>
  </si>
  <si>
    <t xml:space="preserve">11.12.2022 21:00</t>
  </si>
  <si>
    <t xml:space="preserve">11.12.2022 18:00</t>
  </si>
  <si>
    <t xml:space="preserve">11.12.2022 15:00</t>
  </si>
  <si>
    <t xml:space="preserve">11.12.2022 12:00</t>
  </si>
  <si>
    <t xml:space="preserve">11.12.2022 09:00</t>
  </si>
  <si>
    <t xml:space="preserve">11.12.2022 06:00</t>
  </si>
  <si>
    <t xml:space="preserve">11.12.2022 03:00</t>
  </si>
  <si>
    <t xml:space="preserve">11.12.2022 00:00</t>
  </si>
  <si>
    <t xml:space="preserve">10.12.2022 21:00</t>
  </si>
  <si>
    <t xml:space="preserve">10.12.2022 18:00</t>
  </si>
  <si>
    <t xml:space="preserve">10.12.2022 15:00</t>
  </si>
  <si>
    <t xml:space="preserve">10.12.2022 12:00</t>
  </si>
  <si>
    <t xml:space="preserve">10.12.2022 09:00</t>
  </si>
  <si>
    <t xml:space="preserve">10.12.2022 06:00</t>
  </si>
  <si>
    <t xml:space="preserve">10.12.2022 03:00</t>
  </si>
  <si>
    <t xml:space="preserve">10.12.2022 00:00</t>
  </si>
  <si>
    <t xml:space="preserve">09.12.2022 21:00</t>
  </si>
  <si>
    <t xml:space="preserve">09.12.2022 18:00</t>
  </si>
  <si>
    <t xml:space="preserve">09.12.2022 15:00</t>
  </si>
  <si>
    <t xml:space="preserve">09.12.2022 12:00</t>
  </si>
  <si>
    <t xml:space="preserve">09.12.2022 09:00</t>
  </si>
  <si>
    <t xml:space="preserve">09.12.2022 06:00</t>
  </si>
  <si>
    <t xml:space="preserve">09.12.2022 03:00</t>
  </si>
  <si>
    <t xml:space="preserve">09.12.2022 00:00</t>
  </si>
  <si>
    <t xml:space="preserve">08.12.2022 21:00</t>
  </si>
  <si>
    <t xml:space="preserve">08.12.2022 18:00</t>
  </si>
  <si>
    <t xml:space="preserve">08.12.2022 15:00</t>
  </si>
  <si>
    <t xml:space="preserve">08.12.2022 12:00</t>
  </si>
  <si>
    <t xml:space="preserve">08.12.2022 09:00</t>
  </si>
  <si>
    <t xml:space="preserve">08.12.2022 06:00</t>
  </si>
  <si>
    <t xml:space="preserve">08.12.2022 03:00</t>
  </si>
  <si>
    <t xml:space="preserve">08.12.2022 00:00</t>
  </si>
  <si>
    <t xml:space="preserve">07.12.2022 21:00</t>
  </si>
  <si>
    <t xml:space="preserve">07.12.2022 18:00</t>
  </si>
  <si>
    <t xml:space="preserve">07.12.2022 15:00</t>
  </si>
  <si>
    <t xml:space="preserve">07.12.2022 12:00</t>
  </si>
  <si>
    <t xml:space="preserve">07.12.2022 09:00</t>
  </si>
  <si>
    <t xml:space="preserve">07.12.2022 06:00</t>
  </si>
  <si>
    <t xml:space="preserve">07.12.2022 03:00</t>
  </si>
  <si>
    <t xml:space="preserve">07.12.2022 00:00</t>
  </si>
  <si>
    <t xml:space="preserve">06.12.2022 21:00</t>
  </si>
  <si>
    <t xml:space="preserve">06.12.2022 18:00</t>
  </si>
  <si>
    <t xml:space="preserve">06.12.2022 15:00</t>
  </si>
  <si>
    <t xml:space="preserve">06.12.2022 12:00</t>
  </si>
  <si>
    <t xml:space="preserve">06.12.2022 09:00</t>
  </si>
  <si>
    <t xml:space="preserve">06.12.2022 06:00</t>
  </si>
  <si>
    <t xml:space="preserve">06.12.2022 03:00</t>
  </si>
  <si>
    <t xml:space="preserve">06.12.2022 00:00</t>
  </si>
  <si>
    <t xml:space="preserve">05.12.2022 21:00</t>
  </si>
  <si>
    <t xml:space="preserve">05.12.2022 18:00</t>
  </si>
  <si>
    <t xml:space="preserve">05.12.2022 15:00</t>
  </si>
  <si>
    <t xml:space="preserve">05.12.2022 12:00</t>
  </si>
  <si>
    <t xml:space="preserve">05.12.2022 09:00</t>
  </si>
  <si>
    <t xml:space="preserve">05.12.2022 06:00</t>
  </si>
  <si>
    <t xml:space="preserve">05.12.2022 03:00</t>
  </si>
  <si>
    <t xml:space="preserve">05.12.2022 00:00</t>
  </si>
  <si>
    <t xml:space="preserve">04.12.2022 21:00</t>
  </si>
  <si>
    <t xml:space="preserve">04.12.2022 18:00</t>
  </si>
  <si>
    <t xml:space="preserve">04.12.2022 15:00</t>
  </si>
  <si>
    <t xml:space="preserve">04.12.2022 12:00</t>
  </si>
  <si>
    <t xml:space="preserve">04.12.2022 09:00</t>
  </si>
  <si>
    <t xml:space="preserve">04.12.2022 06:00</t>
  </si>
  <si>
    <t xml:space="preserve">04.12.2022 03:00</t>
  </si>
  <si>
    <t xml:space="preserve">04.12.2022 00:00</t>
  </si>
  <si>
    <t xml:space="preserve">03.12.2022 21:00</t>
  </si>
  <si>
    <t xml:space="preserve">03.12.2022 18:00</t>
  </si>
  <si>
    <t xml:space="preserve">03.12.2022 15:00</t>
  </si>
  <si>
    <t xml:space="preserve">03.12.2022 12:00</t>
  </si>
  <si>
    <t xml:space="preserve">03.12.2022 09:00</t>
  </si>
  <si>
    <t xml:space="preserve">03.12.2022 06:00</t>
  </si>
  <si>
    <t xml:space="preserve">03.12.2022 03:00</t>
  </si>
  <si>
    <t xml:space="preserve">03.12.2022 00:00</t>
  </si>
  <si>
    <t xml:space="preserve">02.12.2022 21:00</t>
  </si>
  <si>
    <t xml:space="preserve">02.12.2022 18:00</t>
  </si>
  <si>
    <t xml:space="preserve">02.12.2022 15:00</t>
  </si>
  <si>
    <t xml:space="preserve">02.12.2022 12:00</t>
  </si>
  <si>
    <t xml:space="preserve">02.12.2022 09:00</t>
  </si>
  <si>
    <t xml:space="preserve">02.12.2022 06:00</t>
  </si>
  <si>
    <t xml:space="preserve">02.12.2022 03:00</t>
  </si>
  <si>
    <t xml:space="preserve">02.12.2022 00:00</t>
  </si>
  <si>
    <t xml:space="preserve">01.12.2022 21:00</t>
  </si>
  <si>
    <t xml:space="preserve">01.12.2022 18:00</t>
  </si>
  <si>
    <t xml:space="preserve">01.12.2022 15:00</t>
  </si>
  <si>
    <t xml:space="preserve">01.12.2022 12:00</t>
  </si>
  <si>
    <t xml:space="preserve">01.12.2022 09:00</t>
  </si>
  <si>
    <t xml:space="preserve">01.12.2022 06:00</t>
  </si>
  <si>
    <t xml:space="preserve">01.12.2022 03:00</t>
  </si>
  <si>
    <t xml:space="preserve">01.12.2022 00:00</t>
  </si>
  <si>
    <t xml:space="preserve">30.11.2022 21:00</t>
  </si>
  <si>
    <t xml:space="preserve">30.11.2022 18:00</t>
  </si>
  <si>
    <t xml:space="preserve">30.11.2022 15:00</t>
  </si>
  <si>
    <t xml:space="preserve">30.11.2022 12:00</t>
  </si>
  <si>
    <t xml:space="preserve">30.11.2022 09:00</t>
  </si>
  <si>
    <t xml:space="preserve">30.11.2022 06:00</t>
  </si>
  <si>
    <t xml:space="preserve">30.11.2022 03:00</t>
  </si>
  <si>
    <t xml:space="preserve">30.11.2022 00:00</t>
  </si>
  <si>
    <t xml:space="preserve">29.11.2022 21:00</t>
  </si>
  <si>
    <t xml:space="preserve">29.11.2022 18:00</t>
  </si>
  <si>
    <t xml:space="preserve">29.11.2022 15:00</t>
  </si>
  <si>
    <t xml:space="preserve">29.11.2022 12:00</t>
  </si>
  <si>
    <t xml:space="preserve">29.11.2022 09:00</t>
  </si>
  <si>
    <t xml:space="preserve">29.11.2022 06:00</t>
  </si>
  <si>
    <t xml:space="preserve">29.11.2022 03:00</t>
  </si>
  <si>
    <t xml:space="preserve">29.11.2022 00:00</t>
  </si>
  <si>
    <t xml:space="preserve">28.11.2022 21:00</t>
  </si>
  <si>
    <t xml:space="preserve">28.11.2022 18:00</t>
  </si>
  <si>
    <t xml:space="preserve">28.11.2022 15:00</t>
  </si>
  <si>
    <t xml:space="preserve">28.11.2022 12:00</t>
  </si>
  <si>
    <t xml:space="preserve">28.11.2022 09:00</t>
  </si>
  <si>
    <t xml:space="preserve">28.11.2022 06:00</t>
  </si>
  <si>
    <t xml:space="preserve">28.11.2022 03:00</t>
  </si>
  <si>
    <t xml:space="preserve">28.11.2022 00:00</t>
  </si>
  <si>
    <t xml:space="preserve">27.11.2022 21:00</t>
  </si>
  <si>
    <t xml:space="preserve">27.11.2022 18:00</t>
  </si>
  <si>
    <t xml:space="preserve">27.11.2022 15:00</t>
  </si>
  <si>
    <t xml:space="preserve">27.11.2022 12:00</t>
  </si>
  <si>
    <t xml:space="preserve">27.11.2022 09:00</t>
  </si>
  <si>
    <t xml:space="preserve">27.11.2022 06:00</t>
  </si>
  <si>
    <t xml:space="preserve">27.11.2022 03:00</t>
  </si>
  <si>
    <t xml:space="preserve">27.11.2022 00:00</t>
  </si>
  <si>
    <t xml:space="preserve">26.11.2022 21:00</t>
  </si>
  <si>
    <t xml:space="preserve">26.11.2022 18:00</t>
  </si>
  <si>
    <t xml:space="preserve">26.11.2022 15:00</t>
  </si>
  <si>
    <t xml:space="preserve">26.11.2022 12:00</t>
  </si>
  <si>
    <t xml:space="preserve">26.11.2022 09:00</t>
  </si>
  <si>
    <t xml:space="preserve">26.11.2022 06:00</t>
  </si>
  <si>
    <t xml:space="preserve">26.11.2022 03:00</t>
  </si>
  <si>
    <t xml:space="preserve">26.11.2022 00:00</t>
  </si>
  <si>
    <t xml:space="preserve">25.11.2022 21:00</t>
  </si>
  <si>
    <t xml:space="preserve">25.11.2022 18:00</t>
  </si>
  <si>
    <t xml:space="preserve">25.11.2022 15:00</t>
  </si>
  <si>
    <t xml:space="preserve">25.11.2022 12:00</t>
  </si>
  <si>
    <t xml:space="preserve">25.11.2022 09:00</t>
  </si>
  <si>
    <t xml:space="preserve">25.11.2022 06:00</t>
  </si>
  <si>
    <t xml:space="preserve">25.11.2022 03:00</t>
  </si>
  <si>
    <t xml:space="preserve">25.11.2022 00:00</t>
  </si>
  <si>
    <t xml:space="preserve">24.11.2022 21:00</t>
  </si>
  <si>
    <t xml:space="preserve">24.11.2022 18:00</t>
  </si>
  <si>
    <t xml:space="preserve">24.11.2022 15:00</t>
  </si>
  <si>
    <t xml:space="preserve">24.11.2022 12:00</t>
  </si>
  <si>
    <t xml:space="preserve">24.11.2022 09:00</t>
  </si>
  <si>
    <t xml:space="preserve">24.11.2022 06:00</t>
  </si>
  <si>
    <t xml:space="preserve">24.11.2022 03:00</t>
  </si>
  <si>
    <t xml:space="preserve">24.11.2022 00:00</t>
  </si>
  <si>
    <t xml:space="preserve">23.11.2022 21:00</t>
  </si>
  <si>
    <t xml:space="preserve">23.11.2022 18:00</t>
  </si>
  <si>
    <t xml:space="preserve">23.11.2022 15:00</t>
  </si>
  <si>
    <t xml:space="preserve">23.11.2022 12:00</t>
  </si>
  <si>
    <t xml:space="preserve">23.11.2022 09:00</t>
  </si>
  <si>
    <t xml:space="preserve">23.11.2022 06:00</t>
  </si>
  <si>
    <t xml:space="preserve">23.11.2022 03:00</t>
  </si>
  <si>
    <t xml:space="preserve">23.11.2022 00:00</t>
  </si>
  <si>
    <t xml:space="preserve">22.11.2022 21:00</t>
  </si>
  <si>
    <t xml:space="preserve">22.11.2022 18:00</t>
  </si>
  <si>
    <t xml:space="preserve">22.11.2022 15:00</t>
  </si>
  <si>
    <t xml:space="preserve">22.11.2022 12:00</t>
  </si>
  <si>
    <t xml:space="preserve">22.11.2022 09:00</t>
  </si>
  <si>
    <t xml:space="preserve">22.11.2022 06:00</t>
  </si>
  <si>
    <t xml:space="preserve">22.11.2022 03:00</t>
  </si>
  <si>
    <t xml:space="preserve">22.11.2022 00:00</t>
  </si>
  <si>
    <t xml:space="preserve">21.11.2022 21:00</t>
  </si>
  <si>
    <t xml:space="preserve">21.11.2022 18:00</t>
  </si>
  <si>
    <t xml:space="preserve">21.11.2022 15:00</t>
  </si>
  <si>
    <t xml:space="preserve">21.11.2022 12:00</t>
  </si>
  <si>
    <t xml:space="preserve">21.11.2022 09:00</t>
  </si>
  <si>
    <t xml:space="preserve">21.11.2022 06:00</t>
  </si>
  <si>
    <t xml:space="preserve">21.11.2022 03:00</t>
  </si>
  <si>
    <t xml:space="preserve">21.11.2022 00:00</t>
  </si>
  <si>
    <t xml:space="preserve">20.11.2022 21:00</t>
  </si>
  <si>
    <t xml:space="preserve">20.11.2022 18:00</t>
  </si>
  <si>
    <t xml:space="preserve">20.11.2022 15:00</t>
  </si>
  <si>
    <t xml:space="preserve">20.11.2022 12:00</t>
  </si>
  <si>
    <t xml:space="preserve">20.11.2022 09:00</t>
  </si>
  <si>
    <t xml:space="preserve">20.11.2022 06:00</t>
  </si>
  <si>
    <t xml:space="preserve">20.11.2022 03:00</t>
  </si>
  <si>
    <t xml:space="preserve">20.11.2022 00:00</t>
  </si>
  <si>
    <t xml:space="preserve">19.11.2022 21:00</t>
  </si>
  <si>
    <t xml:space="preserve">19.11.2022 18:00</t>
  </si>
  <si>
    <t xml:space="preserve">19.11.2022 15:00</t>
  </si>
  <si>
    <t xml:space="preserve">19.11.2022 12:00</t>
  </si>
  <si>
    <t xml:space="preserve">19.11.2022 09:00</t>
  </si>
  <si>
    <t xml:space="preserve">19.11.2022 06:00</t>
  </si>
  <si>
    <t xml:space="preserve">19.11.2022 03:00</t>
  </si>
  <si>
    <t xml:space="preserve">19.11.2022 00:00</t>
  </si>
  <si>
    <t xml:space="preserve">18.11.2022 21:00</t>
  </si>
  <si>
    <t xml:space="preserve">18.11.2022 18:00</t>
  </si>
  <si>
    <t xml:space="preserve">18.11.2022 15:00</t>
  </si>
  <si>
    <t xml:space="preserve">18.11.2022 12:00</t>
  </si>
  <si>
    <t xml:space="preserve">18.11.2022 09:00</t>
  </si>
  <si>
    <t xml:space="preserve">18.11.2022 06:00</t>
  </si>
  <si>
    <t xml:space="preserve">18.11.2022 03:00</t>
  </si>
  <si>
    <t xml:space="preserve">18.11.2022 00:00</t>
  </si>
  <si>
    <t xml:space="preserve">17.11.2022 21:00</t>
  </si>
  <si>
    <t xml:space="preserve">17.11.2022 18:00</t>
  </si>
  <si>
    <t xml:space="preserve">17.11.2022 15:00</t>
  </si>
  <si>
    <t xml:space="preserve">17.11.2022 12:00</t>
  </si>
  <si>
    <t xml:space="preserve">17.11.2022 09:00</t>
  </si>
  <si>
    <t xml:space="preserve">17.11.2022 06:00</t>
  </si>
  <si>
    <t xml:space="preserve">17.11.2022 03:00</t>
  </si>
  <si>
    <t xml:space="preserve">17.11.2022 00:00</t>
  </si>
  <si>
    <t xml:space="preserve">16.11.2022 21:00</t>
  </si>
  <si>
    <t xml:space="preserve">16.11.2022 18:00</t>
  </si>
  <si>
    <t xml:space="preserve">16.11.2022 15:00</t>
  </si>
  <si>
    <t xml:space="preserve">16.11.2022 12:00</t>
  </si>
  <si>
    <t xml:space="preserve">16.11.2022 09:00</t>
  </si>
  <si>
    <t xml:space="preserve">16.11.2022 06:00</t>
  </si>
  <si>
    <t xml:space="preserve">16.11.2022 03:00</t>
  </si>
  <si>
    <t xml:space="preserve">16.11.2022 00:00</t>
  </si>
  <si>
    <t xml:space="preserve">15.11.2022 21:00</t>
  </si>
  <si>
    <t xml:space="preserve">15.11.2022 18:00</t>
  </si>
  <si>
    <t xml:space="preserve">15.11.2022 15:00</t>
  </si>
  <si>
    <t xml:space="preserve">15.11.2022 12:00</t>
  </si>
  <si>
    <t xml:space="preserve">15.11.2022 09:00</t>
  </si>
  <si>
    <t xml:space="preserve">15.11.2022 06:00</t>
  </si>
  <si>
    <t xml:space="preserve">15.11.2022 03:00</t>
  </si>
  <si>
    <t xml:space="preserve">15.11.2022 00:00</t>
  </si>
  <si>
    <t xml:space="preserve">14.11.2022 21:00</t>
  </si>
  <si>
    <t xml:space="preserve">14.11.2022 18:00</t>
  </si>
  <si>
    <t xml:space="preserve">14.11.2022 15:00</t>
  </si>
  <si>
    <t xml:space="preserve">14.11.2022 12:00</t>
  </si>
  <si>
    <t xml:space="preserve">14.11.2022 09:00</t>
  </si>
  <si>
    <t xml:space="preserve">14.11.2022 06:00</t>
  </si>
  <si>
    <t xml:space="preserve">14.11.2022 03:00</t>
  </si>
  <si>
    <t xml:space="preserve">14.11.2022 00:00</t>
  </si>
  <si>
    <t xml:space="preserve">13.11.2022 21:00</t>
  </si>
  <si>
    <t xml:space="preserve">13.11.2022 18:00</t>
  </si>
  <si>
    <t xml:space="preserve">13.11.2022 15:00</t>
  </si>
  <si>
    <t xml:space="preserve">13.11.2022 12:00</t>
  </si>
  <si>
    <t xml:space="preserve">13.11.2022 09:00</t>
  </si>
  <si>
    <t xml:space="preserve">13.11.2022 06:00</t>
  </si>
  <si>
    <t xml:space="preserve">13.11.2022 03:00</t>
  </si>
  <si>
    <t xml:space="preserve">13.11.2022 00:00</t>
  </si>
  <si>
    <t xml:space="preserve">12.11.2022 21:00</t>
  </si>
  <si>
    <t xml:space="preserve">12.11.2022 18:00</t>
  </si>
  <si>
    <t xml:space="preserve">12.11.2022 15:00</t>
  </si>
  <si>
    <t xml:space="preserve">12.11.2022 12:00</t>
  </si>
  <si>
    <t xml:space="preserve">12.11.2022 09:00</t>
  </si>
  <si>
    <t xml:space="preserve">12.11.2022 06:00</t>
  </si>
  <si>
    <t xml:space="preserve">12.11.2022 03:00</t>
  </si>
  <si>
    <t xml:space="preserve">12.11.2022 00:00</t>
  </si>
  <si>
    <t xml:space="preserve">11.11.2022 21:00</t>
  </si>
  <si>
    <t xml:space="preserve">11.11.2022 18:00</t>
  </si>
  <si>
    <t xml:space="preserve">11.11.2022 15:00</t>
  </si>
  <si>
    <t xml:space="preserve">11.11.2022 12:00</t>
  </si>
  <si>
    <t xml:space="preserve">11.11.2022 09:00</t>
  </si>
  <si>
    <t xml:space="preserve">11.11.2022 06:00</t>
  </si>
  <si>
    <t xml:space="preserve">11.11.2022 03:00</t>
  </si>
  <si>
    <t xml:space="preserve">11.11.2022 00:00</t>
  </si>
  <si>
    <t xml:space="preserve">10.11.2022 21:00</t>
  </si>
  <si>
    <t xml:space="preserve">10.11.2022 18:00</t>
  </si>
  <si>
    <t xml:space="preserve">10.11.2022 15:00</t>
  </si>
  <si>
    <t xml:space="preserve">10.11.2022 12:00</t>
  </si>
  <si>
    <t xml:space="preserve">10.11.2022 09:00</t>
  </si>
  <si>
    <t xml:space="preserve">10.11.2022 06:00</t>
  </si>
  <si>
    <t xml:space="preserve">10.11.2022 03:00</t>
  </si>
  <si>
    <t xml:space="preserve">10.11.2022 00:00</t>
  </si>
  <si>
    <t xml:space="preserve">09.11.2022 21:00</t>
  </si>
  <si>
    <t xml:space="preserve">09.11.2022 18:00</t>
  </si>
  <si>
    <t xml:space="preserve">09.11.2022 15:00</t>
  </si>
  <si>
    <t xml:space="preserve">09.11.2022 12:00</t>
  </si>
  <si>
    <t xml:space="preserve">09.11.2022 09:00</t>
  </si>
  <si>
    <t xml:space="preserve">09.11.2022 06:00</t>
  </si>
  <si>
    <t xml:space="preserve">09.11.2022 03:00</t>
  </si>
  <si>
    <t xml:space="preserve">09.11.2022 00:00</t>
  </si>
  <si>
    <t xml:space="preserve">08.11.2022 21:00</t>
  </si>
  <si>
    <t xml:space="preserve">08.11.2022 18:00</t>
  </si>
  <si>
    <t xml:space="preserve">08.11.2022 15:00</t>
  </si>
  <si>
    <t xml:space="preserve">08.11.2022 12:00</t>
  </si>
  <si>
    <t xml:space="preserve">08.11.2022 09:00</t>
  </si>
  <si>
    <t xml:space="preserve">08.11.2022 06:00</t>
  </si>
  <si>
    <t xml:space="preserve">08.11.2022 03:00</t>
  </si>
  <si>
    <t xml:space="preserve">08.11.2022 00:00</t>
  </si>
  <si>
    <t xml:space="preserve">07.11.2022 21:00</t>
  </si>
  <si>
    <t xml:space="preserve">07.11.2022 18:00</t>
  </si>
  <si>
    <t xml:space="preserve">07.11.2022 15:00</t>
  </si>
  <si>
    <t xml:space="preserve">07.11.2022 12:00</t>
  </si>
  <si>
    <t xml:space="preserve">07.11.2022 09:00</t>
  </si>
  <si>
    <t xml:space="preserve">07.11.2022 06:00</t>
  </si>
  <si>
    <t xml:space="preserve">07.11.2022 03:00</t>
  </si>
  <si>
    <t xml:space="preserve">07.11.2022 00:00</t>
  </si>
  <si>
    <t xml:space="preserve">06.11.2022 21:00</t>
  </si>
  <si>
    <t xml:space="preserve">06.11.2022 18:00</t>
  </si>
  <si>
    <t xml:space="preserve">06.11.2022 15:00</t>
  </si>
  <si>
    <t xml:space="preserve">06.11.2022 12:00</t>
  </si>
  <si>
    <t xml:space="preserve">06.11.2022 09:00</t>
  </si>
  <si>
    <t xml:space="preserve">06.11.2022 06:00</t>
  </si>
  <si>
    <t xml:space="preserve">06.11.2022 03:00</t>
  </si>
  <si>
    <t xml:space="preserve">06.11.2022 00:00</t>
  </si>
  <si>
    <t xml:space="preserve">05.11.2022 21:00</t>
  </si>
  <si>
    <t xml:space="preserve">05.11.2022 18:00</t>
  </si>
  <si>
    <t xml:space="preserve">05.11.2022 15:00</t>
  </si>
  <si>
    <t xml:space="preserve">05.11.2022 12:00</t>
  </si>
  <si>
    <t xml:space="preserve">05.11.2022 09:00</t>
  </si>
  <si>
    <t xml:space="preserve">05.11.2022 06:00</t>
  </si>
  <si>
    <t xml:space="preserve">05.11.2022 03:00</t>
  </si>
  <si>
    <t xml:space="preserve">05.11.2022 00:00</t>
  </si>
  <si>
    <t xml:space="preserve">04.11.2022 21:00</t>
  </si>
  <si>
    <t xml:space="preserve">04.11.2022 18:00</t>
  </si>
  <si>
    <t xml:space="preserve">04.11.2022 15:00</t>
  </si>
  <si>
    <t xml:space="preserve">04.11.2022 12:00</t>
  </si>
  <si>
    <t xml:space="preserve">04.11.2022 09:00</t>
  </si>
  <si>
    <t xml:space="preserve">04.11.2022 06:00</t>
  </si>
  <si>
    <t xml:space="preserve">04.11.2022 03:00</t>
  </si>
  <si>
    <t xml:space="preserve">04.11.2022 00:00</t>
  </si>
  <si>
    <t xml:space="preserve">03.11.2022 21:00</t>
  </si>
  <si>
    <t xml:space="preserve">03.11.2022 18:00</t>
  </si>
  <si>
    <t xml:space="preserve">03.11.2022 15:00</t>
  </si>
  <si>
    <t xml:space="preserve">03.11.2022 12:00</t>
  </si>
  <si>
    <t xml:space="preserve">03.11.2022 09:00</t>
  </si>
  <si>
    <t xml:space="preserve">03.11.2022 06:00</t>
  </si>
  <si>
    <t xml:space="preserve">03.11.2022 03:00</t>
  </si>
  <si>
    <t xml:space="preserve">03.11.2022 00:00</t>
  </si>
  <si>
    <t xml:space="preserve">02.11.2022 21:00</t>
  </si>
  <si>
    <t xml:space="preserve">02.11.2022 18:00</t>
  </si>
  <si>
    <t xml:space="preserve">02.11.2022 15:00</t>
  </si>
  <si>
    <t xml:space="preserve">02.11.2022 12:00</t>
  </si>
  <si>
    <t xml:space="preserve">02.11.2022 09:00</t>
  </si>
  <si>
    <t xml:space="preserve">02.11.2022 06:00</t>
  </si>
  <si>
    <t xml:space="preserve">02.11.2022 03:00</t>
  </si>
  <si>
    <t xml:space="preserve">02.11.2022 00:00</t>
  </si>
  <si>
    <t xml:space="preserve">01.11.2022 21:00</t>
  </si>
  <si>
    <t xml:space="preserve">01.11.2022 18:00</t>
  </si>
  <si>
    <t xml:space="preserve">01.11.2022 15:00</t>
  </si>
  <si>
    <t xml:space="preserve">01.11.2022 12:00</t>
  </si>
  <si>
    <t xml:space="preserve">01.11.2022 09:00</t>
  </si>
  <si>
    <t xml:space="preserve">01.11.2022 06:00</t>
  </si>
  <si>
    <t xml:space="preserve">01.11.2022 03:00</t>
  </si>
  <si>
    <t xml:space="preserve">01.11.2022 00:00</t>
  </si>
  <si>
    <t xml:space="preserve">31.10.2022 21:00</t>
  </si>
  <si>
    <t xml:space="preserve">31.10.2022 18:00</t>
  </si>
  <si>
    <t xml:space="preserve">31.10.2022 15:00</t>
  </si>
  <si>
    <t xml:space="preserve">31.10.2022 12:00</t>
  </si>
  <si>
    <t xml:space="preserve">31.10.2022 09:00</t>
  </si>
  <si>
    <t xml:space="preserve">31.10.2022 06:00</t>
  </si>
  <si>
    <t xml:space="preserve">31.10.2022 03:00</t>
  </si>
  <si>
    <t xml:space="preserve">31.10.2022 00:00</t>
  </si>
  <si>
    <t xml:space="preserve">30.10.2022 21:00</t>
  </si>
  <si>
    <t xml:space="preserve">30.10.2022 18:00</t>
  </si>
  <si>
    <t xml:space="preserve">30.10.2022 15:00</t>
  </si>
  <si>
    <t xml:space="preserve">30.10.2022 12:00</t>
  </si>
  <si>
    <t xml:space="preserve">30.10.2022 09:00</t>
  </si>
  <si>
    <t xml:space="preserve">30.10.2022 06:00</t>
  </si>
  <si>
    <t xml:space="preserve">30.10.2022 03:00</t>
  </si>
  <si>
    <t xml:space="preserve">30.10.2022 00:00</t>
  </si>
  <si>
    <t xml:space="preserve">29.10.2022 21:00</t>
  </si>
  <si>
    <t xml:space="preserve">29.10.2022 18:00</t>
  </si>
  <si>
    <t xml:space="preserve">29.10.2022 15:00</t>
  </si>
  <si>
    <t xml:space="preserve">29.10.2022 12:00</t>
  </si>
  <si>
    <t xml:space="preserve">29.10.2022 09:00</t>
  </si>
  <si>
    <t xml:space="preserve">29.10.2022 06:00</t>
  </si>
  <si>
    <t xml:space="preserve">29.10.2022 03:00</t>
  </si>
  <si>
    <t xml:space="preserve">29.10.2022 00:00</t>
  </si>
  <si>
    <t xml:space="preserve">28.10.2022 21:00</t>
  </si>
  <si>
    <t xml:space="preserve">28.10.2022 18:00</t>
  </si>
  <si>
    <t xml:space="preserve">28.10.2022 15:00</t>
  </si>
  <si>
    <t xml:space="preserve">28.10.2022 12:00</t>
  </si>
  <si>
    <t xml:space="preserve">28.10.2022 09:00</t>
  </si>
  <si>
    <t xml:space="preserve">28.10.2022 06:00</t>
  </si>
  <si>
    <t xml:space="preserve">28.10.2022 03:00</t>
  </si>
  <si>
    <t xml:space="preserve">28.10.2022 00:00</t>
  </si>
  <si>
    <t xml:space="preserve">27.10.2022 21:00</t>
  </si>
  <si>
    <t xml:space="preserve">27.10.2022 18:00</t>
  </si>
  <si>
    <t xml:space="preserve">27.10.2022 15:00</t>
  </si>
  <si>
    <t xml:space="preserve">27.10.2022 12:00</t>
  </si>
  <si>
    <t xml:space="preserve">27.10.2022 09:00</t>
  </si>
  <si>
    <t xml:space="preserve">27.10.2022 06:00</t>
  </si>
  <si>
    <t xml:space="preserve">27.10.2022 03:00</t>
  </si>
  <si>
    <t xml:space="preserve">27.10.2022 00:00</t>
  </si>
  <si>
    <t xml:space="preserve">26.10.2022 21:00</t>
  </si>
  <si>
    <t xml:space="preserve">26.10.2022 18:00</t>
  </si>
  <si>
    <t xml:space="preserve">26.10.2022 15:00</t>
  </si>
  <si>
    <t xml:space="preserve">26.10.2022 12:00</t>
  </si>
  <si>
    <t xml:space="preserve">26.10.2022 09:00</t>
  </si>
  <si>
    <t xml:space="preserve">26.10.2022 06:00</t>
  </si>
  <si>
    <t xml:space="preserve">26.10.2022 03:00</t>
  </si>
  <si>
    <t xml:space="preserve">26.10.2022 00:00</t>
  </si>
  <si>
    <t xml:space="preserve">25.10.2022 21:00</t>
  </si>
  <si>
    <t xml:space="preserve">25.10.2022 18:00</t>
  </si>
  <si>
    <t xml:space="preserve">25.10.2022 15:00</t>
  </si>
  <si>
    <t xml:space="preserve">25.10.2022 12:00</t>
  </si>
  <si>
    <t xml:space="preserve">25.10.2022 09:00</t>
  </si>
  <si>
    <t xml:space="preserve">25.10.2022 06:00</t>
  </si>
  <si>
    <t xml:space="preserve">25.10.2022 03:00</t>
  </si>
  <si>
    <t xml:space="preserve">25.10.2022 00:00</t>
  </si>
  <si>
    <t xml:space="preserve">24.10.2022 21:00</t>
  </si>
  <si>
    <t xml:space="preserve">24.10.2022 18:00</t>
  </si>
  <si>
    <t xml:space="preserve">24.10.2022 15:00</t>
  </si>
  <si>
    <t xml:space="preserve">24.10.2022 12:00</t>
  </si>
  <si>
    <t xml:space="preserve">24.10.2022 09:00</t>
  </si>
  <si>
    <t xml:space="preserve">24.10.2022 06:00</t>
  </si>
  <si>
    <t xml:space="preserve">24.10.2022 03:00</t>
  </si>
  <si>
    <t xml:space="preserve">24.10.2022 00:00</t>
  </si>
  <si>
    <t xml:space="preserve">23.10.2022 21:00</t>
  </si>
  <si>
    <t xml:space="preserve">23.10.2022 18:00</t>
  </si>
  <si>
    <t xml:space="preserve">23.10.2022 15:00</t>
  </si>
  <si>
    <t xml:space="preserve">23.10.2022 12:00</t>
  </si>
  <si>
    <t xml:space="preserve">23.10.2022 09:00</t>
  </si>
  <si>
    <t xml:space="preserve">23.10.2022 06:00</t>
  </si>
  <si>
    <t xml:space="preserve">23.10.2022 03:00</t>
  </si>
  <si>
    <t xml:space="preserve">23.10.2022 00:00</t>
  </si>
  <si>
    <t xml:space="preserve">22.10.2022 21:00</t>
  </si>
  <si>
    <t xml:space="preserve">22.10.2022 18:00</t>
  </si>
  <si>
    <t xml:space="preserve">22.10.2022 15:00</t>
  </si>
  <si>
    <t xml:space="preserve">22.10.2022 12:00</t>
  </si>
  <si>
    <t xml:space="preserve">22.10.2022 09:00</t>
  </si>
  <si>
    <t xml:space="preserve">22.10.2022 06:00</t>
  </si>
  <si>
    <t xml:space="preserve">22.10.2022 03:00</t>
  </si>
  <si>
    <t xml:space="preserve">22.10.2022 00:00</t>
  </si>
  <si>
    <t xml:space="preserve">21.10.2022 21:00</t>
  </si>
  <si>
    <t xml:space="preserve">21.10.2022 18:00</t>
  </si>
  <si>
    <t xml:space="preserve">21.10.2022 15:00</t>
  </si>
  <si>
    <t xml:space="preserve">21.10.2022 12:00</t>
  </si>
  <si>
    <t xml:space="preserve">21.10.2022 09:00</t>
  </si>
  <si>
    <t xml:space="preserve">21.10.2022 06:00</t>
  </si>
  <si>
    <t xml:space="preserve">21.10.2022 03:00</t>
  </si>
  <si>
    <t xml:space="preserve">21.10.2022 00:00</t>
  </si>
  <si>
    <t xml:space="preserve">20.10.2022 21:00</t>
  </si>
  <si>
    <t xml:space="preserve">20.10.2022 18:00</t>
  </si>
  <si>
    <t xml:space="preserve">20.10.2022 15:00</t>
  </si>
  <si>
    <t xml:space="preserve">20.10.2022 12:00</t>
  </si>
  <si>
    <t xml:space="preserve">20.10.2022 09:00</t>
  </si>
  <si>
    <t xml:space="preserve">20.10.2022 06:00</t>
  </si>
  <si>
    <t xml:space="preserve">20.10.2022 03:00</t>
  </si>
  <si>
    <t xml:space="preserve">20.10.2022 00:00</t>
  </si>
  <si>
    <t xml:space="preserve">19.10.2022 21:00</t>
  </si>
  <si>
    <t xml:space="preserve">19.10.2022 18:00</t>
  </si>
  <si>
    <t xml:space="preserve">19.10.2022 15:00</t>
  </si>
  <si>
    <t xml:space="preserve">19.10.2022 12:00</t>
  </si>
  <si>
    <t xml:space="preserve">19.10.2022 09:00</t>
  </si>
  <si>
    <t xml:space="preserve">19.10.2022 06:00</t>
  </si>
  <si>
    <t xml:space="preserve">19.10.2022 03:00</t>
  </si>
  <si>
    <t xml:space="preserve">19.10.2022 00:00</t>
  </si>
  <si>
    <t xml:space="preserve">18.10.2022 21:00</t>
  </si>
  <si>
    <t xml:space="preserve">18.10.2022 18:00</t>
  </si>
  <si>
    <t xml:space="preserve">18.10.2022 15:00</t>
  </si>
  <si>
    <t xml:space="preserve">18.10.2022 12:00</t>
  </si>
  <si>
    <t xml:space="preserve">18.10.2022 09:00</t>
  </si>
  <si>
    <t xml:space="preserve">18.10.2022 06:00</t>
  </si>
  <si>
    <t xml:space="preserve">18.10.2022 03:00</t>
  </si>
  <si>
    <t xml:space="preserve">18.10.2022 00:00</t>
  </si>
  <si>
    <t xml:space="preserve">17.10.2022 21:00</t>
  </si>
  <si>
    <t xml:space="preserve">17.10.2022 18:00</t>
  </si>
  <si>
    <t xml:space="preserve">17.10.2022 15:00</t>
  </si>
  <si>
    <t xml:space="preserve">17.10.2022 12:00</t>
  </si>
  <si>
    <t xml:space="preserve">17.10.2022 09:00</t>
  </si>
  <si>
    <t xml:space="preserve">17.10.2022 06:00</t>
  </si>
  <si>
    <t xml:space="preserve">17.10.2022 03:00</t>
  </si>
  <si>
    <t xml:space="preserve">17.10.2022 00:00</t>
  </si>
  <si>
    <t xml:space="preserve">16.10.2022 21:00</t>
  </si>
  <si>
    <t xml:space="preserve">16.10.2022 18:00</t>
  </si>
  <si>
    <t xml:space="preserve">16.10.2022 15:00</t>
  </si>
  <si>
    <t xml:space="preserve">16.10.2022 12:00</t>
  </si>
  <si>
    <t xml:space="preserve">16.10.2022 09:00</t>
  </si>
  <si>
    <t xml:space="preserve">16.10.2022 06:00</t>
  </si>
  <si>
    <t xml:space="preserve">16.10.2022 03:00</t>
  </si>
  <si>
    <t xml:space="preserve">16.10.2022 00:00</t>
  </si>
  <si>
    <t xml:space="preserve">15.10.2022 21:00</t>
  </si>
  <si>
    <t xml:space="preserve">15.10.2022 18:00</t>
  </si>
  <si>
    <t xml:space="preserve">15.10.2022 15:00</t>
  </si>
  <si>
    <t xml:space="preserve">15.10.2022 12:00</t>
  </si>
  <si>
    <t xml:space="preserve">15.10.2022 09:00</t>
  </si>
  <si>
    <t xml:space="preserve">15.10.2022 06:00</t>
  </si>
  <si>
    <t xml:space="preserve">15.10.2022 03:00</t>
  </si>
  <si>
    <t xml:space="preserve">15.10.2022 00:00</t>
  </si>
  <si>
    <t xml:space="preserve">14.10.2022 21:00</t>
  </si>
  <si>
    <t xml:space="preserve">14.10.2022 18:00</t>
  </si>
  <si>
    <t xml:space="preserve">14.10.2022 15:00</t>
  </si>
  <si>
    <t xml:space="preserve">14.10.2022 12:00</t>
  </si>
  <si>
    <t xml:space="preserve">14.10.2022 09:00</t>
  </si>
  <si>
    <t xml:space="preserve">14.10.2022 06:00</t>
  </si>
  <si>
    <t xml:space="preserve">14.10.2022 03:00</t>
  </si>
  <si>
    <t xml:space="preserve">14.10.2022 00:00</t>
  </si>
  <si>
    <t xml:space="preserve">13.10.2022 21:00</t>
  </si>
  <si>
    <t xml:space="preserve">13.10.2022 18:00</t>
  </si>
  <si>
    <t xml:space="preserve">13.10.2022 15:00</t>
  </si>
  <si>
    <t xml:space="preserve">13.10.2022 12:00</t>
  </si>
  <si>
    <t xml:space="preserve">13.10.2022 09:00</t>
  </si>
  <si>
    <t xml:space="preserve">13.10.2022 06:00</t>
  </si>
  <si>
    <t xml:space="preserve">13.10.2022 03:00</t>
  </si>
  <si>
    <t xml:space="preserve">13.10.2022 00:00</t>
  </si>
  <si>
    <t xml:space="preserve">12.10.2022 21:00</t>
  </si>
  <si>
    <t xml:space="preserve">12.10.2022 18:00</t>
  </si>
  <si>
    <t xml:space="preserve">12.10.2022 15:00</t>
  </si>
  <si>
    <t xml:space="preserve">12.10.2022 12:00</t>
  </si>
  <si>
    <t xml:space="preserve">12.10.2022 09:00</t>
  </si>
  <si>
    <t xml:space="preserve">12.10.2022 06:00</t>
  </si>
  <si>
    <t xml:space="preserve">12.10.2022 03:00</t>
  </si>
  <si>
    <t xml:space="preserve">12.10.2022 00:00</t>
  </si>
  <si>
    <t xml:space="preserve">11.10.2022 21:00</t>
  </si>
  <si>
    <t xml:space="preserve">11.10.2022 18:00</t>
  </si>
  <si>
    <t xml:space="preserve">11.10.2022 15:00</t>
  </si>
  <si>
    <t xml:space="preserve">11.10.2022 12:00</t>
  </si>
  <si>
    <t xml:space="preserve">11.10.2022 09:00</t>
  </si>
  <si>
    <t xml:space="preserve">11.10.2022 06:00</t>
  </si>
  <si>
    <t xml:space="preserve">11.10.2022 03:00</t>
  </si>
  <si>
    <t xml:space="preserve">11.10.2022 00:00</t>
  </si>
  <si>
    <t xml:space="preserve">10.10.2022 21:00</t>
  </si>
  <si>
    <t xml:space="preserve">10.10.2022 18:00</t>
  </si>
  <si>
    <t xml:space="preserve">10.10.2022 15:00</t>
  </si>
  <si>
    <t xml:space="preserve">10.10.2022 12:00</t>
  </si>
  <si>
    <t xml:space="preserve">10.10.2022 09:00</t>
  </si>
  <si>
    <t xml:space="preserve">10.10.2022 06:00</t>
  </si>
  <si>
    <t xml:space="preserve">10.10.2022 03:00</t>
  </si>
  <si>
    <t xml:space="preserve">10.10.2022 00:00</t>
  </si>
  <si>
    <t xml:space="preserve">09.10.2022 21:00</t>
  </si>
  <si>
    <t xml:space="preserve">09.10.2022 18:00</t>
  </si>
  <si>
    <t xml:space="preserve">09.10.2022 15:00</t>
  </si>
  <si>
    <t xml:space="preserve">09.10.2022 12:00</t>
  </si>
  <si>
    <t xml:space="preserve">09.10.2022 09:00</t>
  </si>
  <si>
    <t xml:space="preserve">09.10.2022 06:00</t>
  </si>
  <si>
    <t xml:space="preserve">09.10.2022 03:00</t>
  </si>
  <si>
    <t xml:space="preserve">09.10.2022 00:00</t>
  </si>
  <si>
    <t xml:space="preserve">08.10.2022 21:00</t>
  </si>
  <si>
    <t xml:space="preserve">08.10.2022 18:00</t>
  </si>
  <si>
    <t xml:space="preserve">08.10.2022 15:00</t>
  </si>
  <si>
    <t xml:space="preserve">08.10.2022 12:00</t>
  </si>
  <si>
    <t xml:space="preserve">08.10.2022 09:00</t>
  </si>
  <si>
    <t xml:space="preserve">08.10.2022 06:00</t>
  </si>
  <si>
    <t xml:space="preserve">08.10.2022 03:00</t>
  </si>
  <si>
    <t xml:space="preserve">08.10.2022 00:00</t>
  </si>
  <si>
    <t xml:space="preserve">07.10.2022 21:00</t>
  </si>
  <si>
    <t xml:space="preserve">07.10.2022 18:00</t>
  </si>
  <si>
    <t xml:space="preserve">07.10.2022 15:00</t>
  </si>
  <si>
    <t xml:space="preserve">07.10.2022 12:00</t>
  </si>
  <si>
    <t xml:space="preserve">07.10.2022 09:00</t>
  </si>
  <si>
    <t xml:space="preserve">07.10.2022 06:00</t>
  </si>
  <si>
    <t xml:space="preserve">07.10.2022 03:00</t>
  </si>
  <si>
    <t xml:space="preserve">07.10.2022 00:00</t>
  </si>
  <si>
    <t xml:space="preserve">06.10.2022 21:00</t>
  </si>
  <si>
    <t xml:space="preserve">06.10.2022 18:00</t>
  </si>
  <si>
    <t xml:space="preserve">06.10.2022 15:00</t>
  </si>
  <si>
    <t xml:space="preserve">06.10.2022 12:00</t>
  </si>
  <si>
    <t xml:space="preserve">06.10.2022 09:00</t>
  </si>
  <si>
    <t xml:space="preserve">06.10.2022 06:00</t>
  </si>
  <si>
    <t xml:space="preserve">06.10.2022 03:00</t>
  </si>
  <si>
    <t xml:space="preserve">06.10.2022 00:00</t>
  </si>
  <si>
    <t xml:space="preserve">05.10.2022 21:00</t>
  </si>
  <si>
    <t xml:space="preserve">05.10.2022 18:00</t>
  </si>
  <si>
    <t xml:space="preserve">05.10.2022 15:00</t>
  </si>
  <si>
    <t xml:space="preserve">05.10.2022 12:00</t>
  </si>
  <si>
    <t xml:space="preserve">05.10.2022 09:00</t>
  </si>
  <si>
    <t xml:space="preserve">05.10.2022 06:00</t>
  </si>
  <si>
    <t xml:space="preserve">05.10.2022 03:00</t>
  </si>
  <si>
    <t xml:space="preserve">05.10.2022 00:00</t>
  </si>
  <si>
    <t xml:space="preserve">04.10.2022 21:00</t>
  </si>
  <si>
    <t xml:space="preserve">04.10.2022 18:00</t>
  </si>
  <si>
    <t xml:space="preserve">04.10.2022 15:00</t>
  </si>
  <si>
    <t xml:space="preserve">04.10.2022 12:00</t>
  </si>
  <si>
    <t xml:space="preserve">04.10.2022 09:00</t>
  </si>
  <si>
    <t xml:space="preserve">04.10.2022 06:00</t>
  </si>
  <si>
    <t xml:space="preserve">04.10.2022 03:00</t>
  </si>
  <si>
    <t xml:space="preserve">04.10.2022 00:00</t>
  </si>
  <si>
    <t xml:space="preserve">03.10.2022 21:00</t>
  </si>
  <si>
    <t xml:space="preserve">03.10.2022 18:00</t>
  </si>
  <si>
    <t xml:space="preserve">03.10.2022 15:00</t>
  </si>
  <si>
    <t xml:space="preserve">03.10.2022 12:00</t>
  </si>
  <si>
    <t xml:space="preserve">03.10.2022 09:00</t>
  </si>
  <si>
    <t xml:space="preserve">03.10.2022 06:00</t>
  </si>
  <si>
    <t xml:space="preserve">03.10.2022 03:00</t>
  </si>
  <si>
    <t xml:space="preserve">03.10.2022 00:00</t>
  </si>
  <si>
    <t xml:space="preserve">02.10.2022 21:00</t>
  </si>
  <si>
    <t xml:space="preserve">02.10.2022 18:00</t>
  </si>
  <si>
    <t xml:space="preserve">02.10.2022 15:00</t>
  </si>
  <si>
    <t xml:space="preserve">02.10.2022 12:00</t>
  </si>
  <si>
    <t xml:space="preserve">02.10.2022 09:00</t>
  </si>
  <si>
    <t xml:space="preserve">02.10.2022 06:00</t>
  </si>
  <si>
    <t xml:space="preserve">02.10.2022 03:00</t>
  </si>
  <si>
    <t xml:space="preserve">02.10.2022 00:00</t>
  </si>
  <si>
    <t xml:space="preserve">01.10.2022 21:00</t>
  </si>
  <si>
    <t xml:space="preserve">01.10.2022 18:00</t>
  </si>
  <si>
    <t xml:space="preserve">01.10.2022 15:00</t>
  </si>
  <si>
    <t xml:space="preserve">01.10.2022 12:00</t>
  </si>
  <si>
    <t xml:space="preserve">01.10.2022 09:00</t>
  </si>
  <si>
    <t xml:space="preserve">01.10.2022 06:00</t>
  </si>
  <si>
    <t xml:space="preserve">01.10.2022 03:00</t>
  </si>
  <si>
    <t xml:space="preserve">01.10.2022 00:00</t>
  </si>
  <si>
    <t xml:space="preserve">30.09.2022 21:00</t>
  </si>
  <si>
    <t xml:space="preserve">30.09.2022 18:00</t>
  </si>
  <si>
    <t xml:space="preserve">30.09.2022 15:00</t>
  </si>
  <si>
    <t xml:space="preserve">30.09.2022 12:00</t>
  </si>
  <si>
    <t xml:space="preserve">30.09.2022 09:00</t>
  </si>
  <si>
    <t xml:space="preserve">30.09.2022 06:00</t>
  </si>
  <si>
    <t xml:space="preserve">30.09.2022 03:00</t>
  </si>
  <si>
    <t xml:space="preserve">30.09.2022 00:00</t>
  </si>
  <si>
    <t xml:space="preserve">29.09.2022 21:00</t>
  </si>
  <si>
    <t xml:space="preserve">29.09.2022 18:00</t>
  </si>
  <si>
    <t xml:space="preserve">29.09.2022 15:00</t>
  </si>
  <si>
    <t xml:space="preserve">29.09.2022 12:00</t>
  </si>
  <si>
    <t xml:space="preserve">29.09.2022 09:00</t>
  </si>
  <si>
    <t xml:space="preserve">29.09.2022 06:00</t>
  </si>
  <si>
    <t xml:space="preserve">29.09.2022 03:00</t>
  </si>
  <si>
    <t xml:space="preserve">29.09.2022 00:00</t>
  </si>
  <si>
    <t xml:space="preserve">28.09.2022 21:00</t>
  </si>
  <si>
    <t xml:space="preserve">28.09.2022 18:00</t>
  </si>
  <si>
    <t xml:space="preserve">28.09.2022 15:00</t>
  </si>
  <si>
    <t xml:space="preserve">28.09.2022 12:00</t>
  </si>
  <si>
    <t xml:space="preserve">28.09.2022 09:00</t>
  </si>
  <si>
    <t xml:space="preserve">28.09.2022 06:00</t>
  </si>
  <si>
    <t xml:space="preserve">28.09.2022 03:00</t>
  </si>
  <si>
    <t xml:space="preserve">28.09.2022 00:00</t>
  </si>
  <si>
    <t xml:space="preserve">27.09.2022 21:00</t>
  </si>
  <si>
    <t xml:space="preserve">27.09.2022 18:00</t>
  </si>
  <si>
    <t xml:space="preserve">27.09.2022 15:00</t>
  </si>
  <si>
    <t xml:space="preserve">27.09.2022 12:00</t>
  </si>
  <si>
    <t xml:space="preserve">27.09.2022 09:00</t>
  </si>
  <si>
    <t xml:space="preserve">27.09.2022 06:00</t>
  </si>
  <si>
    <t xml:space="preserve">27.09.2022 03:00</t>
  </si>
  <si>
    <t xml:space="preserve">27.09.2022 00:00</t>
  </si>
  <si>
    <t xml:space="preserve">26.09.2022 21:00</t>
  </si>
  <si>
    <t xml:space="preserve">26.09.2022 18:00</t>
  </si>
  <si>
    <t xml:space="preserve">26.09.2022 15:00</t>
  </si>
  <si>
    <t xml:space="preserve">26.09.2022 12:00</t>
  </si>
  <si>
    <t xml:space="preserve">26.09.2022 09:00</t>
  </si>
  <si>
    <t xml:space="preserve">26.09.2022 06:00</t>
  </si>
  <si>
    <t xml:space="preserve">26.09.2022 03:00</t>
  </si>
  <si>
    <t xml:space="preserve">26.09.2022 00:00</t>
  </si>
  <si>
    <t xml:space="preserve">25.09.2022 21:00</t>
  </si>
  <si>
    <t xml:space="preserve">25.09.2022 18:00</t>
  </si>
  <si>
    <t xml:space="preserve">25.09.2022 15:00</t>
  </si>
  <si>
    <t xml:space="preserve">25.09.2022 12:00</t>
  </si>
  <si>
    <t xml:space="preserve">25.09.2022 09:00</t>
  </si>
  <si>
    <t xml:space="preserve">25.09.2022 06:00</t>
  </si>
  <si>
    <t xml:space="preserve">25.09.2022 03:00</t>
  </si>
  <si>
    <t xml:space="preserve">25.09.2022 00:00</t>
  </si>
  <si>
    <t xml:space="preserve">24.09.2022 21:00</t>
  </si>
  <si>
    <t xml:space="preserve">24.09.2022 18:00</t>
  </si>
  <si>
    <t xml:space="preserve">24.09.2022 15:00</t>
  </si>
  <si>
    <t xml:space="preserve">24.09.2022 12:00</t>
  </si>
  <si>
    <t xml:space="preserve">24.09.2022 09:00</t>
  </si>
  <si>
    <t xml:space="preserve">24.09.2022 06:00</t>
  </si>
  <si>
    <t xml:space="preserve">24.09.2022 03:00</t>
  </si>
  <si>
    <t xml:space="preserve">24.09.2022 00:00</t>
  </si>
  <si>
    <t xml:space="preserve">23.09.2022 21:00</t>
  </si>
  <si>
    <t xml:space="preserve">23.09.2022 18:00</t>
  </si>
  <si>
    <t xml:space="preserve">23.09.2022 15:00</t>
  </si>
  <si>
    <t xml:space="preserve">23.09.2022 12:00</t>
  </si>
  <si>
    <t xml:space="preserve">23.09.2022 09:00</t>
  </si>
  <si>
    <t xml:space="preserve">23.09.2022 06:00</t>
  </si>
  <si>
    <t xml:space="preserve">23.09.2022 03:00</t>
  </si>
  <si>
    <t xml:space="preserve">23.09.2022 00:00</t>
  </si>
  <si>
    <t xml:space="preserve">22.09.2022 21:00</t>
  </si>
  <si>
    <t xml:space="preserve">22.09.2022 18:00</t>
  </si>
  <si>
    <t xml:space="preserve">22.09.2022 15:00</t>
  </si>
  <si>
    <t xml:space="preserve">22.09.2022 12:00</t>
  </si>
  <si>
    <t xml:space="preserve">22.09.2022 09:00</t>
  </si>
  <si>
    <t xml:space="preserve">22.09.2022 06:00</t>
  </si>
  <si>
    <t xml:space="preserve">22.09.2022 03:00</t>
  </si>
  <si>
    <t xml:space="preserve">22.09.2022 00:00</t>
  </si>
  <si>
    <t xml:space="preserve">21.09.2022 21:00</t>
  </si>
  <si>
    <t xml:space="preserve">21.09.2022 18:00</t>
  </si>
  <si>
    <t xml:space="preserve">21.09.2022 15:00</t>
  </si>
  <si>
    <t xml:space="preserve">21.09.2022 12:00</t>
  </si>
  <si>
    <t xml:space="preserve">21.09.2022 09:00</t>
  </si>
  <si>
    <t xml:space="preserve">21.09.2022 06:00</t>
  </si>
  <si>
    <t xml:space="preserve">21.09.2022 03:00</t>
  </si>
  <si>
    <t xml:space="preserve">21.09.2022 00:00</t>
  </si>
  <si>
    <t xml:space="preserve">20.09.2022 21:00</t>
  </si>
  <si>
    <t xml:space="preserve">20.09.2022 18:00</t>
  </si>
  <si>
    <t xml:space="preserve">20.09.2022 15:00</t>
  </si>
  <si>
    <t xml:space="preserve">20.09.2022 12:00</t>
  </si>
  <si>
    <t xml:space="preserve">20.09.2022 09:00</t>
  </si>
  <si>
    <t xml:space="preserve">20.09.2022 06:00</t>
  </si>
  <si>
    <t xml:space="preserve">20.09.2022 03:00</t>
  </si>
  <si>
    <t xml:space="preserve">20.09.2022 00:00</t>
  </si>
  <si>
    <t xml:space="preserve">19.09.2022 21:00</t>
  </si>
  <si>
    <t xml:space="preserve">19.09.2022 18:00</t>
  </si>
  <si>
    <t xml:space="preserve">19.09.2022 15:00</t>
  </si>
  <si>
    <t xml:space="preserve">19.09.2022 12:00</t>
  </si>
  <si>
    <t xml:space="preserve">19.09.2022 09:00</t>
  </si>
  <si>
    <t xml:space="preserve">19.09.2022 06:00</t>
  </si>
  <si>
    <t xml:space="preserve">19.09.2022 03:00</t>
  </si>
  <si>
    <t xml:space="preserve">19.09.2022 00:00</t>
  </si>
  <si>
    <t xml:space="preserve">18.09.2022 21:00</t>
  </si>
  <si>
    <t xml:space="preserve">18.09.2022 18:00</t>
  </si>
  <si>
    <t xml:space="preserve">18.09.2022 15:00</t>
  </si>
  <si>
    <t xml:space="preserve">18.09.2022 12:00</t>
  </si>
  <si>
    <t xml:space="preserve">18.09.2022 09:00</t>
  </si>
  <si>
    <t xml:space="preserve">18.09.2022 06:00</t>
  </si>
  <si>
    <t xml:space="preserve">18.09.2022 03:00</t>
  </si>
  <si>
    <t xml:space="preserve">18.09.2022 00:00</t>
  </si>
  <si>
    <t xml:space="preserve">17.09.2022 21:00</t>
  </si>
  <si>
    <t xml:space="preserve">17.09.2022 18:00</t>
  </si>
  <si>
    <t xml:space="preserve">17.09.2022 15:00</t>
  </si>
  <si>
    <t xml:space="preserve">17.09.2022 12:00</t>
  </si>
  <si>
    <t xml:space="preserve">17.09.2022 09:00</t>
  </si>
  <si>
    <t xml:space="preserve">17.09.2022 06:00</t>
  </si>
  <si>
    <t xml:space="preserve">17.09.2022 03:00</t>
  </si>
  <si>
    <t xml:space="preserve">17.09.2022 00:00</t>
  </si>
  <si>
    <t xml:space="preserve">16.09.2022 21:00</t>
  </si>
  <si>
    <t xml:space="preserve">16.09.2022 18:00</t>
  </si>
  <si>
    <t xml:space="preserve">16.09.2022 15:00</t>
  </si>
  <si>
    <t xml:space="preserve">16.09.2022 12:00</t>
  </si>
  <si>
    <t xml:space="preserve">16.09.2022 09:00</t>
  </si>
  <si>
    <t xml:space="preserve">16.09.2022 06:00</t>
  </si>
  <si>
    <t xml:space="preserve">16.09.2022 03:00</t>
  </si>
  <si>
    <t xml:space="preserve">16.09.2022 00:00</t>
  </si>
  <si>
    <t xml:space="preserve">15.09.2022 21:00</t>
  </si>
  <si>
    <t xml:space="preserve">15.09.2022 18:00</t>
  </si>
  <si>
    <t xml:space="preserve">15.09.2022 15:00</t>
  </si>
  <si>
    <t xml:space="preserve">15.09.2022 12:00</t>
  </si>
  <si>
    <t xml:space="preserve">15.09.2022 09:00</t>
  </si>
  <si>
    <t xml:space="preserve">15.09.2022 06:00</t>
  </si>
  <si>
    <t xml:space="preserve">15.09.2022 03:00</t>
  </si>
  <si>
    <t xml:space="preserve">15.09.2022 00:00</t>
  </si>
  <si>
    <t xml:space="preserve">14.09.2022 21:00</t>
  </si>
  <si>
    <t xml:space="preserve">14.09.2022 18:00</t>
  </si>
  <si>
    <t xml:space="preserve">14.09.2022 15:00</t>
  </si>
  <si>
    <t xml:space="preserve">14.09.2022 12:00</t>
  </si>
  <si>
    <t xml:space="preserve">14.09.2022 09:00</t>
  </si>
  <si>
    <t xml:space="preserve">14.09.2022 06:00</t>
  </si>
  <si>
    <t xml:space="preserve">14.09.2022 03:00</t>
  </si>
  <si>
    <t xml:space="preserve">14.09.2022 00:00</t>
  </si>
  <si>
    <t xml:space="preserve">13.09.2022 21:00</t>
  </si>
  <si>
    <t xml:space="preserve">13.09.2022 18:00</t>
  </si>
  <si>
    <t xml:space="preserve">13.09.2022 15:00</t>
  </si>
  <si>
    <t xml:space="preserve">13.09.2022 12:00</t>
  </si>
  <si>
    <t xml:space="preserve">13.09.2022 09:00</t>
  </si>
  <si>
    <t xml:space="preserve">13.09.2022 06:00</t>
  </si>
  <si>
    <t xml:space="preserve">13.09.2022 03:00</t>
  </si>
  <si>
    <t xml:space="preserve">13.09.2022 00:00</t>
  </si>
  <si>
    <t xml:space="preserve">12.09.2022 21:00</t>
  </si>
  <si>
    <t xml:space="preserve">12.09.2022 18:00</t>
  </si>
  <si>
    <t xml:space="preserve">12.09.2022 15:00</t>
  </si>
  <si>
    <t xml:space="preserve">12.09.2022 12:00</t>
  </si>
  <si>
    <t xml:space="preserve">12.09.2022 09:00</t>
  </si>
  <si>
    <t xml:space="preserve">12.09.2022 06:00</t>
  </si>
  <si>
    <t xml:space="preserve">12.09.2022 03:00</t>
  </si>
  <si>
    <t xml:space="preserve">12.09.2022 00:00</t>
  </si>
  <si>
    <t xml:space="preserve">11.09.2022 21:00</t>
  </si>
  <si>
    <t xml:space="preserve">11.09.2022 18:00</t>
  </si>
  <si>
    <t xml:space="preserve">11.09.2022 15:00</t>
  </si>
  <si>
    <t xml:space="preserve">11.09.2022 12:00</t>
  </si>
  <si>
    <t xml:space="preserve">11.09.2022 09:00</t>
  </si>
  <si>
    <t xml:space="preserve">11.09.2022 06:00</t>
  </si>
  <si>
    <t xml:space="preserve">11.09.2022 03:00</t>
  </si>
  <si>
    <t xml:space="preserve">11.09.2022 00:00</t>
  </si>
  <si>
    <t xml:space="preserve">10.09.2022 21:00</t>
  </si>
  <si>
    <t xml:space="preserve">10.09.2022 18:00</t>
  </si>
  <si>
    <t xml:space="preserve">10.09.2022 15:00</t>
  </si>
  <si>
    <t xml:space="preserve">10.09.2022 12:00</t>
  </si>
  <si>
    <t xml:space="preserve">10.09.2022 09:00</t>
  </si>
  <si>
    <t xml:space="preserve">10.09.2022 06:00</t>
  </si>
  <si>
    <t xml:space="preserve">10.09.2022 03:00</t>
  </si>
  <si>
    <t xml:space="preserve">10.09.2022 00:00</t>
  </si>
  <si>
    <t xml:space="preserve">09.09.2022 21:00</t>
  </si>
  <si>
    <t xml:space="preserve">09.09.2022 18:00</t>
  </si>
  <si>
    <t xml:space="preserve">09.09.2022 15:00</t>
  </si>
  <si>
    <t xml:space="preserve">09.09.2022 12:00</t>
  </si>
  <si>
    <t xml:space="preserve">09.09.2022 09:00</t>
  </si>
  <si>
    <t xml:space="preserve">09.09.2022 06:00</t>
  </si>
  <si>
    <t xml:space="preserve">09.09.2022 03:00</t>
  </si>
  <si>
    <t xml:space="preserve">09.09.2022 00:00</t>
  </si>
  <si>
    <t xml:space="preserve">08.09.2022 21:00</t>
  </si>
  <si>
    <t xml:space="preserve">08.09.2022 18:00</t>
  </si>
  <si>
    <t xml:space="preserve">08.09.2022 15:00</t>
  </si>
  <si>
    <t xml:space="preserve">08.09.2022 12:00</t>
  </si>
  <si>
    <t xml:space="preserve">08.09.2022 09:00</t>
  </si>
  <si>
    <t xml:space="preserve">08.09.2022 06:00</t>
  </si>
  <si>
    <t xml:space="preserve">08.09.2022 03:00</t>
  </si>
  <si>
    <t xml:space="preserve">08.09.2022 00:00</t>
  </si>
  <si>
    <t xml:space="preserve">07.09.2022 21:00</t>
  </si>
  <si>
    <t xml:space="preserve">07.09.2022 18:00</t>
  </si>
  <si>
    <t xml:space="preserve">07.09.2022 15:00</t>
  </si>
  <si>
    <t xml:space="preserve">07.09.2022 12:00</t>
  </si>
  <si>
    <t xml:space="preserve">07.09.2022 09:00</t>
  </si>
  <si>
    <t xml:space="preserve">07.09.2022 06:00</t>
  </si>
  <si>
    <t xml:space="preserve">07.09.2022 03:00</t>
  </si>
  <si>
    <t xml:space="preserve">07.09.2022 00:00</t>
  </si>
  <si>
    <t xml:space="preserve">06.09.2022 21:00</t>
  </si>
  <si>
    <t xml:space="preserve">06.09.2022 18:00</t>
  </si>
  <si>
    <t xml:space="preserve">06.09.2022 15:00</t>
  </si>
  <si>
    <t xml:space="preserve">06.09.2022 12:00</t>
  </si>
  <si>
    <t xml:space="preserve">06.09.2022 09:00</t>
  </si>
  <si>
    <t xml:space="preserve">06.09.2022 06:00</t>
  </si>
  <si>
    <t xml:space="preserve">06.09.2022 03:00</t>
  </si>
  <si>
    <t xml:space="preserve">06.09.2022 00:00</t>
  </si>
  <si>
    <t xml:space="preserve">05.09.2022 21:00</t>
  </si>
  <si>
    <t xml:space="preserve">05.09.2022 18:00</t>
  </si>
  <si>
    <t xml:space="preserve">05.09.2022 15:00</t>
  </si>
  <si>
    <t xml:space="preserve">05.09.2022 12:00</t>
  </si>
  <si>
    <t xml:space="preserve">05.09.2022 09:00</t>
  </si>
  <si>
    <t xml:space="preserve">05.09.2022 06:00</t>
  </si>
  <si>
    <t xml:space="preserve">05.09.2022 03:00</t>
  </si>
  <si>
    <t xml:space="preserve">05.09.2022 00:00</t>
  </si>
  <si>
    <t xml:space="preserve">04.09.2022 21:00</t>
  </si>
  <si>
    <t xml:space="preserve">04.09.2022 18:00</t>
  </si>
  <si>
    <t xml:space="preserve">04.09.2022 15:00</t>
  </si>
  <si>
    <t xml:space="preserve">04.09.2022 12:00</t>
  </si>
  <si>
    <t xml:space="preserve">04.09.2022 09:00</t>
  </si>
  <si>
    <t xml:space="preserve">04.09.2022 06:00</t>
  </si>
  <si>
    <t xml:space="preserve">04.09.2022 03:00</t>
  </si>
  <si>
    <t xml:space="preserve">04.09.2022 00:00</t>
  </si>
  <si>
    <t xml:space="preserve">03.09.2022 21:00</t>
  </si>
  <si>
    <t xml:space="preserve">03.09.2022 18:00</t>
  </si>
  <si>
    <t xml:space="preserve">03.09.2022 15:00</t>
  </si>
  <si>
    <t xml:space="preserve">03.09.2022 12:00</t>
  </si>
  <si>
    <t xml:space="preserve">03.09.2022 09:00</t>
  </si>
  <si>
    <t xml:space="preserve">03.09.2022 06:00</t>
  </si>
  <si>
    <t xml:space="preserve">03.09.2022 03:00</t>
  </si>
  <si>
    <t xml:space="preserve">03.09.2022 00:00</t>
  </si>
  <si>
    <t xml:space="preserve">02.09.2022 21:00</t>
  </si>
  <si>
    <t xml:space="preserve">02.09.2022 18:00</t>
  </si>
  <si>
    <t xml:space="preserve">02.09.2022 15:00</t>
  </si>
  <si>
    <t xml:space="preserve">02.09.2022 12:00</t>
  </si>
  <si>
    <t xml:space="preserve">02.09.2022 09:00</t>
  </si>
  <si>
    <t xml:space="preserve">02.09.2022 06:00</t>
  </si>
  <si>
    <t xml:space="preserve">02.09.2022 03:00</t>
  </si>
  <si>
    <t xml:space="preserve">02.09.2022 00:00</t>
  </si>
  <si>
    <t xml:space="preserve">01.09.2022 21:00</t>
  </si>
  <si>
    <t xml:space="preserve">01.09.2022 18:00</t>
  </si>
  <si>
    <t xml:space="preserve">01.09.2022 15:00</t>
  </si>
  <si>
    <t xml:space="preserve">01.09.2022 12:00</t>
  </si>
  <si>
    <t xml:space="preserve">01.09.2022 09:00</t>
  </si>
  <si>
    <t xml:space="preserve">01.09.2022 06:00</t>
  </si>
  <si>
    <t xml:space="preserve">01.09.2022 03:00</t>
  </si>
  <si>
    <t xml:space="preserve">01.09.2022 00:00</t>
  </si>
  <si>
    <t xml:space="preserve">31.08.2022 21:00</t>
  </si>
  <si>
    <t xml:space="preserve">31.08.2022 18:00</t>
  </si>
  <si>
    <t xml:space="preserve">31.08.2022 15:00</t>
  </si>
  <si>
    <t xml:space="preserve">31.08.2022 12:00</t>
  </si>
  <si>
    <t xml:space="preserve">31.08.2022 09:00</t>
  </si>
  <si>
    <t xml:space="preserve">31.08.2022 06:00</t>
  </si>
  <si>
    <t xml:space="preserve">31.08.2022 03:00</t>
  </si>
  <si>
    <t xml:space="preserve">31.08.2022 00:00</t>
  </si>
  <si>
    <t xml:space="preserve">30.08.2022 21:00</t>
  </si>
  <si>
    <t xml:space="preserve">30.08.2022 18:00</t>
  </si>
  <si>
    <t xml:space="preserve">30.08.2022 15:00</t>
  </si>
  <si>
    <t xml:space="preserve">30.08.2022 12:00</t>
  </si>
  <si>
    <t xml:space="preserve">30.08.2022 09:00</t>
  </si>
  <si>
    <t xml:space="preserve">30.08.2022 06:00</t>
  </si>
  <si>
    <t xml:space="preserve">30.08.2022 03:00</t>
  </si>
  <si>
    <t xml:space="preserve">30.08.2022 00:00</t>
  </si>
  <si>
    <t xml:space="preserve">29.08.2022 21:00</t>
  </si>
  <si>
    <t xml:space="preserve">29.08.2022 18:00</t>
  </si>
  <si>
    <t xml:space="preserve">29.08.2022 15:00</t>
  </si>
  <si>
    <t xml:space="preserve">29.08.2022 12:00</t>
  </si>
  <si>
    <t xml:space="preserve">29.08.2022 09:00</t>
  </si>
  <si>
    <t xml:space="preserve">29.08.2022 06:00</t>
  </si>
  <si>
    <t xml:space="preserve">29.08.2022 03:00</t>
  </si>
  <si>
    <t xml:space="preserve">29.08.2022 00:00</t>
  </si>
  <si>
    <t xml:space="preserve">28.08.2022 21:00</t>
  </si>
  <si>
    <t xml:space="preserve">28.08.2022 18:00</t>
  </si>
  <si>
    <t xml:space="preserve">28.08.2022 15:00</t>
  </si>
  <si>
    <t xml:space="preserve">28.08.2022 12:00</t>
  </si>
  <si>
    <t xml:space="preserve">28.08.2022 09:00</t>
  </si>
  <si>
    <t xml:space="preserve">28.08.2022 06:00</t>
  </si>
  <si>
    <t xml:space="preserve">28.08.2022 03:00</t>
  </si>
  <si>
    <t xml:space="preserve">28.08.2022 00:00</t>
  </si>
  <si>
    <t xml:space="preserve">27.08.2022 21:00</t>
  </si>
  <si>
    <t xml:space="preserve">27.08.2022 18:00</t>
  </si>
  <si>
    <t xml:space="preserve">27.08.2022 15:00</t>
  </si>
  <si>
    <t xml:space="preserve">27.08.2022 12:00</t>
  </si>
  <si>
    <t xml:space="preserve">27.08.2022 09:00</t>
  </si>
  <si>
    <t xml:space="preserve">27.08.2022 06:00</t>
  </si>
  <si>
    <t xml:space="preserve">27.08.2022 03:00</t>
  </si>
  <si>
    <t xml:space="preserve">27.08.2022 00:00</t>
  </si>
  <si>
    <t xml:space="preserve">26.08.2022 21:00</t>
  </si>
  <si>
    <t xml:space="preserve">26.08.2022 18:00</t>
  </si>
  <si>
    <t xml:space="preserve">26.08.2022 15:00</t>
  </si>
  <si>
    <t xml:space="preserve">26.08.2022 12:00</t>
  </si>
  <si>
    <t xml:space="preserve">26.08.2022 09:00</t>
  </si>
  <si>
    <t xml:space="preserve">26.08.2022 06:00</t>
  </si>
  <si>
    <t xml:space="preserve">26.08.2022 03:00</t>
  </si>
  <si>
    <t xml:space="preserve">26.08.2022 00:00</t>
  </si>
  <si>
    <t xml:space="preserve">25.08.2022 21:00</t>
  </si>
  <si>
    <t xml:space="preserve">25.08.2022 18:00</t>
  </si>
  <si>
    <t xml:space="preserve">25.08.2022 15:00</t>
  </si>
  <si>
    <t xml:space="preserve">25.08.2022 12:00</t>
  </si>
  <si>
    <t xml:space="preserve">25.08.2022 09:00</t>
  </si>
  <si>
    <t xml:space="preserve">25.08.2022 06:00</t>
  </si>
  <si>
    <t xml:space="preserve">25.08.2022 03:00</t>
  </si>
  <si>
    <t xml:space="preserve">25.08.2022 00:00</t>
  </si>
  <si>
    <t xml:space="preserve">24.08.2022 21:00</t>
  </si>
  <si>
    <t xml:space="preserve">24.08.2022 18:00</t>
  </si>
  <si>
    <t xml:space="preserve">24.08.2022 15:00</t>
  </si>
  <si>
    <t xml:space="preserve">24.08.2022 12:00</t>
  </si>
  <si>
    <t xml:space="preserve">24.08.2022 09:00</t>
  </si>
  <si>
    <t xml:space="preserve">24.08.2022 06:00</t>
  </si>
  <si>
    <t xml:space="preserve">24.08.2022 03:00</t>
  </si>
  <si>
    <t xml:space="preserve">24.08.2022 00:00</t>
  </si>
  <si>
    <t xml:space="preserve">23.08.2022 21:00</t>
  </si>
  <si>
    <t xml:space="preserve">23.08.2022 18:00</t>
  </si>
  <si>
    <t xml:space="preserve">23.08.2022 15:00</t>
  </si>
  <si>
    <t xml:space="preserve">23.08.2022 12:00</t>
  </si>
  <si>
    <t xml:space="preserve">23.08.2022 09:00</t>
  </si>
  <si>
    <t xml:space="preserve">23.08.2022 06:00</t>
  </si>
  <si>
    <t xml:space="preserve">23.08.2022 03:00</t>
  </si>
  <si>
    <t xml:space="preserve">23.08.2022 00:00</t>
  </si>
  <si>
    <t xml:space="preserve">22.08.2022 21:00</t>
  </si>
  <si>
    <t xml:space="preserve">22.08.2022 18:00</t>
  </si>
  <si>
    <t xml:space="preserve">22.08.2022 15:00</t>
  </si>
  <si>
    <t xml:space="preserve">22.08.2022 12:00</t>
  </si>
  <si>
    <t xml:space="preserve">22.08.2022 09:00</t>
  </si>
  <si>
    <t xml:space="preserve">22.08.2022 06:00</t>
  </si>
  <si>
    <t xml:space="preserve">22.08.2022 03:00</t>
  </si>
  <si>
    <t xml:space="preserve">22.08.2022 00:00</t>
  </si>
  <si>
    <t xml:space="preserve">21.08.2022 21:00</t>
  </si>
  <si>
    <t xml:space="preserve">21.08.2022 18:00</t>
  </si>
  <si>
    <t xml:space="preserve">21.08.2022 15:00</t>
  </si>
  <si>
    <t xml:space="preserve">21.08.2022 12:00</t>
  </si>
  <si>
    <t xml:space="preserve">21.08.2022 09:00</t>
  </si>
  <si>
    <t xml:space="preserve">21.08.2022 06:00</t>
  </si>
  <si>
    <t xml:space="preserve">21.08.2022 03:00</t>
  </si>
  <si>
    <t xml:space="preserve">21.08.2022 00:00</t>
  </si>
  <si>
    <t xml:space="preserve">20.08.2022 21:00</t>
  </si>
  <si>
    <t xml:space="preserve">20.08.2022 18:00</t>
  </si>
  <si>
    <t xml:space="preserve">20.08.2022 15:00</t>
  </si>
  <si>
    <t xml:space="preserve">20.08.2022 12:00</t>
  </si>
  <si>
    <t xml:space="preserve">20.08.2022 09:00</t>
  </si>
  <si>
    <t xml:space="preserve">20.08.2022 06:00</t>
  </si>
  <si>
    <t xml:space="preserve">20.08.2022 03:00</t>
  </si>
  <si>
    <t xml:space="preserve">20.08.2022 00:00</t>
  </si>
  <si>
    <t xml:space="preserve">19.08.2022 21:00</t>
  </si>
  <si>
    <t xml:space="preserve">19.08.2022 18:00</t>
  </si>
  <si>
    <t xml:space="preserve">19.08.2022 15:00</t>
  </si>
  <si>
    <t xml:space="preserve">19.08.2022 12:00</t>
  </si>
  <si>
    <t xml:space="preserve">19.08.2022 09:00</t>
  </si>
  <si>
    <t xml:space="preserve">19.08.2022 06:00</t>
  </si>
  <si>
    <t xml:space="preserve">19.08.2022 03:00</t>
  </si>
  <si>
    <t xml:space="preserve">19.08.2022 00:00</t>
  </si>
  <si>
    <t xml:space="preserve">18.08.2022 21:00</t>
  </si>
  <si>
    <t xml:space="preserve">18.08.2022 18:00</t>
  </si>
  <si>
    <t xml:space="preserve">18.08.2022 15:00</t>
  </si>
  <si>
    <t xml:space="preserve">18.08.2022 12:00</t>
  </si>
  <si>
    <t xml:space="preserve">18.08.2022 09:00</t>
  </si>
  <si>
    <t xml:space="preserve">18.08.2022 06:00</t>
  </si>
  <si>
    <t xml:space="preserve">18.08.2022 03:00</t>
  </si>
  <si>
    <t xml:space="preserve">18.08.2022 00:00</t>
  </si>
  <si>
    <t xml:space="preserve">17.08.2022 21:00</t>
  </si>
  <si>
    <t xml:space="preserve">17.08.2022 18:00</t>
  </si>
  <si>
    <t xml:space="preserve">17.08.2022 15:00</t>
  </si>
  <si>
    <t xml:space="preserve">17.08.2022 12:00</t>
  </si>
  <si>
    <t xml:space="preserve">17.08.2022 09:00</t>
  </si>
  <si>
    <t xml:space="preserve">17.08.2022 06:00</t>
  </si>
  <si>
    <t xml:space="preserve">17.08.2022 03:00</t>
  </si>
  <si>
    <t xml:space="preserve">17.08.2022 00:00</t>
  </si>
  <si>
    <t xml:space="preserve">16.08.2022 21:00</t>
  </si>
  <si>
    <t xml:space="preserve">16.08.2022 18:00</t>
  </si>
  <si>
    <t xml:space="preserve">16.08.2022 15:00</t>
  </si>
  <si>
    <t xml:space="preserve">16.08.2022 12:00</t>
  </si>
  <si>
    <t xml:space="preserve">16.08.2022 09:00</t>
  </si>
  <si>
    <t xml:space="preserve">16.08.2022 06:00</t>
  </si>
  <si>
    <t xml:space="preserve">16.08.2022 03:00</t>
  </si>
  <si>
    <t xml:space="preserve">16.08.2022 00:00</t>
  </si>
  <si>
    <t xml:space="preserve">15.08.2022 21:00</t>
  </si>
  <si>
    <t xml:space="preserve">15.08.2022 18:00</t>
  </si>
  <si>
    <t xml:space="preserve">15.08.2022 15:00</t>
  </si>
  <si>
    <t xml:space="preserve">15.08.2022 12:00</t>
  </si>
  <si>
    <t xml:space="preserve">15.08.2022 09:00</t>
  </si>
  <si>
    <t xml:space="preserve">15.08.2022 06:00</t>
  </si>
  <si>
    <t xml:space="preserve">15.08.2022 03:00</t>
  </si>
  <si>
    <t xml:space="preserve">15.08.2022 00:00</t>
  </si>
  <si>
    <t xml:space="preserve">14.08.2022 21:00</t>
  </si>
  <si>
    <t xml:space="preserve">14.08.2022 18:00</t>
  </si>
  <si>
    <t xml:space="preserve">14.08.2022 15:00</t>
  </si>
  <si>
    <t xml:space="preserve">14.08.2022 12:00</t>
  </si>
  <si>
    <t xml:space="preserve">14.08.2022 09:00</t>
  </si>
  <si>
    <t xml:space="preserve">14.08.2022 06:00</t>
  </si>
  <si>
    <t xml:space="preserve">14.08.2022 03:00</t>
  </si>
  <si>
    <t xml:space="preserve">14.08.2022 00:00</t>
  </si>
  <si>
    <t xml:space="preserve">13.08.2022 21:00</t>
  </si>
  <si>
    <t xml:space="preserve">13.08.2022 18:00</t>
  </si>
  <si>
    <t xml:space="preserve">13.08.2022 15:00</t>
  </si>
  <si>
    <t xml:space="preserve">13.08.2022 12:00</t>
  </si>
  <si>
    <t xml:space="preserve">13.08.2022 09:00</t>
  </si>
  <si>
    <t xml:space="preserve">13.08.2022 06:00</t>
  </si>
  <si>
    <t xml:space="preserve">13.08.2022 03:00</t>
  </si>
  <si>
    <t xml:space="preserve">13.08.2022 00:00</t>
  </si>
  <si>
    <t xml:space="preserve">12.08.2022 21:00</t>
  </si>
  <si>
    <t xml:space="preserve">12.08.2022 18:00</t>
  </si>
  <si>
    <t xml:space="preserve">12.08.2022 15:00</t>
  </si>
  <si>
    <t xml:space="preserve">12.08.2022 12:00</t>
  </si>
  <si>
    <t xml:space="preserve">12.08.2022 09:00</t>
  </si>
  <si>
    <t xml:space="preserve">12.08.2022 06:00</t>
  </si>
  <si>
    <t xml:space="preserve">12.08.2022 03:00</t>
  </si>
  <si>
    <t xml:space="preserve">12.08.2022 00:00</t>
  </si>
  <si>
    <t xml:space="preserve">11.08.2022 21:00</t>
  </si>
  <si>
    <t xml:space="preserve">11.08.2022 18:00</t>
  </si>
  <si>
    <t xml:space="preserve">11.08.2022 15:00</t>
  </si>
  <si>
    <t xml:space="preserve">11.08.2022 12:00</t>
  </si>
  <si>
    <t xml:space="preserve">11.08.2022 09:00</t>
  </si>
  <si>
    <t xml:space="preserve">11.08.2022 06:00</t>
  </si>
  <si>
    <t xml:space="preserve">11.08.2022 03:00</t>
  </si>
  <si>
    <t xml:space="preserve">11.08.2022 00:00</t>
  </si>
  <si>
    <t xml:space="preserve">10.08.2022 21:00</t>
  </si>
  <si>
    <t xml:space="preserve">10.08.2022 18:00</t>
  </si>
  <si>
    <t xml:space="preserve">10.08.2022 15:00</t>
  </si>
  <si>
    <t xml:space="preserve">10.08.2022 12:00</t>
  </si>
  <si>
    <t xml:space="preserve">10.08.2022 09:00</t>
  </si>
  <si>
    <t xml:space="preserve">10.08.2022 06:00</t>
  </si>
  <si>
    <t xml:space="preserve">10.08.2022 03:00</t>
  </si>
  <si>
    <t xml:space="preserve">10.08.2022 00:00</t>
  </si>
  <si>
    <t xml:space="preserve">09.08.2022 21:00</t>
  </si>
  <si>
    <t xml:space="preserve">09.08.2022 18:00</t>
  </si>
  <si>
    <t xml:space="preserve">09.08.2022 15:00</t>
  </si>
  <si>
    <t xml:space="preserve">09.08.2022 12:00</t>
  </si>
  <si>
    <t xml:space="preserve">09.08.2022 09:00</t>
  </si>
  <si>
    <t xml:space="preserve">09.08.2022 06:00</t>
  </si>
  <si>
    <t xml:space="preserve">09.08.2022 03:00</t>
  </si>
  <si>
    <t xml:space="preserve">09.08.2022 00:00</t>
  </si>
  <si>
    <t xml:space="preserve">08.08.2022 21:00</t>
  </si>
  <si>
    <t xml:space="preserve">08.08.2022 18:00</t>
  </si>
  <si>
    <t xml:space="preserve">08.08.2022 15:00</t>
  </si>
  <si>
    <t xml:space="preserve">08.08.2022 12:00</t>
  </si>
  <si>
    <t xml:space="preserve">08.08.2022 09:00</t>
  </si>
  <si>
    <t xml:space="preserve">08.08.2022 06:00</t>
  </si>
  <si>
    <t xml:space="preserve">08.08.2022 03:00</t>
  </si>
  <si>
    <t xml:space="preserve">08.08.2022 00:00</t>
  </si>
  <si>
    <t xml:space="preserve">07.08.2022 21:00</t>
  </si>
  <si>
    <t xml:space="preserve">07.08.2022 18:00</t>
  </si>
  <si>
    <t xml:space="preserve">07.08.2022 15:00</t>
  </si>
  <si>
    <t xml:space="preserve">07.08.2022 12:00</t>
  </si>
  <si>
    <t xml:space="preserve">07.08.2022 09:00</t>
  </si>
  <si>
    <t xml:space="preserve">07.08.2022 06:00</t>
  </si>
  <si>
    <t xml:space="preserve">07.08.2022 03:00</t>
  </si>
  <si>
    <t xml:space="preserve">07.08.2022 00:00</t>
  </si>
  <si>
    <t xml:space="preserve">06.08.2022 21:00</t>
  </si>
  <si>
    <t xml:space="preserve">06.08.2022 18:00</t>
  </si>
  <si>
    <t xml:space="preserve">06.08.2022 15:00</t>
  </si>
  <si>
    <t xml:space="preserve">06.08.2022 12:00</t>
  </si>
  <si>
    <t xml:space="preserve">06.08.2022 09:00</t>
  </si>
  <si>
    <t xml:space="preserve">06.08.2022 06:00</t>
  </si>
  <si>
    <t xml:space="preserve">06.08.2022 03:00</t>
  </si>
  <si>
    <t xml:space="preserve">06.08.2022 00:00</t>
  </si>
  <si>
    <t xml:space="preserve">05.08.2022 21:00</t>
  </si>
  <si>
    <t xml:space="preserve">05.08.2022 18:00</t>
  </si>
  <si>
    <t xml:space="preserve">05.08.2022 15:00</t>
  </si>
  <si>
    <t xml:space="preserve">05.08.2022 12:00</t>
  </si>
  <si>
    <t xml:space="preserve">05.08.2022 09:00</t>
  </si>
  <si>
    <t xml:space="preserve">05.08.2022 06:00</t>
  </si>
  <si>
    <t xml:space="preserve">05.08.2022 03:00</t>
  </si>
  <si>
    <t xml:space="preserve">05.08.2022 00:00</t>
  </si>
  <si>
    <t xml:space="preserve">04.08.2022 21:00</t>
  </si>
  <si>
    <t xml:space="preserve">04.08.2022 18:00</t>
  </si>
  <si>
    <t xml:space="preserve">04.08.2022 15:00</t>
  </si>
  <si>
    <t xml:space="preserve">04.08.2022 12:00</t>
  </si>
  <si>
    <t xml:space="preserve">04.08.2022 09:00</t>
  </si>
  <si>
    <t xml:space="preserve">04.08.2022 06:00</t>
  </si>
  <si>
    <t xml:space="preserve">04.08.2022 03:00</t>
  </si>
  <si>
    <t xml:space="preserve">04.08.2022 00:00</t>
  </si>
  <si>
    <t xml:space="preserve">03.08.2022 21:00</t>
  </si>
  <si>
    <t xml:space="preserve">03.08.2022 18:00</t>
  </si>
  <si>
    <t xml:space="preserve">03.08.2022 15:00</t>
  </si>
  <si>
    <t xml:space="preserve">03.08.2022 12:00</t>
  </si>
  <si>
    <t xml:space="preserve">03.08.2022 09:00</t>
  </si>
  <si>
    <t xml:space="preserve">03.08.2022 06:00</t>
  </si>
  <si>
    <t xml:space="preserve">03.08.2022 03:00</t>
  </si>
  <si>
    <t xml:space="preserve">03.08.2022 00:00</t>
  </si>
  <si>
    <t xml:space="preserve">02.08.2022 21:00</t>
  </si>
  <si>
    <t xml:space="preserve">02.08.2022 18:00</t>
  </si>
  <si>
    <t xml:space="preserve">02.08.2022 15:00</t>
  </si>
  <si>
    <t xml:space="preserve">02.08.2022 12:00</t>
  </si>
  <si>
    <t xml:space="preserve">02.08.2022 09:00</t>
  </si>
  <si>
    <t xml:space="preserve">02.08.2022 06:00</t>
  </si>
  <si>
    <t xml:space="preserve">02.08.2022 03:00</t>
  </si>
  <si>
    <t xml:space="preserve">02.08.2022 00:00</t>
  </si>
  <si>
    <t xml:space="preserve">01.08.2022 21:00</t>
  </si>
  <si>
    <t xml:space="preserve">01.08.2022 18:00</t>
  </si>
  <si>
    <t xml:space="preserve">01.08.2022 15:00</t>
  </si>
  <si>
    <t xml:space="preserve">01.08.2022 12:00</t>
  </si>
  <si>
    <t xml:space="preserve">01.08.2022 09:00</t>
  </si>
  <si>
    <t xml:space="preserve">01.08.2022 06:00</t>
  </si>
  <si>
    <t xml:space="preserve">01.08.2022 03:00</t>
  </si>
  <si>
    <t xml:space="preserve">01.08.2022 00:00</t>
  </si>
  <si>
    <t xml:space="preserve">31.07.2022 21:00</t>
  </si>
  <si>
    <t xml:space="preserve">31.07.2022 18:00</t>
  </si>
  <si>
    <t xml:space="preserve">31.07.2022 15:00</t>
  </si>
  <si>
    <t xml:space="preserve">31.07.2022 12:00</t>
  </si>
  <si>
    <t xml:space="preserve">31.07.2022 09:00</t>
  </si>
  <si>
    <t xml:space="preserve">31.07.2022 06:00</t>
  </si>
  <si>
    <t xml:space="preserve">31.07.2022 03:00</t>
  </si>
  <si>
    <t xml:space="preserve">31.07.2022 00:00</t>
  </si>
  <si>
    <t xml:space="preserve">30.07.2022 21:00</t>
  </si>
  <si>
    <t xml:space="preserve">30.07.2022 18:00</t>
  </si>
  <si>
    <t xml:space="preserve">30.07.2022 15:00</t>
  </si>
  <si>
    <t xml:space="preserve">30.07.2022 12:00</t>
  </si>
  <si>
    <t xml:space="preserve">30.07.2022 09:00</t>
  </si>
  <si>
    <t xml:space="preserve">30.07.2022 06:00</t>
  </si>
  <si>
    <t xml:space="preserve">30.07.2022 03:00</t>
  </si>
  <si>
    <t xml:space="preserve">29.07.2022 18:00</t>
  </si>
  <si>
    <t xml:space="preserve">29.07.2022 21:00</t>
  </si>
  <si>
    <t xml:space="preserve">29.07.2022 12:00</t>
  </si>
  <si>
    <t xml:space="preserve">29.07.2022 09:00</t>
  </si>
  <si>
    <t xml:space="preserve">29.07.2022 06:00</t>
  </si>
  <si>
    <t xml:space="preserve">29.07.2022 03:00</t>
  </si>
  <si>
    <t xml:space="preserve">29.07.2022 00:00</t>
  </si>
  <si>
    <t xml:space="preserve">28.07.2022 21:00</t>
  </si>
  <si>
    <t xml:space="preserve">28.07.2022 18:00</t>
  </si>
  <si>
    <t xml:space="preserve">28.07.2022 15:00</t>
  </si>
  <si>
    <t xml:space="preserve">28.07.2022 12:00</t>
  </si>
  <si>
    <t xml:space="preserve">28.07.2022 09:00</t>
  </si>
  <si>
    <t xml:space="preserve">28.07.2022 06:00</t>
  </si>
  <si>
    <t xml:space="preserve">28.07.2022 03:00</t>
  </si>
  <si>
    <t xml:space="preserve">28.07.2022 00:00</t>
  </si>
  <si>
    <t xml:space="preserve">27.07.2022 21:00</t>
  </si>
  <si>
    <t xml:space="preserve">27.07.2022 18:00</t>
  </si>
  <si>
    <t xml:space="preserve">27.07.2022 15:00</t>
  </si>
  <si>
    <t xml:space="preserve">27.07.2022 12:00</t>
  </si>
  <si>
    <t xml:space="preserve">27.07.2022 09:00</t>
  </si>
  <si>
    <t xml:space="preserve">27.07.2022 06:00</t>
  </si>
  <si>
    <t xml:space="preserve">27.07.2022 03:00</t>
  </si>
  <si>
    <t xml:space="preserve">27.07.2022 00:00</t>
  </si>
  <si>
    <t xml:space="preserve">26.07.2022 21:00</t>
  </si>
  <si>
    <t xml:space="preserve">26.07.2022 18:00</t>
  </si>
  <si>
    <t xml:space="preserve">26.07.2022 15:00</t>
  </si>
  <si>
    <t xml:space="preserve">26.07.2022 12:00</t>
  </si>
  <si>
    <t xml:space="preserve">26.07.2022 09:00</t>
  </si>
  <si>
    <t xml:space="preserve">26.07.2022 06:00</t>
  </si>
  <si>
    <t xml:space="preserve">26.07.2022 03:00</t>
  </si>
  <si>
    <t xml:space="preserve">26.07.2022 00:00</t>
  </si>
  <si>
    <t xml:space="preserve">25.07.2022 21:00</t>
  </si>
  <si>
    <t xml:space="preserve">25.07.2022 18:00</t>
  </si>
  <si>
    <t xml:space="preserve">25.07.2022 15:00</t>
  </si>
  <si>
    <t xml:space="preserve">25.07.2022 12:00</t>
  </si>
  <si>
    <t xml:space="preserve">25.07.2022 09:00</t>
  </si>
  <si>
    <t xml:space="preserve">25.07.2022 06:00</t>
  </si>
  <si>
    <t xml:space="preserve">25.07.2022 03:00</t>
  </si>
  <si>
    <t xml:space="preserve">25.07.2022 00:00</t>
  </si>
  <si>
    <t xml:space="preserve">24.07.2022 21:00</t>
  </si>
  <si>
    <t xml:space="preserve">24.07.2022 18:00</t>
  </si>
  <si>
    <t xml:space="preserve">24.07.2022 15:00</t>
  </si>
  <si>
    <t xml:space="preserve">24.07.2022 12:00</t>
  </si>
  <si>
    <t xml:space="preserve">24.07.2022 09:00</t>
  </si>
  <si>
    <t xml:space="preserve">24.07.2022 06:00</t>
  </si>
  <si>
    <t xml:space="preserve">24.07.2022 03:00</t>
  </si>
  <si>
    <t xml:space="preserve">24.07.2022 00:00</t>
  </si>
  <si>
    <t xml:space="preserve">23.07.2022 21:00</t>
  </si>
  <si>
    <t xml:space="preserve">23.07.2022 18:00</t>
  </si>
  <si>
    <t xml:space="preserve">23.07.2022 15:00</t>
  </si>
  <si>
    <t xml:space="preserve">23.07.2022 12:00</t>
  </si>
  <si>
    <t xml:space="preserve">23.07.2022 09:00</t>
  </si>
  <si>
    <t xml:space="preserve">23.07.2022 06:00</t>
  </si>
  <si>
    <t xml:space="preserve">23.07.2022 03:00</t>
  </si>
  <si>
    <t xml:space="preserve">23.07.2022 00:00</t>
  </si>
  <si>
    <t xml:space="preserve">22.07.2022 21:00</t>
  </si>
  <si>
    <t xml:space="preserve">22.07.2022 18:00</t>
  </si>
  <si>
    <t xml:space="preserve">22.07.2022 15:00</t>
  </si>
  <si>
    <t xml:space="preserve">22.07.2022 12:00</t>
  </si>
  <si>
    <t xml:space="preserve">22.07.2022 09:00</t>
  </si>
  <si>
    <t xml:space="preserve">22.07.2022 06:00</t>
  </si>
  <si>
    <t xml:space="preserve">22.07.2022 03:00</t>
  </si>
  <si>
    <t xml:space="preserve">22.07.2022 00:00</t>
  </si>
  <si>
    <t xml:space="preserve">21.07.2022 21:00</t>
  </si>
  <si>
    <t xml:space="preserve">21.07.2022 18:00</t>
  </si>
  <si>
    <t xml:space="preserve">21.07.2022 15:00</t>
  </si>
  <si>
    <t xml:space="preserve">21.07.2022 12:00</t>
  </si>
  <si>
    <t xml:space="preserve">21.07.2022 09:00</t>
  </si>
  <si>
    <t xml:space="preserve">21.07.2022 06:00</t>
  </si>
  <si>
    <t xml:space="preserve">21.07.2022 03:00</t>
  </si>
  <si>
    <t xml:space="preserve">21.07.2022 00:00</t>
  </si>
  <si>
    <t xml:space="preserve">20.07.2022 21:00</t>
  </si>
  <si>
    <t xml:space="preserve">20.07.2022 18:00</t>
  </si>
  <si>
    <t xml:space="preserve">20.07.2022 15:00</t>
  </si>
  <si>
    <t xml:space="preserve">20.07.2022 12:00</t>
  </si>
  <si>
    <t xml:space="preserve">20.07.2022 09:00</t>
  </si>
  <si>
    <t xml:space="preserve">20.07.2022 06:00</t>
  </si>
  <si>
    <t xml:space="preserve">20.07.2022 03:00</t>
  </si>
  <si>
    <t xml:space="preserve">20.07.2022 00:00</t>
  </si>
  <si>
    <t xml:space="preserve">19.07.2022 21:00</t>
  </si>
  <si>
    <t xml:space="preserve">19.07.2022 18:00</t>
  </si>
  <si>
    <t xml:space="preserve">19.07.2022 15:00</t>
  </si>
  <si>
    <t xml:space="preserve">19.07.2022 12:00</t>
  </si>
  <si>
    <t xml:space="preserve">19.07.2022 09:00</t>
  </si>
  <si>
    <t xml:space="preserve">19.07.2022 06:00</t>
  </si>
  <si>
    <t xml:space="preserve">19.07.2022 03:00</t>
  </si>
  <si>
    <t xml:space="preserve">19.07.2022 00:00</t>
  </si>
  <si>
    <t xml:space="preserve">18.07.2022 21:00</t>
  </si>
  <si>
    <t xml:space="preserve">18.07.2022 18:00</t>
  </si>
  <si>
    <t xml:space="preserve">18.07.2022 15:00</t>
  </si>
  <si>
    <t xml:space="preserve">18.07.2022 12:00</t>
  </si>
  <si>
    <t xml:space="preserve">18.07.2022 09:00</t>
  </si>
  <si>
    <t xml:space="preserve">18.07.2022 06:00</t>
  </si>
  <si>
    <t xml:space="preserve">18.07.2022 03:00</t>
  </si>
  <si>
    <t xml:space="preserve">18.07.2022 00:00</t>
  </si>
  <si>
    <t xml:space="preserve">17.07.2022 21:00</t>
  </si>
  <si>
    <t xml:space="preserve">17.07.2022 18:00</t>
  </si>
  <si>
    <t xml:space="preserve">17.07.2022 15:00</t>
  </si>
  <si>
    <t xml:space="preserve">17.07.2022 12:00</t>
  </si>
  <si>
    <t xml:space="preserve">17.07.2022 09:00</t>
  </si>
  <si>
    <t xml:space="preserve">17.07.2022 06:00</t>
  </si>
  <si>
    <t xml:space="preserve">17.07.2022 03:00</t>
  </si>
  <si>
    <t xml:space="preserve">17.07.2022 00:00</t>
  </si>
  <si>
    <t xml:space="preserve">16.07.2022 21:00</t>
  </si>
  <si>
    <t xml:space="preserve">16.07.2022 18:00</t>
  </si>
  <si>
    <t xml:space="preserve">16.07.2022 15:00</t>
  </si>
  <si>
    <t xml:space="preserve">16.07.2022 12:00</t>
  </si>
  <si>
    <t xml:space="preserve">16.07.2022 09:00</t>
  </si>
  <si>
    <t xml:space="preserve">16.07.2022 06:00</t>
  </si>
  <si>
    <t xml:space="preserve">16.07.2022 03:00</t>
  </si>
  <si>
    <t xml:space="preserve">16.07.2022 00:00</t>
  </si>
  <si>
    <t xml:space="preserve">15.07.2022 21:00</t>
  </si>
  <si>
    <t xml:space="preserve">15.07.2022 18:00</t>
  </si>
  <si>
    <t xml:space="preserve">15.07.2022 15:00</t>
  </si>
  <si>
    <t xml:space="preserve">15.07.2022 12:00</t>
  </si>
  <si>
    <t xml:space="preserve">15.07.2022 09:00</t>
  </si>
  <si>
    <t xml:space="preserve">15.07.2022 06:00</t>
  </si>
  <si>
    <t xml:space="preserve">15.07.2022 03:00</t>
  </si>
  <si>
    <t xml:space="preserve">15.07.2022 00:00</t>
  </si>
  <si>
    <t xml:space="preserve">14.07.2022 21:00</t>
  </si>
  <si>
    <t xml:space="preserve">14.07.2022 18:00</t>
  </si>
  <si>
    <t xml:space="preserve">14.07.2022 15:00</t>
  </si>
  <si>
    <t xml:space="preserve">14.07.2022 12:00</t>
  </si>
  <si>
    <t xml:space="preserve">14.07.2022 09:00</t>
  </si>
  <si>
    <t xml:space="preserve">14.07.2022 06:00</t>
  </si>
  <si>
    <t xml:space="preserve">14.07.2022 03:00</t>
  </si>
  <si>
    <t xml:space="preserve">14.07.2022 00:00</t>
  </si>
  <si>
    <t xml:space="preserve">13.07.2022 21:00</t>
  </si>
  <si>
    <t xml:space="preserve">13.07.2022 18:00</t>
  </si>
  <si>
    <t xml:space="preserve">13.07.2022 15:00</t>
  </si>
  <si>
    <t xml:space="preserve">13.07.2022 12:00</t>
  </si>
  <si>
    <t xml:space="preserve">13.07.2022 09:00</t>
  </si>
  <si>
    <t xml:space="preserve">13.07.2022 06:00</t>
  </si>
  <si>
    <t xml:space="preserve">13.07.2022 03:00</t>
  </si>
  <si>
    <t xml:space="preserve">13.07.2022 00:00</t>
  </si>
  <si>
    <t xml:space="preserve">12.07.2022 21:00</t>
  </si>
  <si>
    <t xml:space="preserve">12.07.2022 18:00</t>
  </si>
  <si>
    <t xml:space="preserve">12.07.2022 15:00</t>
  </si>
  <si>
    <t xml:space="preserve">12.07.2022 12:00</t>
  </si>
  <si>
    <t xml:space="preserve">12.07.2022 09:00</t>
  </si>
  <si>
    <t xml:space="preserve">12.07.2022 06:00</t>
  </si>
  <si>
    <t xml:space="preserve">12.07.2022 03:00</t>
  </si>
  <si>
    <t xml:space="preserve">12.07.2022 00:00</t>
  </si>
  <si>
    <t xml:space="preserve">11.07.2022 21:00</t>
  </si>
  <si>
    <t xml:space="preserve">11.07.2022 18:00</t>
  </si>
  <si>
    <t xml:space="preserve">11.07.2022 15:00</t>
  </si>
  <si>
    <t xml:space="preserve">11.07.2022 12:00</t>
  </si>
  <si>
    <t xml:space="preserve">11.07.2022 09:00</t>
  </si>
  <si>
    <t xml:space="preserve">11.07.2022 06:00</t>
  </si>
  <si>
    <t xml:space="preserve">11.07.2022 03:00</t>
  </si>
  <si>
    <t xml:space="preserve">11.07.2022 00:00</t>
  </si>
  <si>
    <t xml:space="preserve">10.07.2022 21:00</t>
  </si>
  <si>
    <t xml:space="preserve">10.07.2022 18:00</t>
  </si>
  <si>
    <t xml:space="preserve">10.07.2022 15:00</t>
  </si>
  <si>
    <t xml:space="preserve">10.07.2022 12:00</t>
  </si>
  <si>
    <t xml:space="preserve">10.07.2022 09:00</t>
  </si>
  <si>
    <t xml:space="preserve">10.07.2022 06:00</t>
  </si>
  <si>
    <t xml:space="preserve">10.07.2022 03:00</t>
  </si>
  <si>
    <t xml:space="preserve">10.07.2022 00:00</t>
  </si>
  <si>
    <t xml:space="preserve">09.07.2022 21:00</t>
  </si>
  <si>
    <t xml:space="preserve">09.07.2022 18:00</t>
  </si>
  <si>
    <t xml:space="preserve">09.07.2022 15:00</t>
  </si>
  <si>
    <t xml:space="preserve">09.07.2022 12:00</t>
  </si>
  <si>
    <t xml:space="preserve">09.07.2022 09:00</t>
  </si>
  <si>
    <t xml:space="preserve">09.07.2022 06:00</t>
  </si>
  <si>
    <t xml:space="preserve">09.07.2022 03:00</t>
  </si>
  <si>
    <t xml:space="preserve">09.07.2022 00:00</t>
  </si>
  <si>
    <t xml:space="preserve">08.07.2022 21:00</t>
  </si>
  <si>
    <t xml:space="preserve">08.07.2022 18:00</t>
  </si>
  <si>
    <t xml:space="preserve">08.07.2022 15:00</t>
  </si>
  <si>
    <t xml:space="preserve">08.07.2022 12:00</t>
  </si>
  <si>
    <t xml:space="preserve">08.07.2022 09:00</t>
  </si>
  <si>
    <t xml:space="preserve">08.07.2022 06:00</t>
  </si>
  <si>
    <t xml:space="preserve">08.07.2022 03:00</t>
  </si>
  <si>
    <t xml:space="preserve">08.07.2022 00:00</t>
  </si>
  <si>
    <t xml:space="preserve">07.07.2022 21:00</t>
  </si>
  <si>
    <t xml:space="preserve">07.07.2022 18:00</t>
  </si>
  <si>
    <t xml:space="preserve">07.07.2022 15:00</t>
  </si>
  <si>
    <t xml:space="preserve">07.07.2022 12:00</t>
  </si>
  <si>
    <t xml:space="preserve">07.07.2022 09:00</t>
  </si>
  <si>
    <t xml:space="preserve">07.07.2022 06:00</t>
  </si>
  <si>
    <t xml:space="preserve">07.07.2022 03:00</t>
  </si>
  <si>
    <t xml:space="preserve">06.07.2022 21:00</t>
  </si>
  <si>
    <t xml:space="preserve">06.07.2022 18:00</t>
  </si>
  <si>
    <t xml:space="preserve">06.07.2022 15:00</t>
  </si>
  <si>
    <t xml:space="preserve">06.07.2022 12:00</t>
  </si>
  <si>
    <t xml:space="preserve">06.07.2022 09:00</t>
  </si>
  <si>
    <t xml:space="preserve">06.07.2022 06:00</t>
  </si>
  <si>
    <t xml:space="preserve">06.07.2022 03:00</t>
  </si>
  <si>
    <t xml:space="preserve">06.07.2022 00:00</t>
  </si>
  <si>
    <t xml:space="preserve">05.07.2022 21:00</t>
  </si>
  <si>
    <t xml:space="preserve">05.07.2022 18:00</t>
  </si>
  <si>
    <t xml:space="preserve">05.07.2022 15:00</t>
  </si>
  <si>
    <t xml:space="preserve">05.07.2022 12:00</t>
  </si>
  <si>
    <t xml:space="preserve">05.07.2022 09:00</t>
  </si>
  <si>
    <t xml:space="preserve">05.07.2022 06:00</t>
  </si>
  <si>
    <t xml:space="preserve">05.07.2022 03:00</t>
  </si>
  <si>
    <t xml:space="preserve">05.07.2022 00:00</t>
  </si>
  <si>
    <t xml:space="preserve">04.07.2022 21:00</t>
  </si>
  <si>
    <t xml:space="preserve">04.07.2022 18:00</t>
  </si>
  <si>
    <t xml:space="preserve">04.07.2022 15:00</t>
  </si>
  <si>
    <t xml:space="preserve">04.07.2022 12:00</t>
  </si>
  <si>
    <t xml:space="preserve">04.07.2022 09:00</t>
  </si>
  <si>
    <t xml:space="preserve">04.07.2022 06:00</t>
  </si>
  <si>
    <t xml:space="preserve">04.07.2022 03:00</t>
  </si>
  <si>
    <t xml:space="preserve">04.07.2022 00:00</t>
  </si>
  <si>
    <t xml:space="preserve">03.07.2022 21:00</t>
  </si>
  <si>
    <t xml:space="preserve">03.07.2022 18:00</t>
  </si>
  <si>
    <t xml:space="preserve">03.07.2022 15:00</t>
  </si>
  <si>
    <t xml:space="preserve">03.07.2022 12:00</t>
  </si>
  <si>
    <t xml:space="preserve">03.07.2022 09:00</t>
  </si>
  <si>
    <t xml:space="preserve">03.07.2022 06:00</t>
  </si>
  <si>
    <t xml:space="preserve">03.07.2022 03:00</t>
  </si>
  <si>
    <t xml:space="preserve">03.07.2022 00:00</t>
  </si>
  <si>
    <t xml:space="preserve">02.07.2022 21:00</t>
  </si>
  <si>
    <t xml:space="preserve">02.07.2022 18:00</t>
  </si>
  <si>
    <t xml:space="preserve">02.07.2022 15:00</t>
  </si>
  <si>
    <t xml:space="preserve">02.07.2022 12:00</t>
  </si>
  <si>
    <t xml:space="preserve">02.07.2022 09:00</t>
  </si>
  <si>
    <t xml:space="preserve">02.07.2022 06:00</t>
  </si>
  <si>
    <t xml:space="preserve">02.07.2022 03:00</t>
  </si>
  <si>
    <t xml:space="preserve">02.07.2022 00:00</t>
  </si>
  <si>
    <t xml:space="preserve">01.07.2022 21:00</t>
  </si>
  <si>
    <t xml:space="preserve">01.07.2022 18:00</t>
  </si>
  <si>
    <t xml:space="preserve">01.07.2022 15:00</t>
  </si>
  <si>
    <t xml:space="preserve">01.07.2022 12:00</t>
  </si>
  <si>
    <t xml:space="preserve">01.07.2022 09:00</t>
  </si>
  <si>
    <t xml:space="preserve">01.07.2022 06:00</t>
  </si>
  <si>
    <t xml:space="preserve">01.07.2022 03:00</t>
  </si>
  <si>
    <t xml:space="preserve">01.07.2022 00:00</t>
  </si>
  <si>
    <t xml:space="preserve">30.06.2022 21:00</t>
  </si>
  <si>
    <t xml:space="preserve">30.06.2022 18:00</t>
  </si>
  <si>
    <t xml:space="preserve">30.06.2022 15:00</t>
  </si>
  <si>
    <t xml:space="preserve">30.06.2022 12:00</t>
  </si>
  <si>
    <t xml:space="preserve">30.06.2022 09:00</t>
  </si>
  <si>
    <t xml:space="preserve">30.06.2022 06:00</t>
  </si>
  <si>
    <t xml:space="preserve">30.06.2022 03:00</t>
  </si>
  <si>
    <t xml:space="preserve">30.06.2022 00:00</t>
  </si>
  <si>
    <t xml:space="preserve">29.06.2022 21:00</t>
  </si>
  <si>
    <t xml:space="preserve">29.06.2022 18:00</t>
  </si>
  <si>
    <t xml:space="preserve">29.06.2022 15:00</t>
  </si>
  <si>
    <t xml:space="preserve">29.06.2022 12:00</t>
  </si>
  <si>
    <t xml:space="preserve">29.06.2022 09:00</t>
  </si>
  <si>
    <t xml:space="preserve">29.06.2022 06:00</t>
  </si>
  <si>
    <t xml:space="preserve">29.06.2022 03:00</t>
  </si>
  <si>
    <t xml:space="preserve">29.06.2022 00:00</t>
  </si>
  <si>
    <t xml:space="preserve">28.06.2022 21:00</t>
  </si>
  <si>
    <t xml:space="preserve">28.06.2022 18:00</t>
  </si>
  <si>
    <t xml:space="preserve">28.06.2022 15:00</t>
  </si>
  <si>
    <t xml:space="preserve">28.06.2022 12:00</t>
  </si>
  <si>
    <t xml:space="preserve">28.06.2022 09:00</t>
  </si>
  <si>
    <t xml:space="preserve">28.06.2022 06:00</t>
  </si>
  <si>
    <t xml:space="preserve">28.06.2022 03:00</t>
  </si>
  <si>
    <t xml:space="preserve">28.06.2022 00:00</t>
  </si>
  <si>
    <t xml:space="preserve">27.06.2022 21:00</t>
  </si>
  <si>
    <t xml:space="preserve">27.06.2022 18:00</t>
  </si>
  <si>
    <t xml:space="preserve">27.06.2022 15:00</t>
  </si>
  <si>
    <t xml:space="preserve">27.06.2022 12:00</t>
  </si>
  <si>
    <t xml:space="preserve">27.06.2022 09:00</t>
  </si>
  <si>
    <t xml:space="preserve">27.06.2022 06:00</t>
  </si>
  <si>
    <t xml:space="preserve">27.06.2022 03:00</t>
  </si>
  <si>
    <t xml:space="preserve">27.06.2022 00:00</t>
  </si>
  <si>
    <t xml:space="preserve">26.06.2022 21:00</t>
  </si>
  <si>
    <t xml:space="preserve">26.06.2022 18:00</t>
  </si>
  <si>
    <t xml:space="preserve">26.06.2022 15:00</t>
  </si>
  <si>
    <t xml:space="preserve">26.06.2022 12:00</t>
  </si>
  <si>
    <t xml:space="preserve">26.06.2022 09:00</t>
  </si>
  <si>
    <t xml:space="preserve">26.06.2022 06:00</t>
  </si>
  <si>
    <t xml:space="preserve">26.06.2022 03:00</t>
  </si>
  <si>
    <t xml:space="preserve">26.06.2022 00:00</t>
  </si>
  <si>
    <t xml:space="preserve">25.06.2022 21:00</t>
  </si>
  <si>
    <t xml:space="preserve">25.06.2022 18:00</t>
  </si>
  <si>
    <t xml:space="preserve">25.06.2022 15:00</t>
  </si>
  <si>
    <t xml:space="preserve">25.06.2022 12:00</t>
  </si>
  <si>
    <t xml:space="preserve">25.06.2022 09:00</t>
  </si>
  <si>
    <t xml:space="preserve">25.06.2022 06:00</t>
  </si>
  <si>
    <t xml:space="preserve">25.06.2022 03:00</t>
  </si>
  <si>
    <t xml:space="preserve">25.06.2022 00:00</t>
  </si>
  <si>
    <t xml:space="preserve">24.06.2022 21:00</t>
  </si>
  <si>
    <t xml:space="preserve">24.06.2022 18:00</t>
  </si>
  <si>
    <t xml:space="preserve">24.06.2022 15:00</t>
  </si>
  <si>
    <t xml:space="preserve">24.06.2022 12:00</t>
  </si>
  <si>
    <t xml:space="preserve">24.06.2022 09:00</t>
  </si>
  <si>
    <t xml:space="preserve">24.06.2022 06:00</t>
  </si>
  <si>
    <t xml:space="preserve">24.06.2022 03:00</t>
  </si>
  <si>
    <t xml:space="preserve">24.06.2022 00:00</t>
  </si>
  <si>
    <t xml:space="preserve">23.06.2022 21:00</t>
  </si>
  <si>
    <t xml:space="preserve">23.06.2022 18:00</t>
  </si>
  <si>
    <t xml:space="preserve">23.06.2022 15:00</t>
  </si>
  <si>
    <t xml:space="preserve">23.06.2022 12:00</t>
  </si>
  <si>
    <t xml:space="preserve">23.06.2022 09:00</t>
  </si>
  <si>
    <t xml:space="preserve">23.06.2022 06:00</t>
  </si>
  <si>
    <t xml:space="preserve">23.06.2022 03:00</t>
  </si>
  <si>
    <t xml:space="preserve">23.06.2022 00:00</t>
  </si>
  <si>
    <t xml:space="preserve">22.06.2022 21:00</t>
  </si>
  <si>
    <t xml:space="preserve">22.06.2022 18:00</t>
  </si>
  <si>
    <t xml:space="preserve">22.06.2022 15:00</t>
  </si>
  <si>
    <t xml:space="preserve">22.06.2022 12:00</t>
  </si>
  <si>
    <t xml:space="preserve">22.06.2022 09:00</t>
  </si>
  <si>
    <t xml:space="preserve">22.06.2022 06:00</t>
  </si>
  <si>
    <t xml:space="preserve">22.06.2022 03:00</t>
  </si>
  <si>
    <t xml:space="preserve">22.06.2022 00:00</t>
  </si>
  <si>
    <t xml:space="preserve">21.06.2022 21:00</t>
  </si>
  <si>
    <t xml:space="preserve">21.06.2022 18:00</t>
  </si>
  <si>
    <t xml:space="preserve">21.06.2022 15:00</t>
  </si>
  <si>
    <t xml:space="preserve">21.06.2022 12:00</t>
  </si>
  <si>
    <t xml:space="preserve">21.06.2022 09:00</t>
  </si>
  <si>
    <t xml:space="preserve">21.06.2022 06:00</t>
  </si>
  <si>
    <t xml:space="preserve">21.06.2022 03:00</t>
  </si>
  <si>
    <t xml:space="preserve">21.06.2022 00:00</t>
  </si>
  <si>
    <t xml:space="preserve">20.06.2022 21:00</t>
  </si>
  <si>
    <t xml:space="preserve">20.06.2022 18:00</t>
  </si>
  <si>
    <t xml:space="preserve">20.06.2022 15:00</t>
  </si>
  <si>
    <t xml:space="preserve">20.06.2022 12:00</t>
  </si>
  <si>
    <t xml:space="preserve">20.06.2022 09:00</t>
  </si>
  <si>
    <t xml:space="preserve">20.06.2022 06:00</t>
  </si>
  <si>
    <t xml:space="preserve">20.06.2022 03:00</t>
  </si>
  <si>
    <t xml:space="preserve">20.06.2022 00:00</t>
  </si>
  <si>
    <t xml:space="preserve">19.06.2022 21:00</t>
  </si>
  <si>
    <t xml:space="preserve">19.06.2022 18:00</t>
  </si>
  <si>
    <t xml:space="preserve">19.06.2022 15:00</t>
  </si>
  <si>
    <t xml:space="preserve">19.06.2022 12:00</t>
  </si>
  <si>
    <t xml:space="preserve">19.06.2022 09:00</t>
  </si>
  <si>
    <t xml:space="preserve">19.06.2022 06:00</t>
  </si>
  <si>
    <t xml:space="preserve">19.06.2022 03:00</t>
  </si>
  <si>
    <t xml:space="preserve">19.06.2022 00:00</t>
  </si>
  <si>
    <t xml:space="preserve">18.06.2022 21:00</t>
  </si>
  <si>
    <t xml:space="preserve">18.06.2022 18:00</t>
  </si>
  <si>
    <t xml:space="preserve">18.06.2022 15:00</t>
  </si>
  <si>
    <t xml:space="preserve">18.06.2022 12:00</t>
  </si>
  <si>
    <t xml:space="preserve">18.06.2022 09:00</t>
  </si>
  <si>
    <t xml:space="preserve">18.06.2022 06:00</t>
  </si>
  <si>
    <t xml:space="preserve">18.06.2022 03:00</t>
  </si>
  <si>
    <t xml:space="preserve">18.06.2022 00:00</t>
  </si>
  <si>
    <t xml:space="preserve">17.06.2022 21:00</t>
  </si>
  <si>
    <t xml:space="preserve">17.06.2022 18:00</t>
  </si>
  <si>
    <t xml:space="preserve">17.06.2022 15:00</t>
  </si>
  <si>
    <t xml:space="preserve">17.06.2022 12:00</t>
  </si>
  <si>
    <t xml:space="preserve">17.06.2022 09:00</t>
  </si>
  <si>
    <t xml:space="preserve">17.06.2022 06:00</t>
  </si>
  <si>
    <t xml:space="preserve">17.06.2022 03:00</t>
  </si>
  <si>
    <t xml:space="preserve">17.06.2022 00:00</t>
  </si>
  <si>
    <t xml:space="preserve">16.06.2022 21:00</t>
  </si>
  <si>
    <t xml:space="preserve">16.06.2022 18:00</t>
  </si>
  <si>
    <t xml:space="preserve">16.06.2022 15:00</t>
  </si>
  <si>
    <t xml:space="preserve">16.06.2022 12:00</t>
  </si>
  <si>
    <t xml:space="preserve">16.06.2022 09:00</t>
  </si>
  <si>
    <t xml:space="preserve">16.06.2022 06:00</t>
  </si>
  <si>
    <t xml:space="preserve">16.06.2022 03:00</t>
  </si>
  <si>
    <t xml:space="preserve">16.06.2022 00:00</t>
  </si>
  <si>
    <t xml:space="preserve">15.06.2022 21:00</t>
  </si>
  <si>
    <t xml:space="preserve">15.06.2022 18:00</t>
  </si>
  <si>
    <t xml:space="preserve">15.06.2022 15:00</t>
  </si>
  <si>
    <t xml:space="preserve">15.06.2022 12:00</t>
  </si>
  <si>
    <t xml:space="preserve">15.06.2022 09:00</t>
  </si>
  <si>
    <t xml:space="preserve">15.06.2022 06:00</t>
  </si>
  <si>
    <t xml:space="preserve">15.06.2022 03:00</t>
  </si>
  <si>
    <t xml:space="preserve">15.06.2022 00:00</t>
  </si>
  <si>
    <t xml:space="preserve">14.06.2022 21:00</t>
  </si>
  <si>
    <t xml:space="preserve">14.06.2022 18:00</t>
  </si>
  <si>
    <t xml:space="preserve">14.06.2022 15:00</t>
  </si>
  <si>
    <t xml:space="preserve">14.06.2022 12:00</t>
  </si>
  <si>
    <t xml:space="preserve">14.06.2022 09:00</t>
  </si>
  <si>
    <t xml:space="preserve">14.06.2022 06:00</t>
  </si>
  <si>
    <t xml:space="preserve">14.06.2022 03:00</t>
  </si>
  <si>
    <t xml:space="preserve">14.06.2022 00:00</t>
  </si>
  <si>
    <t xml:space="preserve">13.06.2022 21:00</t>
  </si>
  <si>
    <t xml:space="preserve">13.06.2022 18:00</t>
  </si>
  <si>
    <t xml:space="preserve">13.06.2022 15:00</t>
  </si>
  <si>
    <t xml:space="preserve">13.06.2022 12:00</t>
  </si>
  <si>
    <t xml:space="preserve">13.06.2022 09:00</t>
  </si>
  <si>
    <t xml:space="preserve">13.06.2022 06:00</t>
  </si>
  <si>
    <t xml:space="preserve">13.06.2022 03:00</t>
  </si>
  <si>
    <t xml:space="preserve">13.06.2022 00:00</t>
  </si>
  <si>
    <t xml:space="preserve">12.06.2022 21:00</t>
  </si>
  <si>
    <t xml:space="preserve">12.06.2022 18:00</t>
  </si>
  <si>
    <t xml:space="preserve">12.06.2022 15:00</t>
  </si>
  <si>
    <t xml:space="preserve">12.06.2022 12:00</t>
  </si>
  <si>
    <t xml:space="preserve">12.06.2022 09:00</t>
  </si>
  <si>
    <t xml:space="preserve">12.06.2022 06:00</t>
  </si>
  <si>
    <t xml:space="preserve">12.06.2022 03:00</t>
  </si>
  <si>
    <t xml:space="preserve">12.06.2022 00:00</t>
  </si>
  <si>
    <t xml:space="preserve">11.06.2022 21:00</t>
  </si>
  <si>
    <t xml:space="preserve">11.06.2022 18:00</t>
  </si>
  <si>
    <t xml:space="preserve">11.06.2022 15:00</t>
  </si>
  <si>
    <t xml:space="preserve">11.06.2022 12:00</t>
  </si>
  <si>
    <t xml:space="preserve">11.06.2022 09:00</t>
  </si>
  <si>
    <t xml:space="preserve">11.06.2022 06:00</t>
  </si>
  <si>
    <t xml:space="preserve">11.06.2022 03:00</t>
  </si>
  <si>
    <t xml:space="preserve">11.06.2022 00:00</t>
  </si>
  <si>
    <t xml:space="preserve">10.06.2022 21:00</t>
  </si>
  <si>
    <t xml:space="preserve">10.06.2022 18:00</t>
  </si>
  <si>
    <t xml:space="preserve">10.06.2022 15:00</t>
  </si>
  <si>
    <t xml:space="preserve">10.06.2022 12:00</t>
  </si>
  <si>
    <t xml:space="preserve">10.06.2022 09:00</t>
  </si>
  <si>
    <t xml:space="preserve">10.06.2022 06:00</t>
  </si>
  <si>
    <t xml:space="preserve">10.06.2022 03:00</t>
  </si>
  <si>
    <t xml:space="preserve">10.06.2022 00:00</t>
  </si>
  <si>
    <t xml:space="preserve">09.06.2022 21:00</t>
  </si>
  <si>
    <t xml:space="preserve">09.06.2022 18:00</t>
  </si>
  <si>
    <t xml:space="preserve">09.06.2022 15:00</t>
  </si>
  <si>
    <t xml:space="preserve">09.06.2022 12:00</t>
  </si>
  <si>
    <t xml:space="preserve">09.06.2022 09:00</t>
  </si>
  <si>
    <t xml:space="preserve">09.06.2022 06:00</t>
  </si>
  <si>
    <t xml:space="preserve">09.06.2022 03:00</t>
  </si>
  <si>
    <t xml:space="preserve">09.06.2022 00:00</t>
  </si>
  <si>
    <t xml:space="preserve">08.06.2022 21:00</t>
  </si>
  <si>
    <t xml:space="preserve">08.06.2022 18:00</t>
  </si>
  <si>
    <t xml:space="preserve">08.06.2022 15:00</t>
  </si>
  <si>
    <t xml:space="preserve">08.06.2022 12:00</t>
  </si>
  <si>
    <t xml:space="preserve">08.06.2022 09:00</t>
  </si>
  <si>
    <t xml:space="preserve">08.06.2022 06:00</t>
  </si>
  <si>
    <t xml:space="preserve">08.06.2022 03:00</t>
  </si>
  <si>
    <t xml:space="preserve">08.06.2022 00:00</t>
  </si>
  <si>
    <t xml:space="preserve">07.06.2022 21:00</t>
  </si>
  <si>
    <t xml:space="preserve">07.06.2022 18:00</t>
  </si>
  <si>
    <t xml:space="preserve">07.06.2022 15:00</t>
  </si>
  <si>
    <t xml:space="preserve">07.06.2022 12:00</t>
  </si>
  <si>
    <t xml:space="preserve">07.06.2022 09:00</t>
  </si>
  <si>
    <t xml:space="preserve">07.06.2022 06:00</t>
  </si>
  <si>
    <t xml:space="preserve">07.06.2022 03:00</t>
  </si>
  <si>
    <t xml:space="preserve">07.06.2022 00:00</t>
  </si>
  <si>
    <t xml:space="preserve">06.06.2022 21:00</t>
  </si>
  <si>
    <t xml:space="preserve">06.06.2022 18:00</t>
  </si>
  <si>
    <t xml:space="preserve">06.06.2022 15:00</t>
  </si>
  <si>
    <t xml:space="preserve">06.06.2022 12:00</t>
  </si>
  <si>
    <t xml:space="preserve">06.06.2022 09:00</t>
  </si>
  <si>
    <t xml:space="preserve">06.06.2022 06:00</t>
  </si>
  <si>
    <t xml:space="preserve">06.06.2022 03:00</t>
  </si>
  <si>
    <t xml:space="preserve">06.06.2022 00:00</t>
  </si>
  <si>
    <t xml:space="preserve">05.06.2022 21:00</t>
  </si>
  <si>
    <t xml:space="preserve">05.06.2022 18:00</t>
  </si>
  <si>
    <t xml:space="preserve">05.06.2022 15:00</t>
  </si>
  <si>
    <t xml:space="preserve">05.06.2022 09:00</t>
  </si>
  <si>
    <t xml:space="preserve">05.06.2022 12:00</t>
  </si>
  <si>
    <t xml:space="preserve">05.06.2022 06:00</t>
  </si>
  <si>
    <t xml:space="preserve">05.06.2022 03:00</t>
  </si>
  <si>
    <t xml:space="preserve">05.06.2022 00:00</t>
  </si>
  <si>
    <t xml:space="preserve">04.06.2022 21:00</t>
  </si>
  <si>
    <t xml:space="preserve">04.06.2022 18:00</t>
  </si>
  <si>
    <t xml:space="preserve">04.06.2022 15:00</t>
  </si>
  <si>
    <t xml:space="preserve">04.06.2022 12:00</t>
  </si>
  <si>
    <t xml:space="preserve">04.06.2022 09:00</t>
  </si>
  <si>
    <t xml:space="preserve">04.06.2022 06:00</t>
  </si>
  <si>
    <t xml:space="preserve">04.06.2022 03:00</t>
  </si>
  <si>
    <t xml:space="preserve">04.06.2022 00:00</t>
  </si>
  <si>
    <t xml:space="preserve">03.06.2022 21:00</t>
  </si>
  <si>
    <t xml:space="preserve">03.06.2022 18:00</t>
  </si>
  <si>
    <t xml:space="preserve">03.06.2022 15:00</t>
  </si>
  <si>
    <t xml:space="preserve">03.06.2022 12:00</t>
  </si>
  <si>
    <t xml:space="preserve">03.06.2022 09:00</t>
  </si>
  <si>
    <t xml:space="preserve">03.06.2022 06:00</t>
  </si>
  <si>
    <t xml:space="preserve">03.06.2022 03:00</t>
  </si>
  <si>
    <t xml:space="preserve">03.06.2022 00:00</t>
  </si>
  <si>
    <t xml:space="preserve">02.06.2022 21:00</t>
  </si>
  <si>
    <t xml:space="preserve">02.06.2022 18:00</t>
  </si>
  <si>
    <t xml:space="preserve">02.06.2022 15:00</t>
  </si>
  <si>
    <t xml:space="preserve">02.06.2022 12:00</t>
  </si>
  <si>
    <t xml:space="preserve">02.06.2022 09:00</t>
  </si>
  <si>
    <t xml:space="preserve">02.06.2022 06:00</t>
  </si>
  <si>
    <t xml:space="preserve">02.06.2022 03:00</t>
  </si>
  <si>
    <t xml:space="preserve">02.06.2022 00:00</t>
  </si>
  <si>
    <t xml:space="preserve">01.06.2022 21:00</t>
  </si>
  <si>
    <t xml:space="preserve">01.06.2022 18:00</t>
  </si>
  <si>
    <t xml:space="preserve">01.06.2022 15:00</t>
  </si>
  <si>
    <t xml:space="preserve">01.06.2022 12:00</t>
  </si>
  <si>
    <t xml:space="preserve">01.06.2022 09:00</t>
  </si>
  <si>
    <t xml:space="preserve">01.06.2022 06:00</t>
  </si>
  <si>
    <t xml:space="preserve">01.06.2022 03:00</t>
  </si>
  <si>
    <t xml:space="preserve">01.06.2022 00:00</t>
  </si>
  <si>
    <t xml:space="preserve">31.05.2022 21:00</t>
  </si>
  <si>
    <t xml:space="preserve">31.05.2022 18:00</t>
  </si>
  <si>
    <t xml:space="preserve">31.05.2022 15:00</t>
  </si>
  <si>
    <t xml:space="preserve">31.05.2022 12:00</t>
  </si>
  <si>
    <t xml:space="preserve">31.05.2022 09:00</t>
  </si>
  <si>
    <t xml:space="preserve">31.05.2022 06:00</t>
  </si>
  <si>
    <t xml:space="preserve">31.05.2022 03:00</t>
  </si>
  <si>
    <t xml:space="preserve">31.05.2022 00:00</t>
  </si>
  <si>
    <t xml:space="preserve">30.05.2022 21:00</t>
  </si>
  <si>
    <t xml:space="preserve">30.05.2022 18:00</t>
  </si>
  <si>
    <t xml:space="preserve">30.05.2022 15:00</t>
  </si>
  <si>
    <t xml:space="preserve">30.05.2022 12:00</t>
  </si>
  <si>
    <t xml:space="preserve">30.05.2022 09:00</t>
  </si>
  <si>
    <t xml:space="preserve">30.05.2022 06:00</t>
  </si>
  <si>
    <t xml:space="preserve">30.05.2022 03:00</t>
  </si>
  <si>
    <t xml:space="preserve">30.05.2022 00:00</t>
  </si>
  <si>
    <t xml:space="preserve">29.05.2022 21:00</t>
  </si>
  <si>
    <t xml:space="preserve">29.05.2022 18:00</t>
  </si>
  <si>
    <t xml:space="preserve">29.05.2022 15:00</t>
  </si>
  <si>
    <t xml:space="preserve">29.05.2022 12:00</t>
  </si>
  <si>
    <t xml:space="preserve">29.05.2022 09:00</t>
  </si>
  <si>
    <t xml:space="preserve">29.05.2022 06:00</t>
  </si>
  <si>
    <t xml:space="preserve">29.05.2022 03:00</t>
  </si>
  <si>
    <t xml:space="preserve">29.05.2022 00:00</t>
  </si>
  <si>
    <t xml:space="preserve">28.05.2022 21:00</t>
  </si>
  <si>
    <t xml:space="preserve">28.05.2022 18:00</t>
  </si>
  <si>
    <t xml:space="preserve">28.05.2022 15:00</t>
  </si>
  <si>
    <t xml:space="preserve">28.05.2022 12:00</t>
  </si>
  <si>
    <t xml:space="preserve">28.05.2022 09:00</t>
  </si>
  <si>
    <t xml:space="preserve">28.05.2022 06:00</t>
  </si>
  <si>
    <t xml:space="preserve">28.05.2022 03:00</t>
  </si>
  <si>
    <t xml:space="preserve">28.05.2022 00:00</t>
  </si>
  <si>
    <t xml:space="preserve">27.05.2022 21:00</t>
  </si>
  <si>
    <t xml:space="preserve">27.05.2022 18:00</t>
  </si>
  <si>
    <t xml:space="preserve">27.05.2022 15:00</t>
  </si>
  <si>
    <t xml:space="preserve">27.05.2022 12:00</t>
  </si>
  <si>
    <t xml:space="preserve">27.05.2022 09:00</t>
  </si>
  <si>
    <t xml:space="preserve">27.05.2022 06:00</t>
  </si>
  <si>
    <t xml:space="preserve">27.05.2022 03:00</t>
  </si>
  <si>
    <t xml:space="preserve">27.05.2022 00:00</t>
  </si>
  <si>
    <t xml:space="preserve">26.05.2022 21:00</t>
  </si>
  <si>
    <t xml:space="preserve">26.05.2022 18:00</t>
  </si>
  <si>
    <t xml:space="preserve">26.05.2022 15:00</t>
  </si>
  <si>
    <t xml:space="preserve">26.05.2022 12:00</t>
  </si>
  <si>
    <t xml:space="preserve">26.05.2022 09:00</t>
  </si>
  <si>
    <t xml:space="preserve">26.05.2022 06:00</t>
  </si>
  <si>
    <t xml:space="preserve">26.05.2022 03:00</t>
  </si>
  <si>
    <t xml:space="preserve">26.05.2022 00:00</t>
  </si>
  <si>
    <t xml:space="preserve">25.05.2022 21:00</t>
  </si>
  <si>
    <t xml:space="preserve">25.05.2022 18:00</t>
  </si>
  <si>
    <t xml:space="preserve">25.05.2022 15:00</t>
  </si>
  <si>
    <t xml:space="preserve">25.05.2022 12:00</t>
  </si>
  <si>
    <t xml:space="preserve">25.05.2022 09:00</t>
  </si>
  <si>
    <t xml:space="preserve">25.05.2022 06:00</t>
  </si>
  <si>
    <t xml:space="preserve">25.05.2022 03:00</t>
  </si>
  <si>
    <t xml:space="preserve">25.05.2022 00:00</t>
  </si>
  <si>
    <t xml:space="preserve">24.05.2022 21:00</t>
  </si>
  <si>
    <t xml:space="preserve">24.05.2022 18:00</t>
  </si>
  <si>
    <t xml:space="preserve">24.05.2022 15:00</t>
  </si>
  <si>
    <t xml:space="preserve">24.05.2022 12:00</t>
  </si>
  <si>
    <t xml:space="preserve">24.05.2022 09:00</t>
  </si>
  <si>
    <t xml:space="preserve">24.05.2022 06:00</t>
  </si>
  <si>
    <t xml:space="preserve">24.05.2022 03:00</t>
  </si>
  <si>
    <t xml:space="preserve">24.05.2022 00:00</t>
  </si>
  <si>
    <t xml:space="preserve">23.05.2022 21:00</t>
  </si>
  <si>
    <t xml:space="preserve">23.05.2022 18:00</t>
  </si>
  <si>
    <t xml:space="preserve">23.05.2022 15:00</t>
  </si>
  <si>
    <t xml:space="preserve">23.05.2022 12:00</t>
  </si>
  <si>
    <t xml:space="preserve">23.05.2022 09:00</t>
  </si>
  <si>
    <t xml:space="preserve">23.05.2022 06:00</t>
  </si>
  <si>
    <t xml:space="preserve">23.05.2022 03:00</t>
  </si>
  <si>
    <t xml:space="preserve">22.05.2022 21:00</t>
  </si>
  <si>
    <t xml:space="preserve">22.05.2022 18:00</t>
  </si>
  <si>
    <t xml:space="preserve">22.05.2022 15:00</t>
  </si>
  <si>
    <t xml:space="preserve">22.05.2022 12:00</t>
  </si>
  <si>
    <t xml:space="preserve">22.05.2022 09:00</t>
  </si>
  <si>
    <t xml:space="preserve">22.05.2022 06:00</t>
  </si>
  <si>
    <t xml:space="preserve">22.05.2022 03:00</t>
  </si>
  <si>
    <t xml:space="preserve">22.05.2022 00:00</t>
  </si>
  <si>
    <t xml:space="preserve">21.05.2022 21:00</t>
  </si>
  <si>
    <t xml:space="preserve">21.05.2022 18:00</t>
  </si>
  <si>
    <t xml:space="preserve">21.05.2022 15:00</t>
  </si>
  <si>
    <t xml:space="preserve">21.05.2022 12:00</t>
  </si>
  <si>
    <t xml:space="preserve">21.05.2022 09:00</t>
  </si>
  <si>
    <t xml:space="preserve">21.05.2022 06:00</t>
  </si>
  <si>
    <t xml:space="preserve">21.05.2022 03:00</t>
  </si>
  <si>
    <t xml:space="preserve">21.05.2022 00:00</t>
  </si>
  <si>
    <t xml:space="preserve">20.05.2022 21:00</t>
  </si>
  <si>
    <t xml:space="preserve">20.05.2022 18:00</t>
  </si>
  <si>
    <t xml:space="preserve">20.05.2022 15:00</t>
  </si>
  <si>
    <t xml:space="preserve">20.05.2022 12:00</t>
  </si>
  <si>
    <t xml:space="preserve">20.05.2022 09:00</t>
  </si>
  <si>
    <t xml:space="preserve">20.05.2022 06:00</t>
  </si>
  <si>
    <t xml:space="preserve">20.05.2022 03:00</t>
  </si>
  <si>
    <t xml:space="preserve">20.05.2022 00:00</t>
  </si>
  <si>
    <t xml:space="preserve">19.05.2022 21:00</t>
  </si>
  <si>
    <t xml:space="preserve">19.05.2022 18:00</t>
  </si>
  <si>
    <t xml:space="preserve">19.05.2022 15:00</t>
  </si>
  <si>
    <t xml:space="preserve">19.05.2022 12:00</t>
  </si>
  <si>
    <t xml:space="preserve">19.05.2022 09:00</t>
  </si>
  <si>
    <t xml:space="preserve">19.05.2022 06:00</t>
  </si>
  <si>
    <t xml:space="preserve">19.05.2022 03:00</t>
  </si>
  <si>
    <t xml:space="preserve">19.05.2022 00:00</t>
  </si>
  <si>
    <t xml:space="preserve">18.05.2022 21:00</t>
  </si>
  <si>
    <t xml:space="preserve">18.05.2022 18:00</t>
  </si>
  <si>
    <t xml:space="preserve">18.05.2022 15:00</t>
  </si>
  <si>
    <t xml:space="preserve">18.05.2022 12:00</t>
  </si>
  <si>
    <t xml:space="preserve">18.05.2022 09:00</t>
  </si>
  <si>
    <t xml:space="preserve">18.05.2022 06:00</t>
  </si>
  <si>
    <t xml:space="preserve">18.05.2022 03:00</t>
  </si>
  <si>
    <t xml:space="preserve">18.05.2022 00:00</t>
  </si>
  <si>
    <t xml:space="preserve">17.05.2022 21:00</t>
  </si>
  <si>
    <t xml:space="preserve">17.05.2022 18:00</t>
  </si>
  <si>
    <t xml:space="preserve">17.05.2022 15:00</t>
  </si>
  <si>
    <t xml:space="preserve">17.05.2022 12:00</t>
  </si>
  <si>
    <t xml:space="preserve">17.05.2022 09:00</t>
  </si>
  <si>
    <t xml:space="preserve">17.05.2022 06:00</t>
  </si>
  <si>
    <t xml:space="preserve">17.05.2022 03:00</t>
  </si>
  <si>
    <t xml:space="preserve">17.05.2022 00:00</t>
  </si>
  <si>
    <t xml:space="preserve">16.05.2022 21:00</t>
  </si>
  <si>
    <t xml:space="preserve">16.05.2022 18:00</t>
  </si>
  <si>
    <t xml:space="preserve">16.05.2022 15:00</t>
  </si>
  <si>
    <t xml:space="preserve">16.05.2022 12:00</t>
  </si>
  <si>
    <t xml:space="preserve">16.05.2022 09:00</t>
  </si>
  <si>
    <t xml:space="preserve">16.05.2022 06:00</t>
  </si>
  <si>
    <t xml:space="preserve">16.05.2022 03:00</t>
  </si>
  <si>
    <t xml:space="preserve">16.05.2022 00:00</t>
  </si>
  <si>
    <t xml:space="preserve">15.05.2022 21:00</t>
  </si>
  <si>
    <t xml:space="preserve">15.05.2022 18:00</t>
  </si>
  <si>
    <t xml:space="preserve">15.05.2022 15:00</t>
  </si>
  <si>
    <t xml:space="preserve">15.05.2022 12:00</t>
  </si>
  <si>
    <t xml:space="preserve">15.05.2022 09:00</t>
  </si>
  <si>
    <t xml:space="preserve">15.05.2022 06:00</t>
  </si>
  <si>
    <t xml:space="preserve">15.05.2022 03:00</t>
  </si>
  <si>
    <t xml:space="preserve">15.05.2022 00:00</t>
  </si>
  <si>
    <t xml:space="preserve">14.05.2022 21:00</t>
  </si>
  <si>
    <t xml:space="preserve">14.05.2022 18:00</t>
  </si>
  <si>
    <t xml:space="preserve">14.05.2022 15:00</t>
  </si>
  <si>
    <t xml:space="preserve">14.05.2022 12:00</t>
  </si>
  <si>
    <t xml:space="preserve">14.05.2022 09:00</t>
  </si>
  <si>
    <t xml:space="preserve">14.05.2022 06:00</t>
  </si>
  <si>
    <t xml:space="preserve">14.05.2022 03:00</t>
  </si>
  <si>
    <t xml:space="preserve">14.05.2022 00:00</t>
  </si>
  <si>
    <t xml:space="preserve">13.05.2022 21:00</t>
  </si>
  <si>
    <t xml:space="preserve">13.05.2022 18:00</t>
  </si>
  <si>
    <t xml:space="preserve">13.05.2022 15:00</t>
  </si>
  <si>
    <t xml:space="preserve">13.05.2022 12:00</t>
  </si>
  <si>
    <t xml:space="preserve">13.05.2022 09:00</t>
  </si>
  <si>
    <t xml:space="preserve">13.05.2022 06:00</t>
  </si>
  <si>
    <t xml:space="preserve">13.05.2022 03:00</t>
  </si>
  <si>
    <t xml:space="preserve">13.05.2022 00:00</t>
  </si>
  <si>
    <t xml:space="preserve">12.05.2022 21:00</t>
  </si>
  <si>
    <t xml:space="preserve">12.05.2022 18:00</t>
  </si>
  <si>
    <t xml:space="preserve">12.05.2022 15:00</t>
  </si>
  <si>
    <t xml:space="preserve">12.05.2022 12:00</t>
  </si>
  <si>
    <t xml:space="preserve">12.05.2022 09:00</t>
  </si>
  <si>
    <t xml:space="preserve">12.05.2022 06:00</t>
  </si>
  <si>
    <t xml:space="preserve">12.05.2022 03:00</t>
  </si>
  <si>
    <t xml:space="preserve">12.05.2022 00:00</t>
  </si>
  <si>
    <t xml:space="preserve">11.05.2022 21:00</t>
  </si>
  <si>
    <t xml:space="preserve">11.05.2022 18:00</t>
  </si>
  <si>
    <t xml:space="preserve">11.05.2022 15:00</t>
  </si>
  <si>
    <t xml:space="preserve">11.05.2022 12:00</t>
  </si>
  <si>
    <t xml:space="preserve">11.05.2022 09:00</t>
  </si>
  <si>
    <t xml:space="preserve">11.05.2022 06:00</t>
  </si>
  <si>
    <t xml:space="preserve">11.05.2022 03:00</t>
  </si>
  <si>
    <t xml:space="preserve">11.05.2022 00:00</t>
  </si>
  <si>
    <t xml:space="preserve">10.05.2022 21:00</t>
  </si>
  <si>
    <t xml:space="preserve">10.05.2022 18:00</t>
  </si>
  <si>
    <t xml:space="preserve">10.05.2022 15:00</t>
  </si>
  <si>
    <t xml:space="preserve">10.05.2022 12:00</t>
  </si>
  <si>
    <t xml:space="preserve">10.05.2022 09:00</t>
  </si>
  <si>
    <t xml:space="preserve">10.05.2022 06:00</t>
  </si>
  <si>
    <t xml:space="preserve">10.05.2022 03:00</t>
  </si>
  <si>
    <t xml:space="preserve">10.05.2022 00:00</t>
  </si>
  <si>
    <t xml:space="preserve">09.05.2022 21:00</t>
  </si>
  <si>
    <t xml:space="preserve">09.05.2022 18:00</t>
  </si>
  <si>
    <t xml:space="preserve">09.05.2022 15:00</t>
  </si>
  <si>
    <t xml:space="preserve">09.05.2022 12:00</t>
  </si>
  <si>
    <t xml:space="preserve">09.05.2022 09:00</t>
  </si>
  <si>
    <t xml:space="preserve">09.05.2022 06:00</t>
  </si>
  <si>
    <t xml:space="preserve">09.05.2022 03:00</t>
  </si>
  <si>
    <t xml:space="preserve">09.05.2022 00:00</t>
  </si>
  <si>
    <t xml:space="preserve">08.05.2022 21:00</t>
  </si>
  <si>
    <t xml:space="preserve">08.05.2022 18:00</t>
  </si>
  <si>
    <t xml:space="preserve">08.05.2022 15:00</t>
  </si>
  <si>
    <t xml:space="preserve">08.05.2022 12:00</t>
  </si>
  <si>
    <t xml:space="preserve">08.05.2022 09:00</t>
  </si>
  <si>
    <t xml:space="preserve">08.05.2022 06:00</t>
  </si>
  <si>
    <t xml:space="preserve">08.05.2022 03:00</t>
  </si>
  <si>
    <t xml:space="preserve">08.05.2022 00:00</t>
  </si>
  <si>
    <t xml:space="preserve">07.05.2022 21:00</t>
  </si>
  <si>
    <t xml:space="preserve">07.05.2022 18:00</t>
  </si>
  <si>
    <t xml:space="preserve">07.05.2022 15:00</t>
  </si>
  <si>
    <t xml:space="preserve">07.05.2022 12:00</t>
  </si>
  <si>
    <t xml:space="preserve">07.05.2022 09:00</t>
  </si>
  <si>
    <t xml:space="preserve">07.05.2022 06:00</t>
  </si>
  <si>
    <t xml:space="preserve">07.05.2022 03:00</t>
  </si>
  <si>
    <t xml:space="preserve">07.05.2022 00:00</t>
  </si>
  <si>
    <t xml:space="preserve">06.05.2022 21:00</t>
  </si>
  <si>
    <t xml:space="preserve">06.05.2022 18:00</t>
  </si>
  <si>
    <t xml:space="preserve">06.05.2022 15:00</t>
  </si>
  <si>
    <t xml:space="preserve">06.05.2022 12:00</t>
  </si>
  <si>
    <t xml:space="preserve">06.05.2022 09:00</t>
  </si>
  <si>
    <t xml:space="preserve">06.05.2022 06:00</t>
  </si>
  <si>
    <t xml:space="preserve">06.05.2022 03:00</t>
  </si>
  <si>
    <t xml:space="preserve">06.05.2022 00:00</t>
  </si>
  <si>
    <t xml:space="preserve">05.05.2022 21:00</t>
  </si>
  <si>
    <t xml:space="preserve">05.05.2022 18:00</t>
  </si>
  <si>
    <t xml:space="preserve">05.05.2022 15:00</t>
  </si>
  <si>
    <t xml:space="preserve">05.05.2022 12:00</t>
  </si>
  <si>
    <t xml:space="preserve">05.05.2022 09:00</t>
  </si>
  <si>
    <t xml:space="preserve">05.05.2022 06:00</t>
  </si>
  <si>
    <t xml:space="preserve">05.05.2022 03:00</t>
  </si>
  <si>
    <t xml:space="preserve">05.05.2022 00:00</t>
  </si>
  <si>
    <t xml:space="preserve">04.05.2022 21:00</t>
  </si>
  <si>
    <t xml:space="preserve">04.05.2022 18:00</t>
  </si>
  <si>
    <t xml:space="preserve">04.05.2022 15:00</t>
  </si>
  <si>
    <t xml:space="preserve">04.05.2022 12:00</t>
  </si>
  <si>
    <t xml:space="preserve">04.05.2022 09:00</t>
  </si>
  <si>
    <t xml:space="preserve">04.05.2022 06:00</t>
  </si>
  <si>
    <t xml:space="preserve">04.05.2022 03:00</t>
  </si>
  <si>
    <t xml:space="preserve">04.05.2022 00:00</t>
  </si>
  <si>
    <t xml:space="preserve">03.05.2022 21:00</t>
  </si>
  <si>
    <t xml:space="preserve">03.05.2022 18:00</t>
  </si>
  <si>
    <t xml:space="preserve">03.05.2022 15:00</t>
  </si>
  <si>
    <t xml:space="preserve">03.05.2022 12:00</t>
  </si>
  <si>
    <t xml:space="preserve">03.05.2022 09:00</t>
  </si>
  <si>
    <t xml:space="preserve">03.05.2022 06:00</t>
  </si>
  <si>
    <t xml:space="preserve">03.05.2022 03:00</t>
  </si>
  <si>
    <t xml:space="preserve">03.05.2022 00:00</t>
  </si>
  <si>
    <t xml:space="preserve">02.05.2022 21:00</t>
  </si>
  <si>
    <t xml:space="preserve">02.05.2022 18:00</t>
  </si>
  <si>
    <t xml:space="preserve">02.05.2022 15:00</t>
  </si>
  <si>
    <t xml:space="preserve">02.05.2022 12:00</t>
  </si>
  <si>
    <t xml:space="preserve">02.05.2022 09:00</t>
  </si>
  <si>
    <t xml:space="preserve">02.05.2022 06:00</t>
  </si>
  <si>
    <t xml:space="preserve">02.05.2022 03:00</t>
  </si>
  <si>
    <t xml:space="preserve">02.05.2022 00:00</t>
  </si>
  <si>
    <t xml:space="preserve">01.05.2022 21:00</t>
  </si>
  <si>
    <t xml:space="preserve">01.05.2022 18:00</t>
  </si>
  <si>
    <t xml:space="preserve">01.05.2022 15:00</t>
  </si>
  <si>
    <t xml:space="preserve">01.05.2022 12:00</t>
  </si>
  <si>
    <t xml:space="preserve">01.05.2022 09:00</t>
  </si>
  <si>
    <t xml:space="preserve">01.05.2022 06:00</t>
  </si>
  <si>
    <t xml:space="preserve">01.05.2022 03:00</t>
  </si>
  <si>
    <t xml:space="preserve">01.05.2022 00:00</t>
  </si>
  <si>
    <t xml:space="preserve">30.04.2022 21:00</t>
  </si>
  <si>
    <t xml:space="preserve">30.04.2022 18:00</t>
  </si>
  <si>
    <t xml:space="preserve">30.04.2022 15:00</t>
  </si>
  <si>
    <t xml:space="preserve">30.04.2022 12:00</t>
  </si>
  <si>
    <t xml:space="preserve">30.04.2022 09:00</t>
  </si>
  <si>
    <t xml:space="preserve">30.04.2022 06:00</t>
  </si>
  <si>
    <t xml:space="preserve">30.04.2022 03:00</t>
  </si>
  <si>
    <t xml:space="preserve">30.04.2022 00:00</t>
  </si>
  <si>
    <t xml:space="preserve">29.04.2022 21:00</t>
  </si>
  <si>
    <t xml:space="preserve">29.04.2022 18:00</t>
  </si>
  <si>
    <t xml:space="preserve">29.04.2022 15:00</t>
  </si>
  <si>
    <t xml:space="preserve">29.04.2022 12:00</t>
  </si>
  <si>
    <t xml:space="preserve">29.04.2022 09:00</t>
  </si>
  <si>
    <t xml:space="preserve">29.04.2022 06:00</t>
  </si>
  <si>
    <t xml:space="preserve">29.04.2022 03:00</t>
  </si>
  <si>
    <t xml:space="preserve">29.04.2022 00:00</t>
  </si>
  <si>
    <t xml:space="preserve">28.04.2022 21:00</t>
  </si>
  <si>
    <t xml:space="preserve">28.04.2022 18:00</t>
  </si>
  <si>
    <t xml:space="preserve">28.04.2022 15:00</t>
  </si>
  <si>
    <t xml:space="preserve">28.04.2022 12:00</t>
  </si>
  <si>
    <t xml:space="preserve">28.04.2022 09:00</t>
  </si>
  <si>
    <t xml:space="preserve">28.04.2022 06:00</t>
  </si>
  <si>
    <t xml:space="preserve">28.04.2022 03:00</t>
  </si>
  <si>
    <t xml:space="preserve">28.04.2022 00:00</t>
  </si>
  <si>
    <t xml:space="preserve">27.04.2022 21:00</t>
  </si>
  <si>
    <t xml:space="preserve">27.04.2022 18:00</t>
  </si>
  <si>
    <t xml:space="preserve">27.04.2022 15:00</t>
  </si>
  <si>
    <t xml:space="preserve">27.04.2022 12:00</t>
  </si>
  <si>
    <t xml:space="preserve">27.04.2022 09:00</t>
  </si>
  <si>
    <t xml:space="preserve">27.04.2022 06:00</t>
  </si>
  <si>
    <t xml:space="preserve">27.04.2022 03:00</t>
  </si>
  <si>
    <t xml:space="preserve">27.04.2022 00:00</t>
  </si>
  <si>
    <t xml:space="preserve">26.04.2022 21:00</t>
  </si>
  <si>
    <t xml:space="preserve">26.04.2022 18:00</t>
  </si>
  <si>
    <t xml:space="preserve">26.04.2022 15:00</t>
  </si>
  <si>
    <t xml:space="preserve">26.04.2022 12:00</t>
  </si>
  <si>
    <t xml:space="preserve">26.04.2022 09:00</t>
  </si>
  <si>
    <t xml:space="preserve">26.04.2022 06:00</t>
  </si>
  <si>
    <t xml:space="preserve">26.04.2022 03:00</t>
  </si>
  <si>
    <t xml:space="preserve">26.04.2022 00:00</t>
  </si>
  <si>
    <t xml:space="preserve">25.04.2022 21:00</t>
  </si>
  <si>
    <t xml:space="preserve">25.04.2022 18:00</t>
  </si>
  <si>
    <t xml:space="preserve">25.04.2022 15:00</t>
  </si>
  <si>
    <t xml:space="preserve">25.04.2022 12:00</t>
  </si>
  <si>
    <t xml:space="preserve">25.04.2022 09:00</t>
  </si>
  <si>
    <t xml:space="preserve">25.04.2022 06:00</t>
  </si>
  <si>
    <t xml:space="preserve">25.04.2022 03:00</t>
  </si>
  <si>
    <t xml:space="preserve">25.04.2022 00:00</t>
  </si>
  <si>
    <t xml:space="preserve">24.04.2022 21:00</t>
  </si>
  <si>
    <t xml:space="preserve">24.04.2022 18:00</t>
  </si>
  <si>
    <t xml:space="preserve">24.04.2022 15:00</t>
  </si>
  <si>
    <t xml:space="preserve">24.04.2022 12:00</t>
  </si>
  <si>
    <t xml:space="preserve">24.04.2022 09:00</t>
  </si>
  <si>
    <t xml:space="preserve">24.04.2022 06:00</t>
  </si>
  <si>
    <t xml:space="preserve">24.04.2022 03:00</t>
  </si>
  <si>
    <t xml:space="preserve">24.04.2022 00:00</t>
  </si>
  <si>
    <t xml:space="preserve">23.04.2022 21:00</t>
  </si>
  <si>
    <t xml:space="preserve">23.04.2022 18:00</t>
  </si>
  <si>
    <t xml:space="preserve">23.04.2022 15:00</t>
  </si>
  <si>
    <t xml:space="preserve">23.04.2022 12:00</t>
  </si>
  <si>
    <t xml:space="preserve">23.04.2022 09:00</t>
  </si>
  <si>
    <t xml:space="preserve">23.04.2022 06:00</t>
  </si>
  <si>
    <t xml:space="preserve">23.04.2022 03:00</t>
  </si>
  <si>
    <t xml:space="preserve">23.04.2022 00:00</t>
  </si>
  <si>
    <t xml:space="preserve">22.04.2022 21:00</t>
  </si>
  <si>
    <t xml:space="preserve">22.04.2022 18:00</t>
  </si>
  <si>
    <t xml:space="preserve">22.04.2022 15:00</t>
  </si>
  <si>
    <t xml:space="preserve">22.04.2022 12:00</t>
  </si>
  <si>
    <t xml:space="preserve">22.04.2022 09:00</t>
  </si>
  <si>
    <t xml:space="preserve">22.04.2022 06:00</t>
  </si>
  <si>
    <t xml:space="preserve">22.04.2022 03:00</t>
  </si>
  <si>
    <t xml:space="preserve">22.04.2022 00:00</t>
  </si>
  <si>
    <t xml:space="preserve">21.04.2022 21:00</t>
  </si>
  <si>
    <t xml:space="preserve">21.04.2022 18:00</t>
  </si>
  <si>
    <t xml:space="preserve">21.04.2022 15:00</t>
  </si>
  <si>
    <t xml:space="preserve">21.04.2022 12:00</t>
  </si>
  <si>
    <t xml:space="preserve">21.04.2022 09:00</t>
  </si>
  <si>
    <t xml:space="preserve">21.04.2022 06:00</t>
  </si>
  <si>
    <t xml:space="preserve">21.04.2022 03:00</t>
  </si>
  <si>
    <t xml:space="preserve">21.04.2022 00:00</t>
  </si>
  <si>
    <t xml:space="preserve">20.04.2022 21:00</t>
  </si>
  <si>
    <t xml:space="preserve">20.04.2022 18:00</t>
  </si>
  <si>
    <t xml:space="preserve">20.04.2022 15:00</t>
  </si>
  <si>
    <t xml:space="preserve">20.04.2022 12:00</t>
  </si>
  <si>
    <t xml:space="preserve">20.04.2022 09:00</t>
  </si>
  <si>
    <t xml:space="preserve">20.04.2022 06:00</t>
  </si>
  <si>
    <t xml:space="preserve">20.04.2022 03:00</t>
  </si>
  <si>
    <t xml:space="preserve">20.04.2022 00:00</t>
  </si>
  <si>
    <t xml:space="preserve">19.04.2022 21:00</t>
  </si>
  <si>
    <t xml:space="preserve">19.04.2022 18:00</t>
  </si>
  <si>
    <t xml:space="preserve">19.04.2022 15:00</t>
  </si>
  <si>
    <t xml:space="preserve">19.04.2022 12:00</t>
  </si>
  <si>
    <t xml:space="preserve">19.04.2022 09:00</t>
  </si>
  <si>
    <t xml:space="preserve">19.04.2022 06:00</t>
  </si>
  <si>
    <t xml:space="preserve">19.04.2022 03:00</t>
  </si>
  <si>
    <t xml:space="preserve">19.04.2022 00:00</t>
  </si>
  <si>
    <t xml:space="preserve">18.04.2022 21:00</t>
  </si>
  <si>
    <t xml:space="preserve">18.04.2022 18:00</t>
  </si>
  <si>
    <t xml:space="preserve">18.04.2022 15:00</t>
  </si>
  <si>
    <t xml:space="preserve">18.04.2022 12:00</t>
  </si>
  <si>
    <t xml:space="preserve">18.04.2022 09:00</t>
  </si>
  <si>
    <t xml:space="preserve">18.04.2022 06:00</t>
  </si>
  <si>
    <t xml:space="preserve">18.04.2022 03:00</t>
  </si>
  <si>
    <t xml:space="preserve">18.04.2022 00:00</t>
  </si>
  <si>
    <t xml:space="preserve">17.04.2022 21:00</t>
  </si>
  <si>
    <t xml:space="preserve">17.04.2022 18:00</t>
  </si>
  <si>
    <t xml:space="preserve">17.04.2022 15:00</t>
  </si>
  <si>
    <t xml:space="preserve">17.04.2022 12:00</t>
  </si>
  <si>
    <t xml:space="preserve">17.04.2022 09:00</t>
  </si>
  <si>
    <t xml:space="preserve">17.04.2022 06:00</t>
  </si>
  <si>
    <t xml:space="preserve">17.04.2022 03:00</t>
  </si>
  <si>
    <t xml:space="preserve">17.04.2022 00:00</t>
  </si>
  <si>
    <t xml:space="preserve">16.04.2022 21:00</t>
  </si>
  <si>
    <t xml:space="preserve">16.04.2022 18:00</t>
  </si>
  <si>
    <t xml:space="preserve">16.04.2022 15:00</t>
  </si>
  <si>
    <t xml:space="preserve">16.04.2022 12:00</t>
  </si>
  <si>
    <t xml:space="preserve">16.04.2022 09:00</t>
  </si>
  <si>
    <t xml:space="preserve">16.04.2022 06:00</t>
  </si>
  <si>
    <t xml:space="preserve">16.04.2022 03:00</t>
  </si>
  <si>
    <t xml:space="preserve">16.04.2022 00:00</t>
  </si>
  <si>
    <t xml:space="preserve">15.04.2022 21:00</t>
  </si>
  <si>
    <t xml:space="preserve">15.04.2022 18:00</t>
  </si>
  <si>
    <t xml:space="preserve">15.04.2022 15:00</t>
  </si>
  <si>
    <t xml:space="preserve">15.04.2022 12:00</t>
  </si>
  <si>
    <t xml:space="preserve">15.04.2022 09:00</t>
  </si>
  <si>
    <t xml:space="preserve">15.04.2022 06:00</t>
  </si>
  <si>
    <t xml:space="preserve">15.04.2022 03:00</t>
  </si>
  <si>
    <t xml:space="preserve">15.04.2022 00:00</t>
  </si>
  <si>
    <t xml:space="preserve">14.04.2022 21:00</t>
  </si>
  <si>
    <t xml:space="preserve">14.04.2022 18:00</t>
  </si>
  <si>
    <t xml:space="preserve">14.04.2022 15:00</t>
  </si>
  <si>
    <t xml:space="preserve">14.04.2022 12:00</t>
  </si>
  <si>
    <t xml:space="preserve">14.04.2022 09:00</t>
  </si>
  <si>
    <t xml:space="preserve">14.04.2022 06:00</t>
  </si>
  <si>
    <t xml:space="preserve">14.04.2022 03:00</t>
  </si>
  <si>
    <t xml:space="preserve">14.04.2022 00:00</t>
  </si>
  <si>
    <t xml:space="preserve">13.04.2022 21:00</t>
  </si>
  <si>
    <t xml:space="preserve">13.04.2022 18:00</t>
  </si>
  <si>
    <t xml:space="preserve">13.04.2022 15:00</t>
  </si>
  <si>
    <t xml:space="preserve">13.04.2022 12:00</t>
  </si>
  <si>
    <t xml:space="preserve">13.04.2022 09:00</t>
  </si>
  <si>
    <t xml:space="preserve">13.04.2022 06:00</t>
  </si>
  <si>
    <t xml:space="preserve">13.04.2022 03:00</t>
  </si>
  <si>
    <t xml:space="preserve">13.04.2022 00:00</t>
  </si>
  <si>
    <t xml:space="preserve">12.04.2022 21:00</t>
  </si>
  <si>
    <t xml:space="preserve">12.04.2022 18:00</t>
  </si>
  <si>
    <t xml:space="preserve">12.04.2022 15:00</t>
  </si>
  <si>
    <t xml:space="preserve">12.04.2022 12:00</t>
  </si>
  <si>
    <t xml:space="preserve">12.04.2022 09:00</t>
  </si>
  <si>
    <t xml:space="preserve">12.04.2022 06:00</t>
  </si>
  <si>
    <t xml:space="preserve">12.04.2022 03:00</t>
  </si>
  <si>
    <t xml:space="preserve">12.04.2022 00:00</t>
  </si>
  <si>
    <t xml:space="preserve">11.04.2022 21:00</t>
  </si>
  <si>
    <t xml:space="preserve">11.04.2022 18:00</t>
  </si>
  <si>
    <t xml:space="preserve">11.04.2022 15:00</t>
  </si>
  <si>
    <t xml:space="preserve">11.04.2022 12:00</t>
  </si>
  <si>
    <t xml:space="preserve">11.04.2022 09:00</t>
  </si>
  <si>
    <t xml:space="preserve">11.04.2022 06:00</t>
  </si>
  <si>
    <t xml:space="preserve">11.04.2022 03:00</t>
  </si>
  <si>
    <t xml:space="preserve">11.04.2022 00:00</t>
  </si>
  <si>
    <t xml:space="preserve">10.04.2022 21:00</t>
  </si>
  <si>
    <t xml:space="preserve">10.04.2022 18:00</t>
  </si>
  <si>
    <t xml:space="preserve">10.04.2022 15:00</t>
  </si>
  <si>
    <t xml:space="preserve">10.04.2022 12:00</t>
  </si>
  <si>
    <t xml:space="preserve">10.04.2022 09:00</t>
  </si>
  <si>
    <t xml:space="preserve">10.04.2022 06:00</t>
  </si>
  <si>
    <t xml:space="preserve">10.04.2022 03:00</t>
  </si>
  <si>
    <t xml:space="preserve">10.04.2022 00:00</t>
  </si>
  <si>
    <t xml:space="preserve">09.04.2022 21:00</t>
  </si>
  <si>
    <t xml:space="preserve">09.04.2022 18:00</t>
  </si>
  <si>
    <t xml:space="preserve">09.04.2022 15:00</t>
  </si>
  <si>
    <t xml:space="preserve">09.04.2022 12:00</t>
  </si>
  <si>
    <t xml:space="preserve">09.04.2022 09:00</t>
  </si>
  <si>
    <t xml:space="preserve">09.04.2022 06:00</t>
  </si>
  <si>
    <t xml:space="preserve">09.04.2022 03:00</t>
  </si>
  <si>
    <t xml:space="preserve">09.04.2022 00:00</t>
  </si>
  <si>
    <t xml:space="preserve">08.04.2022 21:00</t>
  </si>
  <si>
    <t xml:space="preserve">08.04.2022 18:00</t>
  </si>
  <si>
    <t xml:space="preserve">08.04.2022 15:00</t>
  </si>
  <si>
    <t xml:space="preserve">08.04.2022 12:00</t>
  </si>
  <si>
    <t xml:space="preserve">08.04.2022 09:00</t>
  </si>
  <si>
    <t xml:space="preserve">08.04.2022 06:00</t>
  </si>
  <si>
    <t xml:space="preserve">08.04.2022 03:00</t>
  </si>
  <si>
    <t xml:space="preserve">08.04.2022 00:00</t>
  </si>
  <si>
    <t xml:space="preserve">07.04.2022 21:00</t>
  </si>
  <si>
    <t xml:space="preserve">07.04.2022 18:00</t>
  </si>
  <si>
    <t xml:space="preserve">07.04.2022 15:00</t>
  </si>
  <si>
    <t xml:space="preserve">07.04.2022 12:00</t>
  </si>
  <si>
    <t xml:space="preserve">07.04.2022 09:00</t>
  </si>
  <si>
    <t xml:space="preserve">07.04.2022 06:00</t>
  </si>
  <si>
    <t xml:space="preserve">07.04.2022 03:00</t>
  </si>
  <si>
    <t xml:space="preserve">07.04.2022 00:00</t>
  </si>
  <si>
    <t xml:space="preserve">06.04.2022 21:00</t>
  </si>
  <si>
    <t xml:space="preserve">06.04.2022 18:00</t>
  </si>
  <si>
    <t xml:space="preserve">06.04.2022 15:00</t>
  </si>
  <si>
    <t xml:space="preserve">06.04.2022 12:00</t>
  </si>
  <si>
    <t xml:space="preserve">06.04.2022 09:00</t>
  </si>
  <si>
    <t xml:space="preserve">06.04.2022 06:00</t>
  </si>
  <si>
    <t xml:space="preserve">06.04.2022 03:00</t>
  </si>
  <si>
    <t xml:space="preserve">06.04.2022 00:00</t>
  </si>
  <si>
    <t xml:space="preserve">05.04.2022 21:00</t>
  </si>
  <si>
    <t xml:space="preserve">05.04.2022 18:00</t>
  </si>
  <si>
    <t xml:space="preserve">05.04.2022 15:00</t>
  </si>
  <si>
    <t xml:space="preserve">05.04.2022 12:00</t>
  </si>
  <si>
    <t xml:space="preserve">05.04.2022 09:00</t>
  </si>
  <si>
    <t xml:space="preserve">05.04.2022 06:00</t>
  </si>
  <si>
    <t xml:space="preserve">05.04.2022 03:00</t>
  </si>
  <si>
    <t xml:space="preserve">05.04.2022 00:00</t>
  </si>
  <si>
    <t xml:space="preserve">04.04.2022 21:00</t>
  </si>
  <si>
    <t xml:space="preserve">04.04.2022 18:00</t>
  </si>
  <si>
    <t xml:space="preserve">04.04.2022 15:00</t>
  </si>
  <si>
    <t xml:space="preserve">04.04.2022 12:00</t>
  </si>
  <si>
    <t xml:space="preserve">04.04.2022 09:00</t>
  </si>
  <si>
    <t xml:space="preserve">04.04.2022 06:00</t>
  </si>
  <si>
    <t xml:space="preserve">04.04.2022 03:00</t>
  </si>
  <si>
    <t xml:space="preserve">04.04.2022 00:00</t>
  </si>
  <si>
    <t xml:space="preserve">03.04.2022 21:00</t>
  </si>
  <si>
    <t xml:space="preserve">03.04.2022 18:00</t>
  </si>
  <si>
    <t xml:space="preserve">03.04.2022 15:00</t>
  </si>
  <si>
    <t xml:space="preserve">03.04.2022 12:00</t>
  </si>
  <si>
    <t xml:space="preserve">03.04.2022 09:00</t>
  </si>
  <si>
    <t xml:space="preserve">03.04.2022 06:00</t>
  </si>
  <si>
    <t xml:space="preserve">03.04.2022 03:00</t>
  </si>
  <si>
    <t xml:space="preserve">03.04.2022 00:00</t>
  </si>
  <si>
    <t xml:space="preserve">02.04.2022 21:00</t>
  </si>
  <si>
    <t xml:space="preserve">02.04.2022 18:00</t>
  </si>
  <si>
    <t xml:space="preserve">02.04.2022 15:00</t>
  </si>
  <si>
    <t xml:space="preserve">02.04.2022 12:00</t>
  </si>
  <si>
    <t xml:space="preserve">02.04.2022 09:00</t>
  </si>
  <si>
    <t xml:space="preserve">02.04.2022 06:00</t>
  </si>
  <si>
    <t xml:space="preserve">02.04.2022 03:00</t>
  </si>
  <si>
    <t xml:space="preserve">02.04.2022 00:00</t>
  </si>
  <si>
    <t xml:space="preserve">01.04.2022 21:00</t>
  </si>
  <si>
    <t xml:space="preserve">01.04.2022 18:00</t>
  </si>
  <si>
    <t xml:space="preserve">01.04.2022 15:00</t>
  </si>
  <si>
    <t xml:space="preserve">01.04.2022 12:00</t>
  </si>
  <si>
    <t xml:space="preserve">01.04.2022 09:00</t>
  </si>
  <si>
    <t xml:space="preserve">01.04.2022 06:00</t>
  </si>
  <si>
    <t xml:space="preserve">01.04.2022 03:00</t>
  </si>
  <si>
    <t xml:space="preserve">01.04.2022 00:00</t>
  </si>
  <si>
    <t xml:space="preserve">31.03.2022 21:00</t>
  </si>
  <si>
    <t xml:space="preserve">31.03.2022 18:00</t>
  </si>
  <si>
    <t xml:space="preserve">31.03.2022 15:00</t>
  </si>
  <si>
    <t xml:space="preserve">31.03.2022 12:00</t>
  </si>
  <si>
    <t xml:space="preserve">31.03.2022 09:00</t>
  </si>
  <si>
    <t xml:space="preserve">31.03.2022 06:00</t>
  </si>
  <si>
    <t xml:space="preserve">31.03.2022 03:00</t>
  </si>
  <si>
    <t xml:space="preserve">31.03.2022 00:00</t>
  </si>
  <si>
    <t xml:space="preserve">30.03.2022 21:00</t>
  </si>
  <si>
    <t xml:space="preserve">30.03.2022 18:00</t>
  </si>
  <si>
    <t xml:space="preserve">30.03.2022 15:00</t>
  </si>
  <si>
    <t xml:space="preserve">30.03.2022 12:00</t>
  </si>
  <si>
    <t xml:space="preserve">30.03.2022 09:00</t>
  </si>
  <si>
    <t xml:space="preserve">30.03.2022 06:00</t>
  </si>
  <si>
    <t xml:space="preserve">30.03.2022 03:00</t>
  </si>
  <si>
    <t xml:space="preserve">30.03.2022 00:00</t>
  </si>
  <si>
    <t xml:space="preserve">29.03.2022 21:00</t>
  </si>
  <si>
    <t xml:space="preserve">29.03.2022 18:00</t>
  </si>
  <si>
    <t xml:space="preserve">29.03.2022 15:00</t>
  </si>
  <si>
    <t xml:space="preserve">29.03.2022 12:00</t>
  </si>
  <si>
    <t xml:space="preserve">29.03.2022 09:00</t>
  </si>
  <si>
    <t xml:space="preserve">29.03.2022 06:00</t>
  </si>
  <si>
    <t xml:space="preserve">29.03.2022 03:00</t>
  </si>
  <si>
    <t xml:space="preserve">29.03.2022 00:00</t>
  </si>
  <si>
    <t xml:space="preserve">28.03.2022 21:00</t>
  </si>
  <si>
    <t xml:space="preserve">28.03.2022 18:00</t>
  </si>
  <si>
    <t xml:space="preserve">28.03.2022 15:00</t>
  </si>
  <si>
    <t xml:space="preserve">28.03.2022 12:00</t>
  </si>
  <si>
    <t xml:space="preserve">28.03.2022 09:00</t>
  </si>
  <si>
    <t xml:space="preserve">28.03.2022 06:00</t>
  </si>
  <si>
    <t xml:space="preserve">28.03.2022 03:00</t>
  </si>
  <si>
    <t xml:space="preserve">28.03.2022 00:00</t>
  </si>
  <si>
    <t xml:space="preserve">27.03.2022 21:00</t>
  </si>
  <si>
    <t xml:space="preserve">27.03.2022 18:00</t>
  </si>
  <si>
    <t xml:space="preserve">27.03.2022 15:00</t>
  </si>
  <si>
    <t xml:space="preserve">27.03.2022 12:00</t>
  </si>
  <si>
    <t xml:space="preserve">27.03.2022 09:00</t>
  </si>
  <si>
    <t xml:space="preserve">27.03.2022 06:00</t>
  </si>
  <si>
    <t xml:space="preserve">27.03.2022 03:00</t>
  </si>
  <si>
    <t xml:space="preserve">27.03.2022 00:00</t>
  </si>
  <si>
    <t xml:space="preserve">26.03.2022 21:00</t>
  </si>
  <si>
    <t xml:space="preserve">26.03.2022 18:00</t>
  </si>
  <si>
    <t xml:space="preserve">26.03.2022 15:00</t>
  </si>
  <si>
    <t xml:space="preserve">26.03.2022 12:00</t>
  </si>
  <si>
    <t xml:space="preserve">26.03.2022 09:00</t>
  </si>
  <si>
    <t xml:space="preserve">26.03.2022 06:00</t>
  </si>
  <si>
    <t xml:space="preserve">26.03.2022 03:00</t>
  </si>
  <si>
    <t xml:space="preserve">26.03.2022 00:00</t>
  </si>
  <si>
    <t xml:space="preserve">25.03.2022 21:00</t>
  </si>
  <si>
    <t xml:space="preserve">25.03.2022 18:00</t>
  </si>
  <si>
    <t xml:space="preserve">25.03.2022 15:00</t>
  </si>
  <si>
    <t xml:space="preserve">25.03.2022 12:00</t>
  </si>
  <si>
    <t xml:space="preserve">25.03.2022 09:00</t>
  </si>
  <si>
    <t xml:space="preserve">25.03.2022 06:00</t>
  </si>
  <si>
    <t xml:space="preserve">25.03.2022 03:00</t>
  </si>
  <si>
    <t xml:space="preserve">25.03.2022 00:00</t>
  </si>
  <si>
    <t xml:space="preserve">24.03.2022 21:00</t>
  </si>
  <si>
    <t xml:space="preserve">24.03.2022 18:00</t>
  </si>
  <si>
    <t xml:space="preserve">24.03.2022 15:00</t>
  </si>
  <si>
    <t xml:space="preserve">24.03.2022 12:00</t>
  </si>
  <si>
    <t xml:space="preserve">24.03.2022 09:00</t>
  </si>
  <si>
    <t xml:space="preserve">24.03.2022 06:00</t>
  </si>
  <si>
    <t xml:space="preserve">24.03.2022 03:00</t>
  </si>
  <si>
    <t xml:space="preserve">24.03.2022 00:00</t>
  </si>
  <si>
    <t xml:space="preserve">23.03.2022 21:00</t>
  </si>
  <si>
    <t xml:space="preserve">23.03.2022 18:00</t>
  </si>
  <si>
    <t xml:space="preserve">23.03.2022 15:00</t>
  </si>
  <si>
    <t xml:space="preserve">23.03.2022 12:00</t>
  </si>
  <si>
    <t xml:space="preserve">23.03.2022 09:00</t>
  </si>
  <si>
    <t xml:space="preserve">23.03.2022 06:00</t>
  </si>
  <si>
    <t xml:space="preserve">23.03.2022 03:00</t>
  </si>
  <si>
    <t xml:space="preserve">23.03.2022 00:00</t>
  </si>
  <si>
    <t xml:space="preserve">22.03.2022 21:00</t>
  </si>
  <si>
    <t xml:space="preserve">22.03.2022 18:00</t>
  </si>
  <si>
    <t xml:space="preserve">22.03.2022 15:00</t>
  </si>
  <si>
    <t xml:space="preserve">22.03.2022 12:00</t>
  </si>
  <si>
    <t xml:space="preserve">22.03.2022 09:00</t>
  </si>
  <si>
    <t xml:space="preserve">22.03.2022 06:00</t>
  </si>
  <si>
    <t xml:space="preserve">22.03.2022 03:00</t>
  </si>
  <si>
    <t xml:space="preserve">22.03.2022 00:00</t>
  </si>
  <si>
    <t xml:space="preserve">21.03.2022 21:00</t>
  </si>
  <si>
    <t xml:space="preserve">21.03.2022 18:00</t>
  </si>
  <si>
    <t xml:space="preserve">21.03.2022 15:00</t>
  </si>
  <si>
    <t xml:space="preserve">21.03.2022 12:00</t>
  </si>
  <si>
    <t xml:space="preserve">21.03.2022 09:00</t>
  </si>
  <si>
    <t xml:space="preserve">21.03.2022 06:00</t>
  </si>
  <si>
    <t xml:space="preserve">21.03.2022 03:00</t>
  </si>
  <si>
    <t xml:space="preserve">21.03.2022 00:00</t>
  </si>
  <si>
    <t xml:space="preserve">20.03.2022 21:00</t>
  </si>
  <si>
    <t xml:space="preserve">20.03.2022 18:00</t>
  </si>
  <si>
    <t xml:space="preserve">20.03.2022 15:00</t>
  </si>
  <si>
    <t xml:space="preserve">20.03.2022 12:00</t>
  </si>
  <si>
    <t xml:space="preserve">20.03.2022 09:00</t>
  </si>
  <si>
    <t xml:space="preserve">20.03.2022 06:00</t>
  </si>
  <si>
    <t xml:space="preserve">20.03.2022 03:00</t>
  </si>
  <si>
    <t xml:space="preserve">20.03.2022 00:00</t>
  </si>
  <si>
    <t xml:space="preserve">19.03.2022 21:00</t>
  </si>
  <si>
    <t xml:space="preserve">19.03.2022 18:00</t>
  </si>
  <si>
    <t xml:space="preserve">19.03.2022 15:00</t>
  </si>
  <si>
    <t xml:space="preserve">19.03.2022 12:00</t>
  </si>
  <si>
    <t xml:space="preserve">19.03.2022 09:00</t>
  </si>
  <si>
    <t xml:space="preserve">19.03.2022 06:00</t>
  </si>
  <si>
    <t xml:space="preserve">19.03.2022 03:00</t>
  </si>
  <si>
    <t xml:space="preserve">19.03.2022 00:00</t>
  </si>
  <si>
    <t xml:space="preserve">18.03.2022 21:00</t>
  </si>
  <si>
    <t xml:space="preserve">18.03.2022 18:00</t>
  </si>
  <si>
    <t xml:space="preserve">18.03.2022 15:00</t>
  </si>
  <si>
    <t xml:space="preserve">18.03.2022 12:00</t>
  </si>
  <si>
    <t xml:space="preserve">18.03.2022 09:00</t>
  </si>
  <si>
    <t xml:space="preserve">18.03.2022 06:00</t>
  </si>
  <si>
    <t xml:space="preserve">18.03.2022 03:00</t>
  </si>
  <si>
    <t xml:space="preserve">18.03.2022 00:00</t>
  </si>
  <si>
    <t xml:space="preserve">17.03.2022 21:00</t>
  </si>
  <si>
    <t xml:space="preserve">17.03.2022 18:00</t>
  </si>
  <si>
    <t xml:space="preserve">17.03.2022 15:00</t>
  </si>
  <si>
    <t xml:space="preserve">17.03.2022 12:00</t>
  </si>
  <si>
    <t xml:space="preserve">17.03.2022 09:00</t>
  </si>
  <si>
    <t xml:space="preserve">17.03.2022 06:00</t>
  </si>
  <si>
    <t xml:space="preserve">17.03.2022 03:00</t>
  </si>
  <si>
    <t xml:space="preserve">17.03.2022 00:00</t>
  </si>
  <si>
    <t xml:space="preserve">16.03.2022 21:00</t>
  </si>
  <si>
    <t xml:space="preserve">16.03.2022 18:00</t>
  </si>
  <si>
    <t xml:space="preserve">16.03.2022 15:00</t>
  </si>
  <si>
    <t xml:space="preserve">16.03.2022 12:00</t>
  </si>
  <si>
    <t xml:space="preserve">16.03.2022 09:00</t>
  </si>
  <si>
    <t xml:space="preserve">16.03.2022 06:00</t>
  </si>
  <si>
    <t xml:space="preserve">16.03.2022 03:00</t>
  </si>
  <si>
    <t xml:space="preserve">16.03.2022 00:00</t>
  </si>
  <si>
    <t xml:space="preserve">15.03.2022 21:00</t>
  </si>
  <si>
    <t xml:space="preserve">15.03.2022 18:00</t>
  </si>
  <si>
    <t xml:space="preserve">15.03.2022 15:00</t>
  </si>
  <si>
    <t xml:space="preserve">15.03.2022 12:00</t>
  </si>
  <si>
    <t xml:space="preserve">15.03.2022 09:00</t>
  </si>
  <si>
    <t xml:space="preserve">15.03.2022 06:00</t>
  </si>
  <si>
    <t xml:space="preserve">15.03.2022 03:00</t>
  </si>
  <si>
    <t xml:space="preserve">15.03.2022 00:00</t>
  </si>
  <si>
    <t xml:space="preserve">14.03.2022 21:00</t>
  </si>
  <si>
    <t xml:space="preserve">14.03.2022 18:00</t>
  </si>
  <si>
    <t xml:space="preserve">14.03.2022 15:00</t>
  </si>
  <si>
    <t xml:space="preserve">14.03.2022 12:00</t>
  </si>
  <si>
    <t xml:space="preserve">14.03.2022 09:00</t>
  </si>
  <si>
    <t xml:space="preserve">14.03.2022 06:00</t>
  </si>
  <si>
    <t xml:space="preserve">14.03.2022 03:00</t>
  </si>
  <si>
    <t xml:space="preserve">14.03.2022 00:00</t>
  </si>
  <si>
    <t xml:space="preserve">13.03.2022 21:00</t>
  </si>
  <si>
    <t xml:space="preserve">13.03.2022 18:00</t>
  </si>
  <si>
    <t xml:space="preserve">13.03.2022 15:00</t>
  </si>
  <si>
    <t xml:space="preserve">13.03.2022 12:00</t>
  </si>
  <si>
    <t xml:space="preserve">13.03.2022 09:00</t>
  </si>
  <si>
    <t xml:space="preserve">13.03.2022 06:00</t>
  </si>
  <si>
    <t xml:space="preserve">13.03.2022 03:00</t>
  </si>
  <si>
    <t xml:space="preserve">13.03.2022 00:00</t>
  </si>
  <si>
    <t xml:space="preserve">12.03.2022 21:00</t>
  </si>
  <si>
    <t xml:space="preserve">12.03.2022 18:00</t>
  </si>
  <si>
    <t xml:space="preserve">12.03.2022 15:00</t>
  </si>
  <si>
    <t xml:space="preserve">12.03.2022 12:00</t>
  </si>
  <si>
    <t xml:space="preserve">12.03.2022 09:00</t>
  </si>
  <si>
    <t xml:space="preserve">12.03.2022 06:00</t>
  </si>
  <si>
    <t xml:space="preserve">12.03.2022 03:00</t>
  </si>
  <si>
    <t xml:space="preserve">12.03.2022 00:00</t>
  </si>
  <si>
    <t xml:space="preserve">11.03.2022 21:00</t>
  </si>
  <si>
    <t xml:space="preserve">11.03.2022 18:00</t>
  </si>
  <si>
    <t xml:space="preserve">11.03.2022 15:00</t>
  </si>
  <si>
    <t xml:space="preserve">11.03.2022 12:00</t>
  </si>
  <si>
    <t xml:space="preserve">11.03.2022 09:00</t>
  </si>
  <si>
    <t xml:space="preserve">11.03.2022 06:00</t>
  </si>
  <si>
    <t xml:space="preserve">11.03.2022 03:00</t>
  </si>
  <si>
    <t xml:space="preserve">11.03.2022 00:00</t>
  </si>
  <si>
    <t xml:space="preserve">10.03.2022 21:00</t>
  </si>
  <si>
    <t xml:space="preserve">10.03.2022 18:00</t>
  </si>
  <si>
    <t xml:space="preserve">10.03.2022 15:00</t>
  </si>
  <si>
    <t xml:space="preserve">10.03.2022 12:00</t>
  </si>
  <si>
    <t xml:space="preserve">10.03.2022 09:00</t>
  </si>
  <si>
    <t xml:space="preserve">10.03.2022 06:00</t>
  </si>
  <si>
    <t xml:space="preserve">10.03.2022 03:00</t>
  </si>
  <si>
    <t xml:space="preserve">10.03.2022 00:00</t>
  </si>
  <si>
    <t xml:space="preserve">09.03.2022 21:00</t>
  </si>
  <si>
    <t xml:space="preserve">09.03.2022 18:00</t>
  </si>
  <si>
    <t xml:space="preserve">09.03.2022 15:00</t>
  </si>
  <si>
    <t xml:space="preserve">09.03.2022 12:00</t>
  </si>
  <si>
    <t xml:space="preserve">09.03.2022 09:00</t>
  </si>
  <si>
    <t xml:space="preserve">09.03.2022 06:00</t>
  </si>
  <si>
    <t xml:space="preserve">09.03.2022 03:00</t>
  </si>
  <si>
    <t xml:space="preserve">09.03.2022 00:00</t>
  </si>
  <si>
    <t xml:space="preserve">08.03.2022 21:00</t>
  </si>
  <si>
    <t xml:space="preserve">08.03.2022 18:00</t>
  </si>
  <si>
    <t xml:space="preserve">08.03.2022 15:00</t>
  </si>
  <si>
    <t xml:space="preserve">08.03.2022 12:00</t>
  </si>
  <si>
    <t xml:space="preserve">08.03.2022 09:00</t>
  </si>
  <si>
    <t xml:space="preserve">08.03.2022 06:00</t>
  </si>
  <si>
    <t xml:space="preserve">08.03.2022 03:00</t>
  </si>
  <si>
    <t xml:space="preserve">08.03.2022 00:00</t>
  </si>
  <si>
    <t xml:space="preserve">07.03.2022 21:00</t>
  </si>
  <si>
    <t xml:space="preserve">07.03.2022 18:00</t>
  </si>
  <si>
    <t xml:space="preserve">07.03.2022 15:00</t>
  </si>
  <si>
    <t xml:space="preserve">07.03.2022 12:00</t>
  </si>
  <si>
    <t xml:space="preserve">07.03.2022 09:00</t>
  </si>
  <si>
    <t xml:space="preserve">07.03.2022 06:00</t>
  </si>
  <si>
    <t xml:space="preserve">07.03.2022 03:00</t>
  </si>
  <si>
    <t xml:space="preserve">07.03.2022 00:00</t>
  </si>
  <si>
    <t xml:space="preserve">06.03.2022 21:00</t>
  </si>
  <si>
    <t xml:space="preserve">06.03.2022 18:00</t>
  </si>
  <si>
    <t xml:space="preserve">06.03.2022 15:00</t>
  </si>
  <si>
    <t xml:space="preserve">06.03.2022 12:00</t>
  </si>
  <si>
    <t xml:space="preserve">06.03.2022 09:00</t>
  </si>
  <si>
    <t xml:space="preserve">06.03.2022 06:00</t>
  </si>
  <si>
    <t xml:space="preserve">06.03.2022 03:00</t>
  </si>
  <si>
    <t xml:space="preserve">06.03.2022 00:00</t>
  </si>
  <si>
    <t xml:space="preserve">05.03.2022 21:00</t>
  </si>
  <si>
    <t xml:space="preserve">05.03.2022 18:00</t>
  </si>
  <si>
    <t xml:space="preserve">05.03.2022 15:00</t>
  </si>
  <si>
    <t xml:space="preserve">05.03.2022 12:00</t>
  </si>
  <si>
    <t xml:space="preserve">05.03.2022 09:00</t>
  </si>
  <si>
    <t xml:space="preserve">05.03.2022 06:00</t>
  </si>
  <si>
    <t xml:space="preserve">05.03.2022 03:00</t>
  </si>
  <si>
    <t xml:space="preserve">05.03.2022 00:00</t>
  </si>
  <si>
    <t xml:space="preserve">04.03.2022 21:00</t>
  </si>
  <si>
    <t xml:space="preserve">04.03.2022 18:00</t>
  </si>
  <si>
    <t xml:space="preserve">04.03.2022 15:00</t>
  </si>
  <si>
    <t xml:space="preserve">04.03.2022 12:00</t>
  </si>
  <si>
    <t xml:space="preserve">04.03.2022 09:00</t>
  </si>
  <si>
    <t xml:space="preserve">04.03.2022 06:00</t>
  </si>
  <si>
    <t xml:space="preserve">04.03.2022 03:00</t>
  </si>
  <si>
    <t xml:space="preserve">04.03.2022 00:00</t>
  </si>
  <si>
    <t xml:space="preserve">03.03.2022 21:00</t>
  </si>
  <si>
    <t xml:space="preserve">03.03.2022 18:00</t>
  </si>
  <si>
    <t xml:space="preserve">03.03.2022 15:00</t>
  </si>
  <si>
    <t xml:space="preserve">03.03.2022 12:00</t>
  </si>
  <si>
    <t xml:space="preserve">03.03.2022 09:00</t>
  </si>
  <si>
    <t xml:space="preserve">03.03.2022 06:00</t>
  </si>
  <si>
    <t xml:space="preserve">03.03.2022 03:00</t>
  </si>
  <si>
    <t xml:space="preserve">03.03.2022 00:00</t>
  </si>
  <si>
    <t xml:space="preserve">02.03.2022 21:00</t>
  </si>
  <si>
    <t xml:space="preserve">02.03.2022 18:00</t>
  </si>
  <si>
    <t xml:space="preserve">02.03.2022 15:00</t>
  </si>
  <si>
    <t xml:space="preserve">02.03.2022 12:00</t>
  </si>
  <si>
    <t xml:space="preserve">02.03.2022 09:00</t>
  </si>
  <si>
    <t xml:space="preserve">02.03.2022 06:00</t>
  </si>
  <si>
    <t xml:space="preserve">02.03.2022 03:00</t>
  </si>
  <si>
    <t xml:space="preserve">02.03.2022 00:00</t>
  </si>
  <si>
    <t xml:space="preserve">01.03.2022 21:00</t>
  </si>
  <si>
    <t xml:space="preserve">01.03.2022 18:00</t>
  </si>
  <si>
    <t xml:space="preserve">01.03.2022 15:00</t>
  </si>
  <si>
    <t xml:space="preserve">01.03.2022 12:00</t>
  </si>
  <si>
    <t xml:space="preserve">01.03.2022 09:00</t>
  </si>
  <si>
    <t xml:space="preserve">01.03.2022 06:00</t>
  </si>
  <si>
    <t xml:space="preserve">01.03.2022 03:00</t>
  </si>
  <si>
    <t xml:space="preserve">01.03.2022 00:00</t>
  </si>
  <si>
    <t xml:space="preserve">28.02.2022 21:00</t>
  </si>
  <si>
    <t xml:space="preserve">28.02.2022 18:00</t>
  </si>
  <si>
    <t xml:space="preserve">28.02.2022 15:00</t>
  </si>
  <si>
    <t xml:space="preserve">28.02.2022 12:00</t>
  </si>
  <si>
    <t xml:space="preserve">28.02.2022 09:00</t>
  </si>
  <si>
    <t xml:space="preserve">28.02.2022 06:00</t>
  </si>
  <si>
    <t xml:space="preserve">28.02.2022 03:00</t>
  </si>
  <si>
    <t xml:space="preserve">28.02.2022 00:00</t>
  </si>
  <si>
    <t xml:space="preserve">27.02.2022 21:00</t>
  </si>
  <si>
    <t xml:space="preserve">27.02.2022 18:00</t>
  </si>
  <si>
    <t xml:space="preserve">27.02.2022 15:00</t>
  </si>
  <si>
    <t xml:space="preserve">27.02.2022 12:00</t>
  </si>
  <si>
    <t xml:space="preserve">27.02.2022 09:00</t>
  </si>
  <si>
    <t xml:space="preserve">27.02.2022 06:00</t>
  </si>
  <si>
    <t xml:space="preserve">27.02.2022 03:00</t>
  </si>
  <si>
    <t xml:space="preserve">27.02.2022 00:00</t>
  </si>
  <si>
    <t xml:space="preserve">26.02.2022 21:00</t>
  </si>
  <si>
    <t xml:space="preserve">26.02.2022 18:00</t>
  </si>
  <si>
    <t xml:space="preserve">26.02.2022 15:00</t>
  </si>
  <si>
    <t xml:space="preserve">26.02.2022 12:00</t>
  </si>
  <si>
    <t xml:space="preserve">26.02.2022 09:00</t>
  </si>
  <si>
    <t xml:space="preserve">26.02.2022 06:00</t>
  </si>
  <si>
    <t xml:space="preserve">26.02.2022 03:00</t>
  </si>
  <si>
    <t xml:space="preserve">26.02.2022 00:00</t>
  </si>
  <si>
    <t xml:space="preserve">25.02.2022 21:00</t>
  </si>
  <si>
    <t xml:space="preserve">25.02.2022 18:00</t>
  </si>
  <si>
    <t xml:space="preserve">25.02.2022 15:00</t>
  </si>
  <si>
    <t xml:space="preserve">25.02.2022 12:00</t>
  </si>
  <si>
    <t xml:space="preserve">25.02.2022 09:00</t>
  </si>
  <si>
    <t xml:space="preserve">25.02.2022 06:00</t>
  </si>
  <si>
    <t xml:space="preserve">25.02.2022 03:00</t>
  </si>
  <si>
    <t xml:space="preserve">25.02.2022 00:00</t>
  </si>
  <si>
    <t xml:space="preserve">24.02.2022 21:00</t>
  </si>
  <si>
    <t xml:space="preserve">24.02.2022 18:00</t>
  </si>
  <si>
    <t xml:space="preserve">24.02.2022 15:00</t>
  </si>
  <si>
    <t xml:space="preserve">24.02.2022 12:00</t>
  </si>
  <si>
    <t xml:space="preserve">24.02.2022 09:00</t>
  </si>
  <si>
    <t xml:space="preserve">24.02.2022 06:00</t>
  </si>
  <si>
    <t xml:space="preserve">24.02.2022 03:00</t>
  </si>
  <si>
    <t xml:space="preserve">24.02.2022 00:00</t>
  </si>
  <si>
    <t xml:space="preserve">23.02.2022 21:00</t>
  </si>
  <si>
    <t xml:space="preserve">23.02.2022 18:00</t>
  </si>
  <si>
    <t xml:space="preserve">23.02.2022 15:00</t>
  </si>
  <si>
    <t xml:space="preserve">23.02.2022 12:00</t>
  </si>
  <si>
    <t xml:space="preserve">23.02.2022 09:00</t>
  </si>
  <si>
    <t xml:space="preserve">23.02.2022 06:00</t>
  </si>
  <si>
    <t xml:space="preserve">23.02.2022 03:00</t>
  </si>
  <si>
    <t xml:space="preserve">23.02.2022 00:00</t>
  </si>
  <si>
    <t xml:space="preserve">22.02.2022 21:00</t>
  </si>
  <si>
    <t xml:space="preserve">22.02.2022 18:00</t>
  </si>
  <si>
    <t xml:space="preserve">22.02.2022 15:00</t>
  </si>
  <si>
    <t xml:space="preserve">22.02.2022 12:00</t>
  </si>
  <si>
    <t xml:space="preserve">22.02.2022 09:00</t>
  </si>
  <si>
    <t xml:space="preserve">22.02.2022 06:00</t>
  </si>
  <si>
    <t xml:space="preserve">22.02.2022 03:00</t>
  </si>
  <si>
    <t xml:space="preserve">22.02.2022 00:00</t>
  </si>
  <si>
    <t xml:space="preserve">21.02.2022 21:00</t>
  </si>
  <si>
    <t xml:space="preserve">21.02.2022 18:00</t>
  </si>
  <si>
    <t xml:space="preserve">21.02.2022 15:00</t>
  </si>
  <si>
    <t xml:space="preserve">21.02.2022 12:00</t>
  </si>
  <si>
    <t xml:space="preserve">21.02.2022 09:00</t>
  </si>
  <si>
    <t xml:space="preserve">21.02.2022 06:00</t>
  </si>
  <si>
    <t xml:space="preserve">21.02.2022 03:00</t>
  </si>
  <si>
    <t xml:space="preserve">21.02.2022 00:00</t>
  </si>
  <si>
    <t xml:space="preserve">20.02.2022 21:00</t>
  </si>
  <si>
    <t xml:space="preserve">20.02.2022 18:00</t>
  </si>
  <si>
    <t xml:space="preserve">20.02.2022 15:00</t>
  </si>
  <si>
    <t xml:space="preserve">20.02.2022 12:00</t>
  </si>
  <si>
    <t xml:space="preserve">20.02.2022 09:00</t>
  </si>
  <si>
    <t xml:space="preserve">20.02.2022 06:00</t>
  </si>
  <si>
    <t xml:space="preserve">20.02.2022 03:00</t>
  </si>
  <si>
    <t xml:space="preserve">20.02.2022 00:00</t>
  </si>
  <si>
    <t xml:space="preserve">19.02.2022 21:00</t>
  </si>
  <si>
    <t xml:space="preserve">19.02.2022 18:00</t>
  </si>
  <si>
    <t xml:space="preserve">19.02.2022 15:00</t>
  </si>
  <si>
    <t xml:space="preserve">19.02.2022 12:00</t>
  </si>
  <si>
    <t xml:space="preserve">19.02.2022 09:00</t>
  </si>
  <si>
    <t xml:space="preserve">19.02.2022 06:00</t>
  </si>
  <si>
    <t xml:space="preserve">19.02.2022 03:00</t>
  </si>
  <si>
    <t xml:space="preserve">19.02.2022 00:00</t>
  </si>
  <si>
    <t xml:space="preserve">18.02.2022 21:00</t>
  </si>
  <si>
    <t xml:space="preserve">18.02.2022 18:00</t>
  </si>
  <si>
    <t xml:space="preserve">18.02.2022 15:00</t>
  </si>
  <si>
    <t xml:space="preserve">18.02.2022 12:00</t>
  </si>
  <si>
    <t xml:space="preserve">18.02.2022 09:00</t>
  </si>
  <si>
    <t xml:space="preserve">18.02.2022 06:00</t>
  </si>
  <si>
    <t xml:space="preserve">18.02.2022 03:00</t>
  </si>
  <si>
    <t xml:space="preserve">18.02.2022 00:00</t>
  </si>
  <si>
    <t xml:space="preserve">17.02.2022 21:00</t>
  </si>
  <si>
    <t xml:space="preserve">17.02.2022 18:00</t>
  </si>
  <si>
    <t xml:space="preserve">17.02.2022 15:00</t>
  </si>
  <si>
    <t xml:space="preserve">17.02.2022 12:00</t>
  </si>
  <si>
    <t xml:space="preserve">17.02.2022 09:00</t>
  </si>
  <si>
    <t xml:space="preserve">17.02.2022 06:00</t>
  </si>
  <si>
    <t xml:space="preserve">17.02.2022 03:00</t>
  </si>
  <si>
    <t xml:space="preserve">17.02.2022 00:00</t>
  </si>
  <si>
    <t xml:space="preserve">16.02.2022 21:00</t>
  </si>
  <si>
    <t xml:space="preserve">16.02.2022 18:00</t>
  </si>
  <si>
    <t xml:space="preserve">16.02.2022 15:00</t>
  </si>
  <si>
    <t xml:space="preserve">16.02.2022 12:00</t>
  </si>
  <si>
    <t xml:space="preserve">16.02.2022 09:00</t>
  </si>
  <si>
    <t xml:space="preserve">16.02.2022 06:00</t>
  </si>
  <si>
    <t xml:space="preserve">16.02.2022 03:00</t>
  </si>
  <si>
    <t xml:space="preserve">16.02.2022 00:00</t>
  </si>
  <si>
    <t xml:space="preserve">15.02.2022 21:00</t>
  </si>
  <si>
    <t xml:space="preserve">15.02.2022 18:00</t>
  </si>
  <si>
    <t xml:space="preserve">15.02.2022 15:00</t>
  </si>
  <si>
    <t xml:space="preserve">15.02.2022 12:00</t>
  </si>
  <si>
    <t xml:space="preserve">15.02.2022 09:00</t>
  </si>
  <si>
    <t xml:space="preserve">15.02.2022 06:00</t>
  </si>
  <si>
    <t xml:space="preserve">15.02.2022 03:00</t>
  </si>
  <si>
    <t xml:space="preserve">15.02.2022 00:00</t>
  </si>
  <si>
    <t xml:space="preserve">14.02.2022 21:00</t>
  </si>
  <si>
    <t xml:space="preserve">14.02.2022 18:00</t>
  </si>
  <si>
    <t xml:space="preserve">14.02.2022 15:00</t>
  </si>
  <si>
    <t xml:space="preserve">14.02.2022 12:00</t>
  </si>
  <si>
    <t xml:space="preserve">14.02.2022 09:00</t>
  </si>
  <si>
    <t xml:space="preserve">14.02.2022 06:00</t>
  </si>
  <si>
    <t xml:space="preserve">14.02.2022 03:00</t>
  </si>
  <si>
    <t xml:space="preserve">14.02.2022 00:00</t>
  </si>
  <si>
    <t xml:space="preserve">13.02.2022 21:00</t>
  </si>
  <si>
    <t xml:space="preserve">13.02.2022 18:00</t>
  </si>
  <si>
    <t xml:space="preserve">13.02.2022 15:00</t>
  </si>
  <si>
    <t xml:space="preserve">13.02.2022 12:00</t>
  </si>
  <si>
    <t xml:space="preserve">13.02.2022 09:00</t>
  </si>
  <si>
    <t xml:space="preserve">13.02.2022 06:00</t>
  </si>
  <si>
    <t xml:space="preserve">13.02.2022 03:00</t>
  </si>
  <si>
    <t xml:space="preserve">13.02.2022 00:00</t>
  </si>
  <si>
    <t xml:space="preserve">12.02.2022 21:00</t>
  </si>
  <si>
    <t xml:space="preserve">12.02.2022 18:00</t>
  </si>
  <si>
    <t xml:space="preserve">12.02.2022 15:00</t>
  </si>
  <si>
    <t xml:space="preserve">12.02.2022 12:00</t>
  </si>
  <si>
    <t xml:space="preserve">12.02.2022 09:00</t>
  </si>
  <si>
    <t xml:space="preserve">12.02.2022 06:00</t>
  </si>
  <si>
    <t xml:space="preserve">12.02.2022 03:00</t>
  </si>
  <si>
    <t xml:space="preserve">12.02.2022 00:00</t>
  </si>
  <si>
    <t xml:space="preserve">11.02.2022 21:00</t>
  </si>
  <si>
    <t xml:space="preserve">11.02.2022 18:00</t>
  </si>
  <si>
    <t xml:space="preserve">11.02.2022 15:00</t>
  </si>
  <si>
    <t xml:space="preserve">11.02.2022 12:00</t>
  </si>
  <si>
    <t xml:space="preserve">11.02.2022 09:00</t>
  </si>
  <si>
    <t xml:space="preserve">11.02.2022 06:00</t>
  </si>
  <si>
    <t xml:space="preserve">11.02.2022 03:00</t>
  </si>
  <si>
    <t xml:space="preserve">11.02.2022 00:00</t>
  </si>
  <si>
    <t xml:space="preserve">10.02.2022 21:00</t>
  </si>
  <si>
    <t xml:space="preserve">10.02.2022 18:00</t>
  </si>
  <si>
    <t xml:space="preserve">10.02.2022 15:00</t>
  </si>
  <si>
    <t xml:space="preserve">10.02.2022 12:00</t>
  </si>
  <si>
    <t xml:space="preserve">10.02.2022 09:00</t>
  </si>
  <si>
    <t xml:space="preserve">10.02.2022 06:00</t>
  </si>
  <si>
    <t xml:space="preserve">10.02.2022 03:00</t>
  </si>
  <si>
    <t xml:space="preserve">10.02.2022 00:00</t>
  </si>
  <si>
    <t xml:space="preserve">09.02.2022 21:00</t>
  </si>
  <si>
    <t xml:space="preserve">09.02.2022 18:00</t>
  </si>
  <si>
    <t xml:space="preserve">09.02.2022 15:00</t>
  </si>
  <si>
    <t xml:space="preserve">09.02.2022 12:00</t>
  </si>
  <si>
    <t xml:space="preserve">09.02.2022 09:00</t>
  </si>
  <si>
    <t xml:space="preserve">09.02.2022 06:00</t>
  </si>
  <si>
    <t xml:space="preserve">09.02.2022 03:00</t>
  </si>
  <si>
    <t xml:space="preserve">09.02.2022 00:00</t>
  </si>
  <si>
    <t xml:space="preserve">08.02.2022 21:00</t>
  </si>
  <si>
    <t xml:space="preserve">08.02.2022 18:00</t>
  </si>
  <si>
    <t xml:space="preserve">08.02.2022 15:00</t>
  </si>
  <si>
    <t xml:space="preserve">08.02.2022 12:00</t>
  </si>
  <si>
    <t xml:space="preserve">08.02.2022 09:00</t>
  </si>
  <si>
    <t xml:space="preserve">08.02.2022 06:00</t>
  </si>
  <si>
    <t xml:space="preserve">08.02.2022 03:00</t>
  </si>
  <si>
    <t xml:space="preserve">08.02.2022 00:00</t>
  </si>
  <si>
    <t xml:space="preserve">07.02.2022 21:00</t>
  </si>
  <si>
    <t xml:space="preserve">07.02.2022 18:00</t>
  </si>
  <si>
    <t xml:space="preserve">07.02.2022 15:00</t>
  </si>
  <si>
    <t xml:space="preserve">07.02.2022 12:00</t>
  </si>
  <si>
    <t xml:space="preserve">07.02.2022 09:00</t>
  </si>
  <si>
    <t xml:space="preserve">07.02.2022 06:00</t>
  </si>
  <si>
    <t xml:space="preserve">07.02.2022 03:00</t>
  </si>
  <si>
    <t xml:space="preserve">07.02.2022 00:00</t>
  </si>
  <si>
    <t xml:space="preserve">06.02.2022 21:00</t>
  </si>
  <si>
    <t xml:space="preserve">06.02.2022 18:00</t>
  </si>
  <si>
    <t xml:space="preserve">06.02.2022 15:00</t>
  </si>
  <si>
    <t xml:space="preserve">06.02.2022 12:00</t>
  </si>
  <si>
    <t xml:space="preserve">06.02.2022 09:00</t>
  </si>
  <si>
    <t xml:space="preserve">06.02.2022 06:00</t>
  </si>
  <si>
    <t xml:space="preserve">06.02.2022 03:00</t>
  </si>
  <si>
    <t xml:space="preserve">06.02.2022 00:00</t>
  </si>
  <si>
    <t xml:space="preserve">05.02.2022 21:00</t>
  </si>
  <si>
    <t xml:space="preserve">05.02.2022 18:00</t>
  </si>
  <si>
    <t xml:space="preserve">05.02.2022 15:00</t>
  </si>
  <si>
    <t xml:space="preserve">05.02.2022 12:00</t>
  </si>
  <si>
    <t xml:space="preserve">05.02.2022 09:00</t>
  </si>
  <si>
    <t xml:space="preserve">05.02.2022 06:00</t>
  </si>
  <si>
    <t xml:space="preserve">05.02.2022 03:00</t>
  </si>
  <si>
    <t xml:space="preserve">05.02.2022 00:00</t>
  </si>
  <si>
    <t xml:space="preserve">04.02.2022 21:00</t>
  </si>
  <si>
    <t xml:space="preserve">04.02.2022 18:00</t>
  </si>
  <si>
    <t xml:space="preserve">04.02.2022 15:00</t>
  </si>
  <si>
    <t xml:space="preserve">04.02.2022 12:00</t>
  </si>
  <si>
    <t xml:space="preserve">04.02.2022 09:00</t>
  </si>
  <si>
    <t xml:space="preserve">04.02.2022 06:00</t>
  </si>
  <si>
    <t xml:space="preserve">04.02.2022 03:00</t>
  </si>
  <si>
    <t xml:space="preserve">04.02.2022 00:00</t>
  </si>
  <si>
    <t xml:space="preserve">03.02.2022 21:00</t>
  </si>
  <si>
    <t xml:space="preserve">03.02.2022 18:00</t>
  </si>
  <si>
    <t xml:space="preserve">03.02.2022 15:00</t>
  </si>
  <si>
    <t xml:space="preserve">03.02.2022 12:00</t>
  </si>
  <si>
    <t xml:space="preserve">03.02.2022 09:00</t>
  </si>
  <si>
    <t xml:space="preserve">03.02.2022 06:00</t>
  </si>
  <si>
    <t xml:space="preserve">03.02.2022 03:00</t>
  </si>
  <si>
    <t xml:space="preserve">03.02.2022 00:00</t>
  </si>
  <si>
    <t xml:space="preserve">02.02.2022 21:00</t>
  </si>
  <si>
    <t xml:space="preserve">02.02.2022 18:00</t>
  </si>
  <si>
    <t xml:space="preserve">02.02.2022 15:00</t>
  </si>
  <si>
    <t xml:space="preserve">02.02.2022 12:00</t>
  </si>
  <si>
    <t xml:space="preserve">02.02.2022 09:00</t>
  </si>
  <si>
    <t xml:space="preserve">02.02.2022 06:00</t>
  </si>
  <si>
    <t xml:space="preserve">02.02.2022 03:00</t>
  </si>
  <si>
    <t xml:space="preserve">02.02.2022 00:00</t>
  </si>
  <si>
    <t xml:space="preserve">01.02.2022 21:00</t>
  </si>
  <si>
    <t xml:space="preserve">01.02.2022 18:00</t>
  </si>
  <si>
    <t xml:space="preserve">01.02.2022 15:00</t>
  </si>
  <si>
    <t xml:space="preserve">01.02.2022 12:00</t>
  </si>
  <si>
    <t xml:space="preserve">01.02.2022 09:00</t>
  </si>
  <si>
    <t xml:space="preserve">01.02.2022 06:00</t>
  </si>
  <si>
    <t xml:space="preserve">01.02.2022 03:00</t>
  </si>
  <si>
    <t xml:space="preserve">01.02.2022 00:00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</si>
</sst>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[$-F400]h:mm:ss\ AM/PM"/>
    <numFmt numFmtId="166" formatCode="0.0000"/>
    <numFmt numFmtId="167" formatCode="0.00"/>
    <numFmt numFmtId="168" formatCode="dd/mm/yyyy"/>
    <numFmt numFmtId="169" formatCode="h:mm:ss"/>
    <numFmt numFmtId="170" formatCode="d/m/yyyy\ h:mm"/>
    <numFmt numFmtId="171" formatCode="0.0"/>
    <numFmt numFmtId="172" formatCode="0%"/>
    <numFmt numFmtId="173" formatCode="General"/>
  </numFmts>
  <fonts count="2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b val="true"/>
      <i val="true"/>
      <sz val="14"/>
      <name val="Arial"/>
      <family val="2"/>
      <charset val="204"/>
    </font>
    <font>
      <i val="true"/>
      <sz val="20"/>
      <name val="Arial"/>
      <family val="2"/>
      <charset val="204"/>
    </font>
    <font>
      <sz val="10"/>
      <color rgb="FFBFBFBF"/>
      <name val="Arial"/>
      <family val="2"/>
      <charset val="204"/>
    </font>
    <font>
      <i val="true"/>
      <sz val="10"/>
      <name val="Arial"/>
      <family val="2"/>
      <charset val="204"/>
    </font>
    <font>
      <i val="true"/>
      <sz val="9"/>
      <name val="Arial"/>
      <family val="2"/>
      <charset val="204"/>
    </font>
    <font>
      <sz val="9"/>
      <name val="Arial"/>
      <family val="2"/>
      <charset val="204"/>
    </font>
    <font>
      <sz val="10"/>
      <color rgb="FFA6A6A6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6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i val="true"/>
      <sz val="11"/>
      <name val="Calibri"/>
      <family val="2"/>
      <charset val="204"/>
    </font>
    <font>
      <b val="true"/>
      <i val="true"/>
      <sz val="11"/>
      <color rgb="FF000000"/>
      <name val="Calibri"/>
      <family val="2"/>
      <charset val="204"/>
    </font>
    <font>
      <b val="true"/>
      <i val="true"/>
      <sz val="10"/>
      <name val="Arial"/>
      <family val="2"/>
      <charset val="204"/>
    </font>
    <font>
      <b val="true"/>
      <i val="true"/>
      <sz val="9"/>
      <name val="Arial"/>
      <family val="2"/>
      <charset val="204"/>
    </font>
    <font>
      <b val="true"/>
      <i val="true"/>
      <sz val="11"/>
      <name val="Arial"/>
      <family val="2"/>
      <charset val="204"/>
    </font>
    <font>
      <b val="true"/>
      <i val="true"/>
      <sz val="12"/>
      <name val="Arial"/>
      <family val="2"/>
      <charset val="204"/>
    </font>
    <font>
      <sz val="11"/>
      <color rgb="FF000000"/>
      <name val="Calibri"/>
      <family val="2"/>
      <charset val="204"/>
    </font>
    <font>
      <sz val="9"/>
      <color rgb="FF000000"/>
      <name val="Tahoma"/>
      <family val="2"/>
      <charset val="204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A9D18E"/>
      </patternFill>
    </fill>
    <fill>
      <patternFill patternType="solid">
        <fgColor rgb="FFA9D18E"/>
        <bgColor rgb="FF92D050"/>
      </patternFill>
    </fill>
    <fill>
      <patternFill patternType="solid">
        <fgColor rgb="FF8FAADC"/>
        <bgColor rgb="FFA6A6A6"/>
      </patternFill>
    </fill>
    <fill>
      <patternFill patternType="solid">
        <fgColor rgb="FFFF5D5D"/>
        <bgColor rgb="FFFF6600"/>
      </patternFill>
    </fill>
    <fill>
      <patternFill patternType="solid">
        <fgColor rgb="FFFFC000"/>
        <bgColor rgb="FFFF99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top" textRotation="180" wrapText="false" indent="0" shrinkToFit="false"/>
      <protection locked="false" hidden="false"/>
    </xf>
    <xf numFmtId="168" fontId="0" fillId="0" borderId="0" xfId="0" applyFont="false" applyBorder="true" applyAlignment="true" applyProtection="true">
      <alignment horizontal="left" vertical="center" textRotation="0" wrapText="false" indent="0" shrinkToFit="false"/>
      <protection locked="false" hidden="false"/>
    </xf>
    <xf numFmtId="168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0" borderId="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9" fillId="0" borderId="0" xfId="0" applyFont="true" applyBorder="false" applyAlignment="true" applyProtection="true">
      <alignment horizontal="left" vertical="top" textRotation="180" wrapText="false" indent="0" shrinkToFit="false"/>
      <protection locked="false" hidden="false"/>
    </xf>
    <xf numFmtId="167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7" fontId="12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2" borderId="0" xfId="0" applyFont="true" applyBorder="true" applyAlignment="true" applyProtection="true">
      <alignment horizontal="center" vertical="top" textRotation="180" wrapText="false" indent="0" shrinkToFit="false"/>
      <protection locked="fals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6" fillId="3" borderId="5" xfId="0" applyFont="true" applyBorder="true" applyAlignment="true" applyProtection="true">
      <alignment horizontal="center" vertical="top" textRotation="18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8" fontId="0" fillId="0" borderId="0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8" fillId="0" borderId="2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7" fontId="8" fillId="0" borderId="4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7" fontId="8" fillId="0" borderId="0" xfId="0" applyFont="true" applyBorder="true" applyAlignment="true" applyProtection="true">
      <alignment horizontal="right" vertical="bottom" textRotation="9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right" vertical="bottom" textRotation="90" wrapText="false" indent="0" shrinkToFit="false"/>
      <protection locked="false" hidden="false"/>
    </xf>
    <xf numFmtId="167" fontId="18" fillId="0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8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8" fillId="0" borderId="6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7" fontId="18" fillId="0" borderId="7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4" fontId="18" fillId="0" borderId="7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7" fontId="18" fillId="0" borderId="8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7" fontId="19" fillId="0" borderId="1" xfId="0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7" fontId="19" fillId="0" borderId="3" xfId="0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4" fontId="6" fillId="4" borderId="0" xfId="0" applyFont="true" applyBorder="true" applyAlignment="true" applyProtection="true">
      <alignment horizontal="center" vertical="top" textRotation="18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2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0" fillId="2" borderId="1" xfId="0" applyFont="fals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0" fillId="0" borderId="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2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1" fillId="2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4" fillId="2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1" fillId="2" borderId="9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4" fillId="2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4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2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5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8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8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9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1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" fillId="2" borderId="1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4" fillId="2" borderId="1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4" fillId="0" borderId="6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1" fontId="4" fillId="0" borderId="7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7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7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4" fillId="0" borderId="9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0" fillId="0" borderId="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19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8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9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2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5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3" fontId="7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8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6" borderId="2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7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6" borderId="2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7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9" fillId="0" borderId="6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7" fontId="10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8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8" borderId="2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70" fontId="4" fillId="0" borderId="5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1" fontId="4" fillId="0" borderId="0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6" borderId="1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7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6" borderId="1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7" borderId="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9" fillId="0" borderId="5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7" fontId="1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8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8" borderId="2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6" borderId="2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7" borderId="1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6" borderId="2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7" borderId="1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9" fillId="0" borderId="18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7" fontId="10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3" fontId="11" fillId="0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5" fillId="0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8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8" borderId="1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9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2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20" applyFont="fals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0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10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10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5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1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73" fontId="0" fillId="0" borderId="1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73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1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1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2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18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1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4" fillId="0" borderId="18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1" fontId="4" fillId="0" borderId="10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10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1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4" fillId="0" borderId="17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0" fillId="0" borderId="18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71" fontId="0" fillId="0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5D5D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A9D18E"/>
      <rgbColor rgb="FFFF99CC"/>
      <rgbColor rgb="FFCC99FF"/>
      <rgbColor rgb="FFFFCC99"/>
      <rgbColor rgb="FF4472C4"/>
      <rgbColor rgb="FF33CCCC"/>
      <rgbColor rgb="FF92D050"/>
      <rgbColor rgb="FFFFC0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ru-RU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ru-RU" sz="1400" spc="-1" strike="noStrike">
                <a:solidFill>
                  <a:srgbClr val="595959"/>
                </a:solidFill>
                <a:latin typeface="Calibri"/>
              </a:rPr>
              <a:t>График зависимости дельты мощности от даты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6510236945"/>
          <c:y val="0.0942878338278932"/>
          <c:w val="0.880285254198298"/>
          <c:h val="0.704451038575668"/>
        </c:manualLayout>
      </c:layout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'ОБЩАЯ ТАБЛИЦА'!$BX$8:$BY$51</c:f>
              <c:multiLvlStrCache>
                <c:ptCount val="44"/>
                <c:lvl>
                  <c:pt idx="0">
                    <c:v>Утро </c:v>
                  </c:pt>
                  <c:pt idx="1">
                    <c:v>День </c:v>
                  </c:pt>
                  <c:pt idx="2">
                    <c:v>Вечер</c:v>
                  </c:pt>
                  <c:pt idx="3">
                    <c:v>Ночь</c:v>
                  </c:pt>
                  <c:pt idx="4">
                    <c:v>Утро </c:v>
                  </c:pt>
                  <c:pt idx="5">
                    <c:v>День </c:v>
                  </c:pt>
                  <c:pt idx="6">
                    <c:v>Вечер</c:v>
                  </c:pt>
                  <c:pt idx="7">
                    <c:v>Ночь</c:v>
                  </c:pt>
                  <c:pt idx="8">
                    <c:v>Утро </c:v>
                  </c:pt>
                  <c:pt idx="9">
                    <c:v>День </c:v>
                  </c:pt>
                  <c:pt idx="10">
                    <c:v>Вечер</c:v>
                  </c:pt>
                  <c:pt idx="11">
                    <c:v>Ночь</c:v>
                  </c:pt>
                  <c:pt idx="12">
                    <c:v>Утро </c:v>
                  </c:pt>
                  <c:pt idx="13">
                    <c:v>День </c:v>
                  </c:pt>
                  <c:pt idx="14">
                    <c:v>Вечер</c:v>
                  </c:pt>
                  <c:pt idx="15">
                    <c:v>Ночь</c:v>
                  </c:pt>
                  <c:pt idx="16">
                    <c:v>Утро </c:v>
                  </c:pt>
                  <c:pt idx="17">
                    <c:v>День </c:v>
                  </c:pt>
                  <c:pt idx="18">
                    <c:v>Вечер</c:v>
                  </c:pt>
                  <c:pt idx="19">
                    <c:v>Ночь</c:v>
                  </c:pt>
                  <c:pt idx="20">
                    <c:v>Утро </c:v>
                  </c:pt>
                  <c:pt idx="21">
                    <c:v>День </c:v>
                  </c:pt>
                  <c:pt idx="22">
                    <c:v>Вечер</c:v>
                  </c:pt>
                  <c:pt idx="23">
                    <c:v>Ночь</c:v>
                  </c:pt>
                  <c:pt idx="24">
                    <c:v>Утро </c:v>
                  </c:pt>
                  <c:pt idx="25">
                    <c:v>День </c:v>
                  </c:pt>
                  <c:pt idx="26">
                    <c:v>Вечер</c:v>
                  </c:pt>
                  <c:pt idx="27">
                    <c:v>Ночь</c:v>
                  </c:pt>
                  <c:pt idx="28">
                    <c:v>Утро </c:v>
                  </c:pt>
                  <c:pt idx="29">
                    <c:v>День </c:v>
                  </c:pt>
                  <c:pt idx="30">
                    <c:v>Вечер</c:v>
                  </c:pt>
                  <c:pt idx="31">
                    <c:v>Ночь</c:v>
                  </c:pt>
                  <c:pt idx="32">
                    <c:v>Утро </c:v>
                  </c:pt>
                  <c:pt idx="33">
                    <c:v>День </c:v>
                  </c:pt>
                  <c:pt idx="34">
                    <c:v>Вечер</c:v>
                  </c:pt>
                  <c:pt idx="35">
                    <c:v>Ночь</c:v>
                  </c:pt>
                  <c:pt idx="36">
                    <c:v>Утро </c:v>
                  </c:pt>
                  <c:pt idx="37">
                    <c:v>День </c:v>
                  </c:pt>
                  <c:pt idx="38">
                    <c:v>Вечер</c:v>
                  </c:pt>
                  <c:pt idx="39">
                    <c:v>Ночь</c:v>
                  </c:pt>
                  <c:pt idx="40">
                    <c:v>Утро </c:v>
                  </c:pt>
                  <c:pt idx="41">
                    <c:v>День </c:v>
                  </c:pt>
                  <c:pt idx="42">
                    <c:v>Вечер</c:v>
                  </c:pt>
                  <c:pt idx="43">
                    <c:v>Ночь</c:v>
                  </c:pt>
                </c:lvl>
                <c:lvl>
                  <c:pt idx="0">
                    <c:v>01.02.2023</c:v>
                  </c:pt>
                  <c:pt idx="4">
                    <c:v>31.01.2023</c:v>
                  </c:pt>
                  <c:pt idx="8">
                    <c:v>30.01.2023</c:v>
                  </c:pt>
                  <c:pt idx="12">
                    <c:v>29.01.2023</c:v>
                  </c:pt>
                  <c:pt idx="16">
                    <c:v>28.01.2023</c:v>
                  </c:pt>
                  <c:pt idx="20">
                    <c:v>27.01.2023</c:v>
                  </c:pt>
                  <c:pt idx="24">
                    <c:v>26.01.2023</c:v>
                  </c:pt>
                  <c:pt idx="28">
                    <c:v>25.01.2023</c:v>
                  </c:pt>
                  <c:pt idx="32">
                    <c:v>24.01.2023</c:v>
                  </c:pt>
                  <c:pt idx="36">
                    <c:v>23.01.2023</c:v>
                  </c:pt>
                  <c:pt idx="40">
                    <c:v>22.01.2023</c:v>
                  </c:pt>
                </c:lvl>
              </c:multiLvlStrCache>
            </c:multiLvlStrRef>
          </c:cat>
          <c:val>
            <c:numRef>
              <c:f>'ОБЩАЯ ТАБЛИЦА'!$CD$8:$CD$51</c:f>
              <c:numCache>
                <c:formatCode>General</c:formatCode>
                <c:ptCount val="44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7976150"/>
        <c:axId val="37084247"/>
      </c:lineChart>
      <c:catAx>
        <c:axId val="8797615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ru-RU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ru-RU" sz="1000" spc="-1" strike="noStrike">
                    <a:solidFill>
                      <a:srgbClr val="595959"/>
                    </a:solidFill>
                    <a:latin typeface="Calibri"/>
                  </a:rPr>
                  <a:t>Дата (месяц/день/год)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dd/mm/yyyy" sourceLinked="1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 rot="-5400000"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084247"/>
        <c:crosses val="autoZero"/>
        <c:auto val="1"/>
        <c:lblAlgn val="ctr"/>
        <c:lblOffset val="100"/>
        <c:noMultiLvlLbl val="0"/>
      </c:catAx>
      <c:valAx>
        <c:axId val="370842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ru-RU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ru-RU" sz="1000" spc="-1" strike="noStrike">
                    <a:solidFill>
                      <a:srgbClr val="595959"/>
                    </a:solidFill>
                    <a:latin typeface="Calibri"/>
                  </a:rPr>
                  <a:t>Дельта мощности (Вт.)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7976150"/>
        <c:crosses val="autoZero"/>
        <c:crossBetween val="between"/>
      </c:valAx>
      <c:spPr>
        <a:noFill/>
        <a:ln w="25560"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95</xdr:col>
      <xdr:colOff>241200</xdr:colOff>
      <xdr:row>5</xdr:row>
      <xdr:rowOff>190440</xdr:rowOff>
    </xdr:from>
    <xdr:to>
      <xdr:col>108</xdr:col>
      <xdr:colOff>107640</xdr:colOff>
      <xdr:row>32</xdr:row>
      <xdr:rowOff>158400</xdr:rowOff>
    </xdr:to>
    <xdr:graphicFrame>
      <xdr:nvGraphicFramePr>
        <xdr:cNvPr id="0" name="Диаграмма 1"/>
        <xdr:cNvGraphicFramePr/>
      </xdr:nvGraphicFramePr>
      <xdr:xfrm>
        <a:off x="94235760" y="1379520"/>
        <a:ext cx="7824240" cy="485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3927"/>
  <sheetViews>
    <sheetView showFormulas="false" showGridLines="true" showRowColHeaders="true" showZeros="true" rightToLeft="false" tabSelected="true" showOutlineSymbols="true" defaultGridColor="true" view="normal" topLeftCell="N1" colorId="64" zoomScale="70" zoomScaleNormal="70" zoomScalePageLayoutView="100" workbookViewId="0">
      <selection pane="topLeft" activeCell="V8" activeCellId="0" sqref="V8"/>
    </sheetView>
  </sheetViews>
  <sheetFormatPr defaultColWidth="8.6875" defaultRowHeight="17.5" zeroHeight="false" outlineLevelRow="0" outlineLevelCol="0"/>
  <cols>
    <col collapsed="false" customWidth="true" hidden="false" outlineLevel="0" max="1" min="1" style="0" width="30.55"/>
    <col collapsed="false" customWidth="true" hidden="false" outlineLevel="0" max="4" min="2" style="1" width="8.91"/>
    <col collapsed="false" customWidth="true" hidden="false" outlineLevel="0" max="5" min="5" style="2" width="15.63"/>
    <col collapsed="false" customWidth="true" hidden="false" outlineLevel="0" max="6" min="6" style="1" width="8.91"/>
    <col collapsed="false" customWidth="true" hidden="false" outlineLevel="0" max="7" min="7" style="1" width="15.63"/>
    <col collapsed="false" customWidth="true" hidden="false" outlineLevel="0" max="8" min="8" style="3" width="25.63"/>
    <col collapsed="false" customWidth="true" hidden="false" outlineLevel="0" max="9" min="9" style="4" width="30.63"/>
    <col collapsed="false" customWidth="true" hidden="false" outlineLevel="0" max="10" min="10" style="5" width="25.63"/>
    <col collapsed="false" customWidth="true" hidden="false" outlineLevel="0" max="12" min="11" style="6" width="35.63"/>
    <col collapsed="false" customWidth="true" hidden="false" outlineLevel="0" max="13" min="13" style="7" width="35.63"/>
    <col collapsed="false" customWidth="true" hidden="false" outlineLevel="0" max="14" min="14" style="0" width="9.09"/>
    <col collapsed="false" customWidth="true" hidden="false" outlineLevel="0" max="15" min="15" style="8" width="8.91"/>
    <col collapsed="false" customWidth="true" hidden="false" outlineLevel="0" max="16" min="16" style="0" width="8.91"/>
    <col collapsed="false" customWidth="true" hidden="false" outlineLevel="0" max="17" min="17" style="0" width="28.54"/>
    <col collapsed="false" customWidth="true" hidden="false" outlineLevel="0" max="20" min="18" style="1" width="8.91"/>
    <col collapsed="false" customWidth="true" hidden="false" outlineLevel="0" max="21" min="21" style="2" width="15.63"/>
    <col collapsed="false" customWidth="true" hidden="false" outlineLevel="0" max="22" min="22" style="1" width="8.91"/>
    <col collapsed="false" customWidth="true" hidden="false" outlineLevel="0" max="23" min="23" style="1" width="15.63"/>
    <col collapsed="false" customWidth="true" hidden="false" outlineLevel="0" max="24" min="24" style="3" width="29.45"/>
    <col collapsed="false" customWidth="true" hidden="false" outlineLevel="0" max="25" min="25" style="4" width="30.63"/>
    <col collapsed="false" customWidth="true" hidden="false" outlineLevel="0" max="26" min="26" style="5" width="25.63"/>
    <col collapsed="false" customWidth="true" hidden="false" outlineLevel="0" max="28" min="27" style="6" width="35.63"/>
    <col collapsed="false" customWidth="true" hidden="false" outlineLevel="0" max="29" min="29" style="7" width="35.63"/>
    <col collapsed="false" customWidth="true" hidden="false" outlineLevel="0" max="30" min="30" style="8" width="8.91"/>
    <col collapsed="false" customWidth="true" hidden="false" outlineLevel="0" max="32" min="31" style="0" width="9.09"/>
    <col collapsed="false" customWidth="true" hidden="false" outlineLevel="0" max="33" min="33" style="9" width="56.63"/>
    <col collapsed="false" customWidth="true" hidden="false" outlineLevel="0" max="34" min="34" style="0" width="9.54"/>
    <col collapsed="false" customWidth="true" hidden="false" outlineLevel="0" max="37" min="35" style="0" width="9.09"/>
    <col collapsed="false" customWidth="true" hidden="false" outlineLevel="0" max="38" min="38" style="0" width="8.91"/>
    <col collapsed="false" customWidth="true" hidden="false" outlineLevel="0" max="39" min="39" style="10" width="17.54"/>
    <col collapsed="false" customWidth="true" hidden="false" outlineLevel="0" max="40" min="40" style="11" width="15.63"/>
    <col collapsed="false" customWidth="true" hidden="false" outlineLevel="0" max="57" min="41" style="0" width="9.09"/>
    <col collapsed="false" customWidth="true" hidden="false" outlineLevel="0" max="62" min="62" style="8" width="8.91"/>
    <col collapsed="false" customWidth="true" hidden="false" outlineLevel="0" max="63" min="63" style="0" width="8.91"/>
    <col collapsed="false" customWidth="true" hidden="false" outlineLevel="0" max="64" min="64" style="0" width="25.54"/>
    <col collapsed="false" customWidth="true" hidden="false" outlineLevel="0" max="65" min="65" style="0" width="10.36"/>
    <col collapsed="false" customWidth="true" hidden="false" outlineLevel="0" max="66" min="66" style="12" width="14.01"/>
    <col collapsed="false" customWidth="true" hidden="false" outlineLevel="0" max="67" min="67" style="13" width="15.54"/>
    <col collapsed="false" customWidth="true" hidden="false" outlineLevel="0" max="68" min="68" style="14" width="9.09"/>
    <col collapsed="false" customWidth="true" hidden="false" outlineLevel="0" max="69" min="69" style="14" width="9.63"/>
    <col collapsed="false" customWidth="true" hidden="false" outlineLevel="0" max="70" min="70" style="14" width="9.09"/>
    <col collapsed="false" customWidth="true" hidden="false" outlineLevel="0" max="71" min="71" style="13" width="9.09"/>
    <col collapsed="false" customWidth="true" hidden="false" outlineLevel="0" max="72" min="72" style="0" width="8.91"/>
    <col collapsed="false" customWidth="true" hidden="false" outlineLevel="0" max="73" min="73" style="15" width="9.09"/>
    <col collapsed="false" customWidth="true" hidden="false" outlineLevel="0" max="74" min="74" style="16" width="9.09"/>
    <col collapsed="false" customWidth="true" hidden="false" outlineLevel="0" max="75" min="75" style="17" width="9.09"/>
    <col collapsed="false" customWidth="true" hidden="false" outlineLevel="0" max="76" min="76" style="18" width="10.36"/>
    <col collapsed="false" customWidth="true" hidden="false" outlineLevel="0" max="77" min="77" style="19" width="9.09"/>
    <col collapsed="false" customWidth="true" hidden="false" outlineLevel="0" max="78" min="78" style="6" width="10.36"/>
    <col collapsed="false" customWidth="true" hidden="false" outlineLevel="0" max="79" min="79" style="6" width="9.09"/>
    <col collapsed="false" customWidth="true" hidden="false" outlineLevel="0" max="80" min="80" style="0" width="10"/>
    <col collapsed="false" customWidth="true" hidden="false" outlineLevel="0" max="81" min="81" style="6" width="9.09"/>
    <col collapsed="false" customWidth="true" hidden="false" outlineLevel="0" max="82" min="82" style="20" width="8.91"/>
    <col collapsed="false" customWidth="true" hidden="false" outlineLevel="0" max="83" min="83" style="21" width="8.91"/>
    <col collapsed="false" customWidth="true" hidden="false" outlineLevel="0" max="84" min="84" style="8" width="8.91"/>
    <col collapsed="false" customWidth="true" hidden="false" outlineLevel="0" max="86" min="86" style="11" width="9.09"/>
    <col collapsed="false" customWidth="true" hidden="false" outlineLevel="0" max="87" min="87" style="22" width="9.09"/>
    <col collapsed="false" customWidth="true" hidden="false" outlineLevel="0" max="89" min="88" style="0" width="8.91"/>
    <col collapsed="false" customWidth="true" hidden="false" outlineLevel="0" max="90" min="90" style="23" width="9.09"/>
    <col collapsed="false" customWidth="true" hidden="false" outlineLevel="0" max="93" min="93" style="0" width="43.18"/>
    <col collapsed="false" customWidth="true" hidden="false" outlineLevel="0" max="94" min="94" style="0" width="15.09"/>
  </cols>
  <sheetData>
    <row r="1" customFormat="false" ht="21.65" hidden="false" customHeight="true" outlineLevel="0" collapsed="false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5"/>
      <c r="K1" s="25"/>
      <c r="L1" s="25"/>
      <c r="M1" s="26"/>
      <c r="Q1" s="27" t="s">
        <v>1</v>
      </c>
      <c r="R1" s="27"/>
      <c r="S1" s="27"/>
      <c r="T1" s="27"/>
      <c r="U1" s="27"/>
      <c r="V1" s="27"/>
      <c r="W1" s="27"/>
      <c r="X1" s="27"/>
      <c r="Y1" s="27"/>
      <c r="Z1" s="28"/>
      <c r="AA1" s="25"/>
      <c r="AB1" s="25"/>
      <c r="AC1" s="29"/>
      <c r="AD1" s="30" t="s">
        <v>2</v>
      </c>
      <c r="AG1" s="31" t="s">
        <v>3</v>
      </c>
      <c r="AH1" s="32" t="s">
        <v>4</v>
      </c>
      <c r="AI1" s="33" t="s">
        <v>5</v>
      </c>
      <c r="AJ1" s="33" t="s">
        <v>6</v>
      </c>
      <c r="AK1" s="34" t="s">
        <v>7</v>
      </c>
      <c r="AM1" s="35" t="s">
        <v>8</v>
      </c>
      <c r="AN1" s="35" t="s">
        <v>9</v>
      </c>
      <c r="AO1" s="36" t="s">
        <v>10</v>
      </c>
      <c r="AP1" s="37" t="s">
        <v>11</v>
      </c>
      <c r="AQ1" s="37" t="s">
        <v>12</v>
      </c>
      <c r="AR1" s="37" t="s">
        <v>13</v>
      </c>
      <c r="AS1" s="37" t="s">
        <v>14</v>
      </c>
      <c r="AT1" s="37" t="s">
        <v>15</v>
      </c>
      <c r="AU1" s="37" t="s">
        <v>16</v>
      </c>
      <c r="AV1" s="37" t="s">
        <v>17</v>
      </c>
      <c r="AW1" s="37" t="s">
        <v>18</v>
      </c>
      <c r="AX1" s="37" t="s">
        <v>19</v>
      </c>
      <c r="AY1" s="37" t="s">
        <v>20</v>
      </c>
      <c r="AZ1" s="37" t="s">
        <v>21</v>
      </c>
      <c r="BA1" s="37" t="s">
        <v>22</v>
      </c>
      <c r="BB1" s="37" t="s">
        <v>23</v>
      </c>
      <c r="BC1" s="37" t="s">
        <v>24</v>
      </c>
      <c r="BD1" s="37" t="s">
        <v>25</v>
      </c>
      <c r="BE1" s="38" t="s">
        <v>26</v>
      </c>
      <c r="BF1" s="36" t="s">
        <v>27</v>
      </c>
      <c r="BG1" s="39" t="s">
        <v>28</v>
      </c>
      <c r="BH1" s="36" t="s">
        <v>29</v>
      </c>
      <c r="BI1" s="39" t="s">
        <v>30</v>
      </c>
      <c r="BJ1" s="40" t="s">
        <v>31</v>
      </c>
      <c r="BN1" s="41"/>
      <c r="BO1" s="42"/>
      <c r="BP1" s="43" t="s">
        <v>32</v>
      </c>
      <c r="BQ1" s="44" t="s">
        <v>33</v>
      </c>
      <c r="BR1" s="45"/>
      <c r="BS1" s="46"/>
      <c r="BT1" s="47" t="s">
        <v>34</v>
      </c>
      <c r="BU1" s="47" t="s">
        <v>35</v>
      </c>
      <c r="BX1" s="48" t="s">
        <v>36</v>
      </c>
      <c r="BY1" s="48"/>
      <c r="BZ1" s="49" t="s">
        <v>37</v>
      </c>
      <c r="CA1" s="50" t="s">
        <v>38</v>
      </c>
      <c r="CB1" s="51" t="s">
        <v>39</v>
      </c>
      <c r="CC1" s="52" t="s">
        <v>40</v>
      </c>
      <c r="CD1" s="53" t="s">
        <v>41</v>
      </c>
      <c r="CE1" s="54" t="s">
        <v>42</v>
      </c>
      <c r="CF1" s="55" t="s">
        <v>43</v>
      </c>
      <c r="CG1" s="56"/>
      <c r="CH1" s="57" t="s">
        <v>44</v>
      </c>
      <c r="CI1" s="57"/>
      <c r="CJ1" s="57"/>
      <c r="CK1" s="57"/>
      <c r="CL1" s="57"/>
    </row>
    <row r="2" customFormat="false" ht="18" hidden="false" customHeight="false" outlineLevel="0" collapsed="false">
      <c r="A2" s="58"/>
      <c r="B2" s="59"/>
      <c r="C2" s="59"/>
      <c r="D2" s="59"/>
      <c r="E2" s="3"/>
      <c r="F2" s="59"/>
      <c r="G2" s="59"/>
      <c r="J2" s="25"/>
      <c r="M2" s="60"/>
      <c r="Q2" s="13"/>
      <c r="R2" s="59"/>
      <c r="S2" s="59"/>
      <c r="T2" s="59"/>
      <c r="U2" s="3"/>
      <c r="V2" s="59"/>
      <c r="W2" s="59"/>
      <c r="AD2" s="30"/>
      <c r="AG2" s="31"/>
      <c r="AH2" s="32"/>
      <c r="AI2" s="33"/>
      <c r="AJ2" s="33"/>
      <c r="AK2" s="34"/>
      <c r="AM2" s="35"/>
      <c r="AN2" s="35"/>
      <c r="AO2" s="36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8"/>
      <c r="BF2" s="36"/>
      <c r="BG2" s="39"/>
      <c r="BH2" s="36"/>
      <c r="BI2" s="39"/>
      <c r="BJ2" s="40"/>
      <c r="BN2" s="61"/>
      <c r="BO2" s="42"/>
      <c r="BP2" s="43"/>
      <c r="BQ2" s="44"/>
      <c r="BR2" s="45"/>
      <c r="BS2" s="46"/>
      <c r="BT2" s="47"/>
      <c r="BU2" s="47"/>
      <c r="BX2" s="48"/>
      <c r="BY2" s="48"/>
      <c r="BZ2" s="49"/>
      <c r="CA2" s="50"/>
      <c r="CB2" s="51"/>
      <c r="CC2" s="52"/>
      <c r="CD2" s="53"/>
      <c r="CE2" s="54"/>
      <c r="CF2" s="55"/>
      <c r="CG2" s="13"/>
      <c r="CI2" s="62"/>
    </row>
    <row r="3" customFormat="false" ht="18" hidden="false" customHeight="true" outlineLevel="0" collapsed="false">
      <c r="A3" s="63" t="s">
        <v>45</v>
      </c>
      <c r="B3" s="64" t="n">
        <v>200</v>
      </c>
      <c r="C3" s="63" t="s">
        <v>46</v>
      </c>
      <c r="D3" s="65" t="s">
        <v>47</v>
      </c>
      <c r="E3" s="65"/>
      <c r="F3" s="64" t="n">
        <v>6</v>
      </c>
      <c r="G3" s="59"/>
      <c r="I3" s="66" t="s">
        <v>48</v>
      </c>
      <c r="J3" s="67" t="n">
        <v>4</v>
      </c>
      <c r="K3" s="68" t="s">
        <v>49</v>
      </c>
      <c r="M3" s="60"/>
      <c r="Q3" s="13"/>
      <c r="R3" s="59"/>
      <c r="S3" s="59"/>
      <c r="T3" s="59"/>
      <c r="U3" s="3"/>
      <c r="V3" s="59"/>
      <c r="W3" s="59"/>
      <c r="AD3" s="30"/>
      <c r="AG3" s="31"/>
      <c r="AH3" s="32"/>
      <c r="AI3" s="33"/>
      <c r="AJ3" s="33"/>
      <c r="AK3" s="34"/>
      <c r="AM3" s="35"/>
      <c r="AN3" s="35"/>
      <c r="AO3" s="36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8"/>
      <c r="BF3" s="36"/>
      <c r="BG3" s="39"/>
      <c r="BH3" s="36"/>
      <c r="BI3" s="39"/>
      <c r="BJ3" s="40"/>
      <c r="BN3" s="61"/>
      <c r="BO3" s="42"/>
      <c r="BP3" s="43"/>
      <c r="BQ3" s="44"/>
      <c r="BR3" s="45"/>
      <c r="BS3" s="46"/>
      <c r="BT3" s="47"/>
      <c r="BU3" s="47"/>
      <c r="BX3" s="48"/>
      <c r="BY3" s="48"/>
      <c r="BZ3" s="49"/>
      <c r="CA3" s="50"/>
      <c r="CB3" s="51"/>
      <c r="CC3" s="52"/>
      <c r="CD3" s="53"/>
      <c r="CE3" s="54"/>
      <c r="CF3" s="55"/>
      <c r="CG3" s="69"/>
      <c r="CH3" s="70" t="s">
        <v>50</v>
      </c>
      <c r="CI3" s="70"/>
      <c r="CK3" s="71" t="s">
        <v>51</v>
      </c>
      <c r="CL3" s="71"/>
    </row>
    <row r="4" customFormat="false" ht="18" hidden="false" customHeight="true" outlineLevel="0" collapsed="false">
      <c r="A4" s="63" t="s">
        <v>52</v>
      </c>
      <c r="B4" s="64" t="n">
        <f aca="false">200000/1000</f>
        <v>200</v>
      </c>
      <c r="C4" s="65" t="s">
        <v>53</v>
      </c>
      <c r="D4" s="65" t="s">
        <v>54</v>
      </c>
      <c r="E4" s="65"/>
      <c r="F4" s="64" t="n">
        <v>8</v>
      </c>
      <c r="G4" s="72"/>
      <c r="H4" s="73"/>
      <c r="I4" s="73"/>
      <c r="J4" s="74"/>
      <c r="M4" s="60"/>
      <c r="Q4" s="13"/>
      <c r="R4" s="59"/>
      <c r="S4" s="59"/>
      <c r="T4" s="59"/>
      <c r="U4" s="3"/>
      <c r="V4" s="59"/>
      <c r="W4" s="59"/>
      <c r="AD4" s="30"/>
      <c r="AG4" s="31"/>
      <c r="AH4" s="32"/>
      <c r="AI4" s="33"/>
      <c r="AJ4" s="33"/>
      <c r="AK4" s="34"/>
      <c r="AM4" s="35"/>
      <c r="AN4" s="35"/>
      <c r="AO4" s="36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8"/>
      <c r="BF4" s="36"/>
      <c r="BG4" s="39"/>
      <c r="BH4" s="36"/>
      <c r="BI4" s="39"/>
      <c r="BJ4" s="40"/>
      <c r="BN4" s="61"/>
      <c r="BO4" s="42"/>
      <c r="BP4" s="43"/>
      <c r="BQ4" s="44"/>
      <c r="BR4" s="45"/>
      <c r="BS4" s="46"/>
      <c r="BT4" s="47"/>
      <c r="BU4" s="47"/>
      <c r="BX4" s="48"/>
      <c r="BY4" s="48"/>
      <c r="BZ4" s="49"/>
      <c r="CA4" s="50"/>
      <c r="CB4" s="51"/>
      <c r="CC4" s="52"/>
      <c r="CD4" s="53"/>
      <c r="CE4" s="54"/>
      <c r="CF4" s="55"/>
      <c r="CG4" s="69"/>
      <c r="CH4" s="75" t="s">
        <v>55</v>
      </c>
      <c r="CI4" s="76" t="n">
        <v>0.2</v>
      </c>
      <c r="CK4" s="77" t="s">
        <v>55</v>
      </c>
      <c r="CL4" s="76" t="n">
        <v>0.25</v>
      </c>
    </row>
    <row r="5" customFormat="false" ht="18" hidden="false" customHeight="false" outlineLevel="0" collapsed="false">
      <c r="A5" s="63" t="s">
        <v>56</v>
      </c>
      <c r="B5" s="78" t="n">
        <v>6</v>
      </c>
      <c r="C5" s="65" t="s">
        <v>49</v>
      </c>
      <c r="D5" s="59"/>
      <c r="E5" s="3"/>
      <c r="F5" s="59"/>
      <c r="G5" s="59"/>
      <c r="J5" s="25"/>
      <c r="K5" s="25"/>
      <c r="L5" s="25"/>
      <c r="M5" s="26"/>
      <c r="Q5" s="13"/>
      <c r="R5" s="59"/>
      <c r="S5" s="59"/>
      <c r="T5" s="59"/>
      <c r="U5" s="3"/>
      <c r="V5" s="59"/>
      <c r="W5" s="59"/>
      <c r="Z5" s="28"/>
      <c r="AA5" s="25"/>
      <c r="AB5" s="25"/>
      <c r="AC5" s="29"/>
      <c r="AD5" s="30"/>
      <c r="AG5" s="31"/>
      <c r="AH5" s="32"/>
      <c r="AI5" s="33"/>
      <c r="AJ5" s="33"/>
      <c r="AK5" s="34"/>
      <c r="AM5" s="35"/>
      <c r="AN5" s="35"/>
      <c r="AO5" s="36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8"/>
      <c r="BF5" s="36"/>
      <c r="BG5" s="39"/>
      <c r="BH5" s="36"/>
      <c r="BI5" s="39"/>
      <c r="BJ5" s="40"/>
      <c r="BN5" s="61"/>
      <c r="BO5" s="42"/>
      <c r="BP5" s="43"/>
      <c r="BQ5" s="44"/>
      <c r="BR5" s="45"/>
      <c r="BS5" s="46"/>
      <c r="BT5" s="47"/>
      <c r="BU5" s="47"/>
      <c r="BV5" s="16" t="n">
        <v>4</v>
      </c>
      <c r="BW5" s="17" t="n">
        <v>4</v>
      </c>
      <c r="BX5" s="48"/>
      <c r="BY5" s="48"/>
      <c r="BZ5" s="49"/>
      <c r="CA5" s="50"/>
      <c r="CB5" s="51"/>
      <c r="CC5" s="52"/>
      <c r="CD5" s="53"/>
      <c r="CE5" s="54"/>
      <c r="CF5" s="55"/>
      <c r="CG5" s="69"/>
      <c r="CH5" s="79" t="s">
        <v>57</v>
      </c>
      <c r="CI5" s="80" t="n">
        <v>0.3</v>
      </c>
      <c r="CK5" s="81" t="s">
        <v>57</v>
      </c>
      <c r="CL5" s="80" t="n">
        <v>0.25</v>
      </c>
    </row>
    <row r="6" customFormat="false" ht="18" hidden="false" customHeight="false" outlineLevel="0" collapsed="false">
      <c r="A6" s="82"/>
      <c r="B6" s="59"/>
      <c r="C6" s="59"/>
      <c r="D6" s="59"/>
      <c r="E6" s="3"/>
      <c r="F6" s="59"/>
      <c r="G6" s="83"/>
      <c r="J6" s="25"/>
      <c r="M6" s="60"/>
      <c r="Q6" s="84"/>
      <c r="R6" s="83"/>
      <c r="S6" s="83"/>
      <c r="T6" s="83"/>
      <c r="U6" s="85"/>
      <c r="V6" s="83"/>
      <c r="W6" s="83"/>
      <c r="AD6" s="30"/>
      <c r="AG6" s="31"/>
      <c r="AH6" s="32"/>
      <c r="AI6" s="33"/>
      <c r="AJ6" s="33"/>
      <c r="AK6" s="34"/>
      <c r="AM6" s="35"/>
      <c r="AN6" s="35"/>
      <c r="AO6" s="36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8"/>
      <c r="BF6" s="36"/>
      <c r="BG6" s="39"/>
      <c r="BH6" s="36"/>
      <c r="BI6" s="39"/>
      <c r="BJ6" s="40"/>
      <c r="BN6" s="61"/>
      <c r="BO6" s="42"/>
      <c r="BP6" s="43"/>
      <c r="BQ6" s="44"/>
      <c r="BR6" s="45"/>
      <c r="BS6" s="46"/>
      <c r="BT6" s="47"/>
      <c r="BU6" s="47"/>
      <c r="BX6" s="48"/>
      <c r="BY6" s="48"/>
      <c r="BZ6" s="49"/>
      <c r="CA6" s="50"/>
      <c r="CB6" s="51"/>
      <c r="CC6" s="52"/>
      <c r="CD6" s="53"/>
      <c r="CE6" s="54"/>
      <c r="CF6" s="55"/>
      <c r="CG6" s="69"/>
      <c r="CH6" s="79" t="s">
        <v>58</v>
      </c>
      <c r="CI6" s="80" t="n">
        <v>0.4</v>
      </c>
      <c r="CK6" s="81" t="s">
        <v>58</v>
      </c>
      <c r="CL6" s="80" t="n">
        <v>0.25</v>
      </c>
      <c r="CO6" s="15"/>
    </row>
    <row r="7" s="2" customFormat="true" ht="35" hidden="false" customHeight="true" outlineLevel="0" collapsed="false">
      <c r="A7" s="86" t="s">
        <v>59</v>
      </c>
      <c r="B7" s="87" t="s">
        <v>60</v>
      </c>
      <c r="C7" s="87" t="s">
        <v>61</v>
      </c>
      <c r="D7" s="87" t="s">
        <v>62</v>
      </c>
      <c r="E7" s="87" t="s">
        <v>63</v>
      </c>
      <c r="F7" s="87" t="s">
        <v>64</v>
      </c>
      <c r="G7" s="88" t="s">
        <v>65</v>
      </c>
      <c r="H7" s="89" t="s">
        <v>66</v>
      </c>
      <c r="I7" s="90" t="s">
        <v>67</v>
      </c>
      <c r="J7" s="91" t="s">
        <v>68</v>
      </c>
      <c r="K7" s="92" t="s">
        <v>69</v>
      </c>
      <c r="L7" s="93" t="s">
        <v>70</v>
      </c>
      <c r="M7" s="94" t="s">
        <v>71</v>
      </c>
      <c r="N7" s="95"/>
      <c r="O7" s="8"/>
      <c r="Q7" s="96" t="s">
        <v>72</v>
      </c>
      <c r="R7" s="97" t="s">
        <v>60</v>
      </c>
      <c r="S7" s="97" t="s">
        <v>73</v>
      </c>
      <c r="T7" s="97" t="s">
        <v>62</v>
      </c>
      <c r="U7" s="97" t="s">
        <v>63</v>
      </c>
      <c r="V7" s="97" t="s">
        <v>64</v>
      </c>
      <c r="W7" s="98" t="s">
        <v>65</v>
      </c>
      <c r="X7" s="99" t="s">
        <v>66</v>
      </c>
      <c r="Y7" s="100" t="s">
        <v>67</v>
      </c>
      <c r="Z7" s="101" t="s">
        <v>68</v>
      </c>
      <c r="AA7" s="102" t="s">
        <v>74</v>
      </c>
      <c r="AB7" s="103" t="s">
        <v>70</v>
      </c>
      <c r="AC7" s="103" t="s">
        <v>71</v>
      </c>
      <c r="AD7" s="30"/>
      <c r="AG7" s="31"/>
      <c r="AH7" s="32"/>
      <c r="AI7" s="33"/>
      <c r="AJ7" s="33"/>
      <c r="AK7" s="34"/>
      <c r="AM7" s="35"/>
      <c r="AN7" s="35"/>
      <c r="AO7" s="36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8"/>
      <c r="BF7" s="36"/>
      <c r="BG7" s="39"/>
      <c r="BH7" s="36"/>
      <c r="BI7" s="39"/>
      <c r="BJ7" s="40"/>
      <c r="BN7" s="61"/>
      <c r="BO7" s="42"/>
      <c r="BP7" s="43"/>
      <c r="BQ7" s="44"/>
      <c r="BR7" s="45"/>
      <c r="BS7" s="46"/>
      <c r="BT7" s="47"/>
      <c r="BU7" s="47"/>
      <c r="BV7" s="104"/>
      <c r="BW7" s="105"/>
      <c r="BX7" s="48"/>
      <c r="BY7" s="48"/>
      <c r="BZ7" s="49"/>
      <c r="CA7" s="50"/>
      <c r="CB7" s="51"/>
      <c r="CC7" s="52"/>
      <c r="CD7" s="53"/>
      <c r="CE7" s="54"/>
      <c r="CF7" s="55"/>
      <c r="CG7" s="106"/>
      <c r="CH7" s="107" t="s">
        <v>75</v>
      </c>
      <c r="CI7" s="108" t="n">
        <v>0.1</v>
      </c>
      <c r="CK7" s="109" t="s">
        <v>75</v>
      </c>
      <c r="CL7" s="108" t="n">
        <v>0.25</v>
      </c>
    </row>
    <row r="8" customFormat="false" ht="13.4" hidden="false" customHeight="true" outlineLevel="0" collapsed="false">
      <c r="A8" s="110" t="s">
        <v>76</v>
      </c>
      <c r="B8" s="111" t="n">
        <v>3.5</v>
      </c>
      <c r="C8" s="111" t="n">
        <v>756.4</v>
      </c>
      <c r="D8" s="112" t="n">
        <v>93</v>
      </c>
      <c r="E8" s="113" t="s">
        <v>77</v>
      </c>
      <c r="F8" s="114" t="n">
        <v>3</v>
      </c>
      <c r="G8" s="115" t="n">
        <v>0.9</v>
      </c>
      <c r="H8" s="116" t="n">
        <f aca="false">RANDBETWEEN(80,100)/100</f>
        <v>0.92</v>
      </c>
      <c r="I8" s="117" t="n">
        <v>0.406550925925926</v>
      </c>
      <c r="J8" s="118" t="n">
        <v>0.406550925925926</v>
      </c>
      <c r="K8" s="119" t="n">
        <f aca="false">(J8 * 24) * $B$3 * $F$3 * (1 - 0.7*AVERAGE(G8:G15)) * AVERAGE(H8:H15)</f>
        <v>4155.0490515625</v>
      </c>
      <c r="L8" s="118" t="n">
        <f aca="false">IF(AVERAGE(F8:F15)&gt; $J$3, $B$4*$F$4*AVERAGE(F8:F15)/$B$5*24*AVERAGE(H8:H15), $B$4*$F$4*AVERAGE(F8:F15)/$B$5*24*AVERAGE(H8:H15) * 0.2)</f>
        <v>2667.6</v>
      </c>
      <c r="M8" s="120" t="n">
        <f aca="false">K8+L8</f>
        <v>6822.6490515625</v>
      </c>
      <c r="N8" s="121"/>
      <c r="P8" s="121"/>
      <c r="Q8" s="110" t="s">
        <v>76</v>
      </c>
      <c r="R8" s="111" t="n">
        <v>0</v>
      </c>
      <c r="S8" s="111" t="n">
        <v>741</v>
      </c>
      <c r="T8" s="112" t="n">
        <v>80</v>
      </c>
      <c r="U8" s="113" t="s">
        <v>78</v>
      </c>
      <c r="V8" s="112" t="n">
        <v>2</v>
      </c>
      <c r="W8" s="122" t="n">
        <v>0.95</v>
      </c>
      <c r="X8" s="116" t="n">
        <f aca="false">RANDBETWEEN(80,100)/100</f>
        <v>0.89</v>
      </c>
      <c r="Y8" s="117" t="n">
        <v>0.358923611111111</v>
      </c>
      <c r="Z8" s="118" t="n">
        <v>0.358923611111111</v>
      </c>
      <c r="AA8" s="119" t="n">
        <f aca="false">(Z8 * 24) * $B$3 * $F$3 * (1 - 0.7 * AVERAGE(W8:W15)) * AVERAGE(X8:X15)</f>
        <v>3323.4747125</v>
      </c>
      <c r="AB8" s="123" t="n">
        <f aca="false">IF(AVERAGE(V8:V15)&gt; $J$3, $B$4*$F$4*AVERAGE(V8:V15)/$B$5*24*AVERAGE(X8:X15), $B$4*$F$4*AVERAGE(V8:V15)/$B$5*24*AVERAGE(X8:X15) * 0.2)</f>
        <v>1566.4</v>
      </c>
      <c r="AC8" s="124" t="n">
        <f aca="false">AA8+AB8</f>
        <v>4889.8747125</v>
      </c>
      <c r="AD8" s="30"/>
      <c r="AG8" s="125" t="s">
        <v>10</v>
      </c>
      <c r="AH8" s="126" t="n">
        <v>150</v>
      </c>
      <c r="AI8" s="126" t="n">
        <v>1</v>
      </c>
      <c r="AJ8" s="126" t="n">
        <v>24</v>
      </c>
      <c r="AK8" s="127" t="n">
        <f aca="false">AH8*AI8*AJ8</f>
        <v>3600</v>
      </c>
      <c r="AM8" s="128" t="n">
        <f aca="false">DATE(2023,2,1)</f>
        <v>44958</v>
      </c>
      <c r="AN8" s="129" t="str">
        <f aca="false">TEXT(AM8,"дддд")</f>
        <v>среда</v>
      </c>
      <c r="AO8" s="130" t="n">
        <v>1</v>
      </c>
      <c r="AP8" s="131" t="n">
        <v>1</v>
      </c>
      <c r="AQ8" s="131" t="n">
        <f aca="false">RANDBETWEEN(0,1)</f>
        <v>1</v>
      </c>
      <c r="AR8" s="131" t="n">
        <f aca="false">RANDBETWEEN(0,1)</f>
        <v>1</v>
      </c>
      <c r="AS8" s="131" t="n">
        <f aca="false">RANDBETWEEN(0,1)</f>
        <v>0</v>
      </c>
      <c r="AT8" s="131" t="n">
        <v>1</v>
      </c>
      <c r="AU8" s="131" t="n">
        <f aca="false">RANDBETWEEN(0,1)</f>
        <v>1</v>
      </c>
      <c r="AV8" s="131" t="n">
        <v>0</v>
      </c>
      <c r="AW8" s="131" t="n">
        <f aca="false">RANDBETWEEN(0,1)</f>
        <v>0</v>
      </c>
      <c r="AX8" s="131" t="n">
        <f aca="false">RANDBETWEEN(0,1)</f>
        <v>1</v>
      </c>
      <c r="AY8" s="131" t="n">
        <f aca="false">RANDBETWEEN(0,1)</f>
        <v>1</v>
      </c>
      <c r="AZ8" s="131" t="n">
        <v>1</v>
      </c>
      <c r="BA8" s="131" t="n">
        <f aca="false">RANDBETWEEN(0,1)</f>
        <v>0</v>
      </c>
      <c r="BB8" s="131" t="n">
        <v>1</v>
      </c>
      <c r="BC8" s="131" t="n">
        <f aca="false">RANDBETWEEN(0,1)</f>
        <v>1</v>
      </c>
      <c r="BD8" s="131" t="n">
        <f aca="false">RANDBETWEEN(0,1)</f>
        <v>1</v>
      </c>
      <c r="BE8" s="132" t="n">
        <f aca="false">RANDBETWEEN(40/6,70/6)/10*$AK$24</f>
        <v>1320</v>
      </c>
      <c r="BF8" s="133" t="n">
        <f aca="false">RANDBETWEEN(60,100)/100</f>
        <v>0.7</v>
      </c>
      <c r="BG8" s="132" t="n">
        <f aca="false">(AO8*$AK$8+AP8*$AK$9+AQ8*$AK$10+AR8*$AK$11+AS8*$AK$12+AT8*$AK$13+AU8*$AK$14+AV8*$AK$15+AW8*$AK$16+AX8*$AK$17+AY8*$AK$18+AZ8*$AK$19+BA8*$AK$20+BB8*$AK$21+BC8*$AK$22+BD8*$AK$23+BE8) * BF8</f>
        <v>7658</v>
      </c>
      <c r="BH8" s="133" t="n">
        <f aca="false">RANDBETWEEN(80,100)/100</f>
        <v>0.92</v>
      </c>
      <c r="BI8" s="132" t="n">
        <f aca="false">(AO8*$AK$8+AP8*$AK$9+AQ8*$AK$10+AR8*$AK$11+AS8*$AK$12+AT8*$AK$13+AU8*$AK$14+AV8*$AK$15+AW8*$AK$16+AX8*$AK$17+AY8*$AK$18+AZ8*$AK$19+BA8*$AK$20+BB8*$AK$21+BC8*$AK$22+BD8*$AK$23+BE8) * BH8</f>
        <v>10064.8</v>
      </c>
      <c r="BJ8" s="40"/>
      <c r="BN8" s="134"/>
      <c r="BO8" s="135"/>
      <c r="BP8" s="136" t="n">
        <f aca="false">M8</f>
        <v>6822.6490515625</v>
      </c>
      <c r="BQ8" s="137" t="n">
        <f aca="false">AC8</f>
        <v>4889.8747125</v>
      </c>
      <c r="BT8" s="138" t="s">
        <v>79</v>
      </c>
      <c r="BU8" s="139"/>
      <c r="BV8" s="140" t="n">
        <f aca="false">QUOTIENT(BW8,$BW$5)</f>
        <v>0</v>
      </c>
      <c r="BW8" s="17" t="n">
        <v>0</v>
      </c>
      <c r="BX8" s="141" t="n">
        <f aca="false">DATE(2023,2,(1-QUOTIENT(BW8,$BW$5)))</f>
        <v>44958</v>
      </c>
      <c r="BY8" s="142" t="s">
        <v>80</v>
      </c>
      <c r="BZ8" s="143" t="e">
        <f aca="true">INDIRECT( ADDRESS(CELL("строка",BG8)-BW8+BV8,68)) * CL8</f>
        <v>#VALUE!</v>
      </c>
      <c r="CA8" s="144" t="e">
        <f aca="true">INDIRECT( ADDRESS(CELL("строка",BG8)-BW8+BV8,59)) *CI8</f>
        <v>#VALUE!</v>
      </c>
      <c r="CB8" s="145" t="e">
        <f aca="true">INDIRECT( ADDRESS(CELL("строка",BG8)-BW8+BV8,69)) * CL8</f>
        <v>#VALUE!</v>
      </c>
      <c r="CC8" s="146" t="e">
        <f aca="true">INDIRECT( ADDRESS(CELL("строка",BG8)-BW8+BV8,61)) *CI8</f>
        <v>#VALUE!</v>
      </c>
      <c r="CD8" s="147" t="e">
        <f aca="false">BZ8-CA8</f>
        <v>#VALUE!</v>
      </c>
      <c r="CE8" s="148" t="e">
        <f aca="false">CB8-CC8</f>
        <v>#VALUE!</v>
      </c>
      <c r="CF8" s="55"/>
      <c r="CG8" s="13"/>
      <c r="CI8" s="22" t="n">
        <f aca="false">$CI$4</f>
        <v>0.2</v>
      </c>
      <c r="CL8" s="23" t="n">
        <f aca="false">CL4</f>
        <v>0.25</v>
      </c>
      <c r="CO8" s="149" t="s">
        <v>81</v>
      </c>
      <c r="CP8" s="150" t="e">
        <f aca="false">MAX(CD:CD)</f>
        <v>#VALUE!</v>
      </c>
    </row>
    <row r="9" customFormat="false" ht="13.4" hidden="false" customHeight="true" outlineLevel="0" collapsed="false">
      <c r="A9" s="151" t="s">
        <v>82</v>
      </c>
      <c r="B9" s="152" t="n">
        <v>3.7</v>
      </c>
      <c r="C9" s="152" t="n">
        <v>755.2</v>
      </c>
      <c r="D9" s="153" t="n">
        <v>88</v>
      </c>
      <c r="E9" s="154" t="s">
        <v>83</v>
      </c>
      <c r="F9" s="153" t="n">
        <v>3</v>
      </c>
      <c r="G9" s="115" t="n">
        <v>0.75</v>
      </c>
      <c r="H9" s="116" t="n">
        <f aca="false">RANDBETWEEN(80,100)/100</f>
        <v>0.87</v>
      </c>
      <c r="I9" s="117"/>
      <c r="J9" s="118"/>
      <c r="K9" s="119"/>
      <c r="L9" s="118"/>
      <c r="M9" s="120"/>
      <c r="N9" s="121"/>
      <c r="P9" s="121"/>
      <c r="Q9" s="151" t="s">
        <v>82</v>
      </c>
      <c r="R9" s="152" t="n">
        <v>0.5</v>
      </c>
      <c r="S9" s="152" t="n">
        <v>740.6</v>
      </c>
      <c r="T9" s="153" t="n">
        <v>78</v>
      </c>
      <c r="U9" s="154" t="s">
        <v>78</v>
      </c>
      <c r="V9" s="153" t="n">
        <v>1</v>
      </c>
      <c r="W9" s="115" t="n">
        <v>0.95</v>
      </c>
      <c r="X9" s="116" t="n">
        <f aca="false">RANDBETWEEN(80,100)/100</f>
        <v>0.88</v>
      </c>
      <c r="Y9" s="117"/>
      <c r="Z9" s="118"/>
      <c r="AA9" s="119"/>
      <c r="AB9" s="123"/>
      <c r="AC9" s="124"/>
      <c r="AD9" s="30"/>
      <c r="AG9" s="155" t="s">
        <v>11</v>
      </c>
      <c r="AH9" s="126" t="n">
        <v>800</v>
      </c>
      <c r="AI9" s="126" t="n">
        <v>1</v>
      </c>
      <c r="AJ9" s="126" t="n">
        <v>0.2</v>
      </c>
      <c r="AK9" s="127" t="n">
        <f aca="false">AH9*AI9*AJ9</f>
        <v>160</v>
      </c>
      <c r="AM9" s="128" t="n">
        <f aca="false">AM8-1</f>
        <v>44957</v>
      </c>
      <c r="AN9" s="129" t="str">
        <f aca="false">TEXT(AM9,"дддд")</f>
        <v>вторник</v>
      </c>
      <c r="AO9" s="130" t="n">
        <v>1</v>
      </c>
      <c r="AP9" s="131" t="n">
        <v>1</v>
      </c>
      <c r="AQ9" s="131" t="n">
        <f aca="false">RANDBETWEEN(0,1)</f>
        <v>0</v>
      </c>
      <c r="AR9" s="131" t="n">
        <v>1</v>
      </c>
      <c r="AS9" s="131" t="n">
        <f aca="false">RANDBETWEEN(0,1)</f>
        <v>0</v>
      </c>
      <c r="AT9" s="131" t="n">
        <v>1</v>
      </c>
      <c r="AU9" s="131" t="n">
        <f aca="false">RANDBETWEEN(0,1)</f>
        <v>0</v>
      </c>
      <c r="AV9" s="131" t="n">
        <v>0</v>
      </c>
      <c r="AW9" s="131" t="n">
        <f aca="false">RANDBETWEEN(0,1)</f>
        <v>1</v>
      </c>
      <c r="AX9" s="131" t="n">
        <f aca="false">RANDBETWEEN(0,1)</f>
        <v>0</v>
      </c>
      <c r="AY9" s="131" t="n">
        <f aca="false">RANDBETWEEN(0,1)</f>
        <v>0</v>
      </c>
      <c r="AZ9" s="131" t="n">
        <v>1</v>
      </c>
      <c r="BA9" s="131" t="n">
        <f aca="false">RANDBETWEEN(0,1)</f>
        <v>0</v>
      </c>
      <c r="BB9" s="131" t="n">
        <v>1</v>
      </c>
      <c r="BC9" s="131" t="n">
        <f aca="false">RANDBETWEEN(0,1)</f>
        <v>1</v>
      </c>
      <c r="BD9" s="131" t="n">
        <f aca="false">RANDBETWEEN(0,1)</f>
        <v>1</v>
      </c>
      <c r="BE9" s="132" t="n">
        <f aca="false">RANDBETWEEN(40/6,70/6)/10*$AK$24</f>
        <v>1320</v>
      </c>
      <c r="BF9" s="133" t="n">
        <f aca="false">RANDBETWEEN(60,100)/100</f>
        <v>0.72</v>
      </c>
      <c r="BG9" s="132" t="n">
        <f aca="false">(AO9*$AK$8+AP9*$AK$9+AQ9*$AK$10+AR9*$AK$11+AS9*$AK$12+AT9*$AK$13+AU9*$AK$14+AV9*$AK$15+AW9*$AK$16+AX9*$AK$17+AY9*$AK$18+AZ9*$AK$19+BA9*$AK$20+BB9*$AK$21+BC9*$AK$22+BD9*$AK$23+BE9) * BF9</f>
        <v>6883.2</v>
      </c>
      <c r="BH9" s="133" t="n">
        <f aca="false">RANDBETWEEN(80,100)/100</f>
        <v>0.84</v>
      </c>
      <c r="BI9" s="132" t="n">
        <f aca="false">(AO9*$AK$8+AP9*$AK$9+AQ9*$AK$10+AR9*$AK$11+AS9*$AK$12+AT9*$AK$13+AU9*$AK$14+AV9*$AK$15+AW9*$AK$16+AX9*$AK$17+AY9*$AK$18+AZ9*$AK$19+BA9*$AK$20+BB9*$AK$21+BC9*$AK$22+BD9*$AK$23+BE9) * BH9</f>
        <v>8030.4</v>
      </c>
      <c r="BJ9" s="40"/>
      <c r="BN9" s="134"/>
      <c r="BO9" s="135"/>
      <c r="BP9" s="156" t="n">
        <f aca="false">M16</f>
        <v>5693.35539583333</v>
      </c>
      <c r="BQ9" s="157" t="n">
        <f aca="false">AC16</f>
        <v>4801.0621875</v>
      </c>
      <c r="BT9" s="82"/>
      <c r="BU9" s="158"/>
      <c r="BV9" s="140" t="n">
        <f aca="false">QUOTIENT(BW9,$BW$5)</f>
        <v>0</v>
      </c>
      <c r="BW9" s="17" t="n">
        <v>1</v>
      </c>
      <c r="BX9" s="141"/>
      <c r="BY9" s="159" t="s">
        <v>84</v>
      </c>
      <c r="BZ9" s="160" t="e">
        <f aca="true">INDIRECT( ADDRESS(CELL("строка",BG9)-BW9+BV9,68)) * CL9</f>
        <v>#VALUE!</v>
      </c>
      <c r="CA9" s="161" t="e">
        <f aca="true">INDIRECT( ADDRESS(CELL("строка",BG9)-BW9+BV9,59)) *CI9</f>
        <v>#VALUE!</v>
      </c>
      <c r="CB9" s="162" t="e">
        <f aca="true">INDIRECT( ADDRESS(CELL("строка",BG9)-BW9+BV9,69)) * CL9</f>
        <v>#VALUE!</v>
      </c>
      <c r="CC9" s="163" t="e">
        <f aca="true">INDIRECT( ADDRESS(CELL("строка",BG9)-BW9+BV9,61)) *CI9</f>
        <v>#VALUE!</v>
      </c>
      <c r="CD9" s="164" t="e">
        <f aca="false">BZ9-CA9</f>
        <v>#VALUE!</v>
      </c>
      <c r="CE9" s="165" t="e">
        <f aca="false">CB9-CC9</f>
        <v>#VALUE!</v>
      </c>
      <c r="CF9" s="55"/>
      <c r="CI9" s="22" t="n">
        <f aca="false">$CI$5</f>
        <v>0.3</v>
      </c>
      <c r="CL9" s="23" t="n">
        <f aca="false">CL5</f>
        <v>0.25</v>
      </c>
      <c r="CO9" s="166" t="s">
        <v>85</v>
      </c>
      <c r="CP9" s="167" t="e">
        <f aca="false">MAX(CE:CE)</f>
        <v>#VALUE!</v>
      </c>
    </row>
    <row r="10" customFormat="false" ht="13.4" hidden="false" customHeight="true" outlineLevel="0" collapsed="false">
      <c r="A10" s="151" t="s">
        <v>86</v>
      </c>
      <c r="B10" s="152" t="n">
        <v>4.8</v>
      </c>
      <c r="C10" s="152" t="n">
        <v>754.9</v>
      </c>
      <c r="D10" s="153" t="n">
        <v>81</v>
      </c>
      <c r="E10" s="154" t="s">
        <v>78</v>
      </c>
      <c r="F10" s="153" t="n">
        <v>1.5</v>
      </c>
      <c r="G10" s="115" t="n">
        <v>0.9</v>
      </c>
      <c r="H10" s="116" t="n">
        <f aca="false">RANDBETWEEN(80,100)/100</f>
        <v>0.92</v>
      </c>
      <c r="I10" s="117"/>
      <c r="J10" s="118"/>
      <c r="K10" s="119"/>
      <c r="L10" s="118"/>
      <c r="M10" s="120"/>
      <c r="N10" s="121"/>
      <c r="P10" s="121"/>
      <c r="Q10" s="151" t="s">
        <v>86</v>
      </c>
      <c r="R10" s="152" t="n">
        <v>0.1</v>
      </c>
      <c r="S10" s="152" t="n">
        <v>740.2</v>
      </c>
      <c r="T10" s="153" t="n">
        <v>90</v>
      </c>
      <c r="U10" s="154" t="s">
        <v>78</v>
      </c>
      <c r="V10" s="153" t="n">
        <v>2</v>
      </c>
      <c r="W10" s="115" t="n">
        <v>0.9</v>
      </c>
      <c r="X10" s="116" t="n">
        <f aca="false">RANDBETWEEN(80,100)/100</f>
        <v>0.8</v>
      </c>
      <c r="Y10" s="117"/>
      <c r="Z10" s="118"/>
      <c r="AA10" s="119"/>
      <c r="AB10" s="123"/>
      <c r="AC10" s="124"/>
      <c r="AD10" s="30"/>
      <c r="AG10" s="155" t="s">
        <v>12</v>
      </c>
      <c r="AH10" s="126" t="n">
        <v>100</v>
      </c>
      <c r="AI10" s="126" t="n">
        <v>1</v>
      </c>
      <c r="AJ10" s="126" t="n">
        <v>2</v>
      </c>
      <c r="AK10" s="127" t="n">
        <f aca="false">AH10*AI10*AJ10</f>
        <v>200</v>
      </c>
      <c r="AM10" s="128" t="n">
        <f aca="false">AM9-1</f>
        <v>44956</v>
      </c>
      <c r="AN10" s="129" t="str">
        <f aca="false">TEXT(AM10,"дддд")</f>
        <v>понедельник</v>
      </c>
      <c r="AO10" s="130" t="n">
        <v>1</v>
      </c>
      <c r="AP10" s="131" t="n">
        <v>1</v>
      </c>
      <c r="AQ10" s="131" t="n">
        <f aca="false">RANDBETWEEN(0,1)</f>
        <v>1</v>
      </c>
      <c r="AR10" s="131" t="n">
        <v>1</v>
      </c>
      <c r="AS10" s="131" t="n">
        <f aca="false">RANDBETWEEN(0,1)</f>
        <v>0</v>
      </c>
      <c r="AT10" s="131" t="n">
        <v>1</v>
      </c>
      <c r="AU10" s="131" t="n">
        <f aca="false">RANDBETWEEN(0,1)</f>
        <v>1</v>
      </c>
      <c r="AV10" s="131" t="n">
        <v>0</v>
      </c>
      <c r="AW10" s="131" t="n">
        <f aca="false">RANDBETWEEN(0,1)</f>
        <v>0</v>
      </c>
      <c r="AX10" s="131" t="n">
        <f aca="false">RANDBETWEEN(0,1)</f>
        <v>1</v>
      </c>
      <c r="AY10" s="131" t="n">
        <f aca="false">RANDBETWEEN(0,1)</f>
        <v>0</v>
      </c>
      <c r="AZ10" s="131" t="n">
        <v>1</v>
      </c>
      <c r="BA10" s="131" t="n">
        <f aca="false">RANDBETWEEN(0,1)</f>
        <v>0</v>
      </c>
      <c r="BB10" s="131" t="n">
        <v>1</v>
      </c>
      <c r="BC10" s="131" t="n">
        <f aca="false">RANDBETWEEN(0,1)</f>
        <v>0</v>
      </c>
      <c r="BD10" s="131" t="n">
        <f aca="false">RANDBETWEEN(0,1)</f>
        <v>1</v>
      </c>
      <c r="BE10" s="132" t="n">
        <f aca="false">RANDBETWEEN(40/6,70/6)/10*$AK$24</f>
        <v>1200</v>
      </c>
      <c r="BF10" s="133" t="n">
        <f aca="false">RANDBETWEEN(60,100)/100</f>
        <v>0.69</v>
      </c>
      <c r="BG10" s="132" t="n">
        <f aca="false">(AO10*$AK$8+AP10*$AK$9+AQ10*$AK$10+AR10*$AK$11+AS10*$AK$12+AT10*$AK$13+AU10*$AK$14+AV10*$AK$15+AW10*$AK$16+AX10*$AK$17+AY10*$AK$18+AZ10*$AK$19+BA10*$AK$20+BB10*$AK$21+BC10*$AK$22+BD10*$AK$23+BE10) * BF10</f>
        <v>6444.6</v>
      </c>
      <c r="BH10" s="133" t="n">
        <f aca="false">RANDBETWEEN(80,100)/100</f>
        <v>0.93</v>
      </c>
      <c r="BI10" s="132" t="n">
        <f aca="false">(AO10*$AK$8+AP10*$AK$9+AQ10*$AK$10+AR10*$AK$11+AS10*$AK$12+AT10*$AK$13+AU10*$AK$14+AV10*$AK$15+AW10*$AK$16+AX10*$AK$17+AY10*$AK$18+AZ10*$AK$19+BA10*$AK$20+BB10*$AK$21+BC10*$AK$22+BD10*$AK$23+BE10) * BH10</f>
        <v>8686.2</v>
      </c>
      <c r="BJ10" s="40"/>
      <c r="BL10" s="168" t="s">
        <v>87</v>
      </c>
      <c r="BM10" s="169" t="n">
        <v>10</v>
      </c>
      <c r="BN10" s="170" t="s">
        <v>53</v>
      </c>
      <c r="BO10" s="135"/>
      <c r="BP10" s="156" t="n">
        <f aca="false">M24</f>
        <v>31710.7327083333</v>
      </c>
      <c r="BQ10" s="157" t="n">
        <f aca="false">AC24</f>
        <v>4661.69802083333</v>
      </c>
      <c r="BT10" s="82"/>
      <c r="BU10" s="158"/>
      <c r="BV10" s="140" t="n">
        <f aca="false">QUOTIENT(BW10,$BW$5)</f>
        <v>0</v>
      </c>
      <c r="BW10" s="17" t="n">
        <v>2</v>
      </c>
      <c r="BX10" s="141"/>
      <c r="BY10" s="159" t="s">
        <v>58</v>
      </c>
      <c r="BZ10" s="160" t="e">
        <f aca="true">INDIRECT( ADDRESS(CELL("строка",BG10)-BW10+BV10,68)) * CL10</f>
        <v>#VALUE!</v>
      </c>
      <c r="CA10" s="161" t="e">
        <f aca="true">INDIRECT( ADDRESS(CELL("строка",BG10)-BW10+BV10,59)) *CI10</f>
        <v>#VALUE!</v>
      </c>
      <c r="CB10" s="162" t="e">
        <f aca="true">INDIRECT( ADDRESS(CELL("строка",BG10)-BW10+BV10,69)) * CL10</f>
        <v>#VALUE!</v>
      </c>
      <c r="CC10" s="163" t="e">
        <f aca="true">INDIRECT( ADDRESS(CELL("строка",BG10)-BW10+BV10,61)) *CI10</f>
        <v>#VALUE!</v>
      </c>
      <c r="CD10" s="164" t="e">
        <f aca="false">BZ10-CA10</f>
        <v>#VALUE!</v>
      </c>
      <c r="CE10" s="165" t="e">
        <f aca="false">CB10-CC10</f>
        <v>#VALUE!</v>
      </c>
      <c r="CF10" s="55"/>
      <c r="CI10" s="22" t="n">
        <f aca="false">$CI$6</f>
        <v>0.4</v>
      </c>
      <c r="CL10" s="23" t="n">
        <f aca="false">CL6</f>
        <v>0.25</v>
      </c>
    </row>
    <row r="11" customFormat="false" ht="13.4" hidden="false" customHeight="true" outlineLevel="0" collapsed="false">
      <c r="A11" s="151" t="s">
        <v>88</v>
      </c>
      <c r="B11" s="152" t="n">
        <v>3.4</v>
      </c>
      <c r="C11" s="152" t="n">
        <v>755.5</v>
      </c>
      <c r="D11" s="153" t="n">
        <v>95</v>
      </c>
      <c r="E11" s="154" t="s">
        <v>78</v>
      </c>
      <c r="F11" s="153" t="n">
        <v>3</v>
      </c>
      <c r="G11" s="115" t="n">
        <v>0.9</v>
      </c>
      <c r="H11" s="116" t="n">
        <f aca="false">RANDBETWEEN(80,100)/100</f>
        <v>0.99</v>
      </c>
      <c r="I11" s="117"/>
      <c r="J11" s="118"/>
      <c r="K11" s="119"/>
      <c r="L11" s="118"/>
      <c r="M11" s="120"/>
      <c r="N11" s="121"/>
      <c r="P11" s="121"/>
      <c r="Q11" s="151" t="s">
        <v>88</v>
      </c>
      <c r="R11" s="152" t="n">
        <v>0.7</v>
      </c>
      <c r="S11" s="152" t="n">
        <v>740.2</v>
      </c>
      <c r="T11" s="153" t="n">
        <v>84</v>
      </c>
      <c r="U11" s="154" t="s">
        <v>78</v>
      </c>
      <c r="V11" s="153" t="n">
        <v>2</v>
      </c>
      <c r="W11" s="115" t="n">
        <v>0.9</v>
      </c>
      <c r="X11" s="116" t="n">
        <f aca="false">RANDBETWEEN(80,100)/100</f>
        <v>0.94</v>
      </c>
      <c r="Y11" s="117"/>
      <c r="Z11" s="118"/>
      <c r="AA11" s="119"/>
      <c r="AB11" s="123"/>
      <c r="AC11" s="124"/>
      <c r="AD11" s="30"/>
      <c r="AG11" s="155" t="s">
        <v>13</v>
      </c>
      <c r="AH11" s="126" t="n">
        <v>300</v>
      </c>
      <c r="AI11" s="126" t="n">
        <v>1</v>
      </c>
      <c r="AJ11" s="126" t="n">
        <v>2</v>
      </c>
      <c r="AK11" s="127" t="n">
        <f aca="false">AH11*AI11*AJ11</f>
        <v>600</v>
      </c>
      <c r="AM11" s="128" t="n">
        <f aca="false">AM10-1</f>
        <v>44955</v>
      </c>
      <c r="AN11" s="129" t="str">
        <f aca="false">TEXT(AM11,"дддд")</f>
        <v>воскресенье</v>
      </c>
      <c r="AO11" s="130" t="n">
        <v>1</v>
      </c>
      <c r="AP11" s="131" t="n">
        <v>1</v>
      </c>
      <c r="AQ11" s="131" t="n">
        <f aca="false">RANDBETWEEN(0,1)</f>
        <v>0</v>
      </c>
      <c r="AR11" s="131" t="n">
        <v>1</v>
      </c>
      <c r="AS11" s="131" t="n">
        <f aca="false">RANDBETWEEN(0,1)</f>
        <v>1</v>
      </c>
      <c r="AT11" s="131" t="n">
        <v>1</v>
      </c>
      <c r="AU11" s="131" t="n">
        <f aca="false">RANDBETWEEN(0,1)</f>
        <v>0</v>
      </c>
      <c r="AV11" s="131" t="n">
        <v>0</v>
      </c>
      <c r="AW11" s="131" t="n">
        <f aca="false">RANDBETWEEN(0,1)</f>
        <v>0</v>
      </c>
      <c r="AX11" s="131" t="n">
        <f aca="false">RANDBETWEEN(0,1)</f>
        <v>0</v>
      </c>
      <c r="AY11" s="131" t="n">
        <f aca="false">RANDBETWEEN(0,1)</f>
        <v>0</v>
      </c>
      <c r="AZ11" s="131" t="n">
        <v>1</v>
      </c>
      <c r="BA11" s="131" t="n">
        <f aca="false">RANDBETWEEN(0,1)</f>
        <v>0</v>
      </c>
      <c r="BB11" s="131" t="n">
        <v>1</v>
      </c>
      <c r="BC11" s="131" t="n">
        <f aca="false">RANDBETWEEN(0,1)</f>
        <v>0</v>
      </c>
      <c r="BD11" s="131" t="n">
        <f aca="false">RANDBETWEEN(0,1)</f>
        <v>1</v>
      </c>
      <c r="BE11" s="132" t="n">
        <f aca="false">RANDBETWEEN(40/6,70/6)/10*$AK$24</f>
        <v>840</v>
      </c>
      <c r="BF11" s="133" t="n">
        <f aca="false">RANDBETWEEN(60,100)/100</f>
        <v>0.69</v>
      </c>
      <c r="BG11" s="132" t="n">
        <f aca="false">(AO11*$AK$8+AP11*$AK$9+AQ11*$AK$10+AR11*$AK$11+AS11*$AK$12+AT11*$AK$13+AU11*$AK$14+AV11*$AK$15+AW11*$AK$16+AX11*$AK$17+AY11*$AK$18+AZ11*$AK$19+BA11*$AK$20+BB11*$AK$21+BC11*$AK$22+BD11*$AK$23+BE11) * BF11</f>
        <v>5658</v>
      </c>
      <c r="BH11" s="133" t="n">
        <f aca="false">RANDBETWEEN(80,100)/100</f>
        <v>0.85</v>
      </c>
      <c r="BI11" s="132" t="n">
        <f aca="false">(AO11*$AK$8+AP11*$AK$9+AQ11*$AK$10+AR11*$AK$11+AS11*$AK$12+AT11*$AK$13+AU11*$AK$14+AV11*$AK$15+AW11*$AK$16+AX11*$AK$17+AY11*$AK$18+AZ11*$AK$19+BA11*$AK$20+BB11*$AK$21+BC11*$AK$22+BD11*$AK$23+BE11) * BH11</f>
        <v>6970</v>
      </c>
      <c r="BJ11" s="40"/>
      <c r="BN11" s="134"/>
      <c r="BO11" s="135"/>
      <c r="BP11" s="156" t="n">
        <f aca="false">M32</f>
        <v>7866.17710222222</v>
      </c>
      <c r="BQ11" s="157" t="n">
        <f aca="false">AC32</f>
        <v>4298.10797777778</v>
      </c>
      <c r="BT11" s="82" t="e">
        <f aca="false">IF(SUM(CD8:CD11) &gt; 0,0,(SUM(CD8:CD11))/(-$BM$10*1000))</f>
        <v>#VALUE!</v>
      </c>
      <c r="BU11" s="158" t="e">
        <f aca="false">IF(SUM(CE8:CE11) &gt; 0,0,(SUM(CE8:CE11))/(-$BM$10*1000))</f>
        <v>#VALUE!</v>
      </c>
      <c r="BV11" s="140" t="n">
        <f aca="false">QUOTIENT(BW11,$BW$5)</f>
        <v>0</v>
      </c>
      <c r="BW11" s="17" t="n">
        <v>3</v>
      </c>
      <c r="BX11" s="141"/>
      <c r="BY11" s="171" t="s">
        <v>75</v>
      </c>
      <c r="BZ11" s="172" t="e">
        <f aca="true">INDIRECT( ADDRESS(CELL("строка",BG11)-BW11+BV11,68)) * CL11</f>
        <v>#VALUE!</v>
      </c>
      <c r="CA11" s="173" t="e">
        <f aca="true">INDIRECT( ADDRESS(CELL("строка",BG11)-BW11+BV11,59)) * CI11</f>
        <v>#VALUE!</v>
      </c>
      <c r="CB11" s="174" t="e">
        <f aca="true">INDIRECT( ADDRESS(CELL("строка",BG11)-BW11+BV11,69)) * CL11</f>
        <v>#VALUE!</v>
      </c>
      <c r="CC11" s="175" t="e">
        <f aca="true">INDIRECT( ADDRESS(CELL("строка",BG11)-BW11+BV11,61)) *CI11</f>
        <v>#VALUE!</v>
      </c>
      <c r="CD11" s="176" t="e">
        <f aca="false">BZ11-CA11</f>
        <v>#VALUE!</v>
      </c>
      <c r="CE11" s="177" t="e">
        <f aca="false">CB11-CC11</f>
        <v>#VALUE!</v>
      </c>
      <c r="CF11" s="55"/>
      <c r="CI11" s="178" t="n">
        <f aca="false">$CI$7</f>
        <v>0.1</v>
      </c>
      <c r="CL11" s="23" t="n">
        <f aca="false">CL7</f>
        <v>0.25</v>
      </c>
      <c r="CO11" s="72" t="s">
        <v>89</v>
      </c>
      <c r="CP11" s="72"/>
    </row>
    <row r="12" customFormat="false" ht="13.4" hidden="false" customHeight="true" outlineLevel="0" collapsed="false">
      <c r="A12" s="151" t="s">
        <v>90</v>
      </c>
      <c r="B12" s="152" t="n">
        <v>1.9</v>
      </c>
      <c r="C12" s="152" t="n">
        <v>755.5</v>
      </c>
      <c r="D12" s="153" t="n">
        <v>100</v>
      </c>
      <c r="E12" s="154" t="n">
        <v>0</v>
      </c>
      <c r="F12" s="153" t="n">
        <v>0</v>
      </c>
      <c r="G12" s="115" t="n">
        <v>0.9</v>
      </c>
      <c r="H12" s="116" t="n">
        <f aca="false">RANDBETWEEN(80,100)/100</f>
        <v>0.97</v>
      </c>
      <c r="I12" s="117"/>
      <c r="J12" s="118"/>
      <c r="K12" s="119"/>
      <c r="L12" s="118"/>
      <c r="M12" s="120"/>
      <c r="N12" s="121"/>
      <c r="P12" s="121"/>
      <c r="Q12" s="151" t="s">
        <v>90</v>
      </c>
      <c r="R12" s="152" t="n">
        <v>0.7</v>
      </c>
      <c r="S12" s="152" t="n">
        <v>739.9</v>
      </c>
      <c r="T12" s="153" t="n">
        <v>87</v>
      </c>
      <c r="U12" s="154" t="s">
        <v>91</v>
      </c>
      <c r="V12" s="153" t="n">
        <v>1</v>
      </c>
      <c r="W12" s="115" t="n">
        <v>0.9</v>
      </c>
      <c r="X12" s="116" t="n">
        <f aca="false">RANDBETWEEN(80,100)/100</f>
        <v>0.95</v>
      </c>
      <c r="Y12" s="117"/>
      <c r="Z12" s="118"/>
      <c r="AA12" s="119"/>
      <c r="AB12" s="123"/>
      <c r="AC12" s="124"/>
      <c r="AD12" s="30"/>
      <c r="AG12" s="155" t="s">
        <v>14</v>
      </c>
      <c r="AH12" s="126" t="n">
        <v>400</v>
      </c>
      <c r="AI12" s="126" t="n">
        <v>1</v>
      </c>
      <c r="AJ12" s="126" t="n">
        <v>2</v>
      </c>
      <c r="AK12" s="127" t="n">
        <f aca="false">AH12*AI12*AJ12</f>
        <v>800</v>
      </c>
      <c r="AM12" s="128" t="n">
        <f aca="false">AM11-1</f>
        <v>44954</v>
      </c>
      <c r="AN12" s="129" t="str">
        <f aca="false">TEXT(AM12,"дддд")</f>
        <v>суббота</v>
      </c>
      <c r="AO12" s="130" t="n">
        <v>1</v>
      </c>
      <c r="AP12" s="131" t="n">
        <v>1</v>
      </c>
      <c r="AQ12" s="131" t="n">
        <f aca="false">RANDBETWEEN(0,1)</f>
        <v>0</v>
      </c>
      <c r="AR12" s="131" t="n">
        <v>1</v>
      </c>
      <c r="AS12" s="131" t="n">
        <f aca="false">RANDBETWEEN(0,1)</f>
        <v>0</v>
      </c>
      <c r="AT12" s="131" t="n">
        <v>1</v>
      </c>
      <c r="AU12" s="131" t="n">
        <f aca="false">RANDBETWEEN(0,1)</f>
        <v>1</v>
      </c>
      <c r="AV12" s="131" t="n">
        <v>0</v>
      </c>
      <c r="AW12" s="131" t="n">
        <f aca="false">RANDBETWEEN(0,1)</f>
        <v>1</v>
      </c>
      <c r="AX12" s="131" t="n">
        <f aca="false">RANDBETWEEN(0,1)</f>
        <v>0</v>
      </c>
      <c r="AY12" s="131" t="n">
        <f aca="false">RANDBETWEEN(0,1)</f>
        <v>0</v>
      </c>
      <c r="AZ12" s="131" t="n">
        <v>1</v>
      </c>
      <c r="BA12" s="131" t="n">
        <f aca="false">RANDBETWEEN(0,1)</f>
        <v>0</v>
      </c>
      <c r="BB12" s="131" t="n">
        <v>1</v>
      </c>
      <c r="BC12" s="131" t="n">
        <f aca="false">RANDBETWEEN(0,1)</f>
        <v>1</v>
      </c>
      <c r="BD12" s="131" t="n">
        <f aca="false">RANDBETWEEN(0,1)</f>
        <v>0</v>
      </c>
      <c r="BE12" s="132" t="n">
        <f aca="false">RANDBETWEEN(40/6,70/6)/10*$AK$24</f>
        <v>1440</v>
      </c>
      <c r="BF12" s="133" t="n">
        <f aca="false">RANDBETWEEN(60,100)/100</f>
        <v>0.62</v>
      </c>
      <c r="BG12" s="132" t="n">
        <f aca="false">(AO12*$AK$8+AP12*$AK$9+AQ12*$AK$10+AR12*$AK$11+AS12*$AK$12+AT12*$AK$13+AU12*$AK$14+AV12*$AK$15+AW12*$AK$16+AX12*$AK$17+AY12*$AK$18+AZ12*$AK$19+BA12*$AK$20+BB12*$AK$21+BC12*$AK$22+BD12*$AK$23+BE12) * BF12</f>
        <v>6038.8</v>
      </c>
      <c r="BH12" s="133" t="n">
        <f aca="false">RANDBETWEEN(80,100)/100</f>
        <v>0.93</v>
      </c>
      <c r="BI12" s="132" t="n">
        <f aca="false">(AO12*$AK$8+AP12*$AK$9+AQ12*$AK$10+AR12*$AK$11+AS12*$AK$12+AT12*$AK$13+AU12*$AK$14+AV12*$AK$15+AW12*$AK$16+AX12*$AK$17+AY12*$AK$18+AZ12*$AK$19+BA12*$AK$20+BB12*$AK$21+BC12*$AK$22+BD12*$AK$23+BE12) * BH12</f>
        <v>9058.2</v>
      </c>
      <c r="BJ12" s="40"/>
      <c r="BN12" s="134"/>
      <c r="BO12" s="135"/>
      <c r="BP12" s="156" t="n">
        <f aca="false">M38</f>
        <v>9761.42709583333</v>
      </c>
      <c r="BQ12" s="157" t="n">
        <f aca="false">AC38</f>
        <v>4575.3638</v>
      </c>
      <c r="BT12" s="82" t="s">
        <v>79</v>
      </c>
      <c r="BU12" s="158"/>
      <c r="BV12" s="140" t="n">
        <f aca="false">QUOTIENT(BW12,$BW$5)</f>
        <v>1</v>
      </c>
      <c r="BW12" s="17" t="n">
        <v>4</v>
      </c>
      <c r="BX12" s="141" t="n">
        <f aca="false">DATE(2023,2,(1-QUOTIENT(BW12,$BW$5)))</f>
        <v>44957</v>
      </c>
      <c r="BY12" s="142" t="s">
        <v>80</v>
      </c>
      <c r="BZ12" s="143" t="e">
        <f aca="true">INDIRECT( ADDRESS(CELL("строка",BG12)-BW12+BV12,68)) * CL12</f>
        <v>#VALUE!</v>
      </c>
      <c r="CA12" s="144" t="e">
        <f aca="true">INDIRECT( ADDRESS(CELL("строка",BG12)-BW12+BV12,59)) *CI12</f>
        <v>#VALUE!</v>
      </c>
      <c r="CB12" s="145" t="e">
        <f aca="true">INDIRECT( ADDRESS(CELL("строка",BG12)-BW12+BV12,69)) * CL12</f>
        <v>#VALUE!</v>
      </c>
      <c r="CC12" s="146" t="e">
        <f aca="true">INDIRECT( ADDRESS(CELL("строка",BG12)-BW12+BV12,61)) *CI12</f>
        <v>#VALUE!</v>
      </c>
      <c r="CD12" s="147" t="e">
        <f aca="false">BZ12-CA12</f>
        <v>#VALUE!</v>
      </c>
      <c r="CE12" s="148" t="e">
        <f aca="false">CB12-CC12</f>
        <v>#VALUE!</v>
      </c>
      <c r="CF12" s="55"/>
      <c r="CI12" s="22" t="n">
        <f aca="false">$CI$4</f>
        <v>0.2</v>
      </c>
      <c r="CL12" s="23" t="n">
        <f aca="false">CL8</f>
        <v>0.25</v>
      </c>
    </row>
    <row r="13" customFormat="false" ht="13.4" hidden="false" customHeight="true" outlineLevel="0" collapsed="false">
      <c r="A13" s="151" t="s">
        <v>92</v>
      </c>
      <c r="B13" s="152" t="n">
        <v>2.6</v>
      </c>
      <c r="C13" s="152" t="n">
        <v>754.9</v>
      </c>
      <c r="D13" s="153" t="n">
        <v>100</v>
      </c>
      <c r="E13" s="154" t="s">
        <v>93</v>
      </c>
      <c r="F13" s="153" t="n">
        <v>3</v>
      </c>
      <c r="G13" s="115" t="n">
        <v>0.9</v>
      </c>
      <c r="H13" s="116" t="n">
        <f aca="false">RANDBETWEEN(80,100)/100</f>
        <v>0.95</v>
      </c>
      <c r="I13" s="117"/>
      <c r="J13" s="118"/>
      <c r="K13" s="119"/>
      <c r="L13" s="118"/>
      <c r="M13" s="120"/>
      <c r="N13" s="121"/>
      <c r="P13" s="121"/>
      <c r="Q13" s="151" t="s">
        <v>92</v>
      </c>
      <c r="R13" s="152" t="n">
        <v>0.8</v>
      </c>
      <c r="S13" s="152" t="n">
        <v>739</v>
      </c>
      <c r="T13" s="153" t="n">
        <v>84</v>
      </c>
      <c r="U13" s="154" t="s">
        <v>91</v>
      </c>
      <c r="V13" s="153" t="n">
        <v>1</v>
      </c>
      <c r="W13" s="115" t="n">
        <v>0.9</v>
      </c>
      <c r="X13" s="116" t="n">
        <f aca="false">RANDBETWEEN(80,100)/100</f>
        <v>0.86</v>
      </c>
      <c r="Y13" s="117"/>
      <c r="Z13" s="118"/>
      <c r="AA13" s="119"/>
      <c r="AB13" s="123"/>
      <c r="AC13" s="124"/>
      <c r="AD13" s="30"/>
      <c r="AG13" s="155" t="s">
        <v>15</v>
      </c>
      <c r="AH13" s="126" t="n">
        <v>20</v>
      </c>
      <c r="AI13" s="126" t="n">
        <v>10</v>
      </c>
      <c r="AJ13" s="126" t="n">
        <v>5</v>
      </c>
      <c r="AK13" s="127" t="n">
        <f aca="false">AH13*AI13*AJ13</f>
        <v>1000</v>
      </c>
      <c r="AM13" s="128" t="n">
        <f aca="false">AM12-1</f>
        <v>44953</v>
      </c>
      <c r="AN13" s="129" t="str">
        <f aca="false">TEXT(AM13,"дддд")</f>
        <v>пятница</v>
      </c>
      <c r="AO13" s="130" t="n">
        <v>1</v>
      </c>
      <c r="AP13" s="131" t="n">
        <v>1</v>
      </c>
      <c r="AQ13" s="131" t="n">
        <f aca="false">RANDBETWEEN(0,1)</f>
        <v>1</v>
      </c>
      <c r="AR13" s="131" t="n">
        <v>1</v>
      </c>
      <c r="AS13" s="131" t="n">
        <f aca="false">RANDBETWEEN(0,1)</f>
        <v>1</v>
      </c>
      <c r="AT13" s="131" t="n">
        <v>1</v>
      </c>
      <c r="AU13" s="131" t="n">
        <f aca="false">RANDBETWEEN(0,1)</f>
        <v>0</v>
      </c>
      <c r="AV13" s="131" t="n">
        <v>0</v>
      </c>
      <c r="AW13" s="131" t="n">
        <f aca="false">RANDBETWEEN(0,1)</f>
        <v>1</v>
      </c>
      <c r="AX13" s="131" t="n">
        <f aca="false">RANDBETWEEN(0,1)</f>
        <v>0</v>
      </c>
      <c r="AY13" s="131" t="n">
        <f aca="false">RANDBETWEEN(0,1)</f>
        <v>0</v>
      </c>
      <c r="AZ13" s="131" t="n">
        <v>1</v>
      </c>
      <c r="BA13" s="131" t="n">
        <f aca="false">RANDBETWEEN(0,1)</f>
        <v>1</v>
      </c>
      <c r="BB13" s="131" t="n">
        <v>1</v>
      </c>
      <c r="BC13" s="131" t="n">
        <f aca="false">RANDBETWEEN(0,1)</f>
        <v>0</v>
      </c>
      <c r="BD13" s="131" t="n">
        <f aca="false">RANDBETWEEN(0,1)</f>
        <v>1</v>
      </c>
      <c r="BE13" s="132" t="n">
        <f aca="false">RANDBETWEEN(40/6,70/6)/10*$AK$24</f>
        <v>1440</v>
      </c>
      <c r="BF13" s="133" t="n">
        <f aca="false">RANDBETWEEN(60,100)/100</f>
        <v>0.76</v>
      </c>
      <c r="BG13" s="132" t="n">
        <f aca="false">(AO13*$AK$8+AP13*$AK$9+AQ13*$AK$10+AR13*$AK$11+AS13*$AK$12+AT13*$AK$13+AU13*$AK$14+AV13*$AK$15+AW13*$AK$16+AX13*$AK$17+AY13*$AK$18+AZ13*$AK$19+BA13*$AK$20+BB13*$AK$21+BC13*$AK$22+BD13*$AK$23+BE13) * BF13</f>
        <v>8436</v>
      </c>
      <c r="BH13" s="133" t="n">
        <f aca="false">RANDBETWEEN(80,100)/100</f>
        <v>0.89</v>
      </c>
      <c r="BI13" s="132" t="n">
        <f aca="false">(AO13*$AK$8+AP13*$AK$9+AQ13*$AK$10+AR13*$AK$11+AS13*$AK$12+AT13*$AK$13+AU13*$AK$14+AV13*$AK$15+AW13*$AK$16+AX13*$AK$17+AY13*$AK$18+AZ13*$AK$19+BA13*$AK$20+BB13*$AK$21+BC13*$AK$22+BD13*$AK$23+BE13) * BH13</f>
        <v>9879</v>
      </c>
      <c r="BJ13" s="40"/>
      <c r="BN13" s="134"/>
      <c r="BO13" s="135"/>
      <c r="BP13" s="156" t="n">
        <f aca="false">M46</f>
        <v>9884.53172395833</v>
      </c>
      <c r="BQ13" s="157" t="n">
        <f aca="false">AC46</f>
        <v>4805.2772265625</v>
      </c>
      <c r="BT13" s="82"/>
      <c r="BU13" s="158"/>
      <c r="BV13" s="140" t="n">
        <f aca="false">QUOTIENT(BW13,$BW$5)</f>
        <v>1</v>
      </c>
      <c r="BW13" s="17" t="n">
        <v>5</v>
      </c>
      <c r="BX13" s="141"/>
      <c r="BY13" s="159" t="s">
        <v>84</v>
      </c>
      <c r="BZ13" s="160" t="e">
        <f aca="true">INDIRECT( ADDRESS(CELL("строка",BG13)-BW13+BV13,68)) * CL13</f>
        <v>#VALUE!</v>
      </c>
      <c r="CA13" s="161" t="e">
        <f aca="true">INDIRECT( ADDRESS(CELL("строка",BG13)-BW13+BV13,59)) *CI13</f>
        <v>#VALUE!</v>
      </c>
      <c r="CB13" s="162" t="e">
        <f aca="true">INDIRECT( ADDRESS(CELL("строка",BG13)-BW13+BV13,69)) * CL13</f>
        <v>#VALUE!</v>
      </c>
      <c r="CC13" s="163" t="e">
        <f aca="true">INDIRECT( ADDRESS(CELL("строка",BG13)-BW13+BV13,61)) *CI13</f>
        <v>#VALUE!</v>
      </c>
      <c r="CD13" s="164" t="e">
        <f aca="false">BZ13-CA13</f>
        <v>#VALUE!</v>
      </c>
      <c r="CE13" s="165" t="e">
        <f aca="false">CB13-CC13</f>
        <v>#VALUE!</v>
      </c>
      <c r="CF13" s="55"/>
      <c r="CI13" s="22" t="n">
        <f aca="false">$CI$5</f>
        <v>0.3</v>
      </c>
      <c r="CL13" s="23" t="n">
        <f aca="false">CL9</f>
        <v>0.25</v>
      </c>
    </row>
    <row r="14" customFormat="false" ht="13.4" hidden="false" customHeight="true" outlineLevel="0" collapsed="false">
      <c r="A14" s="151" t="s">
        <v>94</v>
      </c>
      <c r="B14" s="152" t="n">
        <v>2.7</v>
      </c>
      <c r="C14" s="152" t="n">
        <v>754.6</v>
      </c>
      <c r="D14" s="153" t="n">
        <v>100</v>
      </c>
      <c r="E14" s="154" t="n">
        <v>0</v>
      </c>
      <c r="F14" s="153" t="n">
        <v>0</v>
      </c>
      <c r="G14" s="115" t="n">
        <v>0.9</v>
      </c>
      <c r="H14" s="116" t="n">
        <f aca="false">RANDBETWEEN(80,100)/100</f>
        <v>0.93</v>
      </c>
      <c r="I14" s="117"/>
      <c r="J14" s="118"/>
      <c r="K14" s="119"/>
      <c r="L14" s="118"/>
      <c r="M14" s="120"/>
      <c r="N14" s="121"/>
      <c r="P14" s="121"/>
      <c r="Q14" s="151" t="s">
        <v>94</v>
      </c>
      <c r="R14" s="152" t="n">
        <v>0.5</v>
      </c>
      <c r="S14" s="152" t="n">
        <v>738.7</v>
      </c>
      <c r="T14" s="153" t="n">
        <v>89</v>
      </c>
      <c r="U14" s="154" t="s">
        <v>91</v>
      </c>
      <c r="V14" s="153" t="n">
        <v>1</v>
      </c>
      <c r="W14" s="115" t="n">
        <v>0.9</v>
      </c>
      <c r="X14" s="116" t="n">
        <f aca="false">RANDBETWEEN(80,100)/100</f>
        <v>0.95</v>
      </c>
      <c r="Y14" s="117"/>
      <c r="Z14" s="118"/>
      <c r="AA14" s="119"/>
      <c r="AB14" s="123"/>
      <c r="AC14" s="124"/>
      <c r="AD14" s="30"/>
      <c r="AG14" s="155" t="s">
        <v>16</v>
      </c>
      <c r="AH14" s="126" t="n">
        <v>1200</v>
      </c>
      <c r="AI14" s="126" t="n">
        <v>1</v>
      </c>
      <c r="AJ14" s="126" t="n">
        <v>0.3</v>
      </c>
      <c r="AK14" s="127" t="n">
        <f aca="false">AH14*AI14*AJ14</f>
        <v>360</v>
      </c>
      <c r="AM14" s="128" t="n">
        <f aca="false">AM13-1</f>
        <v>44952</v>
      </c>
      <c r="AN14" s="129" t="str">
        <f aca="false">TEXT(AM14,"дддд")</f>
        <v>четверг</v>
      </c>
      <c r="AO14" s="130" t="n">
        <v>1</v>
      </c>
      <c r="AP14" s="131" t="n">
        <v>1</v>
      </c>
      <c r="AQ14" s="131" t="n">
        <f aca="false">RANDBETWEEN(0,1)</f>
        <v>0</v>
      </c>
      <c r="AR14" s="131" t="n">
        <v>1</v>
      </c>
      <c r="AS14" s="131" t="n">
        <f aca="false">RANDBETWEEN(0,1)</f>
        <v>0</v>
      </c>
      <c r="AT14" s="131" t="n">
        <v>1</v>
      </c>
      <c r="AU14" s="131" t="n">
        <f aca="false">RANDBETWEEN(0,1)</f>
        <v>0</v>
      </c>
      <c r="AV14" s="131" t="n">
        <v>0</v>
      </c>
      <c r="AW14" s="131" t="n">
        <f aca="false">RANDBETWEEN(0,1)</f>
        <v>1</v>
      </c>
      <c r="AX14" s="131" t="n">
        <f aca="false">RANDBETWEEN(0,1)</f>
        <v>1</v>
      </c>
      <c r="AY14" s="131" t="n">
        <f aca="false">RANDBETWEEN(0,1)</f>
        <v>0</v>
      </c>
      <c r="AZ14" s="131" t="n">
        <v>1</v>
      </c>
      <c r="BA14" s="131" t="n">
        <f aca="false">RANDBETWEEN(0,1)</f>
        <v>0</v>
      </c>
      <c r="BB14" s="131" t="n">
        <v>1</v>
      </c>
      <c r="BC14" s="131" t="n">
        <f aca="false">RANDBETWEEN(0,1)</f>
        <v>1</v>
      </c>
      <c r="BD14" s="131" t="n">
        <f aca="false">RANDBETWEEN(0,1)</f>
        <v>0</v>
      </c>
      <c r="BE14" s="132" t="n">
        <f aca="false">RANDBETWEEN(40/6,70/6)/10*$AK$24</f>
        <v>1440</v>
      </c>
      <c r="BF14" s="133" t="n">
        <f aca="false">RANDBETWEEN(60,100)/100</f>
        <v>0.95</v>
      </c>
      <c r="BG14" s="132" t="n">
        <f aca="false">(AO14*$AK$8+AP14*$AK$9+AQ14*$AK$10+AR14*$AK$11+AS14*$AK$12+AT14*$AK$13+AU14*$AK$14+AV14*$AK$15+AW14*$AK$16+AX14*$AK$17+AY14*$AK$18+AZ14*$AK$19+BA14*$AK$20+BB14*$AK$21+BC14*$AK$22+BD14*$AK$23+BE14) * BF14</f>
        <v>9880</v>
      </c>
      <c r="BH14" s="133" t="n">
        <f aca="false">RANDBETWEEN(80,100)/100</f>
        <v>0.86</v>
      </c>
      <c r="BI14" s="132" t="n">
        <f aca="false">(AO14*$AK$8+AP14*$AK$9+AQ14*$AK$10+AR14*$AK$11+AS14*$AK$12+AT14*$AK$13+AU14*$AK$14+AV14*$AK$15+AW14*$AK$16+AX14*$AK$17+AY14*$AK$18+AZ14*$AK$19+BA14*$AK$20+BB14*$AK$21+BC14*$AK$22+BD14*$AK$23+BE14) * BH14</f>
        <v>8944</v>
      </c>
      <c r="BJ14" s="40"/>
      <c r="BN14" s="134"/>
      <c r="BO14" s="135"/>
      <c r="BP14" s="156" t="n">
        <f aca="false">M54</f>
        <v>5921.96433333333</v>
      </c>
      <c r="BQ14" s="157" t="n">
        <f aca="false">AC54</f>
        <v>4819.86299166667</v>
      </c>
      <c r="BT14" s="82"/>
      <c r="BU14" s="158"/>
      <c r="BV14" s="140" t="n">
        <f aca="false">QUOTIENT(BW14,$BW$5)</f>
        <v>1</v>
      </c>
      <c r="BW14" s="17" t="n">
        <v>6</v>
      </c>
      <c r="BX14" s="141"/>
      <c r="BY14" s="159" t="s">
        <v>58</v>
      </c>
      <c r="BZ14" s="160" t="e">
        <f aca="true">INDIRECT( ADDRESS(CELL("строка",BG14)-BW14+BV14,68)) * CL14</f>
        <v>#VALUE!</v>
      </c>
      <c r="CA14" s="161" t="e">
        <f aca="true">INDIRECT( ADDRESS(CELL("строка",BG14)-BW14+BV14,59)) *CI14</f>
        <v>#VALUE!</v>
      </c>
      <c r="CB14" s="162" t="e">
        <f aca="true">INDIRECT( ADDRESS(CELL("строка",BG14)-BW14+BV14,69)) * CL14</f>
        <v>#VALUE!</v>
      </c>
      <c r="CC14" s="163" t="e">
        <f aca="true">INDIRECT( ADDRESS(CELL("строка",BG14)-BW14+BV14,61)) *CI14</f>
        <v>#VALUE!</v>
      </c>
      <c r="CD14" s="164" t="e">
        <f aca="false">BZ14-CA14</f>
        <v>#VALUE!</v>
      </c>
      <c r="CE14" s="165" t="e">
        <f aca="false">CB14-CC14</f>
        <v>#VALUE!</v>
      </c>
      <c r="CF14" s="55"/>
      <c r="CI14" s="22" t="n">
        <f aca="false">$CI$6</f>
        <v>0.4</v>
      </c>
      <c r="CL14" s="23" t="n">
        <f aca="false">CL10</f>
        <v>0.25</v>
      </c>
    </row>
    <row r="15" customFormat="false" ht="13.4" hidden="false" customHeight="true" outlineLevel="0" collapsed="false">
      <c r="A15" s="151" t="s">
        <v>95</v>
      </c>
      <c r="B15" s="152" t="n">
        <v>3.3</v>
      </c>
      <c r="C15" s="152" t="n">
        <v>754.7</v>
      </c>
      <c r="D15" s="153" t="n">
        <v>100</v>
      </c>
      <c r="E15" s="154" t="s">
        <v>93</v>
      </c>
      <c r="F15" s="153" t="n">
        <v>4.5</v>
      </c>
      <c r="G15" s="115" t="n">
        <v>0.9</v>
      </c>
      <c r="H15" s="116" t="n">
        <f aca="false">RANDBETWEEN(80,100)/100</f>
        <v>0.86</v>
      </c>
      <c r="I15" s="117"/>
      <c r="J15" s="118"/>
      <c r="K15" s="119"/>
      <c r="L15" s="118"/>
      <c r="M15" s="120"/>
      <c r="N15" s="121"/>
      <c r="P15" s="121"/>
      <c r="Q15" s="151" t="s">
        <v>95</v>
      </c>
      <c r="R15" s="152" t="n">
        <v>0.4</v>
      </c>
      <c r="S15" s="152" t="n">
        <v>738.2</v>
      </c>
      <c r="T15" s="153" t="n">
        <v>89</v>
      </c>
      <c r="U15" s="154" t="s">
        <v>91</v>
      </c>
      <c r="V15" s="153" t="n">
        <v>1</v>
      </c>
      <c r="W15" s="115" t="n">
        <v>0.9</v>
      </c>
      <c r="X15" s="116" t="n">
        <f aca="false">RANDBETWEEN(80,100)/100</f>
        <v>0.85</v>
      </c>
      <c r="Y15" s="117"/>
      <c r="Z15" s="118"/>
      <c r="AA15" s="119"/>
      <c r="AB15" s="123"/>
      <c r="AC15" s="124"/>
      <c r="AD15" s="30"/>
      <c r="AG15" s="155" t="s">
        <v>17</v>
      </c>
      <c r="AH15" s="126" t="n">
        <v>120</v>
      </c>
      <c r="AI15" s="126" t="n">
        <v>1</v>
      </c>
      <c r="AJ15" s="126" t="n">
        <v>12</v>
      </c>
      <c r="AK15" s="127" t="n">
        <f aca="false">AH15*AI15*AJ15</f>
        <v>1440</v>
      </c>
      <c r="AM15" s="128" t="n">
        <f aca="false">AM14-1</f>
        <v>44951</v>
      </c>
      <c r="AN15" s="129" t="str">
        <f aca="false">TEXT(AM15,"дддд")</f>
        <v>среда</v>
      </c>
      <c r="AO15" s="130" t="n">
        <v>1</v>
      </c>
      <c r="AP15" s="131" t="n">
        <v>1</v>
      </c>
      <c r="AQ15" s="131" t="n">
        <f aca="false">RANDBETWEEN(0,1)</f>
        <v>1</v>
      </c>
      <c r="AR15" s="131" t="n">
        <v>1</v>
      </c>
      <c r="AS15" s="131" t="n">
        <f aca="false">RANDBETWEEN(0,1)</f>
        <v>0</v>
      </c>
      <c r="AT15" s="131" t="n">
        <v>1</v>
      </c>
      <c r="AU15" s="131" t="n">
        <f aca="false">RANDBETWEEN(0,1)</f>
        <v>1</v>
      </c>
      <c r="AV15" s="131" t="n">
        <v>0</v>
      </c>
      <c r="AW15" s="131" t="n">
        <f aca="false">RANDBETWEEN(0,1)</f>
        <v>1</v>
      </c>
      <c r="AX15" s="131" t="n">
        <f aca="false">RANDBETWEEN(0,1)</f>
        <v>0</v>
      </c>
      <c r="AY15" s="131" t="n">
        <f aca="false">RANDBETWEEN(0,1)</f>
        <v>1</v>
      </c>
      <c r="AZ15" s="131" t="n">
        <v>1</v>
      </c>
      <c r="BA15" s="131" t="n">
        <f aca="false">RANDBETWEEN(0,1)</f>
        <v>0</v>
      </c>
      <c r="BB15" s="131" t="n">
        <v>1</v>
      </c>
      <c r="BC15" s="131" t="n">
        <f aca="false">RANDBETWEEN(0,1)</f>
        <v>1</v>
      </c>
      <c r="BD15" s="131" t="n">
        <f aca="false">RANDBETWEEN(0,1)</f>
        <v>1</v>
      </c>
      <c r="BE15" s="132" t="n">
        <f aca="false">RANDBETWEEN(40/6,70/6)/10*$AK$24</f>
        <v>1200</v>
      </c>
      <c r="BF15" s="133" t="n">
        <f aca="false">RANDBETWEEN(60,100)/100</f>
        <v>0.91</v>
      </c>
      <c r="BG15" s="132" t="n">
        <f aca="false">(AO15*$AK$8+AP15*$AK$9+AQ15*$AK$10+AR15*$AK$11+AS15*$AK$12+AT15*$AK$13+AU15*$AK$14+AV15*$AK$15+AW15*$AK$16+AX15*$AK$17+AY15*$AK$18+AZ15*$AK$19+BA15*$AK$20+BB15*$AK$21+BC15*$AK$22+BD15*$AK$23+BE15) * BF15</f>
        <v>10283</v>
      </c>
      <c r="BH15" s="133" t="n">
        <f aca="false">RANDBETWEEN(80,100)/100</f>
        <v>0.85</v>
      </c>
      <c r="BI15" s="132" t="n">
        <f aca="false">(AO15*$AK$8+AP15*$AK$9+AQ15*$AK$10+AR15*$AK$11+AS15*$AK$12+AT15*$AK$13+AU15*$AK$14+AV15*$AK$15+AW15*$AK$16+AX15*$AK$17+AY15*$AK$18+AZ15*$AK$19+BA15*$AK$20+BB15*$AK$21+BC15*$AK$22+BD15*$AK$23+BE15) * BH15</f>
        <v>9605</v>
      </c>
      <c r="BJ15" s="40"/>
      <c r="BN15" s="134"/>
      <c r="BO15" s="135"/>
      <c r="BP15" s="156" t="n">
        <f aca="false">M62</f>
        <v>9590.3121796875</v>
      </c>
      <c r="BQ15" s="157" t="n">
        <f aca="false">AC62</f>
        <v>4433.9089625</v>
      </c>
      <c r="BT15" s="82" t="e">
        <f aca="false">IF(SUM(CD12:CD15) &gt; 0,0,(SUM(CD12:CD15))/(-$BM$10*1000))</f>
        <v>#VALUE!</v>
      </c>
      <c r="BU15" s="158" t="e">
        <f aca="false">IF(SUM(CE12:CE15) &gt; 0,0,(SUM(CE12:CE15))/(-$BM$10*1000))</f>
        <v>#VALUE!</v>
      </c>
      <c r="BV15" s="140" t="n">
        <f aca="false">QUOTIENT(BW15,$BW$5)</f>
        <v>1</v>
      </c>
      <c r="BW15" s="17" t="n">
        <v>7</v>
      </c>
      <c r="BX15" s="141"/>
      <c r="BY15" s="171" t="s">
        <v>75</v>
      </c>
      <c r="BZ15" s="172" t="e">
        <f aca="true">INDIRECT( ADDRESS(CELL("строка",BG15)-BW15+BV15,68)) * CL15</f>
        <v>#VALUE!</v>
      </c>
      <c r="CA15" s="173" t="e">
        <f aca="true">INDIRECT( ADDRESS(CELL("строка",BG15)-BW15+BV15,59)) * CI15</f>
        <v>#VALUE!</v>
      </c>
      <c r="CB15" s="174" t="e">
        <f aca="true">INDIRECT( ADDRESS(CELL("строка",BG15)-BW15+BV15,69)) * CL15</f>
        <v>#VALUE!</v>
      </c>
      <c r="CC15" s="175" t="e">
        <f aca="true">INDIRECT( ADDRESS(CELL("строка",BG15)-BW15+BV15,61)) *CI15</f>
        <v>#VALUE!</v>
      </c>
      <c r="CD15" s="176" t="e">
        <f aca="false">BZ15-CA15</f>
        <v>#VALUE!</v>
      </c>
      <c r="CE15" s="177" t="e">
        <f aca="false">CB15-CC15</f>
        <v>#VALUE!</v>
      </c>
      <c r="CF15" s="55"/>
      <c r="CI15" s="178" t="n">
        <f aca="false">$CI$7</f>
        <v>0.1</v>
      </c>
      <c r="CL15" s="23" t="n">
        <f aca="false">CL11</f>
        <v>0.25</v>
      </c>
    </row>
    <row r="16" customFormat="false" ht="13.25" hidden="false" customHeight="true" outlineLevel="0" collapsed="false">
      <c r="A16" s="151" t="s">
        <v>96</v>
      </c>
      <c r="B16" s="152" t="n">
        <v>4.9</v>
      </c>
      <c r="C16" s="152" t="n">
        <v>754.3</v>
      </c>
      <c r="D16" s="153" t="n">
        <v>100</v>
      </c>
      <c r="E16" s="154" t="s">
        <v>93</v>
      </c>
      <c r="F16" s="153" t="n">
        <v>3</v>
      </c>
      <c r="G16" s="115" t="n">
        <v>0.9</v>
      </c>
      <c r="H16" s="116" t="n">
        <f aca="false">RANDBETWEEN(80,100)/100</f>
        <v>0.91</v>
      </c>
      <c r="I16" s="117" t="n">
        <v>0.404780092592593</v>
      </c>
      <c r="J16" s="118" t="n">
        <v>0.404780092592593</v>
      </c>
      <c r="K16" s="119" t="n">
        <f aca="false">(J16 * 24) * $B$3 * $F$3 * (1 - 0.7*AVERAGE(G16:G23)) * AVERAGE(H16:H23)</f>
        <v>3776.35539583333</v>
      </c>
      <c r="L16" s="118" t="n">
        <f aca="false">IF(AVERAGE(F16:F23)&gt; $J$3, $B$4*$F$4*AVERAGE(F16:F23)/$B$5*24*AVERAGE(H16:H23), $B$4*$F$4*AVERAGE(F16:F23)/$B$5*24*AVERAGE(H16:H23) * 0.2)</f>
        <v>1917</v>
      </c>
      <c r="M16" s="179" t="n">
        <f aca="false">K16+L16</f>
        <v>5693.35539583333</v>
      </c>
      <c r="N16" s="121"/>
      <c r="P16" s="121"/>
      <c r="Q16" s="151" t="s">
        <v>96</v>
      </c>
      <c r="R16" s="152" t="n">
        <v>0.6</v>
      </c>
      <c r="S16" s="152" t="n">
        <v>737.7</v>
      </c>
      <c r="T16" s="153" t="n">
        <v>84</v>
      </c>
      <c r="U16" s="154" t="s">
        <v>91</v>
      </c>
      <c r="V16" s="153" t="n">
        <v>1</v>
      </c>
      <c r="W16" s="115" t="n">
        <v>0.9</v>
      </c>
      <c r="X16" s="116" t="n">
        <f aca="false">RANDBETWEEN(80,100)/100</f>
        <v>0.99</v>
      </c>
      <c r="Y16" s="117" t="n">
        <v>0.356157407407407</v>
      </c>
      <c r="Z16" s="118" t="n">
        <v>0.356157407407407</v>
      </c>
      <c r="AA16" s="119" t="n">
        <f aca="false">(Z16 * 24) * $B$3 * $F$3 * (1 - 0.7 * AVERAGE(W16:W23)) * AVERAGE(X16:X23)</f>
        <v>3469.0621875</v>
      </c>
      <c r="AB16" s="123" t="n">
        <f aca="false">IF(AVERAGE(V16:V23)&gt; $J$3, $B$4*$F$4*AVERAGE(V16:V23)/$B$5*24*AVERAGE(X16:X23), $B$4*$F$4*AVERAGE(V16:V23)/$B$5*24*AVERAGE(X16:X23) * 0.2)</f>
        <v>1332</v>
      </c>
      <c r="AC16" s="124" t="n">
        <f aca="false">AA16+AB16</f>
        <v>4801.0621875</v>
      </c>
      <c r="AD16" s="30"/>
      <c r="AG16" s="155" t="s">
        <v>18</v>
      </c>
      <c r="AH16" s="126" t="n">
        <v>1500</v>
      </c>
      <c r="AI16" s="126" t="n">
        <v>1</v>
      </c>
      <c r="AJ16" s="126" t="n">
        <v>1</v>
      </c>
      <c r="AK16" s="127" t="n">
        <f aca="false">AH16*AI16*AJ16</f>
        <v>1500</v>
      </c>
      <c r="AM16" s="128" t="n">
        <f aca="false">AM15-1</f>
        <v>44950</v>
      </c>
      <c r="AN16" s="129" t="str">
        <f aca="false">TEXT(AM16,"дддд")</f>
        <v>вторник</v>
      </c>
      <c r="AO16" s="130" t="n">
        <v>1</v>
      </c>
      <c r="AP16" s="131" t="n">
        <v>1</v>
      </c>
      <c r="AQ16" s="131" t="n">
        <f aca="false">RANDBETWEEN(0,1)</f>
        <v>1</v>
      </c>
      <c r="AR16" s="131" t="n">
        <v>1</v>
      </c>
      <c r="AS16" s="131" t="n">
        <f aca="false">RANDBETWEEN(0,1)</f>
        <v>1</v>
      </c>
      <c r="AT16" s="131" t="n">
        <v>1</v>
      </c>
      <c r="AU16" s="131" t="n">
        <f aca="false">RANDBETWEEN(0,1)</f>
        <v>1</v>
      </c>
      <c r="AV16" s="131" t="n">
        <v>0</v>
      </c>
      <c r="AW16" s="131" t="n">
        <f aca="false">RANDBETWEEN(0,1)</f>
        <v>0</v>
      </c>
      <c r="AX16" s="131" t="n">
        <f aca="false">RANDBETWEEN(0,1)</f>
        <v>1</v>
      </c>
      <c r="AY16" s="131" t="n">
        <f aca="false">RANDBETWEEN(0,1)</f>
        <v>1</v>
      </c>
      <c r="AZ16" s="131" t="n">
        <v>1</v>
      </c>
      <c r="BA16" s="131" t="n">
        <f aca="false">RANDBETWEEN(0,1)</f>
        <v>0</v>
      </c>
      <c r="BB16" s="131" t="n">
        <v>1</v>
      </c>
      <c r="BC16" s="131" t="n">
        <f aca="false">RANDBETWEEN(0,1)</f>
        <v>1</v>
      </c>
      <c r="BD16" s="131" t="n">
        <f aca="false">RANDBETWEEN(0,1)</f>
        <v>0</v>
      </c>
      <c r="BE16" s="132" t="n">
        <f aca="false">RANDBETWEEN(40/6,70/6)/10*$AK$24</f>
        <v>1320</v>
      </c>
      <c r="BF16" s="133" t="n">
        <f aca="false">RANDBETWEEN(60,100)/100</f>
        <v>0.74</v>
      </c>
      <c r="BG16" s="132" t="n">
        <f aca="false">(AO16*$AK$8+AP16*$AK$9+AQ16*$AK$10+AR16*$AK$11+AS16*$AK$12+AT16*$AK$13+AU16*$AK$14+AV16*$AK$15+AW16*$AK$16+AX16*$AK$17+AY16*$AK$18+AZ16*$AK$19+BA16*$AK$20+BB16*$AK$21+BC16*$AK$22+BD16*$AK$23+BE16) * BF16</f>
        <v>8465.6</v>
      </c>
      <c r="BH16" s="133" t="n">
        <f aca="false">RANDBETWEEN(80,100)/100</f>
        <v>0.85</v>
      </c>
      <c r="BI16" s="132" t="n">
        <f aca="false">(AO16*$AK$8+AP16*$AK$9+AQ16*$AK$10+AR16*$AK$11+AS16*$AK$12+AT16*$AK$13+AU16*$AK$14+AV16*$AK$15+AW16*$AK$16+AX16*$AK$17+AY16*$AK$18+AZ16*$AK$19+BA16*$AK$20+BB16*$AK$21+BC16*$AK$22+BD16*$AK$23+BE16) * BH16</f>
        <v>9724</v>
      </c>
      <c r="BJ16" s="40"/>
      <c r="BN16" s="134"/>
      <c r="BO16" s="135"/>
      <c r="BP16" s="156" t="n">
        <f aca="false">M70</f>
        <v>12857.1405083333</v>
      </c>
      <c r="BQ16" s="157" t="n">
        <f aca="false">AC70</f>
        <v>4229.7264</v>
      </c>
      <c r="BT16" s="82" t="s">
        <v>79</v>
      </c>
      <c r="BU16" s="158"/>
      <c r="BV16" s="140" t="n">
        <f aca="false">QUOTIENT(BW16,$BW$5)</f>
        <v>2</v>
      </c>
      <c r="BW16" s="17" t="n">
        <v>8</v>
      </c>
      <c r="BX16" s="141" t="n">
        <f aca="false">DATE(2023,2,(1-QUOTIENT(BW16,$BW$5)))</f>
        <v>44956</v>
      </c>
      <c r="BY16" s="142" t="s">
        <v>80</v>
      </c>
      <c r="BZ16" s="143" t="e">
        <f aca="true">INDIRECT( ADDRESS(CELL("строка",BG16)-BW16+BV16,68)) * CL16</f>
        <v>#VALUE!</v>
      </c>
      <c r="CA16" s="144" t="e">
        <f aca="true">INDIRECT( ADDRESS(CELL("строка",BG16)-BW16+BV16,59)) *CI16</f>
        <v>#VALUE!</v>
      </c>
      <c r="CB16" s="145" t="e">
        <f aca="true">INDIRECT( ADDRESS(CELL("строка",BG16)-BW16+BV16,69)) * CL16</f>
        <v>#VALUE!</v>
      </c>
      <c r="CC16" s="146" t="e">
        <f aca="true">INDIRECT( ADDRESS(CELL("строка",BG16)-BW16+BV16,61)) *CI16</f>
        <v>#VALUE!</v>
      </c>
      <c r="CD16" s="147" t="e">
        <f aca="false">BZ16-CA16</f>
        <v>#VALUE!</v>
      </c>
      <c r="CE16" s="148" t="e">
        <f aca="false">CB16-CC16</f>
        <v>#VALUE!</v>
      </c>
      <c r="CF16" s="55"/>
      <c r="CI16" s="22" t="n">
        <f aca="false">$CI$4</f>
        <v>0.2</v>
      </c>
      <c r="CL16" s="23" t="n">
        <f aca="false">CL12</f>
        <v>0.25</v>
      </c>
      <c r="CO16" s="149" t="s">
        <v>97</v>
      </c>
      <c r="CP16" s="150" t="e">
        <f aca="false">MAX(BZ:BZ)</f>
        <v>#VALUE!</v>
      </c>
    </row>
    <row r="17" customFormat="false" ht="13.25" hidden="false" customHeight="true" outlineLevel="0" collapsed="false">
      <c r="A17" s="151" t="s">
        <v>98</v>
      </c>
      <c r="B17" s="152" t="n">
        <v>6.7</v>
      </c>
      <c r="C17" s="152" t="n">
        <v>754</v>
      </c>
      <c r="D17" s="153" t="n">
        <v>78</v>
      </c>
      <c r="E17" s="154" t="s">
        <v>93</v>
      </c>
      <c r="F17" s="153" t="n">
        <v>3</v>
      </c>
      <c r="G17" s="115" t="n">
        <v>0.9</v>
      </c>
      <c r="H17" s="116" t="n">
        <f aca="false">RANDBETWEEN(80,100)/100</f>
        <v>0.83</v>
      </c>
      <c r="I17" s="117"/>
      <c r="J17" s="118"/>
      <c r="K17" s="119"/>
      <c r="L17" s="118"/>
      <c r="M17" s="179"/>
      <c r="N17" s="121"/>
      <c r="P17" s="121"/>
      <c r="Q17" s="151" t="s">
        <v>98</v>
      </c>
      <c r="R17" s="152" t="n">
        <v>0.7</v>
      </c>
      <c r="S17" s="152" t="n">
        <v>737</v>
      </c>
      <c r="T17" s="153" t="n">
        <v>79</v>
      </c>
      <c r="U17" s="154" t="s">
        <v>91</v>
      </c>
      <c r="V17" s="153" t="n">
        <v>1</v>
      </c>
      <c r="W17" s="115" t="n">
        <v>0.95</v>
      </c>
      <c r="X17" s="116" t="n">
        <f aca="false">RANDBETWEEN(80,100)/100</f>
        <v>0.95</v>
      </c>
      <c r="Y17" s="117"/>
      <c r="Z17" s="118"/>
      <c r="AA17" s="119"/>
      <c r="AB17" s="123"/>
      <c r="AC17" s="124"/>
      <c r="AD17" s="30"/>
      <c r="AG17" s="155" t="s">
        <v>19</v>
      </c>
      <c r="AH17" s="126" t="n">
        <v>85</v>
      </c>
      <c r="AI17" s="126" t="n">
        <v>1</v>
      </c>
      <c r="AJ17" s="126" t="n">
        <v>12</v>
      </c>
      <c r="AK17" s="127" t="n">
        <f aca="false">AH17*AI17*AJ17</f>
        <v>1020</v>
      </c>
      <c r="AM17" s="128" t="n">
        <f aca="false">AM16-1</f>
        <v>44949</v>
      </c>
      <c r="AN17" s="129" t="str">
        <f aca="false">TEXT(AM17,"дддд")</f>
        <v>понедельник</v>
      </c>
      <c r="AO17" s="130" t="n">
        <v>1</v>
      </c>
      <c r="AP17" s="131" t="n">
        <v>1</v>
      </c>
      <c r="AQ17" s="131" t="n">
        <f aca="false">RANDBETWEEN(0,1)</f>
        <v>1</v>
      </c>
      <c r="AR17" s="131" t="n">
        <v>1</v>
      </c>
      <c r="AS17" s="131" t="n">
        <f aca="false">RANDBETWEEN(0,1)</f>
        <v>0</v>
      </c>
      <c r="AT17" s="131" t="n">
        <v>1</v>
      </c>
      <c r="AU17" s="131" t="n">
        <f aca="false">RANDBETWEEN(0,1)</f>
        <v>1</v>
      </c>
      <c r="AV17" s="131" t="n">
        <v>0</v>
      </c>
      <c r="AW17" s="131" t="n">
        <f aca="false">RANDBETWEEN(0,1)</f>
        <v>1</v>
      </c>
      <c r="AX17" s="131" t="n">
        <f aca="false">RANDBETWEEN(0,1)</f>
        <v>0</v>
      </c>
      <c r="AY17" s="131" t="n">
        <f aca="false">RANDBETWEEN(0,1)</f>
        <v>0</v>
      </c>
      <c r="AZ17" s="131" t="n">
        <v>1</v>
      </c>
      <c r="BA17" s="131" t="n">
        <f aca="false">RANDBETWEEN(0,1)</f>
        <v>1</v>
      </c>
      <c r="BB17" s="131" t="n">
        <v>1</v>
      </c>
      <c r="BC17" s="131" t="n">
        <f aca="false">RANDBETWEEN(0,1)</f>
        <v>0</v>
      </c>
      <c r="BD17" s="131" t="n">
        <f aca="false">RANDBETWEEN(0,1)</f>
        <v>1</v>
      </c>
      <c r="BE17" s="132" t="n">
        <f aca="false">RANDBETWEEN(40/6,70/6)/10*$AK$24</f>
        <v>960</v>
      </c>
      <c r="BF17" s="133" t="n">
        <f aca="false">RANDBETWEEN(60,100)/100</f>
        <v>0.93</v>
      </c>
      <c r="BG17" s="132" t="n">
        <f aca="false">(AO17*$AK$8+AP17*$AK$9+AQ17*$AK$10+AR17*$AK$11+AS17*$AK$12+AT17*$AK$13+AU17*$AK$14+AV17*$AK$15+AW17*$AK$16+AX17*$AK$17+AY17*$AK$18+AZ17*$AK$19+BA17*$AK$20+BB17*$AK$21+BC17*$AK$22+BD17*$AK$23+BE17) * BF17</f>
        <v>9467.4</v>
      </c>
      <c r="BH17" s="133" t="n">
        <f aca="false">RANDBETWEEN(80,100)/100</f>
        <v>0.81</v>
      </c>
      <c r="BI17" s="132" t="n">
        <f aca="false">(AO17*$AK$8+AP17*$AK$9+AQ17*$AK$10+AR17*$AK$11+AS17*$AK$12+AT17*$AK$13+AU17*$AK$14+AV17*$AK$15+AW17*$AK$16+AX17*$AK$17+AY17*$AK$18+AZ17*$AK$19+BA17*$AK$20+BB17*$AK$21+BC17*$AK$22+BD17*$AK$23+BE17) * BH17</f>
        <v>8245.8</v>
      </c>
      <c r="BJ17" s="40"/>
      <c r="BN17" s="134"/>
      <c r="BO17" s="135"/>
      <c r="BP17" s="156" t="n">
        <f aca="false">M78</f>
        <v>12539.355</v>
      </c>
      <c r="BQ17" s="157" t="n">
        <f aca="false">AC78</f>
        <v>4373.8473625</v>
      </c>
      <c r="BT17" s="82"/>
      <c r="BU17" s="158"/>
      <c r="BV17" s="140" t="n">
        <f aca="false">QUOTIENT(BW17,$BW$5)</f>
        <v>2</v>
      </c>
      <c r="BW17" s="17" t="n">
        <v>9</v>
      </c>
      <c r="BX17" s="141"/>
      <c r="BY17" s="159" t="s">
        <v>84</v>
      </c>
      <c r="BZ17" s="160" t="e">
        <f aca="true">INDIRECT( ADDRESS(CELL("строка",BG17)-BW17+BV17,68)) * CL17</f>
        <v>#VALUE!</v>
      </c>
      <c r="CA17" s="161" t="e">
        <f aca="true">INDIRECT( ADDRESS(CELL("строка",BG17)-BW17+BV17,59)) *CI17</f>
        <v>#VALUE!</v>
      </c>
      <c r="CB17" s="162" t="e">
        <f aca="true">INDIRECT( ADDRESS(CELL("строка",BG17)-BW17+BV17,69)) * CL17</f>
        <v>#VALUE!</v>
      </c>
      <c r="CC17" s="163" t="e">
        <f aca="true">INDIRECT( ADDRESS(CELL("строка",BG17)-BW17+BV17,61)) *CI17</f>
        <v>#VALUE!</v>
      </c>
      <c r="CD17" s="164" t="e">
        <f aca="false">BZ17-CA17</f>
        <v>#VALUE!</v>
      </c>
      <c r="CE17" s="165" t="e">
        <f aca="false">CB17-CC17</f>
        <v>#VALUE!</v>
      </c>
      <c r="CF17" s="55"/>
      <c r="CI17" s="22" t="n">
        <f aca="false">$CI$5</f>
        <v>0.3</v>
      </c>
      <c r="CL17" s="23" t="n">
        <f aca="false">CL13</f>
        <v>0.25</v>
      </c>
      <c r="CO17" s="180" t="s">
        <v>99</v>
      </c>
      <c r="CP17" s="181" t="e">
        <f aca="false">MAX(CB:CB)</f>
        <v>#VALUE!</v>
      </c>
    </row>
    <row r="18" customFormat="false" ht="13.25" hidden="false" customHeight="true" outlineLevel="0" collapsed="false">
      <c r="A18" s="151" t="s">
        <v>100</v>
      </c>
      <c r="B18" s="152" t="n">
        <v>8</v>
      </c>
      <c r="C18" s="152" t="n">
        <v>753.5</v>
      </c>
      <c r="D18" s="153" t="n">
        <v>71</v>
      </c>
      <c r="E18" s="154" t="s">
        <v>77</v>
      </c>
      <c r="F18" s="153" t="n">
        <v>3</v>
      </c>
      <c r="G18" s="115" t="n">
        <v>0.95</v>
      </c>
      <c r="H18" s="116" t="n">
        <f aca="false">RANDBETWEEN(80,100)/100</f>
        <v>0.8</v>
      </c>
      <c r="I18" s="117"/>
      <c r="J18" s="118"/>
      <c r="K18" s="119"/>
      <c r="L18" s="118"/>
      <c r="M18" s="179"/>
      <c r="N18" s="121"/>
      <c r="P18" s="121"/>
      <c r="Q18" s="151" t="s">
        <v>100</v>
      </c>
      <c r="R18" s="152" t="n">
        <v>0.7</v>
      </c>
      <c r="S18" s="152" t="n">
        <v>736.1</v>
      </c>
      <c r="T18" s="153" t="n">
        <v>78</v>
      </c>
      <c r="U18" s="154" t="s">
        <v>101</v>
      </c>
      <c r="V18" s="153" t="n">
        <v>1</v>
      </c>
      <c r="W18" s="115" t="n">
        <v>0.9</v>
      </c>
      <c r="X18" s="116" t="n">
        <f aca="false">RANDBETWEEN(80,100)/100</f>
        <v>0.86</v>
      </c>
      <c r="Y18" s="117"/>
      <c r="Z18" s="118"/>
      <c r="AA18" s="119"/>
      <c r="AB18" s="123"/>
      <c r="AC18" s="124"/>
      <c r="AD18" s="30"/>
      <c r="AG18" s="155" t="s">
        <v>20</v>
      </c>
      <c r="AH18" s="126" t="n">
        <v>1300</v>
      </c>
      <c r="AI18" s="126" t="n">
        <v>1</v>
      </c>
      <c r="AJ18" s="126" t="n">
        <v>1</v>
      </c>
      <c r="AK18" s="127" t="n">
        <f aca="false">AH18*AI18*AJ18</f>
        <v>1300</v>
      </c>
      <c r="AM18" s="128" t="n">
        <f aca="false">AM17-1</f>
        <v>44948</v>
      </c>
      <c r="AN18" s="129" t="str">
        <f aca="false">TEXT(AM18,"дддд")</f>
        <v>воскресенье</v>
      </c>
      <c r="AO18" s="130" t="n">
        <v>1</v>
      </c>
      <c r="AP18" s="131" t="n">
        <v>1</v>
      </c>
      <c r="AQ18" s="131" t="n">
        <f aca="false">RANDBETWEEN(0,1)</f>
        <v>0</v>
      </c>
      <c r="AR18" s="131" t="n">
        <v>1</v>
      </c>
      <c r="AS18" s="131" t="n">
        <f aca="false">RANDBETWEEN(0,1)</f>
        <v>1</v>
      </c>
      <c r="AT18" s="131" t="n">
        <v>1</v>
      </c>
      <c r="AU18" s="131" t="n">
        <f aca="false">RANDBETWEEN(0,1)</f>
        <v>1</v>
      </c>
      <c r="AV18" s="131" t="n">
        <v>0</v>
      </c>
      <c r="AW18" s="131" t="n">
        <f aca="false">RANDBETWEEN(0,1)</f>
        <v>0</v>
      </c>
      <c r="AX18" s="131" t="n">
        <f aca="false">RANDBETWEEN(0,1)</f>
        <v>0</v>
      </c>
      <c r="AY18" s="131" t="n">
        <f aca="false">RANDBETWEEN(0,1)</f>
        <v>0</v>
      </c>
      <c r="AZ18" s="131" t="n">
        <v>1</v>
      </c>
      <c r="BA18" s="131" t="n">
        <f aca="false">RANDBETWEEN(0,1)</f>
        <v>1</v>
      </c>
      <c r="BB18" s="131" t="n">
        <v>1</v>
      </c>
      <c r="BC18" s="131" t="n">
        <f aca="false">RANDBETWEEN(0,1)</f>
        <v>1</v>
      </c>
      <c r="BD18" s="131" t="n">
        <f aca="false">RANDBETWEEN(0,1)</f>
        <v>1</v>
      </c>
      <c r="BE18" s="132" t="n">
        <f aca="false">RANDBETWEEN(40/6,70/6)/10*$AK$24</f>
        <v>840</v>
      </c>
      <c r="BF18" s="133" t="n">
        <f aca="false">RANDBETWEEN(60,100)/100</f>
        <v>0.64</v>
      </c>
      <c r="BG18" s="132" t="n">
        <f aca="false">(AO18*$AK$8+AP18*$AK$9+AQ18*$AK$10+AR18*$AK$11+AS18*$AK$12+AT18*$AK$13+AU18*$AK$14+AV18*$AK$15+AW18*$AK$16+AX18*$AK$17+AY18*$AK$18+AZ18*$AK$19+BA18*$AK$20+BB18*$AK$21+BC18*$AK$22+BD18*$AK$23+BE18) * BF18</f>
        <v>5977.6</v>
      </c>
      <c r="BH18" s="133" t="n">
        <f aca="false">RANDBETWEEN(80,100)/100</f>
        <v>0.91</v>
      </c>
      <c r="BI18" s="132" t="n">
        <f aca="false">(AO18*$AK$8+AP18*$AK$9+AQ18*$AK$10+AR18*$AK$11+AS18*$AK$12+AT18*$AK$13+AU18*$AK$14+AV18*$AK$15+AW18*$AK$16+AX18*$AK$17+AY18*$AK$18+AZ18*$AK$19+BA18*$AK$20+BB18*$AK$21+BC18*$AK$22+BD18*$AK$23+BE18) * BH18</f>
        <v>8499.4</v>
      </c>
      <c r="BJ18" s="40"/>
      <c r="BN18" s="134"/>
      <c r="BO18" s="135"/>
      <c r="BP18" s="156" t="n">
        <f aca="false">M86</f>
        <v>8311.68775</v>
      </c>
      <c r="BQ18" s="157" t="n">
        <f aca="false">AC86</f>
        <v>4260.21285833333</v>
      </c>
      <c r="BT18" s="82"/>
      <c r="BU18" s="158"/>
      <c r="BV18" s="140" t="n">
        <f aca="false">QUOTIENT(BW18,$BW$5)</f>
        <v>2</v>
      </c>
      <c r="BW18" s="17" t="n">
        <v>10</v>
      </c>
      <c r="BX18" s="141"/>
      <c r="BY18" s="159" t="s">
        <v>58</v>
      </c>
      <c r="BZ18" s="160" t="e">
        <f aca="true">INDIRECT( ADDRESS(CELL("строка",BG18)-BW18+BV18,68)) * CL18</f>
        <v>#VALUE!</v>
      </c>
      <c r="CA18" s="161" t="e">
        <f aca="true">INDIRECT( ADDRESS(CELL("строка",BG18)-BW18+BV18,59)) *CI18</f>
        <v>#VALUE!</v>
      </c>
      <c r="CB18" s="162" t="e">
        <f aca="true">INDIRECT( ADDRESS(CELL("строка",BG18)-BW18+BV18,69)) * CL18</f>
        <v>#VALUE!</v>
      </c>
      <c r="CC18" s="163" t="e">
        <f aca="true">INDIRECT( ADDRESS(CELL("строка",BG18)-BW18+BV18,61)) *CI18</f>
        <v>#VALUE!</v>
      </c>
      <c r="CD18" s="164" t="e">
        <f aca="false">BZ18-CA18</f>
        <v>#VALUE!</v>
      </c>
      <c r="CE18" s="165" t="e">
        <f aca="false">CB18-CC18</f>
        <v>#VALUE!</v>
      </c>
      <c r="CF18" s="55"/>
      <c r="CI18" s="22" t="n">
        <f aca="false">$CI$6</f>
        <v>0.4</v>
      </c>
      <c r="CL18" s="23" t="n">
        <f aca="false">CL14</f>
        <v>0.25</v>
      </c>
      <c r="CO18" s="180" t="s">
        <v>102</v>
      </c>
      <c r="CP18" s="181" t="e">
        <f aca="false">MIN(BZ:BZ)</f>
        <v>#VALUE!</v>
      </c>
    </row>
    <row r="19" customFormat="false" ht="13.4" hidden="false" customHeight="true" outlineLevel="0" collapsed="false">
      <c r="A19" s="151" t="s">
        <v>103</v>
      </c>
      <c r="B19" s="152" t="n">
        <v>6.5</v>
      </c>
      <c r="C19" s="152" t="n">
        <v>754.6</v>
      </c>
      <c r="D19" s="153" t="n">
        <v>77</v>
      </c>
      <c r="E19" s="154" t="n">
        <v>0</v>
      </c>
      <c r="F19" s="153" t="n">
        <v>0</v>
      </c>
      <c r="G19" s="115" t="n">
        <v>0.9</v>
      </c>
      <c r="H19" s="116" t="n">
        <f aca="false">RANDBETWEEN(80,100)/100</f>
        <v>0.85</v>
      </c>
      <c r="I19" s="117"/>
      <c r="J19" s="118"/>
      <c r="K19" s="119"/>
      <c r="L19" s="118"/>
      <c r="M19" s="179"/>
      <c r="N19" s="121"/>
      <c r="P19" s="121"/>
      <c r="Q19" s="151" t="s">
        <v>103</v>
      </c>
      <c r="R19" s="152" t="n">
        <v>-0.2</v>
      </c>
      <c r="S19" s="152" t="n">
        <v>735.9</v>
      </c>
      <c r="T19" s="153" t="n">
        <v>82</v>
      </c>
      <c r="U19" s="154" t="s">
        <v>101</v>
      </c>
      <c r="V19" s="153" t="n">
        <v>2</v>
      </c>
      <c r="W19" s="115" t="n">
        <v>0.9</v>
      </c>
      <c r="X19" s="116" t="n">
        <f aca="false">RANDBETWEEN(80,100)/100</f>
        <v>0.86</v>
      </c>
      <c r="Y19" s="117"/>
      <c r="Z19" s="118"/>
      <c r="AA19" s="119"/>
      <c r="AB19" s="123"/>
      <c r="AC19" s="124"/>
      <c r="AD19" s="30"/>
      <c r="AG19" s="155" t="s">
        <v>21</v>
      </c>
      <c r="AH19" s="126" t="n">
        <v>1500</v>
      </c>
      <c r="AI19" s="126" t="n">
        <v>1</v>
      </c>
      <c r="AJ19" s="126" t="n">
        <v>0.2</v>
      </c>
      <c r="AK19" s="127" t="n">
        <f aca="false">AH19*AI19*AJ19</f>
        <v>300</v>
      </c>
      <c r="AM19" s="128" t="n">
        <f aca="false">AM18-1</f>
        <v>44947</v>
      </c>
      <c r="AN19" s="129" t="str">
        <f aca="false">TEXT(AM19,"дддд")</f>
        <v>суббота</v>
      </c>
      <c r="AO19" s="130" t="n">
        <v>1</v>
      </c>
      <c r="AP19" s="131" t="n">
        <v>1</v>
      </c>
      <c r="AQ19" s="131" t="n">
        <f aca="false">RANDBETWEEN(0,1)</f>
        <v>1</v>
      </c>
      <c r="AR19" s="131" t="n">
        <v>1</v>
      </c>
      <c r="AS19" s="131" t="n">
        <f aca="false">RANDBETWEEN(0,1)</f>
        <v>1</v>
      </c>
      <c r="AT19" s="131" t="n">
        <v>1</v>
      </c>
      <c r="AU19" s="131" t="n">
        <f aca="false">RANDBETWEEN(0,1)</f>
        <v>0</v>
      </c>
      <c r="AV19" s="131" t="n">
        <v>0</v>
      </c>
      <c r="AW19" s="131" t="n">
        <f aca="false">RANDBETWEEN(0,1)</f>
        <v>0</v>
      </c>
      <c r="AX19" s="131" t="n">
        <f aca="false">RANDBETWEEN(0,1)</f>
        <v>0</v>
      </c>
      <c r="AY19" s="131" t="n">
        <f aca="false">RANDBETWEEN(0,1)</f>
        <v>0</v>
      </c>
      <c r="AZ19" s="131" t="n">
        <v>1</v>
      </c>
      <c r="BA19" s="131" t="n">
        <f aca="false">RANDBETWEEN(0,1)</f>
        <v>1</v>
      </c>
      <c r="BB19" s="131" t="n">
        <v>1</v>
      </c>
      <c r="BC19" s="131" t="n">
        <f aca="false">RANDBETWEEN(0,1)</f>
        <v>1</v>
      </c>
      <c r="BD19" s="131" t="n">
        <f aca="false">RANDBETWEEN(0,1)</f>
        <v>0</v>
      </c>
      <c r="BE19" s="132" t="n">
        <f aca="false">RANDBETWEEN(40/6,70/6)/10*$AK$24</f>
        <v>840</v>
      </c>
      <c r="BF19" s="133" t="n">
        <f aca="false">RANDBETWEEN(60,100)/100</f>
        <v>0.74</v>
      </c>
      <c r="BG19" s="132" t="n">
        <f aca="false">(AO19*$AK$8+AP19*$AK$9+AQ19*$AK$10+AR19*$AK$11+AS19*$AK$12+AT19*$AK$13+AU19*$AK$14+AV19*$AK$15+AW19*$AK$16+AX19*$AK$17+AY19*$AK$18+AZ19*$AK$19+BA19*$AK$20+BB19*$AK$21+BC19*$AK$22+BD19*$AK$23+BE19) * BF19</f>
        <v>6571.2</v>
      </c>
      <c r="BH19" s="133" t="n">
        <f aca="false">RANDBETWEEN(80,100)/100</f>
        <v>0.92</v>
      </c>
      <c r="BI19" s="132" t="n">
        <f aca="false">(AO19*$AK$8+AP19*$AK$9+AQ19*$AK$10+AR19*$AK$11+AS19*$AK$12+AT19*$AK$13+AU19*$AK$14+AV19*$AK$15+AW19*$AK$16+AX19*$AK$17+AY19*$AK$18+AZ19*$AK$19+BA19*$AK$20+BB19*$AK$21+BC19*$AK$22+BD19*$AK$23+BE19) * BH19</f>
        <v>8169.6</v>
      </c>
      <c r="BJ19" s="40"/>
      <c r="BN19" s="134"/>
      <c r="BO19" s="135"/>
      <c r="BP19" s="156" t="n">
        <f aca="false">M94</f>
        <v>30426.4108729167</v>
      </c>
      <c r="BQ19" s="157" t="n">
        <f aca="false">AC94</f>
        <v>5144.177384375</v>
      </c>
      <c r="BT19" s="82" t="e">
        <f aca="false">IF(SUM(CD16:CD19) &gt; 0,0,(SUM(CD16:CD19))/(-$BM$10*1000))</f>
        <v>#VALUE!</v>
      </c>
      <c r="BU19" s="158" t="e">
        <f aca="false">IF(SUM(CE16:CE19) &gt; 0,0,(SUM(CE16:CE19))/(-$BM$10*1000))</f>
        <v>#VALUE!</v>
      </c>
      <c r="BV19" s="140" t="n">
        <f aca="false">QUOTIENT(BW19,$BW$5)</f>
        <v>2</v>
      </c>
      <c r="BW19" s="17" t="n">
        <v>11</v>
      </c>
      <c r="BX19" s="141"/>
      <c r="BY19" s="171" t="s">
        <v>75</v>
      </c>
      <c r="BZ19" s="172" t="e">
        <f aca="true">INDIRECT( ADDRESS(CELL("строка",BG19)-BW19+BV19,68)) * CL19</f>
        <v>#VALUE!</v>
      </c>
      <c r="CA19" s="173" t="e">
        <f aca="true">INDIRECT( ADDRESS(CELL("строка",BG19)-BW19+BV19,59)) * CI19</f>
        <v>#VALUE!</v>
      </c>
      <c r="CB19" s="174" t="e">
        <f aca="true">INDIRECT( ADDRESS(CELL("строка",BG19)-BW19+BV19,69)) * CL19</f>
        <v>#VALUE!</v>
      </c>
      <c r="CC19" s="175" t="e">
        <f aca="true">INDIRECT( ADDRESS(CELL("строка",BG19)-BW19+BV19,61)) *CI19</f>
        <v>#VALUE!</v>
      </c>
      <c r="CD19" s="176" t="e">
        <f aca="false">BZ19-CA19</f>
        <v>#VALUE!</v>
      </c>
      <c r="CE19" s="177" t="e">
        <f aca="false">CB19-CC19</f>
        <v>#VALUE!</v>
      </c>
      <c r="CF19" s="55"/>
      <c r="CI19" s="178" t="n">
        <f aca="false">$CI$7</f>
        <v>0.1</v>
      </c>
      <c r="CL19" s="23" t="n">
        <f aca="false">CL15</f>
        <v>0.25</v>
      </c>
      <c r="CO19" s="166" t="s">
        <v>104</v>
      </c>
      <c r="CP19" s="167" t="e">
        <f aca="false">MIN(CB:CB)</f>
        <v>#VALUE!</v>
      </c>
    </row>
    <row r="20" customFormat="false" ht="13.25" hidden="false" customHeight="true" outlineLevel="0" collapsed="false">
      <c r="A20" s="151" t="s">
        <v>105</v>
      </c>
      <c r="B20" s="152" t="n">
        <v>2.4</v>
      </c>
      <c r="C20" s="152" t="n">
        <v>755.2</v>
      </c>
      <c r="D20" s="153" t="n">
        <v>100</v>
      </c>
      <c r="E20" s="154" t="n">
        <v>0</v>
      </c>
      <c r="F20" s="153" t="n">
        <v>0</v>
      </c>
      <c r="G20" s="115" t="n">
        <v>0.9</v>
      </c>
      <c r="H20" s="116" t="n">
        <f aca="false">RANDBETWEEN(80,100)/100</f>
        <v>0.96</v>
      </c>
      <c r="I20" s="117"/>
      <c r="J20" s="118"/>
      <c r="K20" s="119"/>
      <c r="L20" s="118"/>
      <c r="M20" s="179"/>
      <c r="N20" s="121"/>
      <c r="P20" s="121"/>
      <c r="Q20" s="151" t="s">
        <v>105</v>
      </c>
      <c r="R20" s="152" t="n">
        <v>-0.8</v>
      </c>
      <c r="S20" s="152" t="n">
        <v>734.8</v>
      </c>
      <c r="T20" s="153" t="n">
        <v>83</v>
      </c>
      <c r="U20" s="154" t="s">
        <v>91</v>
      </c>
      <c r="V20" s="153" t="n">
        <v>1</v>
      </c>
      <c r="W20" s="115" t="n">
        <v>0.9</v>
      </c>
      <c r="X20" s="116" t="n">
        <f aca="false">RANDBETWEEN(80,100)/100</f>
        <v>0.9</v>
      </c>
      <c r="Y20" s="117"/>
      <c r="Z20" s="118"/>
      <c r="AA20" s="119"/>
      <c r="AB20" s="123"/>
      <c r="AC20" s="124"/>
      <c r="AD20" s="30"/>
      <c r="AG20" s="155" t="s">
        <v>22</v>
      </c>
      <c r="AH20" s="126" t="n">
        <v>2000</v>
      </c>
      <c r="AI20" s="126" t="n">
        <v>1</v>
      </c>
      <c r="AJ20" s="126" t="n">
        <v>0.3</v>
      </c>
      <c r="AK20" s="127" t="n">
        <f aca="false">AH20*AI20*AJ20</f>
        <v>600</v>
      </c>
      <c r="AM20" s="128" t="n">
        <f aca="false">AM19-1</f>
        <v>44946</v>
      </c>
      <c r="AN20" s="129" t="str">
        <f aca="false">TEXT(AM20,"дддд")</f>
        <v>пятница</v>
      </c>
      <c r="AO20" s="130" t="n">
        <v>1</v>
      </c>
      <c r="AP20" s="131" t="n">
        <v>1</v>
      </c>
      <c r="AQ20" s="131" t="n">
        <f aca="false">RANDBETWEEN(0,1)</f>
        <v>0</v>
      </c>
      <c r="AR20" s="131" t="n">
        <v>1</v>
      </c>
      <c r="AS20" s="131" t="n">
        <f aca="false">RANDBETWEEN(0,1)</f>
        <v>0</v>
      </c>
      <c r="AT20" s="131" t="n">
        <v>1</v>
      </c>
      <c r="AU20" s="131" t="n">
        <f aca="false">RANDBETWEEN(0,1)</f>
        <v>0</v>
      </c>
      <c r="AV20" s="131" t="n">
        <v>0</v>
      </c>
      <c r="AW20" s="131" t="n">
        <f aca="false">RANDBETWEEN(0,1)</f>
        <v>0</v>
      </c>
      <c r="AX20" s="131" t="n">
        <f aca="false">RANDBETWEEN(0,1)</f>
        <v>0</v>
      </c>
      <c r="AY20" s="131" t="n">
        <f aca="false">RANDBETWEEN(0,1)</f>
        <v>0</v>
      </c>
      <c r="AZ20" s="131" t="n">
        <v>1</v>
      </c>
      <c r="BA20" s="131" t="n">
        <f aca="false">RANDBETWEEN(0,1)</f>
        <v>0</v>
      </c>
      <c r="BB20" s="131" t="n">
        <v>1</v>
      </c>
      <c r="BC20" s="131" t="n">
        <f aca="false">RANDBETWEEN(0,1)</f>
        <v>0</v>
      </c>
      <c r="BD20" s="131" t="n">
        <f aca="false">RANDBETWEEN(0,1)</f>
        <v>1</v>
      </c>
      <c r="BE20" s="132" t="n">
        <f aca="false">RANDBETWEEN(40/6,70/6)/10*$AK$24</f>
        <v>840</v>
      </c>
      <c r="BF20" s="133" t="n">
        <f aca="false">RANDBETWEEN(60,100)/100</f>
        <v>0.66</v>
      </c>
      <c r="BG20" s="132" t="n">
        <f aca="false">(AO20*$AK$8+AP20*$AK$9+AQ20*$AK$10+AR20*$AK$11+AS20*$AK$12+AT20*$AK$13+AU20*$AK$14+AV20*$AK$15+AW20*$AK$16+AX20*$AK$17+AY20*$AK$18+AZ20*$AK$19+BA20*$AK$20+BB20*$AK$21+BC20*$AK$22+BD20*$AK$23+BE20) * BF20</f>
        <v>4884</v>
      </c>
      <c r="BH20" s="133" t="n">
        <f aca="false">RANDBETWEEN(80,100)/100</f>
        <v>0.9</v>
      </c>
      <c r="BI20" s="132" t="n">
        <f aca="false">(AO20*$AK$8+AP20*$AK$9+AQ20*$AK$10+AR20*$AK$11+AS20*$AK$12+AT20*$AK$13+AU20*$AK$14+AV20*$AK$15+AW20*$AK$16+AX20*$AK$17+AY20*$AK$18+AZ20*$AK$19+BA20*$AK$20+BB20*$AK$21+BC20*$AK$22+BD20*$AK$23+BE20) * BH20</f>
        <v>6660</v>
      </c>
      <c r="BJ20" s="40"/>
      <c r="BN20" s="134"/>
      <c r="BO20" s="135"/>
      <c r="BP20" s="156" t="n">
        <f aca="false">M102</f>
        <v>38737.6048958333</v>
      </c>
      <c r="BQ20" s="157" t="n">
        <f aca="false">AC102</f>
        <v>5444.488484375</v>
      </c>
      <c r="BT20" s="82" t="s">
        <v>79</v>
      </c>
      <c r="BU20" s="158"/>
      <c r="BV20" s="140" t="n">
        <f aca="false">QUOTIENT(BW20,$BW$5)</f>
        <v>3</v>
      </c>
      <c r="BW20" s="17" t="n">
        <v>12</v>
      </c>
      <c r="BX20" s="141" t="n">
        <f aca="false">DATE(2023,2,(1-QUOTIENT(BW20,$BW$5)))</f>
        <v>44955</v>
      </c>
      <c r="BY20" s="142" t="s">
        <v>80</v>
      </c>
      <c r="BZ20" s="143" t="e">
        <f aca="true">INDIRECT( ADDRESS(CELL("строка",BG20)-BW20+BV20,68)) * CL20</f>
        <v>#VALUE!</v>
      </c>
      <c r="CA20" s="144" t="e">
        <f aca="true">INDIRECT( ADDRESS(CELL("строка",BG20)-BW20+BV20,59)) *CI20</f>
        <v>#VALUE!</v>
      </c>
      <c r="CB20" s="145" t="e">
        <f aca="true">INDIRECT( ADDRESS(CELL("строка",BG20)-BW20+BV20,69)) * CL20</f>
        <v>#VALUE!</v>
      </c>
      <c r="CC20" s="146" t="e">
        <f aca="true">INDIRECT( ADDRESS(CELL("строка",BG20)-BW20+BV20,61)) *CI20</f>
        <v>#VALUE!</v>
      </c>
      <c r="CD20" s="147" t="e">
        <f aca="false">BZ20-CA20</f>
        <v>#VALUE!</v>
      </c>
      <c r="CE20" s="148" t="e">
        <f aca="false">CB20-CC20</f>
        <v>#VALUE!</v>
      </c>
      <c r="CF20" s="55"/>
      <c r="CI20" s="22" t="n">
        <f aca="false">$CI$4</f>
        <v>0.2</v>
      </c>
      <c r="CL20" s="23" t="n">
        <f aca="false">CL16</f>
        <v>0.25</v>
      </c>
    </row>
    <row r="21" customFormat="false" ht="13.25" hidden="false" customHeight="true" outlineLevel="0" collapsed="false">
      <c r="A21" s="151" t="s">
        <v>106</v>
      </c>
      <c r="B21" s="152" t="n">
        <v>0.9</v>
      </c>
      <c r="C21" s="152" t="n">
        <v>755.2</v>
      </c>
      <c r="D21" s="153" t="n">
        <v>100</v>
      </c>
      <c r="E21" s="154" t="s">
        <v>107</v>
      </c>
      <c r="F21" s="153" t="n">
        <v>1.5</v>
      </c>
      <c r="G21" s="115" t="n">
        <v>0.9</v>
      </c>
      <c r="H21" s="116" t="n">
        <f aca="false">RANDBETWEEN(80,100)/100</f>
        <v>0.94</v>
      </c>
      <c r="I21" s="117"/>
      <c r="J21" s="118"/>
      <c r="K21" s="119"/>
      <c r="L21" s="118"/>
      <c r="M21" s="179"/>
      <c r="N21" s="121"/>
      <c r="P21" s="121"/>
      <c r="Q21" s="151" t="s">
        <v>106</v>
      </c>
      <c r="R21" s="152" t="n">
        <v>-1</v>
      </c>
      <c r="S21" s="152" t="n">
        <v>734</v>
      </c>
      <c r="T21" s="153" t="n">
        <v>82</v>
      </c>
      <c r="U21" s="154" t="s">
        <v>91</v>
      </c>
      <c r="V21" s="153" t="n">
        <v>1</v>
      </c>
      <c r="W21" s="115" t="n">
        <v>0.9</v>
      </c>
      <c r="X21" s="116" t="n">
        <f aca="false">RANDBETWEEN(80,100)/100</f>
        <v>0.87</v>
      </c>
      <c r="Y21" s="117"/>
      <c r="Z21" s="118"/>
      <c r="AA21" s="119"/>
      <c r="AB21" s="123"/>
      <c r="AC21" s="124"/>
      <c r="AD21" s="30"/>
      <c r="AG21" s="155" t="s">
        <v>23</v>
      </c>
      <c r="AH21" s="126" t="n">
        <v>2000</v>
      </c>
      <c r="AI21" s="126" t="n">
        <v>1</v>
      </c>
      <c r="AJ21" s="126" t="n">
        <v>0.3</v>
      </c>
      <c r="AK21" s="127" t="n">
        <f aca="false">AH21*AI21*AJ21</f>
        <v>600</v>
      </c>
      <c r="AM21" s="128" t="n">
        <f aca="false">AM20-1</f>
        <v>44945</v>
      </c>
      <c r="AN21" s="129" t="str">
        <f aca="false">TEXT(AM21,"дддд")</f>
        <v>четверг</v>
      </c>
      <c r="AO21" s="130" t="n">
        <v>1</v>
      </c>
      <c r="AP21" s="131" t="n">
        <v>1</v>
      </c>
      <c r="AQ21" s="131" t="n">
        <f aca="false">RANDBETWEEN(0,1)</f>
        <v>1</v>
      </c>
      <c r="AR21" s="131" t="n">
        <v>1</v>
      </c>
      <c r="AS21" s="131" t="n">
        <f aca="false">RANDBETWEEN(0,1)</f>
        <v>1</v>
      </c>
      <c r="AT21" s="131" t="n">
        <v>1</v>
      </c>
      <c r="AU21" s="131" t="n">
        <f aca="false">RANDBETWEEN(0,1)</f>
        <v>1</v>
      </c>
      <c r="AV21" s="131" t="n">
        <v>0</v>
      </c>
      <c r="AW21" s="131" t="n">
        <f aca="false">RANDBETWEEN(0,1)</f>
        <v>0</v>
      </c>
      <c r="AX21" s="131" t="n">
        <f aca="false">RANDBETWEEN(0,1)</f>
        <v>0</v>
      </c>
      <c r="AY21" s="131" t="n">
        <f aca="false">RANDBETWEEN(0,1)</f>
        <v>1</v>
      </c>
      <c r="AZ21" s="131" t="n">
        <v>1</v>
      </c>
      <c r="BA21" s="131" t="n">
        <f aca="false">RANDBETWEEN(0,1)</f>
        <v>1</v>
      </c>
      <c r="BB21" s="131" t="n">
        <v>1</v>
      </c>
      <c r="BC21" s="131" t="n">
        <f aca="false">RANDBETWEEN(0,1)</f>
        <v>1</v>
      </c>
      <c r="BD21" s="131" t="n">
        <f aca="false">RANDBETWEEN(0,1)</f>
        <v>0</v>
      </c>
      <c r="BE21" s="132" t="n">
        <f aca="false">RANDBETWEEN(40/6,70/6)/10*$AK$24</f>
        <v>1080</v>
      </c>
      <c r="BF21" s="133" t="n">
        <f aca="false">RANDBETWEEN(60,100)/100</f>
        <v>0.62</v>
      </c>
      <c r="BG21" s="132" t="n">
        <f aca="false">(AO21*$AK$8+AP21*$AK$9+AQ21*$AK$10+AR21*$AK$11+AS21*$AK$12+AT21*$AK$13+AU21*$AK$14+AV21*$AK$15+AW21*$AK$16+AX21*$AK$17+AY21*$AK$18+AZ21*$AK$19+BA21*$AK$20+BB21*$AK$21+BC21*$AK$22+BD21*$AK$23+BE21) * BF21</f>
        <v>6683.6</v>
      </c>
      <c r="BH21" s="133" t="n">
        <f aca="false">RANDBETWEEN(80,100)/100</f>
        <v>0.88</v>
      </c>
      <c r="BI21" s="132" t="n">
        <f aca="false">(AO21*$AK$8+AP21*$AK$9+AQ21*$AK$10+AR21*$AK$11+AS21*$AK$12+AT21*$AK$13+AU21*$AK$14+AV21*$AK$15+AW21*$AK$16+AX21*$AK$17+AY21*$AK$18+AZ21*$AK$19+BA21*$AK$20+BB21*$AK$21+BC21*$AK$22+BD21*$AK$23+BE21) * BH21</f>
        <v>9486.4</v>
      </c>
      <c r="BJ21" s="40"/>
      <c r="BN21" s="134"/>
      <c r="BO21" s="135"/>
      <c r="BP21" s="156" t="n">
        <f aca="false">M110</f>
        <v>8285.12124375</v>
      </c>
      <c r="BQ21" s="157" t="n">
        <f aca="false">AC110</f>
        <v>5765.519925</v>
      </c>
      <c r="BT21" s="82"/>
      <c r="BU21" s="158"/>
      <c r="BV21" s="140" t="n">
        <f aca="false">QUOTIENT(BW21,$BW$5)</f>
        <v>3</v>
      </c>
      <c r="BW21" s="17" t="n">
        <v>13</v>
      </c>
      <c r="BX21" s="141"/>
      <c r="BY21" s="159" t="s">
        <v>84</v>
      </c>
      <c r="BZ21" s="160" t="e">
        <f aca="true">INDIRECT( ADDRESS(CELL("строка",BG21)-BW21+BV21,68)) * CL21</f>
        <v>#VALUE!</v>
      </c>
      <c r="CA21" s="161" t="e">
        <f aca="true">INDIRECT( ADDRESS(CELL("строка",BG21)-BW21+BV21,59)) *CI21</f>
        <v>#VALUE!</v>
      </c>
      <c r="CB21" s="162" t="e">
        <f aca="true">INDIRECT( ADDRESS(CELL("строка",BG21)-BW21+BV21,69)) * CL21</f>
        <v>#VALUE!</v>
      </c>
      <c r="CC21" s="163" t="e">
        <f aca="true">INDIRECT( ADDRESS(CELL("строка",BG21)-BW21+BV21,61)) *CI21</f>
        <v>#VALUE!</v>
      </c>
      <c r="CD21" s="164" t="e">
        <f aca="false">BZ21-CA21</f>
        <v>#VALUE!</v>
      </c>
      <c r="CE21" s="165" t="e">
        <f aca="false">CB21-CC21</f>
        <v>#VALUE!</v>
      </c>
      <c r="CF21" s="55"/>
      <c r="CI21" s="22" t="n">
        <f aca="false">$CI$5</f>
        <v>0.3</v>
      </c>
      <c r="CL21" s="23" t="n">
        <f aca="false">CL17</f>
        <v>0.25</v>
      </c>
    </row>
    <row r="22" customFormat="false" ht="13.25" hidden="false" customHeight="true" outlineLevel="0" collapsed="false">
      <c r="A22" s="151" t="s">
        <v>108</v>
      </c>
      <c r="B22" s="152" t="n">
        <v>0.9</v>
      </c>
      <c r="C22" s="152" t="n">
        <v>755.6</v>
      </c>
      <c r="D22" s="153" t="n">
        <v>100</v>
      </c>
      <c r="E22" s="154" t="s">
        <v>83</v>
      </c>
      <c r="F22" s="153" t="n">
        <v>1.5</v>
      </c>
      <c r="G22" s="115" t="n">
        <v>0.9</v>
      </c>
      <c r="H22" s="116" t="n">
        <f aca="false">RANDBETWEEN(80,100)/100</f>
        <v>0.83</v>
      </c>
      <c r="I22" s="117"/>
      <c r="J22" s="118"/>
      <c r="K22" s="119"/>
      <c r="L22" s="118"/>
      <c r="M22" s="179"/>
      <c r="N22" s="121"/>
      <c r="P22" s="121"/>
      <c r="Q22" s="151" t="s">
        <v>108</v>
      </c>
      <c r="R22" s="152" t="n">
        <v>-1.5</v>
      </c>
      <c r="S22" s="152" t="n">
        <v>733.9</v>
      </c>
      <c r="T22" s="153" t="n">
        <v>87</v>
      </c>
      <c r="U22" s="154" t="s">
        <v>91</v>
      </c>
      <c r="V22" s="153" t="n">
        <v>1</v>
      </c>
      <c r="W22" s="115" t="n">
        <v>0.9</v>
      </c>
      <c r="X22" s="116" t="n">
        <f aca="false">RANDBETWEEN(80,100)/100</f>
        <v>0.98</v>
      </c>
      <c r="Y22" s="117"/>
      <c r="Z22" s="118"/>
      <c r="AA22" s="119"/>
      <c r="AB22" s="123"/>
      <c r="AC22" s="124"/>
      <c r="AD22" s="30"/>
      <c r="AG22" s="155" t="s">
        <v>24</v>
      </c>
      <c r="AH22" s="126" t="n">
        <v>30</v>
      </c>
      <c r="AI22" s="126" t="n">
        <v>1</v>
      </c>
      <c r="AJ22" s="126" t="n">
        <v>6</v>
      </c>
      <c r="AK22" s="127" t="n">
        <f aca="false">AH22*AI22*AJ22</f>
        <v>180</v>
      </c>
      <c r="AM22" s="128" t="n">
        <f aca="false">AM21-1</f>
        <v>44944</v>
      </c>
      <c r="AN22" s="129" t="str">
        <f aca="false">TEXT(AM22,"дддд")</f>
        <v>среда</v>
      </c>
      <c r="AO22" s="130" t="n">
        <v>1</v>
      </c>
      <c r="AP22" s="131" t="n">
        <v>1</v>
      </c>
      <c r="AQ22" s="131" t="n">
        <f aca="false">RANDBETWEEN(0,1)</f>
        <v>1</v>
      </c>
      <c r="AR22" s="131" t="n">
        <v>1</v>
      </c>
      <c r="AS22" s="131" t="n">
        <f aca="false">RANDBETWEEN(0,1)</f>
        <v>0</v>
      </c>
      <c r="AT22" s="131" t="n">
        <v>1</v>
      </c>
      <c r="AU22" s="131" t="n">
        <f aca="false">RANDBETWEEN(0,1)</f>
        <v>0</v>
      </c>
      <c r="AV22" s="131" t="n">
        <v>0</v>
      </c>
      <c r="AW22" s="131" t="n">
        <f aca="false">RANDBETWEEN(0,1)</f>
        <v>0</v>
      </c>
      <c r="AX22" s="131" t="n">
        <f aca="false">RANDBETWEEN(0,1)</f>
        <v>0</v>
      </c>
      <c r="AY22" s="131" t="n">
        <f aca="false">RANDBETWEEN(0,1)</f>
        <v>0</v>
      </c>
      <c r="AZ22" s="131" t="n">
        <v>1</v>
      </c>
      <c r="BA22" s="131" t="n">
        <f aca="false">RANDBETWEEN(0,1)</f>
        <v>0</v>
      </c>
      <c r="BB22" s="131" t="n">
        <v>1</v>
      </c>
      <c r="BC22" s="131" t="n">
        <f aca="false">RANDBETWEEN(0,1)</f>
        <v>1</v>
      </c>
      <c r="BD22" s="131" t="n">
        <f aca="false">RANDBETWEEN(0,1)</f>
        <v>1</v>
      </c>
      <c r="BE22" s="132" t="n">
        <f aca="false">RANDBETWEEN(40/6,70/6)/10*$AK$24</f>
        <v>840</v>
      </c>
      <c r="BF22" s="133" t="n">
        <f aca="false">RANDBETWEEN(60,100)/100</f>
        <v>0.62</v>
      </c>
      <c r="BG22" s="132" t="n">
        <f aca="false">(AO22*$AK$8+AP22*$AK$9+AQ22*$AK$10+AR22*$AK$11+AS22*$AK$12+AT22*$AK$13+AU22*$AK$14+AV22*$AK$15+AW22*$AK$16+AX22*$AK$17+AY22*$AK$18+AZ22*$AK$19+BA22*$AK$20+BB22*$AK$21+BC22*$AK$22+BD22*$AK$23+BE22) * BF22</f>
        <v>4823.6</v>
      </c>
      <c r="BH22" s="133" t="n">
        <f aca="false">RANDBETWEEN(80,100)/100</f>
        <v>0.81</v>
      </c>
      <c r="BI22" s="132" t="n">
        <f aca="false">(AO22*$AK$8+AP22*$AK$9+AQ22*$AK$10+AR22*$AK$11+AS22*$AK$12+AT22*$AK$13+AU22*$AK$14+AV22*$AK$15+AW22*$AK$16+AX22*$AK$17+AY22*$AK$18+AZ22*$AK$19+BA22*$AK$20+BB22*$AK$21+BC22*$AK$22+BD22*$AK$23+BE22) * BH22</f>
        <v>6301.8</v>
      </c>
      <c r="BJ22" s="40"/>
      <c r="BN22" s="134"/>
      <c r="BO22" s="135"/>
      <c r="BP22" s="156" t="n">
        <f aca="false">M118</f>
        <v>10378.4372408854</v>
      </c>
      <c r="BQ22" s="157" t="n">
        <f aca="false">AC118</f>
        <v>6101.03858333333</v>
      </c>
      <c r="BT22" s="82"/>
      <c r="BU22" s="158"/>
      <c r="BV22" s="140" t="n">
        <f aca="false">QUOTIENT(BW22,$BW$5)</f>
        <v>3</v>
      </c>
      <c r="BW22" s="17" t="n">
        <v>14</v>
      </c>
      <c r="BX22" s="141"/>
      <c r="BY22" s="159" t="s">
        <v>58</v>
      </c>
      <c r="BZ22" s="160" t="e">
        <f aca="true">INDIRECT( ADDRESS(CELL("строка",BG22)-BW22+BV22,68)) * CL22</f>
        <v>#VALUE!</v>
      </c>
      <c r="CA22" s="161" t="e">
        <f aca="true">INDIRECT( ADDRESS(CELL("строка",BG22)-BW22+BV22,59)) *CI22</f>
        <v>#VALUE!</v>
      </c>
      <c r="CB22" s="162" t="e">
        <f aca="true">INDIRECT( ADDRESS(CELL("строка",BG22)-BW22+BV22,69)) * CL22</f>
        <v>#VALUE!</v>
      </c>
      <c r="CC22" s="163" t="e">
        <f aca="true">INDIRECT( ADDRESS(CELL("строка",BG22)-BW22+BV22,61)) *CI22</f>
        <v>#VALUE!</v>
      </c>
      <c r="CD22" s="164" t="e">
        <f aca="false">BZ22-CA22</f>
        <v>#VALUE!</v>
      </c>
      <c r="CE22" s="165" t="e">
        <f aca="false">CB22-CC22</f>
        <v>#VALUE!</v>
      </c>
      <c r="CF22" s="55"/>
      <c r="CI22" s="22" t="n">
        <f aca="false">$CI$6</f>
        <v>0.4</v>
      </c>
      <c r="CL22" s="23" t="n">
        <f aca="false">CL18</f>
        <v>0.25</v>
      </c>
    </row>
    <row r="23" customFormat="false" ht="13.25" hidden="false" customHeight="true" outlineLevel="0" collapsed="false">
      <c r="A23" s="151" t="s">
        <v>109</v>
      </c>
      <c r="B23" s="152" t="n">
        <v>0.1</v>
      </c>
      <c r="C23" s="152" t="n">
        <v>756.2</v>
      </c>
      <c r="D23" s="153" t="n">
        <v>100</v>
      </c>
      <c r="E23" s="154" t="s">
        <v>107</v>
      </c>
      <c r="F23" s="153" t="n">
        <v>1.5</v>
      </c>
      <c r="G23" s="182" t="s">
        <v>110</v>
      </c>
      <c r="H23" s="116" t="n">
        <f aca="false">RANDBETWEEN(80,100)/100</f>
        <v>0.98</v>
      </c>
      <c r="I23" s="117"/>
      <c r="J23" s="118"/>
      <c r="K23" s="119"/>
      <c r="L23" s="118"/>
      <c r="M23" s="179"/>
      <c r="N23" s="121"/>
      <c r="P23" s="121"/>
      <c r="Q23" s="151" t="s">
        <v>109</v>
      </c>
      <c r="R23" s="152" t="n">
        <v>-1.3</v>
      </c>
      <c r="S23" s="152" t="n">
        <v>733.9</v>
      </c>
      <c r="T23" s="153" t="n">
        <v>88</v>
      </c>
      <c r="U23" s="154" t="s">
        <v>91</v>
      </c>
      <c r="V23" s="153" t="n">
        <v>1</v>
      </c>
      <c r="W23" s="115" t="n">
        <v>0.9</v>
      </c>
      <c r="X23" s="116" t="n">
        <f aca="false">RANDBETWEEN(80,100)/100</f>
        <v>0.99</v>
      </c>
      <c r="Y23" s="117"/>
      <c r="Z23" s="118"/>
      <c r="AA23" s="119"/>
      <c r="AB23" s="123"/>
      <c r="AC23" s="124"/>
      <c r="AD23" s="30"/>
      <c r="AG23" s="155" t="s">
        <v>25</v>
      </c>
      <c r="AH23" s="126" t="n">
        <v>300</v>
      </c>
      <c r="AI23" s="126" t="n">
        <v>1</v>
      </c>
      <c r="AJ23" s="126" t="n">
        <v>1</v>
      </c>
      <c r="AK23" s="127" t="n">
        <f aca="false">AH23*AI23*AJ23</f>
        <v>300</v>
      </c>
      <c r="AM23" s="128" t="n">
        <f aca="false">AM22-1</f>
        <v>44943</v>
      </c>
      <c r="AN23" s="129" t="str">
        <f aca="false">TEXT(AM23,"дддд")</f>
        <v>вторник</v>
      </c>
      <c r="AO23" s="130" t="n">
        <v>1</v>
      </c>
      <c r="AP23" s="131" t="n">
        <v>1</v>
      </c>
      <c r="AQ23" s="131" t="n">
        <f aca="false">RANDBETWEEN(0,1)</f>
        <v>0</v>
      </c>
      <c r="AR23" s="131" t="n">
        <v>1</v>
      </c>
      <c r="AS23" s="131" t="n">
        <f aca="false">RANDBETWEEN(0,1)</f>
        <v>1</v>
      </c>
      <c r="AT23" s="131" t="n">
        <v>1</v>
      </c>
      <c r="AU23" s="131" t="n">
        <f aca="false">RANDBETWEEN(0,1)</f>
        <v>1</v>
      </c>
      <c r="AV23" s="131" t="n">
        <v>0</v>
      </c>
      <c r="AW23" s="131" t="n">
        <f aca="false">RANDBETWEEN(0,1)</f>
        <v>1</v>
      </c>
      <c r="AX23" s="131" t="n">
        <f aca="false">RANDBETWEEN(0,1)</f>
        <v>1</v>
      </c>
      <c r="AY23" s="131" t="n">
        <f aca="false">RANDBETWEEN(0,1)</f>
        <v>1</v>
      </c>
      <c r="AZ23" s="131" t="n">
        <v>1</v>
      </c>
      <c r="BA23" s="131" t="n">
        <f aca="false">RANDBETWEEN(0,1)</f>
        <v>0</v>
      </c>
      <c r="BB23" s="131" t="n">
        <v>1</v>
      </c>
      <c r="BC23" s="131" t="n">
        <f aca="false">RANDBETWEEN(0,1)</f>
        <v>1</v>
      </c>
      <c r="BD23" s="131" t="n">
        <f aca="false">RANDBETWEEN(0,1)</f>
        <v>0</v>
      </c>
      <c r="BE23" s="132" t="n">
        <f aca="false">RANDBETWEEN(40/6,70/6)/10*$AK$24</f>
        <v>960</v>
      </c>
      <c r="BF23" s="133" t="n">
        <f aca="false">RANDBETWEEN(60,100)/100</f>
        <v>0.77</v>
      </c>
      <c r="BG23" s="132" t="n">
        <f aca="false">(AO23*$AK$8+AP23*$AK$9+AQ23*$AK$10+AR23*$AK$11+AS23*$AK$12+AT23*$AK$13+AU23*$AK$14+AV23*$AK$15+AW23*$AK$16+AX23*$AK$17+AY23*$AK$18+AZ23*$AK$19+BA23*$AK$20+BB23*$AK$21+BC23*$AK$22+BD23*$AK$23+BE23) * BF23</f>
        <v>9532.6</v>
      </c>
      <c r="BH23" s="133" t="n">
        <f aca="false">RANDBETWEEN(80,100)/100</f>
        <v>0.98</v>
      </c>
      <c r="BI23" s="132" t="n">
        <f aca="false">(AO23*$AK$8+AP23*$AK$9+AQ23*$AK$10+AR23*$AK$11+AS23*$AK$12+AT23*$AK$13+AU23*$AK$14+AV23*$AK$15+AW23*$AK$16+AX23*$AK$17+AY23*$AK$18+AZ23*$AK$19+BA23*$AK$20+BB23*$AK$21+BC23*$AK$22+BD23*$AK$23+BE23) * BH23</f>
        <v>12132.4</v>
      </c>
      <c r="BJ23" s="40"/>
      <c r="BN23" s="134"/>
      <c r="BO23" s="135"/>
      <c r="BP23" s="156" t="n">
        <f aca="false">M126</f>
        <v>10244.917625</v>
      </c>
      <c r="BQ23" s="157" t="n">
        <f aca="false">AC126</f>
        <v>5486.8232</v>
      </c>
      <c r="BT23" s="82" t="e">
        <f aca="false">IF(SUM(CD20:CD23) &gt; 0,0,(SUM(CD20:CD23))/(-$BM$10*1000))</f>
        <v>#VALUE!</v>
      </c>
      <c r="BU23" s="158" t="e">
        <f aca="false">IF(SUM(CE20:CE23) &gt; 0,0,(SUM(CE20:CE23))/(-$BM$10*1000))</f>
        <v>#VALUE!</v>
      </c>
      <c r="BV23" s="140" t="n">
        <f aca="false">QUOTIENT(BW23,$BW$5)</f>
        <v>3</v>
      </c>
      <c r="BW23" s="17" t="n">
        <v>15</v>
      </c>
      <c r="BX23" s="141"/>
      <c r="BY23" s="171" t="s">
        <v>75</v>
      </c>
      <c r="BZ23" s="172" t="e">
        <f aca="true">INDIRECT( ADDRESS(CELL("строка",BG23)-BW23+BV23,68)) * CL23</f>
        <v>#VALUE!</v>
      </c>
      <c r="CA23" s="173" t="e">
        <f aca="true">INDIRECT( ADDRESS(CELL("строка",BG23)-BW23+BV23,59)) * CI23</f>
        <v>#VALUE!</v>
      </c>
      <c r="CB23" s="174" t="e">
        <f aca="true">INDIRECT( ADDRESS(CELL("строка",BG23)-BW23+BV23,69)) * CL23</f>
        <v>#VALUE!</v>
      </c>
      <c r="CC23" s="175" t="e">
        <f aca="true">INDIRECT( ADDRESS(CELL("строка",BG23)-BW23+BV23,61)) *CI23</f>
        <v>#VALUE!</v>
      </c>
      <c r="CD23" s="176" t="e">
        <f aca="false">BZ23-CA23</f>
        <v>#VALUE!</v>
      </c>
      <c r="CE23" s="177" t="e">
        <f aca="false">CB23-CC23</f>
        <v>#VALUE!</v>
      </c>
      <c r="CF23" s="55"/>
      <c r="CI23" s="178" t="n">
        <f aca="false">$CI$7</f>
        <v>0.1</v>
      </c>
      <c r="CL23" s="23" t="n">
        <f aca="false">CL19</f>
        <v>0.25</v>
      </c>
      <c r="CO23" s="149" t="s">
        <v>111</v>
      </c>
      <c r="CP23" s="150" t="e">
        <f aca="false">MAX(CA:CA)</f>
        <v>#VALUE!</v>
      </c>
    </row>
    <row r="24" customFormat="false" ht="13.25" hidden="false" customHeight="true" outlineLevel="0" collapsed="false">
      <c r="A24" s="151" t="s">
        <v>112</v>
      </c>
      <c r="B24" s="152" t="n">
        <v>2.3</v>
      </c>
      <c r="C24" s="152" t="n">
        <v>756.9</v>
      </c>
      <c r="D24" s="153" t="n">
        <v>87</v>
      </c>
      <c r="E24" s="154" t="s">
        <v>91</v>
      </c>
      <c r="F24" s="153" t="n">
        <v>4.5</v>
      </c>
      <c r="G24" s="115" t="n">
        <v>0.25</v>
      </c>
      <c r="H24" s="116" t="n">
        <f aca="false">RANDBETWEEN(80,100)/100</f>
        <v>0.85</v>
      </c>
      <c r="I24" s="117" t="n">
        <v>0.403032407407407</v>
      </c>
      <c r="J24" s="118" t="n">
        <v>0.403032407407407</v>
      </c>
      <c r="K24" s="119" t="n">
        <f aca="false">(J24 * 24) * $B$3 * $F$3 * (1 - 0.7*AVERAGE(G24:G31)) * AVERAGE(H24:H31)</f>
        <v>4523.23270833333</v>
      </c>
      <c r="L24" s="118" t="n">
        <f aca="false">IF(AVERAGE(F24:F31)&gt; $J$3, $B$4*$F$4*AVERAGE(F24:F31)/$B$5*24*AVERAGE(H24:H31), $B$4*$F$4*AVERAGE(F24:F31)/$B$5*24*AVERAGE(H24:H31) * 0.2)</f>
        <v>27187.5</v>
      </c>
      <c r="M24" s="179" t="n">
        <f aca="false">K24+L24</f>
        <v>31710.7327083333</v>
      </c>
      <c r="N24" s="121"/>
      <c r="P24" s="121"/>
      <c r="Q24" s="151" t="s">
        <v>112</v>
      </c>
      <c r="R24" s="152" t="n">
        <v>-0.4</v>
      </c>
      <c r="S24" s="152" t="n">
        <v>734</v>
      </c>
      <c r="T24" s="153" t="n">
        <v>78</v>
      </c>
      <c r="U24" s="154" t="s">
        <v>101</v>
      </c>
      <c r="V24" s="153" t="n">
        <v>1</v>
      </c>
      <c r="W24" s="115" t="n">
        <v>0.9</v>
      </c>
      <c r="X24" s="116" t="n">
        <f aca="false">RANDBETWEEN(80,100)/100</f>
        <v>0.85</v>
      </c>
      <c r="Y24" s="117" t="n">
        <v>0.353414351851852</v>
      </c>
      <c r="Z24" s="118" t="n">
        <v>0.353414351851852</v>
      </c>
      <c r="AA24" s="119" t="n">
        <f aca="false">(Z24 * 24) * $B$3 * $F$3 * (1 - 0.7 * AVERAGE(W24:W31)) * AVERAGE(X24:X31)</f>
        <v>3271.69802083333</v>
      </c>
      <c r="AB24" s="123" t="n">
        <f aca="false">IF(AVERAGE(V24:V31)&gt; $J$3, $B$4*$F$4*AVERAGE(V24:V31)/$B$5*24*AVERAGE(X24:X31), $B$4*$F$4*AVERAGE(V24:V31)/$B$5*24*AVERAGE(X24:X31) * 0.2)</f>
        <v>1390</v>
      </c>
      <c r="AC24" s="124" t="n">
        <f aca="false">AA24+AB24</f>
        <v>4661.69802083333</v>
      </c>
      <c r="AD24" s="30"/>
      <c r="AG24" s="183" t="s">
        <v>113</v>
      </c>
      <c r="AH24" s="184" t="n">
        <v>600</v>
      </c>
      <c r="AI24" s="184" t="n">
        <v>1</v>
      </c>
      <c r="AJ24" s="184" t="n">
        <v>2</v>
      </c>
      <c r="AK24" s="185" t="n">
        <f aca="false">AH24*AI24*AJ24</f>
        <v>1200</v>
      </c>
      <c r="AM24" s="128" t="n">
        <f aca="false">AM23-1</f>
        <v>44942</v>
      </c>
      <c r="AN24" s="129" t="str">
        <f aca="false">TEXT(AM24,"дддд")</f>
        <v>понедельник</v>
      </c>
      <c r="AO24" s="130" t="n">
        <v>1</v>
      </c>
      <c r="AP24" s="131" t="n">
        <v>1</v>
      </c>
      <c r="AQ24" s="131" t="n">
        <f aca="false">RANDBETWEEN(0,1)</f>
        <v>1</v>
      </c>
      <c r="AR24" s="131" t="n">
        <v>1</v>
      </c>
      <c r="AS24" s="131" t="n">
        <f aca="false">RANDBETWEEN(0,1)</f>
        <v>0</v>
      </c>
      <c r="AT24" s="131" t="n">
        <v>1</v>
      </c>
      <c r="AU24" s="131" t="n">
        <f aca="false">RANDBETWEEN(0,1)</f>
        <v>0</v>
      </c>
      <c r="AV24" s="131" t="n">
        <v>0</v>
      </c>
      <c r="AW24" s="131" t="n">
        <f aca="false">RANDBETWEEN(0,1)</f>
        <v>1</v>
      </c>
      <c r="AX24" s="131" t="n">
        <f aca="false">RANDBETWEEN(0,1)</f>
        <v>1</v>
      </c>
      <c r="AY24" s="131" t="n">
        <f aca="false">RANDBETWEEN(0,1)</f>
        <v>0</v>
      </c>
      <c r="AZ24" s="131" t="n">
        <v>1</v>
      </c>
      <c r="BA24" s="131" t="n">
        <f aca="false">RANDBETWEEN(0,1)</f>
        <v>0</v>
      </c>
      <c r="BB24" s="131" t="n">
        <v>1</v>
      </c>
      <c r="BC24" s="131" t="n">
        <f aca="false">RANDBETWEEN(0,1)</f>
        <v>0</v>
      </c>
      <c r="BD24" s="131" t="n">
        <f aca="false">RANDBETWEEN(0,1)</f>
        <v>0</v>
      </c>
      <c r="BE24" s="132" t="n">
        <f aca="false">RANDBETWEEN(40/6,70/6)/10*$AK$24</f>
        <v>1080</v>
      </c>
      <c r="BF24" s="133" t="n">
        <f aca="false">RANDBETWEEN(60,100)/100</f>
        <v>0.64</v>
      </c>
      <c r="BG24" s="132" t="n">
        <f aca="false">(AO24*$AK$8+AP24*$AK$9+AQ24*$AK$10+AR24*$AK$11+AS24*$AK$12+AT24*$AK$13+AU24*$AK$14+AV24*$AK$15+AW24*$AK$16+AX24*$AK$17+AY24*$AK$18+AZ24*$AK$19+BA24*$AK$20+BB24*$AK$21+BC24*$AK$22+BD24*$AK$23+BE24) * BF24</f>
        <v>6438.4</v>
      </c>
      <c r="BH24" s="133" t="n">
        <f aca="false">RANDBETWEEN(80,100)/100</f>
        <v>0.89</v>
      </c>
      <c r="BI24" s="132" t="n">
        <f aca="false">(AO24*$AK$8+AP24*$AK$9+AQ24*$AK$10+AR24*$AK$11+AS24*$AK$12+AT24*$AK$13+AU24*$AK$14+AV24*$AK$15+AW24*$AK$16+AX24*$AK$17+AY24*$AK$18+AZ24*$AK$19+BA24*$AK$20+BB24*$AK$21+BC24*$AK$22+BD24*$AK$23+BE24) * BH24</f>
        <v>8953.4</v>
      </c>
      <c r="BJ24" s="40"/>
      <c r="BN24" s="134"/>
      <c r="BO24" s="135"/>
      <c r="BP24" s="156" t="n">
        <f aca="false">M134</f>
        <v>7443.2684375</v>
      </c>
      <c r="BQ24" s="157" t="n">
        <f aca="false">AC134</f>
        <v>6166.8304875</v>
      </c>
      <c r="BT24" s="82" t="s">
        <v>79</v>
      </c>
      <c r="BU24" s="158"/>
      <c r="BV24" s="140" t="n">
        <f aca="false">QUOTIENT(BW24,$BW$5)</f>
        <v>4</v>
      </c>
      <c r="BW24" s="17" t="n">
        <v>16</v>
      </c>
      <c r="BX24" s="141" t="n">
        <f aca="false">DATE(2023,2,(1-QUOTIENT(BW24,$BW$5)))</f>
        <v>44954</v>
      </c>
      <c r="BY24" s="142" t="s">
        <v>80</v>
      </c>
      <c r="BZ24" s="143" t="e">
        <f aca="true">INDIRECT( ADDRESS(CELL("строка",BG24)-BW24+BV24,68)) * CL24</f>
        <v>#VALUE!</v>
      </c>
      <c r="CA24" s="144" t="e">
        <f aca="true">INDIRECT( ADDRESS(CELL("строка",BG24)-BW24+BV24,59)) *CI24</f>
        <v>#VALUE!</v>
      </c>
      <c r="CB24" s="145" t="e">
        <f aca="true">INDIRECT( ADDRESS(CELL("строка",BG24)-BW24+BV24,69)) * CL24</f>
        <v>#VALUE!</v>
      </c>
      <c r="CC24" s="146" t="e">
        <f aca="true">INDIRECT( ADDRESS(CELL("строка",BG24)-BW24+BV24,61)) *CI24</f>
        <v>#VALUE!</v>
      </c>
      <c r="CD24" s="147" t="e">
        <f aca="false">BZ24-CA24</f>
        <v>#VALUE!</v>
      </c>
      <c r="CE24" s="148" t="e">
        <f aca="false">CB24-CC24</f>
        <v>#VALUE!</v>
      </c>
      <c r="CF24" s="55"/>
      <c r="CI24" s="22" t="n">
        <f aca="false">$CI$4</f>
        <v>0.2</v>
      </c>
      <c r="CL24" s="23" t="n">
        <f aca="false">CL20</f>
        <v>0.25</v>
      </c>
      <c r="CO24" s="180" t="s">
        <v>114</v>
      </c>
      <c r="CP24" s="181" t="e">
        <f aca="false">MAX(CC:CC)</f>
        <v>#VALUE!</v>
      </c>
    </row>
    <row r="25" customFormat="false" ht="13.25" hidden="false" customHeight="true" outlineLevel="0" collapsed="false">
      <c r="A25" s="151" t="s">
        <v>115</v>
      </c>
      <c r="B25" s="152" t="n">
        <v>6.4</v>
      </c>
      <c r="C25" s="152" t="n">
        <v>757</v>
      </c>
      <c r="D25" s="153" t="n">
        <v>73</v>
      </c>
      <c r="E25" s="154" t="s">
        <v>101</v>
      </c>
      <c r="F25" s="153" t="n">
        <v>7.5</v>
      </c>
      <c r="G25" s="182" t="s">
        <v>110</v>
      </c>
      <c r="H25" s="116" t="n">
        <f aca="false">RANDBETWEEN(80,100)/100</f>
        <v>0.87</v>
      </c>
      <c r="I25" s="117"/>
      <c r="J25" s="118"/>
      <c r="K25" s="119"/>
      <c r="L25" s="118"/>
      <c r="M25" s="179"/>
      <c r="N25" s="121"/>
      <c r="P25" s="121"/>
      <c r="Q25" s="151" t="s">
        <v>115</v>
      </c>
      <c r="R25" s="152" t="n">
        <v>-0.5</v>
      </c>
      <c r="S25" s="152" t="n">
        <v>734.2</v>
      </c>
      <c r="T25" s="153" t="n">
        <v>82</v>
      </c>
      <c r="U25" s="154" t="s">
        <v>101</v>
      </c>
      <c r="V25" s="153" t="n">
        <v>1</v>
      </c>
      <c r="W25" s="115" t="n">
        <v>0.9</v>
      </c>
      <c r="X25" s="116" t="n">
        <f aca="false">RANDBETWEEN(80,100)/100</f>
        <v>0.84</v>
      </c>
      <c r="Y25" s="117"/>
      <c r="Z25" s="118"/>
      <c r="AA25" s="119"/>
      <c r="AB25" s="123"/>
      <c r="AC25" s="124"/>
      <c r="AD25" s="30"/>
      <c r="AG25" s="186"/>
      <c r="AM25" s="128" t="n">
        <f aca="false">AM24-1</f>
        <v>44941</v>
      </c>
      <c r="AN25" s="129" t="str">
        <f aca="false">TEXT(AM25,"дддд")</f>
        <v>воскресенье</v>
      </c>
      <c r="AO25" s="130" t="n">
        <v>1</v>
      </c>
      <c r="AP25" s="131" t="n">
        <v>1</v>
      </c>
      <c r="AQ25" s="131" t="n">
        <f aca="false">RANDBETWEEN(0,1)</f>
        <v>1</v>
      </c>
      <c r="AR25" s="131" t="n">
        <v>1</v>
      </c>
      <c r="AS25" s="131" t="n">
        <f aca="false">RANDBETWEEN(0,1)</f>
        <v>1</v>
      </c>
      <c r="AT25" s="131" t="n">
        <v>1</v>
      </c>
      <c r="AU25" s="131" t="n">
        <f aca="false">RANDBETWEEN(0,1)</f>
        <v>1</v>
      </c>
      <c r="AV25" s="131" t="n">
        <v>0</v>
      </c>
      <c r="AW25" s="131" t="n">
        <f aca="false">RANDBETWEEN(0,1)</f>
        <v>0</v>
      </c>
      <c r="AX25" s="131" t="n">
        <f aca="false">RANDBETWEEN(0,1)</f>
        <v>0</v>
      </c>
      <c r="AY25" s="131" t="n">
        <f aca="false">RANDBETWEEN(0,1)</f>
        <v>0</v>
      </c>
      <c r="AZ25" s="131" t="n">
        <v>1</v>
      </c>
      <c r="BA25" s="131" t="n">
        <f aca="false">RANDBETWEEN(0,1)</f>
        <v>1</v>
      </c>
      <c r="BB25" s="131" t="n">
        <v>1</v>
      </c>
      <c r="BC25" s="131" t="n">
        <f aca="false">RANDBETWEEN(0,1)</f>
        <v>0</v>
      </c>
      <c r="BD25" s="131" t="n">
        <f aca="false">RANDBETWEEN(0,1)</f>
        <v>0</v>
      </c>
      <c r="BE25" s="132" t="n">
        <f aca="false">RANDBETWEEN(40/6,70/6)/10*$AK$24</f>
        <v>960</v>
      </c>
      <c r="BF25" s="133" t="n">
        <f aca="false">RANDBETWEEN(60,100)/100</f>
        <v>0.85</v>
      </c>
      <c r="BG25" s="132" t="n">
        <f aca="false">(AO25*$AK$8+AP25*$AK$9+AQ25*$AK$10+AR25*$AK$11+AS25*$AK$12+AT25*$AK$13+AU25*$AK$14+AV25*$AK$15+AW25*$AK$16+AX25*$AK$17+AY25*$AK$18+AZ25*$AK$19+BA25*$AK$20+BB25*$AK$21+BC25*$AK$22+BD25*$AK$23+BE25) * BF25</f>
        <v>7803</v>
      </c>
      <c r="BH25" s="133" t="n">
        <f aca="false">RANDBETWEEN(80,100)/100</f>
        <v>0.85</v>
      </c>
      <c r="BI25" s="132" t="n">
        <f aca="false">(AO25*$AK$8+AP25*$AK$9+AQ25*$AK$10+AR25*$AK$11+AS25*$AK$12+AT25*$AK$13+AU25*$AK$14+AV25*$AK$15+AW25*$AK$16+AX25*$AK$17+AY25*$AK$18+AZ25*$AK$19+BA25*$AK$20+BB25*$AK$21+BC25*$AK$22+BD25*$AK$23+BE25) * BH25</f>
        <v>7803</v>
      </c>
      <c r="BJ25" s="40"/>
      <c r="BN25" s="134"/>
      <c r="BO25" s="135"/>
      <c r="BP25" s="156" t="n">
        <f aca="false">M142</f>
        <v>10163.6101666667</v>
      </c>
      <c r="BQ25" s="157" t="n">
        <f aca="false">AC142</f>
        <v>4924.734025</v>
      </c>
      <c r="BT25" s="82"/>
      <c r="BU25" s="158"/>
      <c r="BV25" s="140" t="n">
        <f aca="false">QUOTIENT(BW25,$BW$5)</f>
        <v>4</v>
      </c>
      <c r="BW25" s="17" t="n">
        <v>17</v>
      </c>
      <c r="BX25" s="141"/>
      <c r="BY25" s="159" t="s">
        <v>84</v>
      </c>
      <c r="BZ25" s="160" t="e">
        <f aca="true">INDIRECT( ADDRESS(CELL("строка",BG25)-BW25+BV25,68)) * CL25</f>
        <v>#VALUE!</v>
      </c>
      <c r="CA25" s="161" t="e">
        <f aca="true">INDIRECT( ADDRESS(CELL("строка",BG25)-BW25+BV25,59)) *CI25</f>
        <v>#VALUE!</v>
      </c>
      <c r="CB25" s="162" t="e">
        <f aca="true">INDIRECT( ADDRESS(CELL("строка",BG25)-BW25+BV25,69)) * CL25</f>
        <v>#VALUE!</v>
      </c>
      <c r="CC25" s="163" t="e">
        <f aca="true">INDIRECT( ADDRESS(CELL("строка",BG25)-BW25+BV25,61)) *CI25</f>
        <v>#VALUE!</v>
      </c>
      <c r="CD25" s="164" t="e">
        <f aca="false">BZ25-CA25</f>
        <v>#VALUE!</v>
      </c>
      <c r="CE25" s="165" t="e">
        <f aca="false">CB25-CC25</f>
        <v>#VALUE!</v>
      </c>
      <c r="CF25" s="55"/>
      <c r="CI25" s="22" t="n">
        <f aca="false">$CI$5</f>
        <v>0.3</v>
      </c>
      <c r="CL25" s="23" t="n">
        <f aca="false">CL21</f>
        <v>0.25</v>
      </c>
      <c r="CO25" s="180" t="s">
        <v>116</v>
      </c>
      <c r="CP25" s="181" t="e">
        <f aca="false">MIN(CA:CA)</f>
        <v>#VALUE!</v>
      </c>
    </row>
    <row r="26" customFormat="false" ht="13.25" hidden="false" customHeight="true" outlineLevel="0" collapsed="false">
      <c r="A26" s="151" t="s">
        <v>117</v>
      </c>
      <c r="B26" s="152" t="n">
        <v>9.2</v>
      </c>
      <c r="C26" s="152" t="n">
        <v>756.9</v>
      </c>
      <c r="D26" s="153" t="n">
        <v>61</v>
      </c>
      <c r="E26" s="154" t="s">
        <v>101</v>
      </c>
      <c r="F26" s="153" t="n">
        <v>9</v>
      </c>
      <c r="G26" s="115" t="n">
        <v>0.95</v>
      </c>
      <c r="H26" s="116" t="n">
        <f aca="false">RANDBETWEEN(80,100)/100</f>
        <v>0.93</v>
      </c>
      <c r="I26" s="117"/>
      <c r="J26" s="118"/>
      <c r="K26" s="119"/>
      <c r="L26" s="118"/>
      <c r="M26" s="179"/>
      <c r="N26" s="121"/>
      <c r="P26" s="121"/>
      <c r="Q26" s="151" t="s">
        <v>117</v>
      </c>
      <c r="R26" s="152" t="n">
        <v>-0.9</v>
      </c>
      <c r="S26" s="152" t="n">
        <v>735.3</v>
      </c>
      <c r="T26" s="153" t="n">
        <v>85</v>
      </c>
      <c r="U26" s="154" t="s">
        <v>91</v>
      </c>
      <c r="V26" s="153" t="n">
        <v>2</v>
      </c>
      <c r="W26" s="115" t="n">
        <v>0.9</v>
      </c>
      <c r="X26" s="116" t="n">
        <f aca="false">RANDBETWEEN(80,100)/100</f>
        <v>0.81</v>
      </c>
      <c r="Y26" s="117"/>
      <c r="Z26" s="118"/>
      <c r="AA26" s="119"/>
      <c r="AB26" s="123"/>
      <c r="AC26" s="124"/>
      <c r="AD26" s="30"/>
      <c r="AG26" s="186"/>
      <c r="AM26" s="128" t="n">
        <f aca="false">AM25-1</f>
        <v>44940</v>
      </c>
      <c r="AN26" s="129" t="str">
        <f aca="false">TEXT(AM26,"дддд")</f>
        <v>суббота</v>
      </c>
      <c r="AO26" s="130" t="n">
        <v>1</v>
      </c>
      <c r="AP26" s="131" t="n">
        <v>1</v>
      </c>
      <c r="AQ26" s="131" t="n">
        <f aca="false">RANDBETWEEN(0,1)</f>
        <v>0</v>
      </c>
      <c r="AR26" s="131" t="n">
        <v>1</v>
      </c>
      <c r="AS26" s="131" t="n">
        <f aca="false">RANDBETWEEN(0,1)</f>
        <v>0</v>
      </c>
      <c r="AT26" s="131" t="n">
        <v>1</v>
      </c>
      <c r="AU26" s="131" t="n">
        <f aca="false">RANDBETWEEN(0,1)</f>
        <v>1</v>
      </c>
      <c r="AV26" s="131" t="n">
        <v>0</v>
      </c>
      <c r="AW26" s="131" t="n">
        <f aca="false">RANDBETWEEN(0,1)</f>
        <v>0</v>
      </c>
      <c r="AX26" s="131" t="n">
        <f aca="false">RANDBETWEEN(0,1)</f>
        <v>0</v>
      </c>
      <c r="AY26" s="131" t="n">
        <f aca="false">RANDBETWEEN(0,1)</f>
        <v>0</v>
      </c>
      <c r="AZ26" s="131" t="n">
        <v>1</v>
      </c>
      <c r="BA26" s="131" t="n">
        <f aca="false">RANDBETWEEN(0,1)</f>
        <v>0</v>
      </c>
      <c r="BB26" s="131" t="n">
        <v>1</v>
      </c>
      <c r="BC26" s="131" t="n">
        <f aca="false">RANDBETWEEN(0,1)</f>
        <v>1</v>
      </c>
      <c r="BD26" s="131" t="n">
        <f aca="false">RANDBETWEEN(0,1)</f>
        <v>0</v>
      </c>
      <c r="BE26" s="132" t="n">
        <f aca="false">RANDBETWEEN(40/6,70/6)/10*$AK$24</f>
        <v>1200</v>
      </c>
      <c r="BF26" s="133" t="n">
        <f aca="false">RANDBETWEEN(60,100)/100</f>
        <v>0.75</v>
      </c>
      <c r="BG26" s="132" t="n">
        <f aca="false">(AO26*$AK$8+AP26*$AK$9+AQ26*$AK$10+AR26*$AK$11+AS26*$AK$12+AT26*$AK$13+AU26*$AK$14+AV26*$AK$15+AW26*$AK$16+AX26*$AK$17+AY26*$AK$18+AZ26*$AK$19+BA26*$AK$20+BB26*$AK$21+BC26*$AK$22+BD26*$AK$23+BE26) * BF26</f>
        <v>6000</v>
      </c>
      <c r="BH26" s="133" t="n">
        <f aca="false">RANDBETWEEN(80,100)/100</f>
        <v>0.87</v>
      </c>
      <c r="BI26" s="132" t="n">
        <f aca="false">(AO26*$AK$8+AP26*$AK$9+AQ26*$AK$10+AR26*$AK$11+AS26*$AK$12+AT26*$AK$13+AU26*$AK$14+AV26*$AK$15+AW26*$AK$16+AX26*$AK$17+AY26*$AK$18+AZ26*$AK$19+BA26*$AK$20+BB26*$AK$21+BC26*$AK$22+BD26*$AK$23+BE26) * BH26</f>
        <v>6960</v>
      </c>
      <c r="BJ26" s="40"/>
      <c r="BN26" s="134"/>
      <c r="BO26" s="135"/>
      <c r="BP26" s="156" t="n">
        <f aca="false">M150</f>
        <v>10862.70975</v>
      </c>
      <c r="BQ26" s="157" t="n">
        <f aca="false">AC150</f>
        <v>4951.7195</v>
      </c>
      <c r="BT26" s="82"/>
      <c r="BU26" s="158"/>
      <c r="BV26" s="140" t="n">
        <f aca="false">QUOTIENT(BW26,$BW$5)</f>
        <v>4</v>
      </c>
      <c r="BW26" s="17" t="n">
        <v>18</v>
      </c>
      <c r="BX26" s="141"/>
      <c r="BY26" s="159" t="s">
        <v>58</v>
      </c>
      <c r="BZ26" s="160" t="e">
        <f aca="true">INDIRECT( ADDRESS(CELL("строка",BG26)-BW26+BV26,68)) * CL26</f>
        <v>#VALUE!</v>
      </c>
      <c r="CA26" s="161" t="e">
        <f aca="true">INDIRECT( ADDRESS(CELL("строка",BG26)-BW26+BV26,59)) *CI26</f>
        <v>#VALUE!</v>
      </c>
      <c r="CB26" s="162" t="e">
        <f aca="true">INDIRECT( ADDRESS(CELL("строка",BG26)-BW26+BV26,69)) * CL26</f>
        <v>#VALUE!</v>
      </c>
      <c r="CC26" s="163" t="e">
        <f aca="true">INDIRECT( ADDRESS(CELL("строка",BG26)-BW26+BV26,61)) *CI26</f>
        <v>#VALUE!</v>
      </c>
      <c r="CD26" s="164" t="e">
        <f aca="false">BZ26-CA26</f>
        <v>#VALUE!</v>
      </c>
      <c r="CE26" s="165" t="e">
        <f aca="false">CB26-CC26</f>
        <v>#VALUE!</v>
      </c>
      <c r="CF26" s="55"/>
      <c r="CI26" s="22" t="n">
        <f aca="false">$CI$6</f>
        <v>0.4</v>
      </c>
      <c r="CL26" s="23" t="n">
        <f aca="false">CL22</f>
        <v>0.25</v>
      </c>
      <c r="CO26" s="166" t="s">
        <v>118</v>
      </c>
      <c r="CP26" s="167" t="e">
        <f aca="false">MIN(CC:CC)</f>
        <v>#VALUE!</v>
      </c>
    </row>
    <row r="27" customFormat="false" ht="13.25" hidden="false" customHeight="true" outlineLevel="0" collapsed="false">
      <c r="A27" s="151" t="s">
        <v>119</v>
      </c>
      <c r="B27" s="152" t="n">
        <v>7.3</v>
      </c>
      <c r="C27" s="152" t="n">
        <v>757.9</v>
      </c>
      <c r="D27" s="153" t="n">
        <v>76</v>
      </c>
      <c r="E27" s="154" t="s">
        <v>78</v>
      </c>
      <c r="F27" s="153" t="n">
        <v>4.5</v>
      </c>
      <c r="G27" s="115" t="n">
        <v>0.95</v>
      </c>
      <c r="H27" s="116" t="n">
        <f aca="false">RANDBETWEEN(80,100)/100</f>
        <v>0.99</v>
      </c>
      <c r="I27" s="117"/>
      <c r="J27" s="118"/>
      <c r="K27" s="119"/>
      <c r="L27" s="118"/>
      <c r="M27" s="179"/>
      <c r="N27" s="121"/>
      <c r="P27" s="121"/>
      <c r="Q27" s="151" t="s">
        <v>119</v>
      </c>
      <c r="R27" s="152" t="n">
        <v>-1.7</v>
      </c>
      <c r="S27" s="152" t="n">
        <v>737.1</v>
      </c>
      <c r="T27" s="153" t="n">
        <v>88</v>
      </c>
      <c r="U27" s="154" t="s">
        <v>91</v>
      </c>
      <c r="V27" s="153" t="n">
        <v>1</v>
      </c>
      <c r="W27" s="115" t="n">
        <v>0.9</v>
      </c>
      <c r="X27" s="116" t="n">
        <f aca="false">RANDBETWEEN(80,100)/100</f>
        <v>0.91</v>
      </c>
      <c r="Y27" s="117"/>
      <c r="Z27" s="118"/>
      <c r="AA27" s="119"/>
      <c r="AB27" s="123"/>
      <c r="AC27" s="124"/>
      <c r="AD27" s="30"/>
      <c r="AG27" s="186"/>
      <c r="AM27" s="128" t="n">
        <f aca="false">AM26-1</f>
        <v>44939</v>
      </c>
      <c r="AN27" s="129" t="str">
        <f aca="false">TEXT(AM27,"дддд")</f>
        <v>пятница</v>
      </c>
      <c r="AO27" s="130" t="n">
        <v>1</v>
      </c>
      <c r="AP27" s="131" t="n">
        <v>1</v>
      </c>
      <c r="AQ27" s="131" t="n">
        <f aca="false">RANDBETWEEN(0,1)</f>
        <v>0</v>
      </c>
      <c r="AR27" s="131" t="n">
        <v>1</v>
      </c>
      <c r="AS27" s="131" t="n">
        <f aca="false">RANDBETWEEN(0,1)</f>
        <v>1</v>
      </c>
      <c r="AT27" s="131" t="n">
        <v>1</v>
      </c>
      <c r="AU27" s="131" t="n">
        <f aca="false">RANDBETWEEN(0,1)</f>
        <v>1</v>
      </c>
      <c r="AV27" s="131" t="n">
        <v>0</v>
      </c>
      <c r="AW27" s="131" t="n">
        <f aca="false">RANDBETWEEN(0,1)</f>
        <v>1</v>
      </c>
      <c r="AX27" s="131" t="n">
        <f aca="false">RANDBETWEEN(0,1)</f>
        <v>0</v>
      </c>
      <c r="AY27" s="131" t="n">
        <f aca="false">RANDBETWEEN(0,1)</f>
        <v>1</v>
      </c>
      <c r="AZ27" s="131" t="n">
        <v>1</v>
      </c>
      <c r="BA27" s="131" t="n">
        <f aca="false">RANDBETWEEN(0,1)</f>
        <v>1</v>
      </c>
      <c r="BB27" s="131" t="n">
        <v>1</v>
      </c>
      <c r="BC27" s="131" t="n">
        <f aca="false">RANDBETWEEN(0,1)</f>
        <v>0</v>
      </c>
      <c r="BD27" s="131" t="n">
        <f aca="false">RANDBETWEEN(0,1)</f>
        <v>0</v>
      </c>
      <c r="BE27" s="132" t="n">
        <f aca="false">RANDBETWEEN(40/6,70/6)/10*$AK$24</f>
        <v>1080</v>
      </c>
      <c r="BF27" s="133" t="n">
        <f aca="false">RANDBETWEEN(60,100)/100</f>
        <v>0.78</v>
      </c>
      <c r="BG27" s="132" t="n">
        <f aca="false">(AO27*$AK$8+AP27*$AK$9+AQ27*$AK$10+AR27*$AK$11+AS27*$AK$12+AT27*$AK$13+AU27*$AK$14+AV27*$AK$15+AW27*$AK$16+AX27*$AK$17+AY27*$AK$18+AZ27*$AK$19+BA27*$AK$20+BB27*$AK$21+BC27*$AK$22+BD27*$AK$23+BE27) * BF27</f>
        <v>9282</v>
      </c>
      <c r="BH27" s="133" t="n">
        <f aca="false">RANDBETWEEN(80,100)/100</f>
        <v>0.86</v>
      </c>
      <c r="BI27" s="132" t="n">
        <f aca="false">(AO27*$AK$8+AP27*$AK$9+AQ27*$AK$10+AR27*$AK$11+AS27*$AK$12+AT27*$AK$13+AU27*$AK$14+AV27*$AK$15+AW27*$AK$16+AX27*$AK$17+AY27*$AK$18+AZ27*$AK$19+BA27*$AK$20+BB27*$AK$21+BC27*$AK$22+BD27*$AK$23+BE27) * BH27</f>
        <v>10234</v>
      </c>
      <c r="BJ27" s="40"/>
      <c r="BN27" s="134"/>
      <c r="BO27" s="135"/>
      <c r="BP27" s="156" t="n">
        <f aca="false">M158</f>
        <v>9951.66136875</v>
      </c>
      <c r="BQ27" s="157" t="n">
        <f aca="false">AC158</f>
        <v>4661.130125</v>
      </c>
      <c r="BT27" s="82" t="e">
        <f aca="false">IF(SUM(CD24:CD27) &gt; 0,0,(SUM(CD24:CD27))/(-$BM$10*1000))</f>
        <v>#VALUE!</v>
      </c>
      <c r="BU27" s="158" t="e">
        <f aca="false">IF(SUM(CE24:CE27) &gt; 0,0,(SUM(CE24:CE27))/(-$BM$10*1000))</f>
        <v>#VALUE!</v>
      </c>
      <c r="BV27" s="140" t="n">
        <f aca="false">QUOTIENT(BW27,$BW$5)</f>
        <v>4</v>
      </c>
      <c r="BW27" s="17" t="n">
        <v>19</v>
      </c>
      <c r="BX27" s="141"/>
      <c r="BY27" s="171" t="s">
        <v>75</v>
      </c>
      <c r="BZ27" s="172" t="e">
        <f aca="true">INDIRECT( ADDRESS(CELL("строка",BG27)-BW27+BV27,68)) * CL27</f>
        <v>#VALUE!</v>
      </c>
      <c r="CA27" s="173" t="e">
        <f aca="true">INDIRECT( ADDRESS(CELL("строка",BG27)-BW27+BV27,59)) * CI27</f>
        <v>#VALUE!</v>
      </c>
      <c r="CB27" s="174" t="e">
        <f aca="true">INDIRECT( ADDRESS(CELL("строка",BG27)-BW27+BV27,69)) * CL27</f>
        <v>#VALUE!</v>
      </c>
      <c r="CC27" s="175" t="e">
        <f aca="true">INDIRECT( ADDRESS(CELL("строка",BG27)-BW27+BV27,61)) *CI27</f>
        <v>#VALUE!</v>
      </c>
      <c r="CD27" s="176" t="e">
        <f aca="false">BZ27-CA27</f>
        <v>#VALUE!</v>
      </c>
      <c r="CE27" s="177" t="e">
        <f aca="false">CB27-CC27</f>
        <v>#VALUE!</v>
      </c>
      <c r="CF27" s="55"/>
      <c r="CI27" s="178" t="n">
        <f aca="false">$CI$7</f>
        <v>0.1</v>
      </c>
      <c r="CL27" s="23" t="n">
        <f aca="false">CL23</f>
        <v>0.25</v>
      </c>
    </row>
    <row r="28" customFormat="false" ht="13.25" hidden="false" customHeight="true" outlineLevel="0" collapsed="false">
      <c r="A28" s="151" t="s">
        <v>120</v>
      </c>
      <c r="B28" s="152" t="n">
        <v>2.9</v>
      </c>
      <c r="C28" s="152" t="n">
        <v>758.3</v>
      </c>
      <c r="D28" s="153" t="n">
        <v>100</v>
      </c>
      <c r="E28" s="154" t="s">
        <v>101</v>
      </c>
      <c r="F28" s="153" t="n">
        <v>1.5</v>
      </c>
      <c r="G28" s="115" t="n">
        <v>0.75</v>
      </c>
      <c r="H28" s="116" t="n">
        <f aca="false">RANDBETWEEN(80,100)/100</f>
        <v>0.9</v>
      </c>
      <c r="I28" s="117"/>
      <c r="J28" s="118"/>
      <c r="K28" s="119"/>
      <c r="L28" s="118"/>
      <c r="M28" s="179"/>
      <c r="N28" s="121"/>
      <c r="P28" s="121"/>
      <c r="Q28" s="151" t="s">
        <v>120</v>
      </c>
      <c r="R28" s="152" t="n">
        <v>-2.2</v>
      </c>
      <c r="S28" s="152" t="n">
        <v>738.4</v>
      </c>
      <c r="T28" s="153" t="n">
        <v>84</v>
      </c>
      <c r="U28" s="154" t="s">
        <v>91</v>
      </c>
      <c r="V28" s="153" t="n">
        <v>2</v>
      </c>
      <c r="W28" s="115" t="n">
        <v>0.9</v>
      </c>
      <c r="X28" s="116" t="n">
        <f aca="false">RANDBETWEEN(80,100)/100</f>
        <v>0.99</v>
      </c>
      <c r="Y28" s="117"/>
      <c r="Z28" s="118"/>
      <c r="AA28" s="119"/>
      <c r="AB28" s="123"/>
      <c r="AC28" s="124"/>
      <c r="AD28" s="30"/>
      <c r="AG28" s="186"/>
      <c r="AM28" s="128" t="n">
        <f aca="false">AM27-1</f>
        <v>44938</v>
      </c>
      <c r="AN28" s="129" t="str">
        <f aca="false">TEXT(AM28,"дддд")</f>
        <v>четверг</v>
      </c>
      <c r="AO28" s="130" t="n">
        <v>1</v>
      </c>
      <c r="AP28" s="131" t="n">
        <v>1</v>
      </c>
      <c r="AQ28" s="131" t="n">
        <f aca="false">RANDBETWEEN(0,1)</f>
        <v>1</v>
      </c>
      <c r="AR28" s="131" t="n">
        <v>1</v>
      </c>
      <c r="AS28" s="131" t="n">
        <f aca="false">RANDBETWEEN(0,1)</f>
        <v>1</v>
      </c>
      <c r="AT28" s="131" t="n">
        <v>1</v>
      </c>
      <c r="AU28" s="131" t="n">
        <f aca="false">RANDBETWEEN(0,1)</f>
        <v>0</v>
      </c>
      <c r="AV28" s="131" t="n">
        <v>0</v>
      </c>
      <c r="AW28" s="131" t="n">
        <f aca="false">RANDBETWEEN(0,1)</f>
        <v>1</v>
      </c>
      <c r="AX28" s="131" t="n">
        <f aca="false">RANDBETWEEN(0,1)</f>
        <v>1</v>
      </c>
      <c r="AY28" s="131" t="n">
        <f aca="false">RANDBETWEEN(0,1)</f>
        <v>0</v>
      </c>
      <c r="AZ28" s="131" t="n">
        <v>1</v>
      </c>
      <c r="BA28" s="131" t="n">
        <f aca="false">RANDBETWEEN(0,1)</f>
        <v>1</v>
      </c>
      <c r="BB28" s="131" t="n">
        <v>1</v>
      </c>
      <c r="BC28" s="131" t="n">
        <f aca="false">RANDBETWEEN(0,1)</f>
        <v>1</v>
      </c>
      <c r="BD28" s="131" t="n">
        <f aca="false">RANDBETWEEN(0,1)</f>
        <v>0</v>
      </c>
      <c r="BE28" s="132" t="n">
        <f aca="false">RANDBETWEEN(40/6,70/6)/10*$AK$24</f>
        <v>960</v>
      </c>
      <c r="BF28" s="133" t="n">
        <f aca="false">RANDBETWEEN(60,100)/100</f>
        <v>0.82</v>
      </c>
      <c r="BG28" s="132" t="n">
        <f aca="false">(AO28*$AK$8+AP28*$AK$9+AQ28*$AK$10+AR28*$AK$11+AS28*$AK$12+AT28*$AK$13+AU28*$AK$14+AV28*$AK$15+AW28*$AK$16+AX28*$AK$17+AY28*$AK$18+AZ28*$AK$19+BA28*$AK$20+BB28*$AK$21+BC28*$AK$22+BD28*$AK$23+BE28) * BF28</f>
        <v>9446.4</v>
      </c>
      <c r="BH28" s="133" t="n">
        <f aca="false">RANDBETWEEN(80,100)/100</f>
        <v>0.9</v>
      </c>
      <c r="BI28" s="132" t="n">
        <f aca="false">(AO28*$AK$8+AP28*$AK$9+AQ28*$AK$10+AR28*$AK$11+AS28*$AK$12+AT28*$AK$13+AU28*$AK$14+AV28*$AK$15+AW28*$AK$16+AX28*$AK$17+AY28*$AK$18+AZ28*$AK$19+BA28*$AK$20+BB28*$AK$21+BC28*$AK$22+BD28*$AK$23+BE28) * BH28</f>
        <v>10368</v>
      </c>
      <c r="BJ28" s="40"/>
      <c r="BN28" s="134"/>
      <c r="BO28" s="135"/>
      <c r="BP28" s="156" t="n">
        <f aca="false">M166</f>
        <v>10768.3241588542</v>
      </c>
      <c r="BQ28" s="157" t="n">
        <f aca="false">AC166</f>
        <v>5998.81605</v>
      </c>
      <c r="BT28" s="82" t="s">
        <v>79</v>
      </c>
      <c r="BU28" s="158"/>
      <c r="BV28" s="140" t="n">
        <f aca="false">QUOTIENT(BW28,$BW$5)</f>
        <v>5</v>
      </c>
      <c r="BW28" s="17" t="n">
        <v>20</v>
      </c>
      <c r="BX28" s="141" t="n">
        <f aca="false">DATE(2023,2,(1-QUOTIENT(BW28,$BW$5)))</f>
        <v>44953</v>
      </c>
      <c r="BY28" s="142" t="s">
        <v>80</v>
      </c>
      <c r="BZ28" s="143" t="e">
        <f aca="true">INDIRECT( ADDRESS(CELL("строка",BG28)-BW28+BV28,68)) * CL28</f>
        <v>#VALUE!</v>
      </c>
      <c r="CA28" s="144" t="e">
        <f aca="true">INDIRECT( ADDRESS(CELL("строка",BG28)-BW28+BV28,59)) *CI28</f>
        <v>#VALUE!</v>
      </c>
      <c r="CB28" s="145" t="e">
        <f aca="true">INDIRECT( ADDRESS(CELL("строка",BG28)-BW28+BV28,69)) * CL28</f>
        <v>#VALUE!</v>
      </c>
      <c r="CC28" s="146" t="e">
        <f aca="true">INDIRECT( ADDRESS(CELL("строка",BG28)-BW28+BV28,61)) *CI28</f>
        <v>#VALUE!</v>
      </c>
      <c r="CD28" s="147" t="e">
        <f aca="false">BZ28-CA28</f>
        <v>#VALUE!</v>
      </c>
      <c r="CE28" s="148" t="e">
        <f aca="false">CB28-CC28</f>
        <v>#VALUE!</v>
      </c>
      <c r="CF28" s="55"/>
      <c r="CI28" s="22" t="n">
        <f aca="false">$CI$4</f>
        <v>0.2</v>
      </c>
      <c r="CL28" s="23" t="n">
        <f aca="false">CL24</f>
        <v>0.25</v>
      </c>
    </row>
    <row r="29" customFormat="false" ht="13.25" hidden="false" customHeight="true" outlineLevel="0" collapsed="false">
      <c r="A29" s="151" t="s">
        <v>121</v>
      </c>
      <c r="B29" s="152" t="n">
        <v>4.7</v>
      </c>
      <c r="C29" s="152" t="n">
        <v>757.7</v>
      </c>
      <c r="D29" s="153" t="n">
        <v>100</v>
      </c>
      <c r="E29" s="154" t="s">
        <v>101</v>
      </c>
      <c r="F29" s="153" t="n">
        <v>4.5</v>
      </c>
      <c r="G29" s="115" t="n">
        <v>0.9</v>
      </c>
      <c r="H29" s="116" t="n">
        <f aca="false">RANDBETWEEN(80,100)/100</f>
        <v>0.99</v>
      </c>
      <c r="I29" s="117"/>
      <c r="J29" s="118"/>
      <c r="K29" s="119"/>
      <c r="L29" s="118"/>
      <c r="M29" s="179"/>
      <c r="N29" s="121"/>
      <c r="P29" s="121"/>
      <c r="Q29" s="151" t="s">
        <v>121</v>
      </c>
      <c r="R29" s="152" t="n">
        <v>-2.6</v>
      </c>
      <c r="S29" s="152" t="n">
        <v>740.3</v>
      </c>
      <c r="T29" s="153" t="n">
        <v>88</v>
      </c>
      <c r="U29" s="154" t="s">
        <v>101</v>
      </c>
      <c r="V29" s="153" t="n">
        <v>1</v>
      </c>
      <c r="W29" s="115" t="n">
        <v>0.9</v>
      </c>
      <c r="X29" s="116" t="n">
        <f aca="false">RANDBETWEEN(80,100)/100</f>
        <v>0.86</v>
      </c>
      <c r="Y29" s="117"/>
      <c r="Z29" s="118"/>
      <c r="AA29" s="119"/>
      <c r="AB29" s="123"/>
      <c r="AC29" s="124"/>
      <c r="AD29" s="30"/>
      <c r="AG29" s="186"/>
      <c r="AM29" s="128" t="n">
        <f aca="false">AM28-1</f>
        <v>44937</v>
      </c>
      <c r="AN29" s="129" t="str">
        <f aca="false">TEXT(AM29,"дддд")</f>
        <v>среда</v>
      </c>
      <c r="AO29" s="130" t="n">
        <v>1</v>
      </c>
      <c r="AP29" s="131" t="n">
        <v>1</v>
      </c>
      <c r="AQ29" s="131" t="n">
        <f aca="false">RANDBETWEEN(0,1)</f>
        <v>0</v>
      </c>
      <c r="AR29" s="131" t="n">
        <v>1</v>
      </c>
      <c r="AS29" s="131" t="n">
        <f aca="false">RANDBETWEEN(0,1)</f>
        <v>1</v>
      </c>
      <c r="AT29" s="131" t="n">
        <v>1</v>
      </c>
      <c r="AU29" s="131" t="n">
        <f aca="false">RANDBETWEEN(0,1)</f>
        <v>1</v>
      </c>
      <c r="AV29" s="131" t="n">
        <v>0</v>
      </c>
      <c r="AW29" s="131" t="n">
        <f aca="false">RANDBETWEEN(0,1)</f>
        <v>0</v>
      </c>
      <c r="AX29" s="131" t="n">
        <f aca="false">RANDBETWEEN(0,1)</f>
        <v>1</v>
      </c>
      <c r="AY29" s="131" t="n">
        <f aca="false">RANDBETWEEN(0,1)</f>
        <v>0</v>
      </c>
      <c r="AZ29" s="131" t="n">
        <v>1</v>
      </c>
      <c r="BA29" s="131" t="n">
        <f aca="false">RANDBETWEEN(0,1)</f>
        <v>1</v>
      </c>
      <c r="BB29" s="131" t="n">
        <v>1</v>
      </c>
      <c r="BC29" s="131" t="n">
        <f aca="false">RANDBETWEEN(0,1)</f>
        <v>1</v>
      </c>
      <c r="BD29" s="131" t="n">
        <f aca="false">RANDBETWEEN(0,1)</f>
        <v>1</v>
      </c>
      <c r="BE29" s="132" t="n">
        <f aca="false">RANDBETWEEN(40/6,70/6)/10*$AK$24</f>
        <v>1320</v>
      </c>
      <c r="BF29" s="133" t="n">
        <f aca="false">RANDBETWEEN(60,100)/100</f>
        <v>0.62</v>
      </c>
      <c r="BG29" s="132" t="n">
        <f aca="false">(AO29*$AK$8+AP29*$AK$9+AQ29*$AK$10+AR29*$AK$11+AS29*$AK$12+AT29*$AK$13+AU29*$AK$14+AV29*$AK$15+AW29*$AK$16+AX29*$AK$17+AY29*$AK$18+AZ29*$AK$19+BA29*$AK$20+BB29*$AK$21+BC29*$AK$22+BD29*$AK$23+BE29) * BF29</f>
        <v>6720.8</v>
      </c>
      <c r="BH29" s="133" t="n">
        <f aca="false">RANDBETWEEN(80,100)/100</f>
        <v>0.88</v>
      </c>
      <c r="BI29" s="132" t="n">
        <f aca="false">(AO29*$AK$8+AP29*$AK$9+AQ29*$AK$10+AR29*$AK$11+AS29*$AK$12+AT29*$AK$13+AU29*$AK$14+AV29*$AK$15+AW29*$AK$16+AX29*$AK$17+AY29*$AK$18+AZ29*$AK$19+BA29*$AK$20+BB29*$AK$21+BC29*$AK$22+BD29*$AK$23+BE29) * BH29</f>
        <v>9539.2</v>
      </c>
      <c r="BJ29" s="40"/>
      <c r="BN29" s="134"/>
      <c r="BO29" s="135"/>
      <c r="BP29" s="156" t="n">
        <f aca="false">M174</f>
        <v>60257.2761</v>
      </c>
      <c r="BQ29" s="157" t="n">
        <f aca="false">AC174</f>
        <v>5527.9394015625</v>
      </c>
      <c r="BT29" s="82"/>
      <c r="BU29" s="158"/>
      <c r="BV29" s="140" t="n">
        <f aca="false">QUOTIENT(BW29,$BW$5)</f>
        <v>5</v>
      </c>
      <c r="BW29" s="17" t="n">
        <v>21</v>
      </c>
      <c r="BX29" s="141"/>
      <c r="BY29" s="159" t="s">
        <v>84</v>
      </c>
      <c r="BZ29" s="160" t="e">
        <f aca="true">INDIRECT( ADDRESS(CELL("строка",BG29)-BW29+BV29,68)) * CL29</f>
        <v>#VALUE!</v>
      </c>
      <c r="CA29" s="161" t="e">
        <f aca="true">INDIRECT( ADDRESS(CELL("строка",BG29)-BW29+BV29,59)) *CI29</f>
        <v>#VALUE!</v>
      </c>
      <c r="CB29" s="162" t="e">
        <f aca="true">INDIRECT( ADDRESS(CELL("строка",BG29)-BW29+BV29,69)) * CL29</f>
        <v>#VALUE!</v>
      </c>
      <c r="CC29" s="163" t="e">
        <f aca="true">INDIRECT( ADDRESS(CELL("строка",BG29)-BW29+BV29,61)) *CI29</f>
        <v>#VALUE!</v>
      </c>
      <c r="CD29" s="164" t="e">
        <f aca="false">BZ29-CA29</f>
        <v>#VALUE!</v>
      </c>
      <c r="CE29" s="165" t="e">
        <f aca="false">CB29-CC29</f>
        <v>#VALUE!</v>
      </c>
      <c r="CF29" s="55"/>
      <c r="CI29" s="22" t="n">
        <f aca="false">$CI$5</f>
        <v>0.3</v>
      </c>
      <c r="CL29" s="23" t="n">
        <f aca="false">CL25</f>
        <v>0.25</v>
      </c>
    </row>
    <row r="30" customFormat="false" ht="13.25" hidden="false" customHeight="true" outlineLevel="0" collapsed="false">
      <c r="A30" s="151" t="s">
        <v>122</v>
      </c>
      <c r="B30" s="152" t="n">
        <v>2.5</v>
      </c>
      <c r="C30" s="152" t="n">
        <v>756.8</v>
      </c>
      <c r="D30" s="153" t="n">
        <v>100</v>
      </c>
      <c r="E30" s="154" t="s">
        <v>78</v>
      </c>
      <c r="F30" s="153" t="n">
        <v>3</v>
      </c>
      <c r="G30" s="115" t="n">
        <v>1</v>
      </c>
      <c r="H30" s="116" t="n">
        <f aca="false">RANDBETWEEN(80,100)/100</f>
        <v>0.84</v>
      </c>
      <c r="I30" s="117"/>
      <c r="J30" s="118"/>
      <c r="K30" s="119"/>
      <c r="L30" s="118"/>
      <c r="M30" s="179"/>
      <c r="N30" s="121"/>
      <c r="P30" s="121"/>
      <c r="Q30" s="151" t="s">
        <v>122</v>
      </c>
      <c r="R30" s="152" t="n">
        <v>-2.4</v>
      </c>
      <c r="S30" s="152" t="n">
        <v>742.1</v>
      </c>
      <c r="T30" s="153" t="n">
        <v>84</v>
      </c>
      <c r="U30" s="154" t="s">
        <v>91</v>
      </c>
      <c r="V30" s="153" t="n">
        <v>1</v>
      </c>
      <c r="W30" s="115" t="n">
        <v>0.9</v>
      </c>
      <c r="X30" s="116" t="n">
        <f aca="false">RANDBETWEEN(80,100)/100</f>
        <v>0.8</v>
      </c>
      <c r="Y30" s="117"/>
      <c r="Z30" s="118"/>
      <c r="AA30" s="119"/>
      <c r="AB30" s="123"/>
      <c r="AC30" s="124"/>
      <c r="AD30" s="30"/>
      <c r="AG30" s="186"/>
      <c r="AM30" s="128" t="n">
        <f aca="false">AM29-1</f>
        <v>44936</v>
      </c>
      <c r="AN30" s="129" t="str">
        <f aca="false">TEXT(AM30,"дддд")</f>
        <v>вторник</v>
      </c>
      <c r="AO30" s="130" t="n">
        <v>1</v>
      </c>
      <c r="AP30" s="131" t="n">
        <v>1</v>
      </c>
      <c r="AQ30" s="131" t="n">
        <f aca="false">RANDBETWEEN(0,1)</f>
        <v>0</v>
      </c>
      <c r="AR30" s="131" t="n">
        <v>1</v>
      </c>
      <c r="AS30" s="131" t="n">
        <f aca="false">RANDBETWEEN(0,1)</f>
        <v>0</v>
      </c>
      <c r="AT30" s="131" t="n">
        <v>1</v>
      </c>
      <c r="AU30" s="131" t="n">
        <f aca="false">RANDBETWEEN(0,1)</f>
        <v>0</v>
      </c>
      <c r="AV30" s="131" t="n">
        <v>0</v>
      </c>
      <c r="AW30" s="131" t="n">
        <f aca="false">RANDBETWEEN(0,1)</f>
        <v>0</v>
      </c>
      <c r="AX30" s="131" t="n">
        <f aca="false">RANDBETWEEN(0,1)</f>
        <v>0</v>
      </c>
      <c r="AY30" s="131" t="n">
        <f aca="false">RANDBETWEEN(0,1)</f>
        <v>0</v>
      </c>
      <c r="AZ30" s="131" t="n">
        <v>1</v>
      </c>
      <c r="BA30" s="131" t="n">
        <f aca="false">RANDBETWEEN(0,1)</f>
        <v>1</v>
      </c>
      <c r="BB30" s="131" t="n">
        <v>1</v>
      </c>
      <c r="BC30" s="131" t="n">
        <f aca="false">RANDBETWEEN(0,1)</f>
        <v>0</v>
      </c>
      <c r="BD30" s="131" t="n">
        <f aca="false">RANDBETWEEN(0,1)</f>
        <v>0</v>
      </c>
      <c r="BE30" s="132" t="n">
        <f aca="false">RANDBETWEEN(40/6,70/6)/10*$AK$24</f>
        <v>840</v>
      </c>
      <c r="BF30" s="133" t="n">
        <f aca="false">RANDBETWEEN(60,100)/100</f>
        <v>0.62</v>
      </c>
      <c r="BG30" s="132" t="n">
        <f aca="false">(AO30*$AK$8+AP30*$AK$9+AQ30*$AK$10+AR30*$AK$11+AS30*$AK$12+AT30*$AK$13+AU30*$AK$14+AV30*$AK$15+AW30*$AK$16+AX30*$AK$17+AY30*$AK$18+AZ30*$AK$19+BA30*$AK$20+BB30*$AK$21+BC30*$AK$22+BD30*$AK$23+BE30) * BF30</f>
        <v>4774</v>
      </c>
      <c r="BH30" s="133" t="n">
        <f aca="false">RANDBETWEEN(80,100)/100</f>
        <v>0.84</v>
      </c>
      <c r="BI30" s="132" t="n">
        <f aca="false">(AO30*$AK$8+AP30*$AK$9+AQ30*$AK$10+AR30*$AK$11+AS30*$AK$12+AT30*$AK$13+AU30*$AK$14+AV30*$AK$15+AW30*$AK$16+AX30*$AK$17+AY30*$AK$18+AZ30*$AK$19+BA30*$AK$20+BB30*$AK$21+BC30*$AK$22+BD30*$AK$23+BE30) * BH30</f>
        <v>6468</v>
      </c>
      <c r="BJ30" s="40"/>
      <c r="BN30" s="134"/>
      <c r="BO30" s="135"/>
      <c r="BP30" s="156" t="n">
        <f aca="false">M182</f>
        <v>57824.9569916667</v>
      </c>
      <c r="BQ30" s="157" t="n">
        <f aca="false">AC182</f>
        <v>6022.21617708333</v>
      </c>
      <c r="BT30" s="82"/>
      <c r="BU30" s="158"/>
      <c r="BV30" s="140" t="n">
        <f aca="false">QUOTIENT(BW30,$BW$5)</f>
        <v>5</v>
      </c>
      <c r="BW30" s="17" t="n">
        <v>22</v>
      </c>
      <c r="BX30" s="141"/>
      <c r="BY30" s="159" t="s">
        <v>58</v>
      </c>
      <c r="BZ30" s="160" t="e">
        <f aca="true">INDIRECT( ADDRESS(CELL("строка",BG30)-BW30+BV30,68)) * CL30</f>
        <v>#VALUE!</v>
      </c>
      <c r="CA30" s="161" t="e">
        <f aca="true">INDIRECT( ADDRESS(CELL("строка",BG30)-BW30+BV30,59)) *CI30</f>
        <v>#VALUE!</v>
      </c>
      <c r="CB30" s="162" t="e">
        <f aca="true">INDIRECT( ADDRESS(CELL("строка",BG30)-BW30+BV30,69)) * CL30</f>
        <v>#VALUE!</v>
      </c>
      <c r="CC30" s="163" t="e">
        <f aca="true">INDIRECT( ADDRESS(CELL("строка",BG30)-BW30+BV30,61)) *CI30</f>
        <v>#VALUE!</v>
      </c>
      <c r="CD30" s="164" t="e">
        <f aca="false">BZ30-CA30</f>
        <v>#VALUE!</v>
      </c>
      <c r="CE30" s="165" t="e">
        <f aca="false">CB30-CC30</f>
        <v>#VALUE!</v>
      </c>
      <c r="CF30" s="55"/>
      <c r="CI30" s="22" t="n">
        <f aca="false">$CI$6</f>
        <v>0.4</v>
      </c>
      <c r="CL30" s="23" t="n">
        <f aca="false">CL26</f>
        <v>0.25</v>
      </c>
    </row>
    <row r="31" customFormat="false" ht="12.75" hidden="false" customHeight="true" outlineLevel="0" collapsed="false">
      <c r="A31" s="151" t="s">
        <v>123</v>
      </c>
      <c r="B31" s="152" t="n">
        <v>3.5</v>
      </c>
      <c r="C31" s="152" t="n">
        <v>756</v>
      </c>
      <c r="D31" s="153" t="n">
        <v>76</v>
      </c>
      <c r="E31" s="154" t="s">
        <v>83</v>
      </c>
      <c r="F31" s="153" t="n">
        <v>3</v>
      </c>
      <c r="G31" s="115" t="n">
        <v>0.9</v>
      </c>
      <c r="H31" s="116" t="n">
        <f aca="false">RANDBETWEEN(80,100)/100</f>
        <v>0.88</v>
      </c>
      <c r="I31" s="117"/>
      <c r="J31" s="118"/>
      <c r="K31" s="119"/>
      <c r="L31" s="118"/>
      <c r="M31" s="179"/>
      <c r="N31" s="121"/>
      <c r="P31" s="121"/>
      <c r="Q31" s="151" t="s">
        <v>123</v>
      </c>
      <c r="R31" s="152" t="n">
        <v>-2.3</v>
      </c>
      <c r="S31" s="152" t="n">
        <v>743.5</v>
      </c>
      <c r="T31" s="153" t="n">
        <v>83</v>
      </c>
      <c r="U31" s="154" t="s">
        <v>101</v>
      </c>
      <c r="V31" s="153" t="n">
        <v>1</v>
      </c>
      <c r="W31" s="115" t="n">
        <v>0.9</v>
      </c>
      <c r="X31" s="116" t="n">
        <f aca="false">RANDBETWEEN(80,100)/100</f>
        <v>0.89</v>
      </c>
      <c r="Y31" s="117"/>
      <c r="Z31" s="118"/>
      <c r="AA31" s="119"/>
      <c r="AB31" s="123"/>
      <c r="AC31" s="124"/>
      <c r="AG31" s="186"/>
      <c r="AM31" s="128" t="n">
        <f aca="false">AM30-1</f>
        <v>44935</v>
      </c>
      <c r="AN31" s="129" t="str">
        <f aca="false">TEXT(AM31,"дддд")</f>
        <v>понедельник</v>
      </c>
      <c r="AO31" s="130" t="n">
        <v>1</v>
      </c>
      <c r="AP31" s="131" t="n">
        <v>1</v>
      </c>
      <c r="AQ31" s="131" t="n">
        <f aca="false">RANDBETWEEN(0,1)</f>
        <v>1</v>
      </c>
      <c r="AR31" s="131" t="n">
        <v>1</v>
      </c>
      <c r="AS31" s="131" t="n">
        <f aca="false">RANDBETWEEN(0,1)</f>
        <v>0</v>
      </c>
      <c r="AT31" s="131" t="n">
        <v>1</v>
      </c>
      <c r="AU31" s="131" t="n">
        <f aca="false">RANDBETWEEN(0,1)</f>
        <v>1</v>
      </c>
      <c r="AV31" s="131" t="n">
        <v>0</v>
      </c>
      <c r="AW31" s="131" t="n">
        <f aca="false">RANDBETWEEN(0,1)</f>
        <v>0</v>
      </c>
      <c r="AX31" s="131" t="n">
        <f aca="false">RANDBETWEEN(0,1)</f>
        <v>1</v>
      </c>
      <c r="AY31" s="131" t="n">
        <f aca="false">RANDBETWEEN(0,1)</f>
        <v>1</v>
      </c>
      <c r="AZ31" s="131" t="n">
        <v>1</v>
      </c>
      <c r="BA31" s="131" t="n">
        <f aca="false">RANDBETWEEN(0,1)</f>
        <v>1</v>
      </c>
      <c r="BB31" s="131" t="n">
        <v>1</v>
      </c>
      <c r="BC31" s="131" t="n">
        <f aca="false">RANDBETWEEN(0,1)</f>
        <v>1</v>
      </c>
      <c r="BD31" s="131" t="n">
        <f aca="false">RANDBETWEEN(0,1)</f>
        <v>0</v>
      </c>
      <c r="BE31" s="132" t="n">
        <f aca="false">RANDBETWEEN(40/6,70/6)/10*$AK$24</f>
        <v>840</v>
      </c>
      <c r="BF31" s="133" t="n">
        <f aca="false">RANDBETWEEN(60,100)/100</f>
        <v>0.78</v>
      </c>
      <c r="BG31" s="132" t="n">
        <f aca="false">(AO31*$AK$8+AP31*$AK$9+AQ31*$AK$10+AR31*$AK$11+AS31*$AK$12+AT31*$AK$13+AU31*$AK$14+AV31*$AK$15+AW31*$AK$16+AX31*$AK$17+AY31*$AK$18+AZ31*$AK$19+BA31*$AK$20+BB31*$AK$21+BC31*$AK$22+BD31*$AK$23+BE31) * BF31</f>
        <v>8392.8</v>
      </c>
      <c r="BH31" s="133" t="n">
        <f aca="false">RANDBETWEEN(80,100)/100</f>
        <v>1</v>
      </c>
      <c r="BI31" s="132" t="n">
        <f aca="false">(AO31*$AK$8+AP31*$AK$9+AQ31*$AK$10+AR31*$AK$11+AS31*$AK$12+AT31*$AK$13+AU31*$AK$14+AV31*$AK$15+AW31*$AK$16+AX31*$AK$17+AY31*$AK$18+AZ31*$AK$19+BA31*$AK$20+BB31*$AK$21+BC31*$AK$22+BD31*$AK$23+BE31) * BH31</f>
        <v>10760</v>
      </c>
      <c r="BN31" s="134"/>
      <c r="BO31" s="135"/>
      <c r="BP31" s="156" t="n">
        <f aca="false">M190</f>
        <v>34427.728603125</v>
      </c>
      <c r="BQ31" s="157" t="n">
        <f aca="false">AC190</f>
        <v>4364.913759375</v>
      </c>
      <c r="BT31" s="82" t="e">
        <f aca="false">IF(SUM(CD28:CD31) &gt; 0,0,(SUM(CD28:CD31))/(-$BM$10*1000))</f>
        <v>#VALUE!</v>
      </c>
      <c r="BU31" s="158" t="e">
        <f aca="false">IF(SUM(CE28:CE31) &gt; 0,0,(SUM(CE28:CE31))/(-$BM$10*1000))</f>
        <v>#VALUE!</v>
      </c>
      <c r="BV31" s="140" t="n">
        <f aca="false">QUOTIENT(BW31,$BW$5)</f>
        <v>5</v>
      </c>
      <c r="BW31" s="17" t="n">
        <v>23</v>
      </c>
      <c r="BX31" s="141"/>
      <c r="BY31" s="171" t="s">
        <v>75</v>
      </c>
      <c r="BZ31" s="172" t="e">
        <f aca="true">INDIRECT( ADDRESS(CELL("строка",BG31)-BW31+BV31,68)) * CL31</f>
        <v>#VALUE!</v>
      </c>
      <c r="CA31" s="173" t="e">
        <f aca="true">INDIRECT( ADDRESS(CELL("строка",BG31)-BW31+BV31,59)) * CI31</f>
        <v>#VALUE!</v>
      </c>
      <c r="CB31" s="174" t="e">
        <f aca="true">INDIRECT( ADDRESS(CELL("строка",BG31)-BW31+BV31,69)) * CL31</f>
        <v>#VALUE!</v>
      </c>
      <c r="CC31" s="175" t="e">
        <f aca="true">INDIRECT( ADDRESS(CELL("строка",BG31)-BW31+BV31,61)) *CI31</f>
        <v>#VALUE!</v>
      </c>
      <c r="CD31" s="176" t="e">
        <f aca="false">BZ31-CA31</f>
        <v>#VALUE!</v>
      </c>
      <c r="CE31" s="187" t="e">
        <f aca="false">CB31-CC31</f>
        <v>#VALUE!</v>
      </c>
      <c r="CI31" s="178" t="n">
        <f aca="false">$CI$7</f>
        <v>0.1</v>
      </c>
      <c r="CL31" s="23" t="n">
        <f aca="false">CL27</f>
        <v>0.25</v>
      </c>
    </row>
    <row r="32" customFormat="false" ht="12.75" hidden="false" customHeight="true" outlineLevel="0" collapsed="false">
      <c r="A32" s="151" t="s">
        <v>124</v>
      </c>
      <c r="B32" s="152" t="n">
        <v>6.4</v>
      </c>
      <c r="C32" s="152" t="n">
        <v>756</v>
      </c>
      <c r="D32" s="153" t="n">
        <v>68</v>
      </c>
      <c r="E32" s="154" t="s">
        <v>83</v>
      </c>
      <c r="F32" s="153" t="n">
        <v>4.5</v>
      </c>
      <c r="G32" s="115" t="n">
        <v>0.9</v>
      </c>
      <c r="H32" s="116" t="n">
        <f aca="false">RANDBETWEEN(80,100)/100</f>
        <v>0.81</v>
      </c>
      <c r="I32" s="117" t="n">
        <v>0.40130787037037</v>
      </c>
      <c r="J32" s="118" t="n">
        <v>0.40130787037037</v>
      </c>
      <c r="K32" s="119" t="n">
        <f aca="false">(J32 * 24) * $B$3 * $F$3 * (1 - 0.7 * AVERAGE(G32:G37)) * AVERAGE(H32:H37)</f>
        <v>5235.77710222222</v>
      </c>
      <c r="L32" s="118" t="n">
        <f aca="false">IF(AVERAGE(F32:F37)&gt; $J$3, $B$4*$F$4*AVERAGE(F32:F37)/$B$5*24*AVERAGE(H32:H37), $B$4*$F$4*AVERAGE(F32:F37)/$B$5*24*AVERAGE(H32:H37) * 0.2)</f>
        <v>2630.4</v>
      </c>
      <c r="M32" s="179" t="n">
        <f aca="false">K32+L32</f>
        <v>7866.17710222222</v>
      </c>
      <c r="N32" s="121"/>
      <c r="P32" s="121"/>
      <c r="Q32" s="151" t="s">
        <v>124</v>
      </c>
      <c r="R32" s="152" t="n">
        <v>-2.1</v>
      </c>
      <c r="S32" s="152" t="n">
        <v>744.4</v>
      </c>
      <c r="T32" s="153" t="n">
        <v>78</v>
      </c>
      <c r="U32" s="154" t="s">
        <v>101</v>
      </c>
      <c r="V32" s="153" t="n">
        <v>1</v>
      </c>
      <c r="W32" s="115" t="n">
        <v>0.9</v>
      </c>
      <c r="X32" s="116" t="n">
        <f aca="false">RANDBETWEEN(80,100)/100</f>
        <v>0.94</v>
      </c>
      <c r="Y32" s="117" t="n">
        <v>0.350717592592593</v>
      </c>
      <c r="Z32" s="118" t="n">
        <v>0.350717592592593</v>
      </c>
      <c r="AA32" s="119" t="n">
        <f aca="false">(Z32 * 24) * $B$3 * $F$3 * (1 - 0.7 * AVERAGE(W32:W37)) * AVERAGE(X32:X37)</f>
        <v>3201.57464444444</v>
      </c>
      <c r="AB32" s="123" t="n">
        <f aca="false">IF(AVERAGE(V32:V37)&gt; $J$3, $B$4*$F$4*AVERAGE(V32:V37)/$B$5*24*AVERAGE(X32:X37), $B$4*$F$4*AVERAGE(V32:V37)/$B$5*24*AVERAGE(X32:X37) * 0.2)</f>
        <v>1096.53333333333</v>
      </c>
      <c r="AC32" s="124" t="n">
        <f aca="false">AA32+AB32</f>
        <v>4298.10797777778</v>
      </c>
      <c r="AG32" s="186"/>
      <c r="AM32" s="128" t="n">
        <f aca="false">AM31-1</f>
        <v>44934</v>
      </c>
      <c r="AN32" s="129" t="str">
        <f aca="false">TEXT(AM32,"дддд")</f>
        <v>воскресенье</v>
      </c>
      <c r="AO32" s="130" t="n">
        <v>1</v>
      </c>
      <c r="AP32" s="131" t="n">
        <v>1</v>
      </c>
      <c r="AQ32" s="131" t="n">
        <f aca="false">RANDBETWEEN(0,1)</f>
        <v>1</v>
      </c>
      <c r="AR32" s="131" t="n">
        <v>1</v>
      </c>
      <c r="AS32" s="131" t="n">
        <f aca="false">RANDBETWEEN(0,1)</f>
        <v>1</v>
      </c>
      <c r="AT32" s="131" t="n">
        <v>1</v>
      </c>
      <c r="AU32" s="131" t="n">
        <f aca="false">RANDBETWEEN(0,1)</f>
        <v>0</v>
      </c>
      <c r="AV32" s="131" t="n">
        <v>0</v>
      </c>
      <c r="AW32" s="131" t="n">
        <f aca="false">RANDBETWEEN(0,1)</f>
        <v>0</v>
      </c>
      <c r="AX32" s="131" t="n">
        <f aca="false">RANDBETWEEN(0,1)</f>
        <v>0</v>
      </c>
      <c r="AY32" s="131" t="n">
        <f aca="false">RANDBETWEEN(0,1)</f>
        <v>0</v>
      </c>
      <c r="AZ32" s="131" t="n">
        <v>1</v>
      </c>
      <c r="BA32" s="131" t="n">
        <f aca="false">RANDBETWEEN(0,1)</f>
        <v>1</v>
      </c>
      <c r="BB32" s="131" t="n">
        <v>1</v>
      </c>
      <c r="BC32" s="131" t="n">
        <f aca="false">RANDBETWEEN(0,1)</f>
        <v>1</v>
      </c>
      <c r="BD32" s="131" t="n">
        <f aca="false">RANDBETWEEN(0,1)</f>
        <v>0</v>
      </c>
      <c r="BE32" s="132" t="n">
        <f aca="false">RANDBETWEEN(40/6,70/6)/10*$AK$24</f>
        <v>1080</v>
      </c>
      <c r="BF32" s="133" t="n">
        <f aca="false">RANDBETWEEN(60,100)/100</f>
        <v>0.88</v>
      </c>
      <c r="BG32" s="132" t="n">
        <f aca="false">(AO32*$AK$8+AP32*$AK$9+AQ32*$AK$10+AR32*$AK$11+AS32*$AK$12+AT32*$AK$13+AU32*$AK$14+AV32*$AK$15+AW32*$AK$16+AX32*$AK$17+AY32*$AK$18+AZ32*$AK$19+BA32*$AK$20+BB32*$AK$21+BC32*$AK$22+BD32*$AK$23+BE32) * BF32</f>
        <v>8025.6</v>
      </c>
      <c r="BH32" s="133" t="n">
        <f aca="false">RANDBETWEEN(80,100)/100</f>
        <v>0.95</v>
      </c>
      <c r="BI32" s="132" t="n">
        <f aca="false">(AO32*$AK$8+AP32*$AK$9+AQ32*$AK$10+AR32*$AK$11+AS32*$AK$12+AT32*$AK$13+AU32*$AK$14+AV32*$AK$15+AW32*$AK$16+AX32*$AK$17+AY32*$AK$18+AZ32*$AK$19+BA32*$AK$20+BB32*$AK$21+BC32*$AK$22+BD32*$AK$23+BE32) * BH32</f>
        <v>8664</v>
      </c>
      <c r="BN32" s="134"/>
      <c r="BO32" s="135"/>
      <c r="BP32" s="156" t="n">
        <f aca="false">M198</f>
        <v>35553.7639111111</v>
      </c>
      <c r="BQ32" s="157" t="n">
        <f aca="false">AC198</f>
        <v>4053.39815</v>
      </c>
      <c r="BT32" s="82" t="s">
        <v>79</v>
      </c>
      <c r="BU32" s="158"/>
      <c r="BV32" s="140" t="n">
        <f aca="false">QUOTIENT(BW32,$BW$5)</f>
        <v>6</v>
      </c>
      <c r="BW32" s="17" t="n">
        <v>24</v>
      </c>
      <c r="BX32" s="141" t="n">
        <f aca="false">DATE(2023,2,(1-QUOTIENT(BW32,$BW$5)))</f>
        <v>44952</v>
      </c>
      <c r="BY32" s="142" t="s">
        <v>80</v>
      </c>
      <c r="BZ32" s="143" t="e">
        <f aca="true">INDIRECT( ADDRESS(CELL("строка",BG32)-BW32+BV32,68)) * CL32</f>
        <v>#VALUE!</v>
      </c>
      <c r="CA32" s="144" t="e">
        <f aca="true">INDIRECT( ADDRESS(CELL("строка",BG32)-BW32+BV32,59)) *CI32</f>
        <v>#VALUE!</v>
      </c>
      <c r="CB32" s="145" t="e">
        <f aca="true">INDIRECT( ADDRESS(CELL("строка",BG32)-BW32+BV32,69)) * CL32</f>
        <v>#VALUE!</v>
      </c>
      <c r="CC32" s="146" t="e">
        <f aca="true">INDIRECT( ADDRESS(CELL("строка",BG32)-BW32+BV32,61)) *CI32</f>
        <v>#VALUE!</v>
      </c>
      <c r="CD32" s="147" t="e">
        <f aca="false">BZ32-CA32</f>
        <v>#VALUE!</v>
      </c>
      <c r="CE32" s="188" t="e">
        <f aca="false">CB32-CC32</f>
        <v>#VALUE!</v>
      </c>
      <c r="CI32" s="22" t="n">
        <f aca="false">$CI$4</f>
        <v>0.2</v>
      </c>
      <c r="CL32" s="23" t="n">
        <f aca="false">CL28</f>
        <v>0.25</v>
      </c>
    </row>
    <row r="33" customFormat="false" ht="12.75" hidden="false" customHeight="true" outlineLevel="0" collapsed="false">
      <c r="A33" s="151" t="s">
        <v>125</v>
      </c>
      <c r="B33" s="152" t="n">
        <v>7.8</v>
      </c>
      <c r="C33" s="152" t="n">
        <v>755.7</v>
      </c>
      <c r="D33" s="153" t="n">
        <v>61</v>
      </c>
      <c r="E33" s="154" t="s">
        <v>83</v>
      </c>
      <c r="F33" s="153" t="n">
        <v>1.5</v>
      </c>
      <c r="G33" s="115" t="n">
        <v>0.95</v>
      </c>
      <c r="H33" s="116" t="n">
        <f aca="false">RANDBETWEEN(80,100)/100</f>
        <v>0.92</v>
      </c>
      <c r="I33" s="117"/>
      <c r="J33" s="118"/>
      <c r="K33" s="119"/>
      <c r="L33" s="118"/>
      <c r="M33" s="179"/>
      <c r="N33" s="121"/>
      <c r="P33" s="121"/>
      <c r="Q33" s="151" t="s">
        <v>125</v>
      </c>
      <c r="R33" s="152" t="n">
        <v>-1.9</v>
      </c>
      <c r="S33" s="152" t="n">
        <v>744.9</v>
      </c>
      <c r="T33" s="153" t="n">
        <v>76</v>
      </c>
      <c r="U33" s="154" t="s">
        <v>101</v>
      </c>
      <c r="V33" s="153" t="n">
        <v>1</v>
      </c>
      <c r="W33" s="115" t="n">
        <v>0.9</v>
      </c>
      <c r="X33" s="116" t="n">
        <f aca="false">RANDBETWEEN(80,100)/100</f>
        <v>0.89</v>
      </c>
      <c r="Y33" s="117"/>
      <c r="Z33" s="118"/>
      <c r="AA33" s="119"/>
      <c r="AB33" s="123"/>
      <c r="AC33" s="124"/>
      <c r="AG33" s="186"/>
      <c r="AM33" s="128" t="n">
        <f aca="false">AM32-1</f>
        <v>44933</v>
      </c>
      <c r="AN33" s="129" t="str">
        <f aca="false">TEXT(AM33,"дддд")</f>
        <v>суббота</v>
      </c>
      <c r="AO33" s="130" t="n">
        <v>1</v>
      </c>
      <c r="AP33" s="131" t="n">
        <v>1</v>
      </c>
      <c r="AQ33" s="131" t="n">
        <f aca="false">RANDBETWEEN(0,1)</f>
        <v>1</v>
      </c>
      <c r="AR33" s="131" t="n">
        <v>1</v>
      </c>
      <c r="AS33" s="131" t="n">
        <f aca="false">RANDBETWEEN(0,1)</f>
        <v>1</v>
      </c>
      <c r="AT33" s="131" t="n">
        <v>1</v>
      </c>
      <c r="AU33" s="131" t="n">
        <f aca="false">RANDBETWEEN(0,1)</f>
        <v>0</v>
      </c>
      <c r="AV33" s="131" t="n">
        <v>0</v>
      </c>
      <c r="AW33" s="131" t="n">
        <f aca="false">RANDBETWEEN(0,1)</f>
        <v>1</v>
      </c>
      <c r="AX33" s="131" t="n">
        <f aca="false">RANDBETWEEN(0,1)</f>
        <v>0</v>
      </c>
      <c r="AY33" s="131" t="n">
        <f aca="false">RANDBETWEEN(0,1)</f>
        <v>0</v>
      </c>
      <c r="AZ33" s="131" t="n">
        <v>1</v>
      </c>
      <c r="BA33" s="131" t="n">
        <f aca="false">RANDBETWEEN(0,1)</f>
        <v>1</v>
      </c>
      <c r="BB33" s="131" t="n">
        <v>1</v>
      </c>
      <c r="BC33" s="131" t="n">
        <f aca="false">RANDBETWEEN(0,1)</f>
        <v>0</v>
      </c>
      <c r="BD33" s="131" t="n">
        <f aca="false">RANDBETWEEN(0,1)</f>
        <v>0</v>
      </c>
      <c r="BE33" s="132" t="n">
        <f aca="false">RANDBETWEEN(40/6,70/6)/10*$AK$24</f>
        <v>960</v>
      </c>
      <c r="BF33" s="133" t="n">
        <f aca="false">RANDBETWEEN(60,100)/100</f>
        <v>0.85</v>
      </c>
      <c r="BG33" s="132" t="n">
        <f aca="false">(AO33*$AK$8+AP33*$AK$9+AQ33*$AK$10+AR33*$AK$11+AS33*$AK$12+AT33*$AK$13+AU33*$AK$14+AV33*$AK$15+AW33*$AK$16+AX33*$AK$17+AY33*$AK$18+AZ33*$AK$19+BA33*$AK$20+BB33*$AK$21+BC33*$AK$22+BD33*$AK$23+BE33) * BF33</f>
        <v>8772</v>
      </c>
      <c r="BH33" s="133" t="n">
        <f aca="false">RANDBETWEEN(80,100)/100</f>
        <v>0.99</v>
      </c>
      <c r="BI33" s="132" t="n">
        <f aca="false">(AO33*$AK$8+AP33*$AK$9+AQ33*$AK$10+AR33*$AK$11+AS33*$AK$12+AT33*$AK$13+AU33*$AK$14+AV33*$AK$15+AW33*$AK$16+AX33*$AK$17+AY33*$AK$18+AZ33*$AK$19+BA33*$AK$20+BB33*$AK$21+BC33*$AK$22+BD33*$AK$23+BE33) * BH33</f>
        <v>10216.8</v>
      </c>
      <c r="BN33" s="134"/>
      <c r="BO33" s="135"/>
      <c r="BP33" s="156" t="n">
        <f aca="false">M206</f>
        <v>42811.3245791667</v>
      </c>
      <c r="BQ33" s="157" t="n">
        <f aca="false">AC206</f>
        <v>8405.1418828125</v>
      </c>
      <c r="BT33" s="82"/>
      <c r="BU33" s="158"/>
      <c r="BV33" s="140" t="n">
        <f aca="false">QUOTIENT(BW33,$BW$5)</f>
        <v>6</v>
      </c>
      <c r="BW33" s="17" t="n">
        <v>25</v>
      </c>
      <c r="BX33" s="141"/>
      <c r="BY33" s="159" t="s">
        <v>84</v>
      </c>
      <c r="BZ33" s="160" t="e">
        <f aca="true">INDIRECT( ADDRESS(CELL("строка",BG33)-BW33+BV33,68)) * CL33</f>
        <v>#VALUE!</v>
      </c>
      <c r="CA33" s="161" t="e">
        <f aca="true">INDIRECT( ADDRESS(CELL("строка",BG33)-BW33+BV33,59)) *CI33</f>
        <v>#VALUE!</v>
      </c>
      <c r="CB33" s="162" t="e">
        <f aca="true">INDIRECT( ADDRESS(CELL("строка",BG33)-BW33+BV33,69)) * CL33</f>
        <v>#VALUE!</v>
      </c>
      <c r="CC33" s="163" t="e">
        <f aca="true">INDIRECT( ADDRESS(CELL("строка",BG33)-BW33+BV33,61)) *CI33</f>
        <v>#VALUE!</v>
      </c>
      <c r="CD33" s="164" t="e">
        <f aca="false">BZ33-CA33</f>
        <v>#VALUE!</v>
      </c>
      <c r="CE33" s="189" t="e">
        <f aca="false">CB33-CC33</f>
        <v>#VALUE!</v>
      </c>
      <c r="CI33" s="22" t="n">
        <f aca="false">$CI$5</f>
        <v>0.3</v>
      </c>
      <c r="CL33" s="23" t="n">
        <f aca="false">CL29</f>
        <v>0.25</v>
      </c>
    </row>
    <row r="34" customFormat="false" ht="12.75" hidden="false" customHeight="true" outlineLevel="0" collapsed="false">
      <c r="A34" s="151" t="s">
        <v>126</v>
      </c>
      <c r="B34" s="152" t="n">
        <v>7.6</v>
      </c>
      <c r="C34" s="152" t="n">
        <v>755.2</v>
      </c>
      <c r="D34" s="153" t="n">
        <v>47</v>
      </c>
      <c r="E34" s="154" t="s">
        <v>83</v>
      </c>
      <c r="F34" s="153" t="n">
        <v>1.5</v>
      </c>
      <c r="G34" s="182" t="s">
        <v>110</v>
      </c>
      <c r="H34" s="116" t="n">
        <f aca="false">RANDBETWEEN(80,100)/100</f>
        <v>0.87</v>
      </c>
      <c r="I34" s="117"/>
      <c r="J34" s="118"/>
      <c r="K34" s="119"/>
      <c r="L34" s="118"/>
      <c r="M34" s="179"/>
      <c r="N34" s="121"/>
      <c r="P34" s="121"/>
      <c r="Q34" s="151" t="s">
        <v>126</v>
      </c>
      <c r="R34" s="152" t="n">
        <v>-1.5</v>
      </c>
      <c r="S34" s="152" t="n">
        <v>745.6</v>
      </c>
      <c r="T34" s="153" t="n">
        <v>67</v>
      </c>
      <c r="U34" s="154" t="s">
        <v>101</v>
      </c>
      <c r="V34" s="153" t="n">
        <v>1</v>
      </c>
      <c r="W34" s="115" t="n">
        <v>0.9</v>
      </c>
      <c r="X34" s="116" t="n">
        <f aca="false">RANDBETWEEN(80,100)/100</f>
        <v>0.8</v>
      </c>
      <c r="Y34" s="117"/>
      <c r="Z34" s="118"/>
      <c r="AA34" s="119"/>
      <c r="AB34" s="123"/>
      <c r="AC34" s="124"/>
      <c r="AG34" s="186"/>
      <c r="AM34" s="128" t="n">
        <f aca="false">AM33-1</f>
        <v>44932</v>
      </c>
      <c r="AN34" s="129" t="str">
        <f aca="false">TEXT(AM34,"дддд")</f>
        <v>пятница</v>
      </c>
      <c r="AO34" s="130" t="n">
        <v>1</v>
      </c>
      <c r="AP34" s="131" t="n">
        <v>1</v>
      </c>
      <c r="AQ34" s="131" t="n">
        <f aca="false">RANDBETWEEN(0,1)</f>
        <v>1</v>
      </c>
      <c r="AR34" s="131" t="n">
        <v>1</v>
      </c>
      <c r="AS34" s="131" t="n">
        <f aca="false">RANDBETWEEN(0,1)</f>
        <v>1</v>
      </c>
      <c r="AT34" s="131" t="n">
        <v>1</v>
      </c>
      <c r="AU34" s="131" t="n">
        <f aca="false">RANDBETWEEN(0,1)</f>
        <v>1</v>
      </c>
      <c r="AV34" s="131" t="n">
        <v>0</v>
      </c>
      <c r="AW34" s="131" t="n">
        <f aca="false">RANDBETWEEN(0,1)</f>
        <v>0</v>
      </c>
      <c r="AX34" s="131" t="n">
        <f aca="false">RANDBETWEEN(0,1)</f>
        <v>0</v>
      </c>
      <c r="AY34" s="131" t="n">
        <f aca="false">RANDBETWEEN(0,1)</f>
        <v>0</v>
      </c>
      <c r="AZ34" s="131" t="n">
        <v>1</v>
      </c>
      <c r="BA34" s="131" t="n">
        <f aca="false">RANDBETWEEN(0,1)</f>
        <v>0</v>
      </c>
      <c r="BB34" s="131" t="n">
        <v>1</v>
      </c>
      <c r="BC34" s="131" t="n">
        <f aca="false">RANDBETWEEN(0,1)</f>
        <v>1</v>
      </c>
      <c r="BD34" s="131" t="n">
        <f aca="false">RANDBETWEEN(0,1)</f>
        <v>0</v>
      </c>
      <c r="BE34" s="132" t="n">
        <f aca="false">RANDBETWEEN(40/6,70/6)/10*$AK$24</f>
        <v>1320</v>
      </c>
      <c r="BF34" s="133" t="n">
        <f aca="false">RANDBETWEEN(60,100)/100</f>
        <v>0.79</v>
      </c>
      <c r="BG34" s="132" t="n">
        <f aca="false">(AO34*$AK$8+AP34*$AK$9+AQ34*$AK$10+AR34*$AK$11+AS34*$AK$12+AT34*$AK$13+AU34*$AK$14+AV34*$AK$15+AW34*$AK$16+AX34*$AK$17+AY34*$AK$18+AZ34*$AK$19+BA34*$AK$20+BB34*$AK$21+BC34*$AK$22+BD34*$AK$23+BE34) * BF34</f>
        <v>7204.8</v>
      </c>
      <c r="BH34" s="133" t="n">
        <f aca="false">RANDBETWEEN(80,100)/100</f>
        <v>0.92</v>
      </c>
      <c r="BI34" s="132" t="n">
        <f aca="false">(AO34*$AK$8+AP34*$AK$9+AQ34*$AK$10+AR34*$AK$11+AS34*$AK$12+AT34*$AK$13+AU34*$AK$14+AV34*$AK$15+AW34*$AK$16+AX34*$AK$17+AY34*$AK$18+AZ34*$AK$19+BA34*$AK$20+BB34*$AK$21+BC34*$AK$22+BD34*$AK$23+BE34) * BH34</f>
        <v>8390.4</v>
      </c>
      <c r="BN34" s="134"/>
      <c r="BO34" s="135"/>
      <c r="BP34" s="156" t="n">
        <f aca="false">M214</f>
        <v>60299.8184791667</v>
      </c>
      <c r="BQ34" s="157" t="n">
        <f aca="false">AC214</f>
        <v>8792.39954166667</v>
      </c>
      <c r="BT34" s="82"/>
      <c r="BU34" s="158"/>
      <c r="BV34" s="140" t="n">
        <f aca="false">QUOTIENT(BW34,$BW$5)</f>
        <v>6</v>
      </c>
      <c r="BW34" s="17" t="n">
        <v>26</v>
      </c>
      <c r="BX34" s="141"/>
      <c r="BY34" s="159" t="s">
        <v>58</v>
      </c>
      <c r="BZ34" s="160" t="e">
        <f aca="true">INDIRECT( ADDRESS(CELL("строка",BG34)-BW34+BV34,68)) * CL34</f>
        <v>#VALUE!</v>
      </c>
      <c r="CA34" s="161" t="e">
        <f aca="true">INDIRECT( ADDRESS(CELL("строка",BG34)-BW34+BV34,59)) *CI34</f>
        <v>#VALUE!</v>
      </c>
      <c r="CB34" s="162" t="e">
        <f aca="true">INDIRECT( ADDRESS(CELL("строка",BG34)-BW34+BV34,69)) * CL34</f>
        <v>#VALUE!</v>
      </c>
      <c r="CC34" s="163" t="e">
        <f aca="true">INDIRECT( ADDRESS(CELL("строка",BG34)-BW34+BV34,61)) *CI34</f>
        <v>#VALUE!</v>
      </c>
      <c r="CD34" s="164" t="e">
        <f aca="false">BZ34-CA34</f>
        <v>#VALUE!</v>
      </c>
      <c r="CE34" s="189" t="e">
        <f aca="false">CB34-CC34</f>
        <v>#VALUE!</v>
      </c>
      <c r="CI34" s="22" t="n">
        <f aca="false">$CI$6</f>
        <v>0.4</v>
      </c>
      <c r="CL34" s="23" t="n">
        <f aca="false">CL30</f>
        <v>0.25</v>
      </c>
    </row>
    <row r="35" customFormat="false" ht="12.75" hidden="false" customHeight="true" outlineLevel="0" collapsed="false">
      <c r="A35" s="151" t="s">
        <v>127</v>
      </c>
      <c r="B35" s="152" t="n">
        <v>7.2</v>
      </c>
      <c r="C35" s="152" t="n">
        <v>756.4</v>
      </c>
      <c r="D35" s="153" t="n">
        <v>72</v>
      </c>
      <c r="E35" s="154" t="s">
        <v>78</v>
      </c>
      <c r="F35" s="153" t="n">
        <v>1.5</v>
      </c>
      <c r="G35" s="115" t="n">
        <v>0.75</v>
      </c>
      <c r="H35" s="116" t="n">
        <f aca="false">RANDBETWEEN(80,100)/100</f>
        <v>0.96</v>
      </c>
      <c r="I35" s="117"/>
      <c r="J35" s="118"/>
      <c r="K35" s="119"/>
      <c r="L35" s="118"/>
      <c r="M35" s="179"/>
      <c r="N35" s="121"/>
      <c r="P35" s="121"/>
      <c r="Q35" s="151" t="s">
        <v>127</v>
      </c>
      <c r="R35" s="152" t="n">
        <v>-1.9</v>
      </c>
      <c r="S35" s="152" t="n">
        <v>747.2</v>
      </c>
      <c r="T35" s="153" t="n">
        <v>67</v>
      </c>
      <c r="U35" s="154" t="s">
        <v>101</v>
      </c>
      <c r="V35" s="153" t="n">
        <v>1</v>
      </c>
      <c r="W35" s="115" t="n">
        <v>0.9</v>
      </c>
      <c r="X35" s="116" t="n">
        <f aca="false">RANDBETWEEN(80,100)/100</f>
        <v>0.81</v>
      </c>
      <c r="Y35" s="117"/>
      <c r="Z35" s="118"/>
      <c r="AA35" s="119"/>
      <c r="AB35" s="123"/>
      <c r="AC35" s="124"/>
      <c r="AG35" s="186"/>
      <c r="AM35" s="128" t="n">
        <f aca="false">AM34-1</f>
        <v>44931</v>
      </c>
      <c r="AN35" s="129" t="str">
        <f aca="false">TEXT(AM35,"дддд")</f>
        <v>четверг</v>
      </c>
      <c r="AO35" s="130" t="n">
        <v>1</v>
      </c>
      <c r="AP35" s="131" t="n">
        <v>1</v>
      </c>
      <c r="AQ35" s="131" t="n">
        <f aca="false">RANDBETWEEN(0,1)</f>
        <v>1</v>
      </c>
      <c r="AR35" s="131" t="n">
        <v>1</v>
      </c>
      <c r="AS35" s="131" t="n">
        <f aca="false">RANDBETWEEN(0,1)</f>
        <v>1</v>
      </c>
      <c r="AT35" s="131" t="n">
        <v>1</v>
      </c>
      <c r="AU35" s="131" t="n">
        <f aca="false">RANDBETWEEN(0,1)</f>
        <v>0</v>
      </c>
      <c r="AV35" s="131" t="n">
        <v>0</v>
      </c>
      <c r="AW35" s="131" t="n">
        <f aca="false">RANDBETWEEN(0,1)</f>
        <v>1</v>
      </c>
      <c r="AX35" s="131" t="n">
        <f aca="false">RANDBETWEEN(0,1)</f>
        <v>0</v>
      </c>
      <c r="AY35" s="131" t="n">
        <f aca="false">RANDBETWEEN(0,1)</f>
        <v>1</v>
      </c>
      <c r="AZ35" s="131" t="n">
        <v>1</v>
      </c>
      <c r="BA35" s="131" t="n">
        <f aca="false">RANDBETWEEN(0,1)</f>
        <v>1</v>
      </c>
      <c r="BB35" s="131" t="n">
        <v>1</v>
      </c>
      <c r="BC35" s="131" t="n">
        <f aca="false">RANDBETWEEN(0,1)</f>
        <v>0</v>
      </c>
      <c r="BD35" s="131" t="n">
        <f aca="false">RANDBETWEEN(0,1)</f>
        <v>1</v>
      </c>
      <c r="BE35" s="132" t="n">
        <f aca="false">RANDBETWEEN(40/6,70/6)/10*$AK$24</f>
        <v>1320</v>
      </c>
      <c r="BF35" s="133" t="n">
        <f aca="false">RANDBETWEEN(60,100)/100</f>
        <v>0.93</v>
      </c>
      <c r="BG35" s="132" t="n">
        <f aca="false">(AO35*$AK$8+AP35*$AK$9+AQ35*$AK$10+AR35*$AK$11+AS35*$AK$12+AT35*$AK$13+AU35*$AK$14+AV35*$AK$15+AW35*$AK$16+AX35*$AK$17+AY35*$AK$18+AZ35*$AK$19+BA35*$AK$20+BB35*$AK$21+BC35*$AK$22+BD35*$AK$23+BE35) * BF35</f>
        <v>11420.4</v>
      </c>
      <c r="BH35" s="133" t="n">
        <f aca="false">RANDBETWEEN(80,100)/100</f>
        <v>0.95</v>
      </c>
      <c r="BI35" s="132" t="n">
        <f aca="false">(AO35*$AK$8+AP35*$AK$9+AQ35*$AK$10+AR35*$AK$11+AS35*$AK$12+AT35*$AK$13+AU35*$AK$14+AV35*$AK$15+AW35*$AK$16+AX35*$AK$17+AY35*$AK$18+AZ35*$AK$19+BA35*$AK$20+BB35*$AK$21+BC35*$AK$22+BD35*$AK$23+BE35) * BH35</f>
        <v>11666</v>
      </c>
      <c r="BN35" s="134"/>
      <c r="BO35" s="135"/>
      <c r="BP35" s="156" t="n">
        <f aca="false">M222</f>
        <v>38629.9416201389</v>
      </c>
      <c r="BQ35" s="157" t="n">
        <f aca="false">AC222</f>
        <v>5217.31901041667</v>
      </c>
      <c r="BT35" s="82" t="e">
        <f aca="false">IF(SUM(CD32:CD35) &gt; 0,0,(SUM(CD32:CD35))/(-$BM$10*1000))</f>
        <v>#VALUE!</v>
      </c>
      <c r="BU35" s="158" t="e">
        <f aca="false">IF(SUM(CE32:CE35) &gt; 0,0,(SUM(CE32:CE35))/(-$BM$10*1000))</f>
        <v>#VALUE!</v>
      </c>
      <c r="BV35" s="140" t="n">
        <f aca="false">QUOTIENT(BW35,$BW$5)</f>
        <v>6</v>
      </c>
      <c r="BW35" s="17" t="n">
        <v>27</v>
      </c>
      <c r="BX35" s="141"/>
      <c r="BY35" s="171" t="s">
        <v>75</v>
      </c>
      <c r="BZ35" s="172" t="e">
        <f aca="true">INDIRECT( ADDRESS(CELL("строка",BG35)-BW35+BV35,68)) * CL35</f>
        <v>#VALUE!</v>
      </c>
      <c r="CA35" s="173" t="e">
        <f aca="true">INDIRECT( ADDRESS(CELL("строка",BG35)-BW35+BV35,59)) * CI35</f>
        <v>#VALUE!</v>
      </c>
      <c r="CB35" s="174" t="e">
        <f aca="true">INDIRECT( ADDRESS(CELL("строка",BG35)-BW35+BV35,69)) * CL35</f>
        <v>#VALUE!</v>
      </c>
      <c r="CC35" s="175" t="e">
        <f aca="true">INDIRECT( ADDRESS(CELL("строка",BG35)-BW35+BV35,61)) *CI35</f>
        <v>#VALUE!</v>
      </c>
      <c r="CD35" s="176" t="e">
        <f aca="false">BZ35-CA35</f>
        <v>#VALUE!</v>
      </c>
      <c r="CE35" s="187" t="e">
        <f aca="false">CB35-CC35</f>
        <v>#VALUE!</v>
      </c>
      <c r="CI35" s="178" t="n">
        <f aca="false">$CI$7</f>
        <v>0.1</v>
      </c>
      <c r="CL35" s="23" t="n">
        <f aca="false">CL31</f>
        <v>0.25</v>
      </c>
    </row>
    <row r="36" customFormat="false" ht="12.75" hidden="false" customHeight="true" outlineLevel="0" collapsed="false">
      <c r="A36" s="151" t="s">
        <v>128</v>
      </c>
      <c r="B36" s="152" t="n">
        <v>0.4</v>
      </c>
      <c r="C36" s="152" t="n">
        <v>757</v>
      </c>
      <c r="D36" s="153" t="n">
        <v>84</v>
      </c>
      <c r="E36" s="154" t="s">
        <v>78</v>
      </c>
      <c r="F36" s="153" t="n">
        <v>1.5</v>
      </c>
      <c r="G36" s="115" t="n">
        <v>0.75</v>
      </c>
      <c r="H36" s="116" t="n">
        <f aca="false">RANDBETWEEN(80,100)/100</f>
        <v>0.92</v>
      </c>
      <c r="I36" s="117"/>
      <c r="J36" s="118"/>
      <c r="K36" s="119"/>
      <c r="L36" s="118"/>
      <c r="M36" s="179"/>
      <c r="N36" s="121"/>
      <c r="P36" s="121"/>
      <c r="Q36" s="151" t="s">
        <v>128</v>
      </c>
      <c r="R36" s="152" t="n">
        <v>-3</v>
      </c>
      <c r="S36" s="152" t="n">
        <v>748.1</v>
      </c>
      <c r="T36" s="153" t="n">
        <v>75</v>
      </c>
      <c r="U36" s="154" t="s">
        <v>129</v>
      </c>
      <c r="V36" s="153" t="n">
        <v>1</v>
      </c>
      <c r="W36" s="115" t="n">
        <v>0.9</v>
      </c>
      <c r="X36" s="116" t="n">
        <f aca="false">RANDBETWEEN(80,100)/100</f>
        <v>0.8</v>
      </c>
      <c r="Y36" s="117"/>
      <c r="Z36" s="118"/>
      <c r="AA36" s="119"/>
      <c r="AB36" s="123"/>
      <c r="AC36" s="124"/>
      <c r="AG36" s="186"/>
      <c r="AM36" s="128" t="n">
        <f aca="false">AM35-1</f>
        <v>44930</v>
      </c>
      <c r="AN36" s="129" t="str">
        <f aca="false">TEXT(AM36,"дддд")</f>
        <v>среда</v>
      </c>
      <c r="AO36" s="130" t="n">
        <v>1</v>
      </c>
      <c r="AP36" s="131" t="n">
        <v>1</v>
      </c>
      <c r="AQ36" s="131" t="n">
        <f aca="false">RANDBETWEEN(0,1)</f>
        <v>0</v>
      </c>
      <c r="AR36" s="131" t="n">
        <v>1</v>
      </c>
      <c r="AS36" s="131" t="n">
        <f aca="false">RANDBETWEEN(0,1)</f>
        <v>0</v>
      </c>
      <c r="AT36" s="131" t="n">
        <v>1</v>
      </c>
      <c r="AU36" s="131" t="n">
        <f aca="false">RANDBETWEEN(0,1)</f>
        <v>1</v>
      </c>
      <c r="AV36" s="131" t="n">
        <v>0</v>
      </c>
      <c r="AW36" s="131" t="n">
        <f aca="false">RANDBETWEEN(0,1)</f>
        <v>1</v>
      </c>
      <c r="AX36" s="131" t="n">
        <f aca="false">RANDBETWEEN(0,1)</f>
        <v>1</v>
      </c>
      <c r="AY36" s="131" t="n">
        <f aca="false">RANDBETWEEN(0,1)</f>
        <v>1</v>
      </c>
      <c r="AZ36" s="131" t="n">
        <v>1</v>
      </c>
      <c r="BA36" s="131" t="n">
        <f aca="false">RANDBETWEEN(0,1)</f>
        <v>1</v>
      </c>
      <c r="BB36" s="131" t="n">
        <v>1</v>
      </c>
      <c r="BC36" s="131" t="n">
        <f aca="false">RANDBETWEEN(0,1)</f>
        <v>0</v>
      </c>
      <c r="BD36" s="131" t="n">
        <f aca="false">RANDBETWEEN(0,1)</f>
        <v>1</v>
      </c>
      <c r="BE36" s="132" t="n">
        <f aca="false">RANDBETWEEN(40/6,70/6)/10*$AK$24</f>
        <v>840</v>
      </c>
      <c r="BF36" s="133" t="n">
        <f aca="false">RANDBETWEEN(60,100)/100</f>
        <v>0.82</v>
      </c>
      <c r="BG36" s="132" t="n">
        <f aca="false">(AO36*$AK$8+AP36*$AK$9+AQ36*$AK$10+AR36*$AK$11+AS36*$AK$12+AT36*$AK$13+AU36*$AK$14+AV36*$AK$15+AW36*$AK$16+AX36*$AK$17+AY36*$AK$18+AZ36*$AK$19+BA36*$AK$20+BB36*$AK$21+BC36*$AK$22+BD36*$AK$23+BE36) * BF36</f>
        <v>9987.6</v>
      </c>
      <c r="BH36" s="133" t="n">
        <f aca="false">RANDBETWEEN(80,100)/100</f>
        <v>0.95</v>
      </c>
      <c r="BI36" s="132" t="n">
        <f aca="false">(AO36*$AK$8+AP36*$AK$9+AQ36*$AK$10+AR36*$AK$11+AS36*$AK$12+AT36*$AK$13+AU36*$AK$14+AV36*$AK$15+AW36*$AK$16+AX36*$AK$17+AY36*$AK$18+AZ36*$AK$19+BA36*$AK$20+BB36*$AK$21+BC36*$AK$22+BD36*$AK$23+BE36) * BH36</f>
        <v>11571</v>
      </c>
      <c r="BN36" s="134"/>
      <c r="BO36" s="135"/>
      <c r="BP36" s="156" t="n">
        <f aca="false">M230</f>
        <v>29438.3187</v>
      </c>
      <c r="BQ36" s="157" t="n">
        <f aca="false">AC230</f>
        <v>4985.1553359375</v>
      </c>
      <c r="BT36" s="82" t="s">
        <v>79</v>
      </c>
      <c r="BU36" s="158"/>
      <c r="BV36" s="140" t="n">
        <f aca="false">QUOTIENT(BW36,$BW$5)</f>
        <v>7</v>
      </c>
      <c r="BW36" s="17" t="n">
        <v>28</v>
      </c>
      <c r="BX36" s="141" t="n">
        <f aca="false">DATE(2023,2,(1-QUOTIENT(BW36,$BW$5)))</f>
        <v>44951</v>
      </c>
      <c r="BY36" s="142" t="s">
        <v>80</v>
      </c>
      <c r="BZ36" s="143" t="e">
        <f aca="true">INDIRECT( ADDRESS(CELL("строка",BG36)-BW36+BV36,68)) * CL36</f>
        <v>#VALUE!</v>
      </c>
      <c r="CA36" s="144" t="e">
        <f aca="true">INDIRECT( ADDRESS(CELL("строка",BG36)-BW36+BV36,59)) *CI36</f>
        <v>#VALUE!</v>
      </c>
      <c r="CB36" s="145" t="e">
        <f aca="true">INDIRECT( ADDRESS(CELL("строка",BG36)-BW36+BV36,69)) * CL36</f>
        <v>#VALUE!</v>
      </c>
      <c r="CC36" s="146" t="e">
        <f aca="true">INDIRECT( ADDRESS(CELL("строка",BG36)-BW36+BV36,61)) *CI36</f>
        <v>#VALUE!</v>
      </c>
      <c r="CD36" s="147" t="e">
        <f aca="false">BZ36-CA36</f>
        <v>#VALUE!</v>
      </c>
      <c r="CE36" s="188" t="e">
        <f aca="false">CB36-CC36</f>
        <v>#VALUE!</v>
      </c>
      <c r="CI36" s="22" t="n">
        <f aca="false">$CI$4</f>
        <v>0.2</v>
      </c>
      <c r="CL36" s="23" t="n">
        <f aca="false">CL32</f>
        <v>0.25</v>
      </c>
    </row>
    <row r="37" customFormat="false" ht="12.75" hidden="false" customHeight="true" outlineLevel="0" collapsed="false">
      <c r="A37" s="151" t="s">
        <v>130</v>
      </c>
      <c r="B37" s="152" t="n">
        <v>0.1</v>
      </c>
      <c r="C37" s="152" t="n">
        <v>756.6</v>
      </c>
      <c r="D37" s="153" t="n">
        <v>85</v>
      </c>
      <c r="E37" s="154" t="s">
        <v>83</v>
      </c>
      <c r="F37" s="153" t="n">
        <v>3</v>
      </c>
      <c r="G37" s="115" t="n">
        <v>0.25</v>
      </c>
      <c r="H37" s="116" t="n">
        <f aca="false">RANDBETWEEN(80,100)/100</f>
        <v>1</v>
      </c>
      <c r="I37" s="117"/>
      <c r="J37" s="118"/>
      <c r="K37" s="119"/>
      <c r="L37" s="118"/>
      <c r="M37" s="179"/>
      <c r="N37" s="121"/>
      <c r="P37" s="121"/>
      <c r="Q37" s="151" t="s">
        <v>130</v>
      </c>
      <c r="R37" s="152" t="n">
        <v>-3.3</v>
      </c>
      <c r="S37" s="152" t="n">
        <v>749.2</v>
      </c>
      <c r="T37" s="153" t="n">
        <v>78</v>
      </c>
      <c r="U37" s="154" t="s">
        <v>101</v>
      </c>
      <c r="V37" s="153" t="n">
        <v>1</v>
      </c>
      <c r="W37" s="115" t="n">
        <v>0.9</v>
      </c>
      <c r="X37" s="116" t="n">
        <f aca="false">RANDBETWEEN(80,100)/100</f>
        <v>0.9</v>
      </c>
      <c r="Y37" s="117"/>
      <c r="Z37" s="118"/>
      <c r="AA37" s="119"/>
      <c r="AB37" s="123"/>
      <c r="AC37" s="124"/>
      <c r="AG37" s="186"/>
      <c r="AM37" s="128" t="n">
        <f aca="false">AM36-1</f>
        <v>44929</v>
      </c>
      <c r="AN37" s="129" t="str">
        <f aca="false">TEXT(AM37,"дддд")</f>
        <v>вторник</v>
      </c>
      <c r="AO37" s="130" t="n">
        <v>1</v>
      </c>
      <c r="AP37" s="131" t="n">
        <v>1</v>
      </c>
      <c r="AQ37" s="131" t="n">
        <f aca="false">RANDBETWEEN(0,1)</f>
        <v>1</v>
      </c>
      <c r="AR37" s="131" t="n">
        <v>1</v>
      </c>
      <c r="AS37" s="131" t="n">
        <f aca="false">RANDBETWEEN(0,1)</f>
        <v>0</v>
      </c>
      <c r="AT37" s="131" t="n">
        <v>1</v>
      </c>
      <c r="AU37" s="131" t="n">
        <f aca="false">RANDBETWEEN(0,1)</f>
        <v>0</v>
      </c>
      <c r="AV37" s="131" t="n">
        <v>0</v>
      </c>
      <c r="AW37" s="131" t="n">
        <f aca="false">RANDBETWEEN(0,1)</f>
        <v>1</v>
      </c>
      <c r="AX37" s="131" t="n">
        <f aca="false">RANDBETWEEN(0,1)</f>
        <v>0</v>
      </c>
      <c r="AY37" s="131" t="n">
        <f aca="false">RANDBETWEEN(0,1)</f>
        <v>0</v>
      </c>
      <c r="AZ37" s="131" t="n">
        <v>1</v>
      </c>
      <c r="BA37" s="131" t="n">
        <f aca="false">RANDBETWEEN(0,1)</f>
        <v>1</v>
      </c>
      <c r="BB37" s="131" t="n">
        <v>1</v>
      </c>
      <c r="BC37" s="131" t="n">
        <f aca="false">RANDBETWEEN(0,1)</f>
        <v>1</v>
      </c>
      <c r="BD37" s="131" t="n">
        <f aca="false">RANDBETWEEN(0,1)</f>
        <v>0</v>
      </c>
      <c r="BE37" s="132" t="n">
        <f aca="false">RANDBETWEEN(40/6,70/6)/10*$AK$24</f>
        <v>960</v>
      </c>
      <c r="BF37" s="133" t="n">
        <f aca="false">RANDBETWEEN(60,100)/100</f>
        <v>0.75</v>
      </c>
      <c r="BG37" s="132" t="n">
        <f aca="false">(AO37*$AK$8+AP37*$AK$9+AQ37*$AK$10+AR37*$AK$11+AS37*$AK$12+AT37*$AK$13+AU37*$AK$14+AV37*$AK$15+AW37*$AK$16+AX37*$AK$17+AY37*$AK$18+AZ37*$AK$19+BA37*$AK$20+BB37*$AK$21+BC37*$AK$22+BD37*$AK$23+BE37) * BF37</f>
        <v>7275</v>
      </c>
      <c r="BH37" s="133" t="n">
        <f aca="false">RANDBETWEEN(80,100)/100</f>
        <v>0.92</v>
      </c>
      <c r="BI37" s="132" t="n">
        <f aca="false">(AO37*$AK$8+AP37*$AK$9+AQ37*$AK$10+AR37*$AK$11+AS37*$AK$12+AT37*$AK$13+AU37*$AK$14+AV37*$AK$15+AW37*$AK$16+AX37*$AK$17+AY37*$AK$18+AZ37*$AK$19+BA37*$AK$20+BB37*$AK$21+BC37*$AK$22+BD37*$AK$23+BE37) * BH37</f>
        <v>8924</v>
      </c>
      <c r="BN37" s="134"/>
      <c r="BO37" s="135"/>
      <c r="BP37" s="156" t="n">
        <f aca="false">M238</f>
        <v>11533.392</v>
      </c>
      <c r="BQ37" s="157" t="n">
        <f aca="false">AC238</f>
        <v>3877.21431666667</v>
      </c>
      <c r="BT37" s="82"/>
      <c r="BU37" s="158"/>
      <c r="BV37" s="140" t="n">
        <f aca="false">QUOTIENT(BW37,$BW$5)</f>
        <v>7</v>
      </c>
      <c r="BW37" s="17" t="n">
        <v>29</v>
      </c>
      <c r="BX37" s="141"/>
      <c r="BY37" s="159" t="s">
        <v>84</v>
      </c>
      <c r="BZ37" s="160" t="e">
        <f aca="true">INDIRECT( ADDRESS(CELL("строка",BG37)-BW37+BV37,68)) * CL37</f>
        <v>#VALUE!</v>
      </c>
      <c r="CA37" s="161" t="e">
        <f aca="true">INDIRECT( ADDRESS(CELL("строка",BG37)-BW37+BV37,59)) *CI37</f>
        <v>#VALUE!</v>
      </c>
      <c r="CB37" s="162" t="e">
        <f aca="true">INDIRECT( ADDRESS(CELL("строка",BG37)-BW37+BV37,69)) * CL37</f>
        <v>#VALUE!</v>
      </c>
      <c r="CC37" s="163" t="e">
        <f aca="true">INDIRECT( ADDRESS(CELL("строка",BG37)-BW37+BV37,61)) *CI37</f>
        <v>#VALUE!</v>
      </c>
      <c r="CD37" s="164" t="e">
        <f aca="false">BZ37-CA37</f>
        <v>#VALUE!</v>
      </c>
      <c r="CE37" s="189" t="e">
        <f aca="false">CB37-CC37</f>
        <v>#VALUE!</v>
      </c>
      <c r="CI37" s="22" t="n">
        <f aca="false">$CI$5</f>
        <v>0.3</v>
      </c>
      <c r="CL37" s="23" t="n">
        <f aca="false">CL33</f>
        <v>0.25</v>
      </c>
    </row>
    <row r="38" customFormat="false" ht="12.75" hidden="false" customHeight="true" outlineLevel="0" collapsed="false">
      <c r="A38" s="151" t="s">
        <v>131</v>
      </c>
      <c r="B38" s="152" t="n">
        <v>2.6</v>
      </c>
      <c r="C38" s="152" t="n">
        <v>756.8</v>
      </c>
      <c r="D38" s="153" t="n">
        <v>86</v>
      </c>
      <c r="E38" s="154" t="s">
        <v>107</v>
      </c>
      <c r="F38" s="153" t="n">
        <v>4.5</v>
      </c>
      <c r="G38" s="115" t="n">
        <v>0.9</v>
      </c>
      <c r="H38" s="116" t="n">
        <f aca="false">RANDBETWEEN(80,100)/100</f>
        <v>0.89</v>
      </c>
      <c r="I38" s="117" t="n">
        <v>0.399606481481482</v>
      </c>
      <c r="J38" s="118" t="n">
        <v>0.399606481481482</v>
      </c>
      <c r="K38" s="119" t="n">
        <f aca="false">(J38 * 24) * $B$3 * $F$3 * (1 - 0.7*AVERAGE(G38:G45)) * AVERAGE(H38:H45)</f>
        <v>5285.42709583333</v>
      </c>
      <c r="L38" s="118" t="n">
        <f aca="false">IF(AVERAGE(F38:F45)&gt; $J$3, $B$4*$F$4*AVERAGE(F38:F45)/$B$5*24*AVERAGE(H38:H45), $B$4*$F$4*AVERAGE(F38:F45)/$B$5*24*AVERAGE(H38:H45) * 0.2)</f>
        <v>4476</v>
      </c>
      <c r="M38" s="179" t="n">
        <f aca="false">K38+L38</f>
        <v>9761.42709583333</v>
      </c>
      <c r="N38" s="121"/>
      <c r="P38" s="121"/>
      <c r="Q38" s="151" t="s">
        <v>131</v>
      </c>
      <c r="R38" s="152" t="n">
        <v>-2.8</v>
      </c>
      <c r="S38" s="152" t="n">
        <v>752.5</v>
      </c>
      <c r="T38" s="153" t="n">
        <v>86</v>
      </c>
      <c r="U38" s="154" t="n">
        <v>0</v>
      </c>
      <c r="V38" s="153" t="n">
        <v>0</v>
      </c>
      <c r="W38" s="115" t="n">
        <v>0.9</v>
      </c>
      <c r="X38" s="116" t="n">
        <f aca="false">RANDBETWEEN(80,100)/100</f>
        <v>0.9</v>
      </c>
      <c r="Y38" s="117" t="n">
        <v>0.348055555555556</v>
      </c>
      <c r="Z38" s="118" t="n">
        <v>0.348055555555556</v>
      </c>
      <c r="AA38" s="119" t="n">
        <f aca="false">(Z38 * 24) * $B$3 * $F$3 * (1 - 0.7 * AVERAGE(W38:W45)) * AVERAGE(X38:X45)</f>
        <v>3514.1638</v>
      </c>
      <c r="AB38" s="123" t="n">
        <f aca="false">IF(AVERAGE(V38:V45)&gt; $J$3, $B$4*$F$4*AVERAGE(V38:V45)/$B$5*24*AVERAGE(X38:X45), $B$4*$F$4*AVERAGE(V38:V45)/$B$5*24*AVERAGE(X38:X45) * 0.2)</f>
        <v>1061.2</v>
      </c>
      <c r="AC38" s="124" t="n">
        <f aca="false">AA38+AB38</f>
        <v>4575.3638</v>
      </c>
      <c r="AG38" s="186"/>
      <c r="AM38" s="128" t="n">
        <f aca="false">AM37-1</f>
        <v>44928</v>
      </c>
      <c r="AN38" s="129" t="str">
        <f aca="false">TEXT(AM38,"дддд")</f>
        <v>понедельник</v>
      </c>
      <c r="AO38" s="130" t="n">
        <v>1</v>
      </c>
      <c r="AP38" s="131" t="n">
        <v>1</v>
      </c>
      <c r="AQ38" s="131" t="n">
        <f aca="false">RANDBETWEEN(0,1)</f>
        <v>1</v>
      </c>
      <c r="AR38" s="131" t="n">
        <v>1</v>
      </c>
      <c r="AS38" s="131" t="n">
        <f aca="false">RANDBETWEEN(0,1)</f>
        <v>0</v>
      </c>
      <c r="AT38" s="131" t="n">
        <v>1</v>
      </c>
      <c r="AU38" s="131" t="n">
        <f aca="false">RANDBETWEEN(0,1)</f>
        <v>0</v>
      </c>
      <c r="AV38" s="131" t="n">
        <v>0</v>
      </c>
      <c r="AW38" s="131" t="n">
        <f aca="false">RANDBETWEEN(0,1)</f>
        <v>0</v>
      </c>
      <c r="AX38" s="131" t="n">
        <f aca="false">RANDBETWEEN(0,1)</f>
        <v>0</v>
      </c>
      <c r="AY38" s="131" t="n">
        <f aca="false">RANDBETWEEN(0,1)</f>
        <v>0</v>
      </c>
      <c r="AZ38" s="131" t="n">
        <v>1</v>
      </c>
      <c r="BA38" s="131" t="n">
        <f aca="false">RANDBETWEEN(0,1)</f>
        <v>0</v>
      </c>
      <c r="BB38" s="131" t="n">
        <v>1</v>
      </c>
      <c r="BC38" s="131" t="n">
        <f aca="false">RANDBETWEEN(0,1)</f>
        <v>1</v>
      </c>
      <c r="BD38" s="131" t="n">
        <f aca="false">RANDBETWEEN(0,1)</f>
        <v>1</v>
      </c>
      <c r="BE38" s="132" t="n">
        <f aca="false">RANDBETWEEN(40/6,70/6)/10*$AK$24</f>
        <v>1320</v>
      </c>
      <c r="BF38" s="133" t="n">
        <f aca="false">RANDBETWEEN(60,100)/100</f>
        <v>0.74</v>
      </c>
      <c r="BG38" s="132" t="n">
        <f aca="false">(AO38*$AK$8+AP38*$AK$9+AQ38*$AK$10+AR38*$AK$11+AS38*$AK$12+AT38*$AK$13+AU38*$AK$14+AV38*$AK$15+AW38*$AK$16+AX38*$AK$17+AY38*$AK$18+AZ38*$AK$19+BA38*$AK$20+BB38*$AK$21+BC38*$AK$22+BD38*$AK$23+BE38) * BF38</f>
        <v>6112.4</v>
      </c>
      <c r="BH38" s="133" t="n">
        <f aca="false">RANDBETWEEN(80,100)/100</f>
        <v>0.83</v>
      </c>
      <c r="BI38" s="132" t="n">
        <f aca="false">(AO38*$AK$8+AP38*$AK$9+AQ38*$AK$10+AR38*$AK$11+AS38*$AK$12+AT38*$AK$13+AU38*$AK$14+AV38*$AK$15+AW38*$AK$16+AX38*$AK$17+AY38*$AK$18+AZ38*$AK$19+BA38*$AK$20+BB38*$AK$21+BC38*$AK$22+BD38*$AK$23+BE38) * BH38</f>
        <v>6855.8</v>
      </c>
      <c r="BN38" s="134"/>
      <c r="BO38" s="135"/>
      <c r="BP38" s="156" t="n">
        <f aca="false">M246</f>
        <v>57871.0833847222</v>
      </c>
      <c r="BQ38" s="157" t="n">
        <f aca="false">AC246</f>
        <v>7725.96854166667</v>
      </c>
      <c r="BT38" s="82"/>
      <c r="BU38" s="158"/>
      <c r="BV38" s="140" t="n">
        <f aca="false">QUOTIENT(BW38,$BW$5)</f>
        <v>7</v>
      </c>
      <c r="BW38" s="17" t="n">
        <v>30</v>
      </c>
      <c r="BX38" s="141"/>
      <c r="BY38" s="159" t="s">
        <v>58</v>
      </c>
      <c r="BZ38" s="160" t="e">
        <f aca="true">INDIRECT( ADDRESS(CELL("строка",BG38)-BW38+BV38,68)) * CL38</f>
        <v>#VALUE!</v>
      </c>
      <c r="CA38" s="161" t="e">
        <f aca="true">INDIRECT( ADDRESS(CELL("строка",BG38)-BW38+BV38,59)) *CI38</f>
        <v>#VALUE!</v>
      </c>
      <c r="CB38" s="162" t="e">
        <f aca="true">INDIRECT( ADDRESS(CELL("строка",BG38)-BW38+BV38,69)) * CL38</f>
        <v>#VALUE!</v>
      </c>
      <c r="CC38" s="163" t="e">
        <f aca="true">INDIRECT( ADDRESS(CELL("строка",BG38)-BW38+BV38,61)) *CI38</f>
        <v>#VALUE!</v>
      </c>
      <c r="CD38" s="164" t="e">
        <f aca="false">BZ38-CA38</f>
        <v>#VALUE!</v>
      </c>
      <c r="CE38" s="189" t="e">
        <f aca="false">CB38-CC38</f>
        <v>#VALUE!</v>
      </c>
      <c r="CI38" s="22" t="n">
        <f aca="false">$CI$6</f>
        <v>0.4</v>
      </c>
      <c r="CL38" s="23" t="n">
        <f aca="false">CL34</f>
        <v>0.25</v>
      </c>
    </row>
    <row r="39" customFormat="false" ht="13.5" hidden="false" customHeight="true" outlineLevel="0" collapsed="false">
      <c r="A39" s="151" t="s">
        <v>132</v>
      </c>
      <c r="B39" s="152" t="n">
        <v>4</v>
      </c>
      <c r="C39" s="152" t="n">
        <v>756.6</v>
      </c>
      <c r="D39" s="153" t="n">
        <v>71</v>
      </c>
      <c r="E39" s="154" t="s">
        <v>107</v>
      </c>
      <c r="F39" s="153" t="n">
        <v>3</v>
      </c>
      <c r="G39" s="115" t="n">
        <v>0.9</v>
      </c>
      <c r="H39" s="116" t="n">
        <f aca="false">RANDBETWEEN(80,100)/100</f>
        <v>0.92</v>
      </c>
      <c r="I39" s="117"/>
      <c r="J39" s="118"/>
      <c r="K39" s="119"/>
      <c r="L39" s="118"/>
      <c r="M39" s="179"/>
      <c r="N39" s="121"/>
      <c r="P39" s="121"/>
      <c r="Q39" s="151" t="s">
        <v>132</v>
      </c>
      <c r="R39" s="152" t="n">
        <v>-2.9</v>
      </c>
      <c r="S39" s="152" t="n">
        <v>753.2</v>
      </c>
      <c r="T39" s="153" t="n">
        <v>82</v>
      </c>
      <c r="U39" s="154" t="n">
        <v>0</v>
      </c>
      <c r="V39" s="153" t="n">
        <v>0</v>
      </c>
      <c r="W39" s="115" t="n">
        <v>0.9</v>
      </c>
      <c r="X39" s="116" t="n">
        <f aca="false">RANDBETWEEN(80,100)/100</f>
        <v>0.95</v>
      </c>
      <c r="Y39" s="117"/>
      <c r="Z39" s="118"/>
      <c r="AA39" s="119"/>
      <c r="AB39" s="123"/>
      <c r="AC39" s="124"/>
      <c r="AG39" s="186"/>
      <c r="AM39" s="128" t="n">
        <f aca="false">AM38-1</f>
        <v>44927</v>
      </c>
      <c r="AN39" s="129" t="str">
        <f aca="false">TEXT(AM39,"дддд")</f>
        <v>воскресенье</v>
      </c>
      <c r="AO39" s="130" t="n">
        <v>1</v>
      </c>
      <c r="AP39" s="131" t="n">
        <v>1</v>
      </c>
      <c r="AQ39" s="131" t="n">
        <f aca="false">RANDBETWEEN(0,1)</f>
        <v>0</v>
      </c>
      <c r="AR39" s="131" t="n">
        <v>1</v>
      </c>
      <c r="AS39" s="131" t="n">
        <f aca="false">RANDBETWEEN(0,1)</f>
        <v>1</v>
      </c>
      <c r="AT39" s="131" t="n">
        <v>1</v>
      </c>
      <c r="AU39" s="131" t="n">
        <f aca="false">RANDBETWEEN(0,1)</f>
        <v>0</v>
      </c>
      <c r="AV39" s="131" t="n">
        <v>0</v>
      </c>
      <c r="AW39" s="131" t="n">
        <f aca="false">RANDBETWEEN(0,1)</f>
        <v>1</v>
      </c>
      <c r="AX39" s="131" t="n">
        <f aca="false">RANDBETWEEN(0,1)</f>
        <v>1</v>
      </c>
      <c r="AY39" s="131" t="n">
        <f aca="false">RANDBETWEEN(0,1)</f>
        <v>1</v>
      </c>
      <c r="AZ39" s="131" t="n">
        <v>1</v>
      </c>
      <c r="BA39" s="131" t="n">
        <f aca="false">RANDBETWEEN(0,1)</f>
        <v>1</v>
      </c>
      <c r="BB39" s="131" t="n">
        <v>1</v>
      </c>
      <c r="BC39" s="131" t="n">
        <f aca="false">RANDBETWEEN(0,1)</f>
        <v>1</v>
      </c>
      <c r="BD39" s="131" t="n">
        <f aca="false">RANDBETWEEN(0,1)</f>
        <v>1</v>
      </c>
      <c r="BE39" s="132" t="n">
        <f aca="false">RANDBETWEEN(40/6,70/6)/10*$AK$24</f>
        <v>840</v>
      </c>
      <c r="BF39" s="133" t="n">
        <f aca="false">RANDBETWEEN(60,100)/100</f>
        <v>0.63</v>
      </c>
      <c r="BG39" s="132" t="n">
        <f aca="false">(AO39*$AK$8+AP39*$AK$9+AQ39*$AK$10+AR39*$AK$11+AS39*$AK$12+AT39*$AK$13+AU39*$AK$14+AV39*$AK$15+AW39*$AK$16+AX39*$AK$17+AY39*$AK$18+AZ39*$AK$19+BA39*$AK$20+BB39*$AK$21+BC39*$AK$22+BD39*$AK$23+BE39) * BF39</f>
        <v>8064</v>
      </c>
      <c r="BH39" s="133" t="n">
        <f aca="false">RANDBETWEEN(80,100)/100</f>
        <v>0.98</v>
      </c>
      <c r="BI39" s="132" t="n">
        <f aca="false">(AO39*$AK$8+AP39*$AK$9+AQ39*$AK$10+AR39*$AK$11+AS39*$AK$12+AT39*$AK$13+AU39*$AK$14+AV39*$AK$15+AW39*$AK$16+AX39*$AK$17+AY39*$AK$18+AZ39*$AK$19+BA39*$AK$20+BB39*$AK$21+BC39*$AK$22+BD39*$AK$23+BE39) * BH39</f>
        <v>12544</v>
      </c>
      <c r="BN39" s="134"/>
      <c r="BO39" s="135"/>
      <c r="BP39" s="156" t="n">
        <f aca="false">M254</f>
        <v>40372.059</v>
      </c>
      <c r="BQ39" s="157" t="n">
        <f aca="false">AC254</f>
        <v>4097.9229375</v>
      </c>
      <c r="BT39" s="82" t="e">
        <f aca="false">IF(SUM(CD36:CD39) &gt; 0,0,(SUM(CD36:CD39))/(-$BM$10*1000))</f>
        <v>#VALUE!</v>
      </c>
      <c r="BU39" s="158" t="e">
        <f aca="false">IF(SUM(CE36:CE39) &gt; 0,0,(SUM(CE36:CE39))/(-$BM$10*1000))</f>
        <v>#VALUE!</v>
      </c>
      <c r="BV39" s="140" t="n">
        <f aca="false">QUOTIENT(BW39,$BW$5)</f>
        <v>7</v>
      </c>
      <c r="BW39" s="17" t="n">
        <v>31</v>
      </c>
      <c r="BX39" s="141"/>
      <c r="BY39" s="171" t="s">
        <v>75</v>
      </c>
      <c r="BZ39" s="172" t="e">
        <f aca="true">INDIRECT( ADDRESS(CELL("строка",BG39)-BW39+BV39,68)) * CL39</f>
        <v>#VALUE!</v>
      </c>
      <c r="CA39" s="173" t="e">
        <f aca="true">INDIRECT( ADDRESS(CELL("строка",BG39)-BW39+BV39,59)) * CI39</f>
        <v>#VALUE!</v>
      </c>
      <c r="CB39" s="174" t="e">
        <f aca="true">INDIRECT( ADDRESS(CELL("строка",BG39)-BW39+BV39,69)) * CL39</f>
        <v>#VALUE!</v>
      </c>
      <c r="CC39" s="175" t="e">
        <f aca="true">INDIRECT( ADDRESS(CELL("строка",BG39)-BW39+BV39,61)) *CI39</f>
        <v>#VALUE!</v>
      </c>
      <c r="CD39" s="176" t="e">
        <f aca="false">BZ39-CA39</f>
        <v>#VALUE!</v>
      </c>
      <c r="CE39" s="187" t="e">
        <f aca="false">CB39-CC39</f>
        <v>#VALUE!</v>
      </c>
      <c r="CI39" s="178" t="n">
        <f aca="false">$CI$7</f>
        <v>0.1</v>
      </c>
      <c r="CL39" s="23" t="n">
        <f aca="false">CL35</f>
        <v>0.25</v>
      </c>
    </row>
    <row r="40" customFormat="false" ht="12.75" hidden="false" customHeight="true" outlineLevel="0" collapsed="false">
      <c r="A40" s="151" t="s">
        <v>133</v>
      </c>
      <c r="B40" s="152" t="n">
        <v>4.8</v>
      </c>
      <c r="C40" s="152" t="n">
        <v>756.2</v>
      </c>
      <c r="D40" s="153" t="n">
        <v>57</v>
      </c>
      <c r="E40" s="154" t="s">
        <v>107</v>
      </c>
      <c r="F40" s="153" t="n">
        <v>3</v>
      </c>
      <c r="G40" s="115" t="n">
        <v>0.9</v>
      </c>
      <c r="H40" s="116" t="n">
        <f aca="false">RANDBETWEEN(80,100)/100</f>
        <v>0.96</v>
      </c>
      <c r="I40" s="117"/>
      <c r="J40" s="118"/>
      <c r="K40" s="119"/>
      <c r="L40" s="118"/>
      <c r="M40" s="179"/>
      <c r="N40" s="121"/>
      <c r="P40" s="121"/>
      <c r="Q40" s="151" t="s">
        <v>133</v>
      </c>
      <c r="R40" s="152" t="n">
        <v>-3.1</v>
      </c>
      <c r="S40" s="152" t="n">
        <v>753.9</v>
      </c>
      <c r="T40" s="153" t="n">
        <v>81</v>
      </c>
      <c r="U40" s="154" t="s">
        <v>77</v>
      </c>
      <c r="V40" s="153" t="n">
        <v>1</v>
      </c>
      <c r="W40" s="115" t="n">
        <v>0.9</v>
      </c>
      <c r="X40" s="116" t="n">
        <f aca="false">RANDBETWEEN(80,100)/100</f>
        <v>0.93</v>
      </c>
      <c r="Y40" s="117"/>
      <c r="Z40" s="118"/>
      <c r="AA40" s="119"/>
      <c r="AB40" s="123"/>
      <c r="AC40" s="124"/>
      <c r="AG40" s="186"/>
      <c r="AM40" s="128" t="n">
        <f aca="false">AM39-1</f>
        <v>44926</v>
      </c>
      <c r="AN40" s="129" t="str">
        <f aca="false">TEXT(AM40,"дддд")</f>
        <v>суббота</v>
      </c>
      <c r="AO40" s="130" t="n">
        <v>1</v>
      </c>
      <c r="AP40" s="131" t="n">
        <v>1</v>
      </c>
      <c r="AQ40" s="131" t="n">
        <f aca="false">RANDBETWEEN(0,1)</f>
        <v>0</v>
      </c>
      <c r="AR40" s="131" t="n">
        <v>1</v>
      </c>
      <c r="AS40" s="131" t="n">
        <f aca="false">RANDBETWEEN(0,1)</f>
        <v>0</v>
      </c>
      <c r="AT40" s="131" t="n">
        <v>1</v>
      </c>
      <c r="AU40" s="131" t="n">
        <f aca="false">RANDBETWEEN(0,1)</f>
        <v>1</v>
      </c>
      <c r="AV40" s="131" t="n">
        <v>0</v>
      </c>
      <c r="AW40" s="131" t="n">
        <f aca="false">RANDBETWEEN(0,1)</f>
        <v>1</v>
      </c>
      <c r="AX40" s="131" t="n">
        <f aca="false">RANDBETWEEN(0,1)</f>
        <v>1</v>
      </c>
      <c r="AY40" s="131" t="n">
        <f aca="false">RANDBETWEEN(0,1)</f>
        <v>0</v>
      </c>
      <c r="AZ40" s="131" t="n">
        <v>1</v>
      </c>
      <c r="BA40" s="131" t="n">
        <f aca="false">RANDBETWEEN(0,1)</f>
        <v>0</v>
      </c>
      <c r="BB40" s="131" t="n">
        <v>1</v>
      </c>
      <c r="BC40" s="131" t="n">
        <f aca="false">RANDBETWEEN(0,1)</f>
        <v>1</v>
      </c>
      <c r="BD40" s="131" t="n">
        <f aca="false">RANDBETWEEN(0,1)</f>
        <v>0</v>
      </c>
      <c r="BE40" s="132" t="n">
        <f aca="false">RANDBETWEEN(40/6,70/6)/10*$AK$24</f>
        <v>1320</v>
      </c>
      <c r="BF40" s="133" t="n">
        <f aca="false">RANDBETWEEN(60,100)/100</f>
        <v>0.91</v>
      </c>
      <c r="BG40" s="132" t="n">
        <f aca="false">(AO40*$AK$8+AP40*$AK$9+AQ40*$AK$10+AR40*$AK$11+AS40*$AK$12+AT40*$AK$13+AU40*$AK$14+AV40*$AK$15+AW40*$AK$16+AX40*$AK$17+AY40*$AK$18+AZ40*$AK$19+BA40*$AK$20+BB40*$AK$21+BC40*$AK$22+BD40*$AK$23+BE40) * BF40</f>
        <v>9682.4</v>
      </c>
      <c r="BH40" s="133" t="n">
        <f aca="false">RANDBETWEEN(80,100)/100</f>
        <v>0.86</v>
      </c>
      <c r="BI40" s="132" t="n">
        <f aca="false">(AO40*$AK$8+AP40*$AK$9+AQ40*$AK$10+AR40*$AK$11+AS40*$AK$12+AT40*$AK$13+AU40*$AK$14+AV40*$AK$15+AW40*$AK$16+AX40*$AK$17+AY40*$AK$18+AZ40*$AK$19+BA40*$AK$20+BB40*$AK$21+BC40*$AK$22+BD40*$AK$23+BE40) * BH40</f>
        <v>9150.4</v>
      </c>
      <c r="BN40" s="134"/>
      <c r="BO40" s="135"/>
      <c r="BP40" s="156" t="n">
        <f aca="false">M262</f>
        <v>9765.0581875</v>
      </c>
      <c r="BQ40" s="157" t="n">
        <f aca="false">AC262</f>
        <v>3471.17036666667</v>
      </c>
      <c r="BT40" s="82" t="s">
        <v>79</v>
      </c>
      <c r="BU40" s="158"/>
      <c r="BV40" s="140" t="n">
        <f aca="false">QUOTIENT(BW40,$BW$5)</f>
        <v>8</v>
      </c>
      <c r="BW40" s="17" t="n">
        <v>32</v>
      </c>
      <c r="BX40" s="141" t="n">
        <f aca="false">DATE(2023,2,(1-QUOTIENT(BW40,$BW$5)))</f>
        <v>44950</v>
      </c>
      <c r="BY40" s="190" t="s">
        <v>80</v>
      </c>
      <c r="BZ40" s="143" t="e">
        <f aca="true">INDIRECT( ADDRESS(CELL("строка",BG40)-BW40+BV40,68)) * CL40</f>
        <v>#VALUE!</v>
      </c>
      <c r="CA40" s="144" t="e">
        <f aca="true">INDIRECT( ADDRESS(CELL("строка",BG40)-BW40+BV40,59)) *CI40</f>
        <v>#VALUE!</v>
      </c>
      <c r="CB40" s="145" t="e">
        <f aca="true">INDIRECT( ADDRESS(CELL("строка",BG40)-BW40+BV40,69)) * CL40</f>
        <v>#VALUE!</v>
      </c>
      <c r="CC40" s="146" t="e">
        <f aca="true">INDIRECT( ADDRESS(CELL("строка",BG40)-BW40+BV40,61)) *CI40</f>
        <v>#VALUE!</v>
      </c>
      <c r="CD40" s="147" t="e">
        <f aca="false">BZ40-CA40</f>
        <v>#VALUE!</v>
      </c>
      <c r="CE40" s="188" t="e">
        <f aca="false">CB40-CC40</f>
        <v>#VALUE!</v>
      </c>
      <c r="CI40" s="22" t="n">
        <f aca="false">$CI$4</f>
        <v>0.2</v>
      </c>
      <c r="CL40" s="23" t="n">
        <f aca="false">CL36</f>
        <v>0.25</v>
      </c>
    </row>
    <row r="41" customFormat="false" ht="12.75" hidden="false" customHeight="true" outlineLevel="0" collapsed="false">
      <c r="A41" s="151" t="s">
        <v>134</v>
      </c>
      <c r="B41" s="152" t="n">
        <v>1.6</v>
      </c>
      <c r="C41" s="152" t="n">
        <v>756.2</v>
      </c>
      <c r="D41" s="153" t="n">
        <v>67</v>
      </c>
      <c r="E41" s="154" t="s">
        <v>107</v>
      </c>
      <c r="F41" s="153" t="n">
        <v>4.5</v>
      </c>
      <c r="G41" s="115" t="n">
        <v>0.9</v>
      </c>
      <c r="H41" s="116" t="n">
        <f aca="false">RANDBETWEEN(80,100)/100</f>
        <v>0.91</v>
      </c>
      <c r="I41" s="117"/>
      <c r="J41" s="118"/>
      <c r="K41" s="119"/>
      <c r="L41" s="118"/>
      <c r="M41" s="179"/>
      <c r="N41" s="121"/>
      <c r="P41" s="121"/>
      <c r="Q41" s="151" t="s">
        <v>134</v>
      </c>
      <c r="R41" s="152" t="n">
        <v>-3.7</v>
      </c>
      <c r="S41" s="152" t="n">
        <v>754.9</v>
      </c>
      <c r="T41" s="153" t="n">
        <v>83</v>
      </c>
      <c r="U41" s="154" t="s">
        <v>93</v>
      </c>
      <c r="V41" s="153" t="n">
        <v>1</v>
      </c>
      <c r="W41" s="115" t="n">
        <v>0.9</v>
      </c>
      <c r="X41" s="116" t="n">
        <f aca="false">RANDBETWEEN(80,100)/100</f>
        <v>0.99</v>
      </c>
      <c r="Y41" s="117"/>
      <c r="Z41" s="118"/>
      <c r="AA41" s="119"/>
      <c r="AB41" s="123"/>
      <c r="AC41" s="124"/>
      <c r="AG41" s="186"/>
      <c r="AM41" s="128" t="n">
        <f aca="false">AM40-1</f>
        <v>44925</v>
      </c>
      <c r="AN41" s="129" t="str">
        <f aca="false">TEXT(AM41,"дддд")</f>
        <v>пятница</v>
      </c>
      <c r="AO41" s="130" t="n">
        <v>1</v>
      </c>
      <c r="AP41" s="131" t="n">
        <v>1</v>
      </c>
      <c r="AQ41" s="131" t="n">
        <f aca="false">RANDBETWEEN(0,1)</f>
        <v>1</v>
      </c>
      <c r="AR41" s="131" t="n">
        <v>1</v>
      </c>
      <c r="AS41" s="131" t="n">
        <f aca="false">RANDBETWEEN(0,1)</f>
        <v>1</v>
      </c>
      <c r="AT41" s="131" t="n">
        <v>1</v>
      </c>
      <c r="AU41" s="131" t="n">
        <f aca="false">RANDBETWEEN(0,1)</f>
        <v>0</v>
      </c>
      <c r="AV41" s="131" t="n">
        <v>0</v>
      </c>
      <c r="AW41" s="131" t="n">
        <f aca="false">RANDBETWEEN(0,1)</f>
        <v>0</v>
      </c>
      <c r="AX41" s="131" t="n">
        <f aca="false">RANDBETWEEN(0,1)</f>
        <v>1</v>
      </c>
      <c r="AY41" s="131" t="n">
        <f aca="false">RANDBETWEEN(0,1)</f>
        <v>1</v>
      </c>
      <c r="AZ41" s="131" t="n">
        <v>1</v>
      </c>
      <c r="BA41" s="131" t="n">
        <f aca="false">RANDBETWEEN(0,1)</f>
        <v>0</v>
      </c>
      <c r="BB41" s="131" t="n">
        <v>1</v>
      </c>
      <c r="BC41" s="131" t="n">
        <f aca="false">RANDBETWEEN(0,1)</f>
        <v>1</v>
      </c>
      <c r="BD41" s="131" t="n">
        <f aca="false">RANDBETWEEN(0,1)</f>
        <v>0</v>
      </c>
      <c r="BE41" s="132" t="n">
        <f aca="false">RANDBETWEEN(40/6,70/6)/10*$AK$24</f>
        <v>960</v>
      </c>
      <c r="BF41" s="133" t="n">
        <f aca="false">RANDBETWEEN(60,100)/100</f>
        <v>0.72</v>
      </c>
      <c r="BG41" s="132" t="n">
        <f aca="false">(AO41*$AK$8+AP41*$AK$9+AQ41*$AK$10+AR41*$AK$11+AS41*$AK$12+AT41*$AK$13+AU41*$AK$14+AV41*$AK$15+AW41*$AK$16+AX41*$AK$17+AY41*$AK$18+AZ41*$AK$19+BA41*$AK$20+BB41*$AK$21+BC41*$AK$22+BD41*$AK$23+BE41) * BF41</f>
        <v>7718.4</v>
      </c>
      <c r="BH41" s="133" t="n">
        <f aca="false">RANDBETWEEN(80,100)/100</f>
        <v>0.86</v>
      </c>
      <c r="BI41" s="132" t="n">
        <f aca="false">(AO41*$AK$8+AP41*$AK$9+AQ41*$AK$10+AR41*$AK$11+AS41*$AK$12+AT41*$AK$13+AU41*$AK$14+AV41*$AK$15+AW41*$AK$16+AX41*$AK$17+AY41*$AK$18+AZ41*$AK$19+BA41*$AK$20+BB41*$AK$21+BC41*$AK$22+BD41*$AK$23+BE41) * BH41</f>
        <v>9219.2</v>
      </c>
      <c r="BN41" s="134"/>
      <c r="BO41" s="135"/>
      <c r="BP41" s="156" t="n">
        <f aca="false">M270</f>
        <v>9413.97475</v>
      </c>
      <c r="BQ41" s="157" t="n">
        <f aca="false">AC270</f>
        <v>3730.94843333333</v>
      </c>
      <c r="BT41" s="82"/>
      <c r="BU41" s="158"/>
      <c r="BV41" s="140" t="n">
        <f aca="false">QUOTIENT(BW41,$BW$5)</f>
        <v>8</v>
      </c>
      <c r="BW41" s="17" t="n">
        <v>33</v>
      </c>
      <c r="BX41" s="141"/>
      <c r="BY41" s="191" t="s">
        <v>84</v>
      </c>
      <c r="BZ41" s="160" t="e">
        <f aca="true">INDIRECT( ADDRESS(CELL("строка",BG41)-BW41+BV41,68)) * CL41</f>
        <v>#VALUE!</v>
      </c>
      <c r="CA41" s="161" t="e">
        <f aca="true">INDIRECT( ADDRESS(CELL("строка",BG41)-BW41+BV41,59)) *CI41</f>
        <v>#VALUE!</v>
      </c>
      <c r="CB41" s="162" t="e">
        <f aca="true">INDIRECT( ADDRESS(CELL("строка",BG41)-BW41+BV41,69)) * CL41</f>
        <v>#VALUE!</v>
      </c>
      <c r="CC41" s="163" t="e">
        <f aca="true">INDIRECT( ADDRESS(CELL("строка",BG41)-BW41+BV41,61)) *CI41</f>
        <v>#VALUE!</v>
      </c>
      <c r="CD41" s="164" t="e">
        <f aca="false">BZ41-CA41</f>
        <v>#VALUE!</v>
      </c>
      <c r="CE41" s="189" t="e">
        <f aca="false">CB41-CC41</f>
        <v>#VALUE!</v>
      </c>
      <c r="CI41" s="22" t="n">
        <f aca="false">$CI$5</f>
        <v>0.3</v>
      </c>
      <c r="CL41" s="23" t="n">
        <f aca="false">CL37</f>
        <v>0.25</v>
      </c>
    </row>
    <row r="42" customFormat="false" ht="12.75" hidden="false" customHeight="true" outlineLevel="0" collapsed="false">
      <c r="A42" s="151" t="s">
        <v>135</v>
      </c>
      <c r="B42" s="152" t="n">
        <v>-2.3</v>
      </c>
      <c r="C42" s="152" t="n">
        <v>756.7</v>
      </c>
      <c r="D42" s="153" t="n">
        <v>83</v>
      </c>
      <c r="E42" s="154" t="s">
        <v>83</v>
      </c>
      <c r="F42" s="153" t="n">
        <v>4.5</v>
      </c>
      <c r="G42" s="115" t="n">
        <v>0.9</v>
      </c>
      <c r="H42" s="116" t="n">
        <f aca="false">RANDBETWEEN(80,100)/100</f>
        <v>0.9</v>
      </c>
      <c r="I42" s="117"/>
      <c r="J42" s="118"/>
      <c r="K42" s="119"/>
      <c r="L42" s="118"/>
      <c r="M42" s="179"/>
      <c r="N42" s="121"/>
      <c r="P42" s="121"/>
      <c r="Q42" s="151" t="s">
        <v>135</v>
      </c>
      <c r="R42" s="152" t="n">
        <v>-3.8</v>
      </c>
      <c r="S42" s="152" t="n">
        <v>754.8</v>
      </c>
      <c r="T42" s="153" t="n">
        <v>89</v>
      </c>
      <c r="U42" s="154" t="s">
        <v>77</v>
      </c>
      <c r="V42" s="153" t="n">
        <v>1</v>
      </c>
      <c r="W42" s="115" t="n">
        <v>0.9</v>
      </c>
      <c r="X42" s="116" t="n">
        <f aca="false">RANDBETWEEN(80,100)/100</f>
        <v>0.99</v>
      </c>
      <c r="Y42" s="117"/>
      <c r="Z42" s="118"/>
      <c r="AA42" s="119"/>
      <c r="AB42" s="123"/>
      <c r="AC42" s="124"/>
      <c r="AG42" s="186"/>
      <c r="AM42" s="128" t="n">
        <f aca="false">AM41-1</f>
        <v>44924</v>
      </c>
      <c r="AN42" s="129" t="str">
        <f aca="false">TEXT(AM42,"дддд")</f>
        <v>четверг</v>
      </c>
      <c r="AO42" s="130" t="n">
        <v>1</v>
      </c>
      <c r="AP42" s="131" t="n">
        <v>1</v>
      </c>
      <c r="AQ42" s="131" t="n">
        <f aca="false">RANDBETWEEN(0,1)</f>
        <v>0</v>
      </c>
      <c r="AR42" s="131" t="n">
        <v>1</v>
      </c>
      <c r="AS42" s="131" t="n">
        <f aca="false">RANDBETWEEN(0,1)</f>
        <v>0</v>
      </c>
      <c r="AT42" s="131" t="n">
        <v>1</v>
      </c>
      <c r="AU42" s="131" t="n">
        <f aca="false">RANDBETWEEN(0,1)</f>
        <v>1</v>
      </c>
      <c r="AV42" s="131" t="n">
        <v>0</v>
      </c>
      <c r="AW42" s="131" t="n">
        <f aca="false">RANDBETWEEN(0,1)</f>
        <v>0</v>
      </c>
      <c r="AX42" s="131" t="n">
        <f aca="false">RANDBETWEEN(0,1)</f>
        <v>1</v>
      </c>
      <c r="AY42" s="131" t="n">
        <f aca="false">RANDBETWEEN(0,1)</f>
        <v>1</v>
      </c>
      <c r="AZ42" s="131" t="n">
        <v>1</v>
      </c>
      <c r="BA42" s="131" t="n">
        <f aca="false">RANDBETWEEN(0,1)</f>
        <v>0</v>
      </c>
      <c r="BB42" s="131" t="n">
        <v>1</v>
      </c>
      <c r="BC42" s="131" t="n">
        <f aca="false">RANDBETWEEN(0,1)</f>
        <v>1</v>
      </c>
      <c r="BD42" s="131" t="n">
        <f aca="false">RANDBETWEEN(0,1)</f>
        <v>0</v>
      </c>
      <c r="BE42" s="132" t="n">
        <f aca="false">RANDBETWEEN(40/6,70/6)/10*$AK$24</f>
        <v>1080</v>
      </c>
      <c r="BF42" s="133" t="n">
        <f aca="false">RANDBETWEEN(60,100)/100</f>
        <v>0.95</v>
      </c>
      <c r="BG42" s="132" t="n">
        <f aca="false">(AO42*$AK$8+AP42*$AK$9+AQ42*$AK$10+AR42*$AK$11+AS42*$AK$12+AT42*$AK$13+AU42*$AK$14+AV42*$AK$15+AW42*$AK$16+AX42*$AK$17+AY42*$AK$18+AZ42*$AK$19+BA42*$AK$20+BB42*$AK$21+BC42*$AK$22+BD42*$AK$23+BE42) * BF42</f>
        <v>9690</v>
      </c>
      <c r="BH42" s="133" t="n">
        <f aca="false">RANDBETWEEN(80,100)/100</f>
        <v>0.94</v>
      </c>
      <c r="BI42" s="132" t="n">
        <f aca="false">(AO42*$AK$8+AP42*$AK$9+AQ42*$AK$10+AR42*$AK$11+AS42*$AK$12+AT42*$AK$13+AU42*$AK$14+AV42*$AK$15+AW42*$AK$16+AX42*$AK$17+AY42*$AK$18+AZ42*$AK$19+BA42*$AK$20+BB42*$AK$21+BC42*$AK$22+BD42*$AK$23+BE42) * BH42</f>
        <v>9588</v>
      </c>
      <c r="BN42" s="134"/>
      <c r="BO42" s="135"/>
      <c r="BP42" s="156" t="n">
        <f aca="false">M278</f>
        <v>8678.604975</v>
      </c>
      <c r="BQ42" s="157" t="n">
        <f aca="false">AC278</f>
        <v>3622.477875</v>
      </c>
      <c r="BT42" s="82"/>
      <c r="BU42" s="158"/>
      <c r="BV42" s="140" t="n">
        <f aca="false">QUOTIENT(BW42,$BW$5)</f>
        <v>8</v>
      </c>
      <c r="BW42" s="17" t="n">
        <v>34</v>
      </c>
      <c r="BX42" s="141"/>
      <c r="BY42" s="191" t="s">
        <v>58</v>
      </c>
      <c r="BZ42" s="160" t="e">
        <f aca="true">INDIRECT( ADDRESS(CELL("строка",BG42)-BW42+BV42,68)) * CL42</f>
        <v>#VALUE!</v>
      </c>
      <c r="CA42" s="161" t="e">
        <f aca="true">INDIRECT( ADDRESS(CELL("строка",BG42)-BW42+BV42,59)) *CI42</f>
        <v>#VALUE!</v>
      </c>
      <c r="CB42" s="162" t="e">
        <f aca="true">INDIRECT( ADDRESS(CELL("строка",BG42)-BW42+BV42,69)) * CL42</f>
        <v>#VALUE!</v>
      </c>
      <c r="CC42" s="163" t="e">
        <f aca="true">INDIRECT( ADDRESS(CELL("строка",BG42)-BW42+BV42,61)) *CI42</f>
        <v>#VALUE!</v>
      </c>
      <c r="CD42" s="164" t="e">
        <f aca="false">BZ42-CA42</f>
        <v>#VALUE!</v>
      </c>
      <c r="CE42" s="189" t="e">
        <f aca="false">CB42-CC42</f>
        <v>#VALUE!</v>
      </c>
      <c r="CI42" s="22" t="n">
        <f aca="false">$CI$6</f>
        <v>0.4</v>
      </c>
      <c r="CL42" s="23" t="n">
        <f aca="false">CL38</f>
        <v>0.25</v>
      </c>
    </row>
    <row r="43" customFormat="false" ht="13.5" hidden="false" customHeight="true" outlineLevel="0" collapsed="false">
      <c r="A43" s="151" t="s">
        <v>136</v>
      </c>
      <c r="B43" s="152" t="n">
        <v>-3.2</v>
      </c>
      <c r="C43" s="152" t="n">
        <v>756.4</v>
      </c>
      <c r="D43" s="153" t="n">
        <v>86</v>
      </c>
      <c r="E43" s="154" t="s">
        <v>83</v>
      </c>
      <c r="F43" s="153" t="n">
        <v>3</v>
      </c>
      <c r="G43" s="115" t="n">
        <v>0.9</v>
      </c>
      <c r="H43" s="116" t="n">
        <f aca="false">RANDBETWEEN(80,100)/100</f>
        <v>0.98</v>
      </c>
      <c r="I43" s="117"/>
      <c r="J43" s="118"/>
      <c r="K43" s="119"/>
      <c r="L43" s="118"/>
      <c r="M43" s="179"/>
      <c r="N43" s="121"/>
      <c r="P43" s="121"/>
      <c r="Q43" s="151" t="s">
        <v>136</v>
      </c>
      <c r="R43" s="152" t="n">
        <v>-2.8</v>
      </c>
      <c r="S43" s="152" t="n">
        <v>754.3</v>
      </c>
      <c r="T43" s="153" t="n">
        <v>92</v>
      </c>
      <c r="U43" s="154" t="s">
        <v>77</v>
      </c>
      <c r="V43" s="153" t="n">
        <v>2</v>
      </c>
      <c r="W43" s="115" t="n">
        <v>0.9</v>
      </c>
      <c r="X43" s="116" t="n">
        <f aca="false">RANDBETWEEN(80,100)/100</f>
        <v>0.99</v>
      </c>
      <c r="Y43" s="117"/>
      <c r="Z43" s="118"/>
      <c r="AA43" s="119"/>
      <c r="AB43" s="123"/>
      <c r="AC43" s="124"/>
      <c r="AG43" s="186"/>
      <c r="AM43" s="128" t="n">
        <f aca="false">AM42-1</f>
        <v>44923</v>
      </c>
      <c r="AN43" s="129" t="str">
        <f aca="false">TEXT(AM43,"дддд")</f>
        <v>среда</v>
      </c>
      <c r="AO43" s="130" t="n">
        <v>1</v>
      </c>
      <c r="AP43" s="131" t="n">
        <v>1</v>
      </c>
      <c r="AQ43" s="131" t="n">
        <f aca="false">RANDBETWEEN(0,1)</f>
        <v>0</v>
      </c>
      <c r="AR43" s="131" t="n">
        <v>1</v>
      </c>
      <c r="AS43" s="131" t="n">
        <f aca="false">RANDBETWEEN(0,1)</f>
        <v>1</v>
      </c>
      <c r="AT43" s="131" t="n">
        <v>1</v>
      </c>
      <c r="AU43" s="131" t="n">
        <f aca="false">RANDBETWEEN(0,1)</f>
        <v>1</v>
      </c>
      <c r="AV43" s="131" t="n">
        <v>0</v>
      </c>
      <c r="AW43" s="131" t="n">
        <f aca="false">RANDBETWEEN(0,1)</f>
        <v>1</v>
      </c>
      <c r="AX43" s="131" t="n">
        <f aca="false">RANDBETWEEN(0,1)</f>
        <v>0</v>
      </c>
      <c r="AY43" s="131" t="n">
        <f aca="false">RANDBETWEEN(0,1)</f>
        <v>0</v>
      </c>
      <c r="AZ43" s="131" t="n">
        <v>1</v>
      </c>
      <c r="BA43" s="131" t="n">
        <f aca="false">RANDBETWEEN(0,1)</f>
        <v>0</v>
      </c>
      <c r="BB43" s="131" t="n">
        <v>1</v>
      </c>
      <c r="BC43" s="131" t="n">
        <f aca="false">RANDBETWEEN(0,1)</f>
        <v>0</v>
      </c>
      <c r="BD43" s="131" t="n">
        <f aca="false">RANDBETWEEN(0,1)</f>
        <v>0</v>
      </c>
      <c r="BE43" s="132" t="n">
        <f aca="false">RANDBETWEEN(40/6,70/6)/10*$AK$24</f>
        <v>1440</v>
      </c>
      <c r="BF43" s="133" t="n">
        <f aca="false">RANDBETWEEN(60,100)/100</f>
        <v>1</v>
      </c>
      <c r="BG43" s="132" t="n">
        <f aca="false">(AO43*$AK$8+AP43*$AK$9+AQ43*$AK$10+AR43*$AK$11+AS43*$AK$12+AT43*$AK$13+AU43*$AK$14+AV43*$AK$15+AW43*$AK$16+AX43*$AK$17+AY43*$AK$18+AZ43*$AK$19+BA43*$AK$20+BB43*$AK$21+BC43*$AK$22+BD43*$AK$23+BE43) * BF43</f>
        <v>10360</v>
      </c>
      <c r="BH43" s="133" t="n">
        <f aca="false">RANDBETWEEN(80,100)/100</f>
        <v>0.88</v>
      </c>
      <c r="BI43" s="132" t="n">
        <f aca="false">(AO43*$AK$8+AP43*$AK$9+AQ43*$AK$10+AR43*$AK$11+AS43*$AK$12+AT43*$AK$13+AU43*$AK$14+AV43*$AK$15+AW43*$AK$16+AX43*$AK$17+AY43*$AK$18+AZ43*$AK$19+BA43*$AK$20+BB43*$AK$21+BC43*$AK$22+BD43*$AK$23+BE43) * BH43</f>
        <v>9116.8</v>
      </c>
      <c r="BN43" s="134"/>
      <c r="BO43" s="135"/>
      <c r="BP43" s="156" t="n">
        <f aca="false">M286</f>
        <v>47036.0265375</v>
      </c>
      <c r="BQ43" s="157" t="n">
        <f aca="false">AC286</f>
        <v>3609.03211666667</v>
      </c>
      <c r="BT43" s="82" t="e">
        <f aca="false">IF(SUM(CD40:CD43) &gt; 0,0,(SUM(CD40:CD43))/(-$BM$10*1000))</f>
        <v>#VALUE!</v>
      </c>
      <c r="BU43" s="158" t="e">
        <f aca="false">IF(SUM(CE40:CE43) &gt; 0,0,(SUM(CE40:CE43))/(-$BM$10*1000))</f>
        <v>#VALUE!</v>
      </c>
      <c r="BV43" s="140" t="n">
        <f aca="false">QUOTIENT(BW43,$BW$5)</f>
        <v>8</v>
      </c>
      <c r="BW43" s="17" t="n">
        <v>35</v>
      </c>
      <c r="BX43" s="141"/>
      <c r="BY43" s="192" t="s">
        <v>75</v>
      </c>
      <c r="BZ43" s="172" t="e">
        <f aca="true">INDIRECT( ADDRESS(CELL("строка",BG43)-BW43+BV43,68)) * CL43</f>
        <v>#VALUE!</v>
      </c>
      <c r="CA43" s="173" t="e">
        <f aca="true">INDIRECT( ADDRESS(CELL("строка",BG43)-BW43+BV43,59)) * CI43</f>
        <v>#VALUE!</v>
      </c>
      <c r="CB43" s="174" t="e">
        <f aca="true">INDIRECT( ADDRESS(CELL("строка",BG43)-BW43+BV43,69)) * CL43</f>
        <v>#VALUE!</v>
      </c>
      <c r="CC43" s="175" t="e">
        <f aca="true">INDIRECT( ADDRESS(CELL("строка",BG43)-BW43+BV43,61)) *CI43</f>
        <v>#VALUE!</v>
      </c>
      <c r="CD43" s="176" t="e">
        <f aca="false">BZ43-CA43</f>
        <v>#VALUE!</v>
      </c>
      <c r="CE43" s="187" t="e">
        <f aca="false">CB43-CC43</f>
        <v>#VALUE!</v>
      </c>
      <c r="CI43" s="178" t="n">
        <f aca="false">$CI$7</f>
        <v>0.1</v>
      </c>
      <c r="CL43" s="23" t="n">
        <f aca="false">CL39</f>
        <v>0.25</v>
      </c>
    </row>
    <row r="44" customFormat="false" ht="12.75" hidden="false" customHeight="true" outlineLevel="0" collapsed="false">
      <c r="A44" s="151" t="s">
        <v>137</v>
      </c>
      <c r="B44" s="152" t="n">
        <v>-4.1</v>
      </c>
      <c r="C44" s="152" t="n">
        <v>757.6</v>
      </c>
      <c r="D44" s="153" t="n">
        <v>88</v>
      </c>
      <c r="E44" s="154" t="s">
        <v>83</v>
      </c>
      <c r="F44" s="153" t="n">
        <v>4.5</v>
      </c>
      <c r="G44" s="115" t="n">
        <v>0.25</v>
      </c>
      <c r="H44" s="116" t="n">
        <f aca="false">RANDBETWEEN(80,100)/100</f>
        <v>0.94</v>
      </c>
      <c r="I44" s="117"/>
      <c r="J44" s="118"/>
      <c r="K44" s="119"/>
      <c r="L44" s="118"/>
      <c r="M44" s="179"/>
      <c r="N44" s="121"/>
      <c r="P44" s="121"/>
      <c r="Q44" s="151" t="s">
        <v>137</v>
      </c>
      <c r="R44" s="152" t="n">
        <v>-1.9</v>
      </c>
      <c r="S44" s="152" t="n">
        <v>754</v>
      </c>
      <c r="T44" s="153" t="n">
        <v>92</v>
      </c>
      <c r="U44" s="154" t="s">
        <v>77</v>
      </c>
      <c r="V44" s="153" t="n">
        <v>2</v>
      </c>
      <c r="W44" s="115" t="n">
        <v>0.9</v>
      </c>
      <c r="X44" s="116" t="n">
        <f aca="false">RANDBETWEEN(80,100)/100</f>
        <v>0.99</v>
      </c>
      <c r="Y44" s="117"/>
      <c r="Z44" s="118"/>
      <c r="AA44" s="119"/>
      <c r="AB44" s="123"/>
      <c r="AC44" s="124"/>
      <c r="AG44" s="186"/>
      <c r="AM44" s="128" t="n">
        <f aca="false">AM43-1</f>
        <v>44922</v>
      </c>
      <c r="AN44" s="129" t="str">
        <f aca="false">TEXT(AM44,"дддд")</f>
        <v>вторник</v>
      </c>
      <c r="AO44" s="130" t="n">
        <v>1</v>
      </c>
      <c r="AP44" s="131" t="n">
        <v>1</v>
      </c>
      <c r="AQ44" s="131" t="n">
        <f aca="false">RANDBETWEEN(0,1)</f>
        <v>1</v>
      </c>
      <c r="AR44" s="131" t="n">
        <v>1</v>
      </c>
      <c r="AS44" s="131" t="n">
        <f aca="false">RANDBETWEEN(0,1)</f>
        <v>1</v>
      </c>
      <c r="AT44" s="131" t="n">
        <v>1</v>
      </c>
      <c r="AU44" s="131" t="n">
        <f aca="false">RANDBETWEEN(0,1)</f>
        <v>1</v>
      </c>
      <c r="AV44" s="131" t="n">
        <v>0</v>
      </c>
      <c r="AW44" s="131" t="n">
        <f aca="false">RANDBETWEEN(0,1)</f>
        <v>0</v>
      </c>
      <c r="AX44" s="131" t="n">
        <f aca="false">RANDBETWEEN(0,1)</f>
        <v>0</v>
      </c>
      <c r="AY44" s="131" t="n">
        <f aca="false">RANDBETWEEN(0,1)</f>
        <v>0</v>
      </c>
      <c r="AZ44" s="131" t="n">
        <v>1</v>
      </c>
      <c r="BA44" s="131" t="n">
        <f aca="false">RANDBETWEEN(0,1)</f>
        <v>1</v>
      </c>
      <c r="BB44" s="131" t="n">
        <v>1</v>
      </c>
      <c r="BC44" s="131" t="n">
        <f aca="false">RANDBETWEEN(0,1)</f>
        <v>1</v>
      </c>
      <c r="BD44" s="131" t="n">
        <f aca="false">RANDBETWEEN(0,1)</f>
        <v>1</v>
      </c>
      <c r="BE44" s="132" t="n">
        <f aca="false">RANDBETWEEN(40/6,70/6)/10*$AK$24</f>
        <v>1080</v>
      </c>
      <c r="BF44" s="133" t="n">
        <f aca="false">RANDBETWEEN(60,100)/100</f>
        <v>0.66</v>
      </c>
      <c r="BG44" s="132" t="n">
        <f aca="false">(AO44*$AK$8+AP44*$AK$9+AQ44*$AK$10+AR44*$AK$11+AS44*$AK$12+AT44*$AK$13+AU44*$AK$14+AV44*$AK$15+AW44*$AK$16+AX44*$AK$17+AY44*$AK$18+AZ44*$AK$19+BA44*$AK$20+BB44*$AK$21+BC44*$AK$22+BD44*$AK$23+BE44) * BF44</f>
        <v>6454.8</v>
      </c>
      <c r="BH44" s="133" t="n">
        <f aca="false">RANDBETWEEN(80,100)/100</f>
        <v>0.9</v>
      </c>
      <c r="BI44" s="132" t="n">
        <f aca="false">(AO44*$AK$8+AP44*$AK$9+AQ44*$AK$10+AR44*$AK$11+AS44*$AK$12+AT44*$AK$13+AU44*$AK$14+AV44*$AK$15+AW44*$AK$16+AX44*$AK$17+AY44*$AK$18+AZ44*$AK$19+BA44*$AK$20+BB44*$AK$21+BC44*$AK$22+BD44*$AK$23+BE44) * BH44</f>
        <v>8802</v>
      </c>
      <c r="BN44" s="134"/>
      <c r="BO44" s="135"/>
      <c r="BP44" s="156" t="n">
        <f aca="false">M294</f>
        <v>6731.65831875</v>
      </c>
      <c r="BQ44" s="157" t="n">
        <f aca="false">AC294</f>
        <v>4817.1562</v>
      </c>
      <c r="BT44" s="82" t="s">
        <v>79</v>
      </c>
      <c r="BU44" s="158"/>
      <c r="BV44" s="140" t="n">
        <f aca="false">QUOTIENT(BW44,$BW$5)</f>
        <v>9</v>
      </c>
      <c r="BW44" s="17" t="n">
        <v>36</v>
      </c>
      <c r="BX44" s="141" t="n">
        <f aca="false">DATE(2023,2,(1-QUOTIENT(BW44,$BW$5)))</f>
        <v>44949</v>
      </c>
      <c r="BY44" s="190" t="s">
        <v>80</v>
      </c>
      <c r="BZ44" s="143" t="e">
        <f aca="true">INDIRECT( ADDRESS(CELL("строка",BG44)-BW44+BV44,68)) * CL44</f>
        <v>#VALUE!</v>
      </c>
      <c r="CA44" s="144" t="e">
        <f aca="true">INDIRECT( ADDRESS(CELL("строка",BG44)-BW44+BV44,59)) *CI44</f>
        <v>#VALUE!</v>
      </c>
      <c r="CB44" s="145" t="e">
        <f aca="true">INDIRECT( ADDRESS(CELL("строка",BG44)-BW44+BV44,69)) * CL44</f>
        <v>#VALUE!</v>
      </c>
      <c r="CC44" s="146" t="e">
        <f aca="true">INDIRECT( ADDRESS(CELL("строка",BG44)-BW44+BV44,61)) *CI44</f>
        <v>#VALUE!</v>
      </c>
      <c r="CD44" s="147" t="e">
        <f aca="false">BZ44-CA44</f>
        <v>#VALUE!</v>
      </c>
      <c r="CE44" s="188" t="e">
        <f aca="false">CB44-CC44</f>
        <v>#VALUE!</v>
      </c>
      <c r="CI44" s="22" t="n">
        <f aca="false">$CI$4</f>
        <v>0.2</v>
      </c>
      <c r="CL44" s="23" t="n">
        <f aca="false">CL40</f>
        <v>0.25</v>
      </c>
    </row>
    <row r="45" customFormat="false" ht="12.75" hidden="false" customHeight="true" outlineLevel="0" collapsed="false">
      <c r="A45" s="151" t="s">
        <v>138</v>
      </c>
      <c r="B45" s="152" t="n">
        <v>-2.5</v>
      </c>
      <c r="C45" s="152" t="n">
        <v>758.6</v>
      </c>
      <c r="D45" s="153" t="n">
        <v>83</v>
      </c>
      <c r="E45" s="154" t="s">
        <v>83</v>
      </c>
      <c r="F45" s="153" t="n">
        <v>3</v>
      </c>
      <c r="G45" s="115" t="n">
        <v>0.15</v>
      </c>
      <c r="H45" s="116" t="n">
        <f aca="false">RANDBETWEEN(80,100)/100</f>
        <v>0.96</v>
      </c>
      <c r="I45" s="117"/>
      <c r="J45" s="118"/>
      <c r="K45" s="119"/>
      <c r="L45" s="118"/>
      <c r="M45" s="179"/>
      <c r="N45" s="121"/>
      <c r="P45" s="121"/>
      <c r="Q45" s="151" t="s">
        <v>138</v>
      </c>
      <c r="R45" s="152" t="n">
        <v>-1.5</v>
      </c>
      <c r="S45" s="152" t="n">
        <v>753.4</v>
      </c>
      <c r="T45" s="153" t="n">
        <v>93</v>
      </c>
      <c r="U45" s="154" t="n">
        <v>0</v>
      </c>
      <c r="V45" s="153" t="n">
        <v>0</v>
      </c>
      <c r="W45" s="115" t="n">
        <v>0.9</v>
      </c>
      <c r="X45" s="116" t="n">
        <f aca="false">RANDBETWEEN(80,100)/100</f>
        <v>0.84</v>
      </c>
      <c r="Y45" s="117"/>
      <c r="Z45" s="118"/>
      <c r="AA45" s="119"/>
      <c r="AB45" s="123"/>
      <c r="AC45" s="124"/>
      <c r="AG45" s="186"/>
      <c r="AM45" s="128" t="n">
        <f aca="false">AM44-1</f>
        <v>44921</v>
      </c>
      <c r="AN45" s="129" t="str">
        <f aca="false">TEXT(AM45,"дддд")</f>
        <v>понедельник</v>
      </c>
      <c r="AO45" s="130" t="n">
        <v>1</v>
      </c>
      <c r="AP45" s="131" t="n">
        <v>1</v>
      </c>
      <c r="AQ45" s="131" t="n">
        <f aca="false">RANDBETWEEN(0,1)</f>
        <v>1</v>
      </c>
      <c r="AR45" s="131" t="n">
        <v>1</v>
      </c>
      <c r="AS45" s="131" t="n">
        <f aca="false">RANDBETWEEN(0,1)</f>
        <v>1</v>
      </c>
      <c r="AT45" s="131" t="n">
        <v>1</v>
      </c>
      <c r="AU45" s="131" t="n">
        <f aca="false">RANDBETWEEN(0,1)</f>
        <v>1</v>
      </c>
      <c r="AV45" s="131" t="n">
        <v>0</v>
      </c>
      <c r="AW45" s="131" t="n">
        <f aca="false">RANDBETWEEN(0,1)</f>
        <v>1</v>
      </c>
      <c r="AX45" s="131" t="n">
        <f aca="false">RANDBETWEEN(0,1)</f>
        <v>0</v>
      </c>
      <c r="AY45" s="131" t="n">
        <f aca="false">RANDBETWEEN(0,1)</f>
        <v>0</v>
      </c>
      <c r="AZ45" s="131" t="n">
        <v>1</v>
      </c>
      <c r="BA45" s="131" t="n">
        <f aca="false">RANDBETWEEN(0,1)</f>
        <v>1</v>
      </c>
      <c r="BB45" s="131" t="n">
        <v>1</v>
      </c>
      <c r="BC45" s="131" t="n">
        <f aca="false">RANDBETWEEN(0,1)</f>
        <v>1</v>
      </c>
      <c r="BD45" s="131" t="n">
        <f aca="false">RANDBETWEEN(0,1)</f>
        <v>1</v>
      </c>
      <c r="BE45" s="132" t="n">
        <f aca="false">RANDBETWEEN(40/6,70/6)/10*$AK$24</f>
        <v>1080</v>
      </c>
      <c r="BF45" s="133" t="n">
        <f aca="false">RANDBETWEEN(60,100)/100</f>
        <v>0.91</v>
      </c>
      <c r="BG45" s="132" t="n">
        <f aca="false">(AO45*$AK$8+AP45*$AK$9+AQ45*$AK$10+AR45*$AK$11+AS45*$AK$12+AT45*$AK$13+AU45*$AK$14+AV45*$AK$15+AW45*$AK$16+AX45*$AK$17+AY45*$AK$18+AZ45*$AK$19+BA45*$AK$20+BB45*$AK$21+BC45*$AK$22+BD45*$AK$23+BE45) * BF45</f>
        <v>10264.8</v>
      </c>
      <c r="BH45" s="133" t="n">
        <f aca="false">RANDBETWEEN(80,100)/100</f>
        <v>0.96</v>
      </c>
      <c r="BI45" s="132" t="n">
        <f aca="false">(AO45*$AK$8+AP45*$AK$9+AQ45*$AK$10+AR45*$AK$11+AS45*$AK$12+AT45*$AK$13+AU45*$AK$14+AV45*$AK$15+AW45*$AK$16+AX45*$AK$17+AY45*$AK$18+AZ45*$AK$19+BA45*$AK$20+BB45*$AK$21+BC45*$AK$22+BD45*$AK$23+BE45) * BH45</f>
        <v>10828.8</v>
      </c>
      <c r="BN45" s="134"/>
      <c r="BO45" s="135"/>
      <c r="BP45" s="156" t="n">
        <f aca="false">M302</f>
        <v>6488.33275</v>
      </c>
      <c r="BQ45" s="157" t="n">
        <f aca="false">AC302</f>
        <v>3710.31732421875</v>
      </c>
      <c r="BT45" s="82"/>
      <c r="BU45" s="158"/>
      <c r="BV45" s="140" t="n">
        <f aca="false">QUOTIENT(BW45,$BW$5)</f>
        <v>9</v>
      </c>
      <c r="BW45" s="17" t="n">
        <v>37</v>
      </c>
      <c r="BX45" s="141"/>
      <c r="BY45" s="191" t="s">
        <v>84</v>
      </c>
      <c r="BZ45" s="160" t="e">
        <f aca="true">INDIRECT( ADDRESS(CELL("строка",BG45)-BW45+BV45,68)) * CL45</f>
        <v>#VALUE!</v>
      </c>
      <c r="CA45" s="161" t="e">
        <f aca="true">INDIRECT( ADDRESS(CELL("строка",BG45)-BW45+BV45,59)) *CI45</f>
        <v>#VALUE!</v>
      </c>
      <c r="CB45" s="162" t="e">
        <f aca="true">INDIRECT( ADDRESS(CELL("строка",BG45)-BW45+BV45,69)) * CL45</f>
        <v>#VALUE!</v>
      </c>
      <c r="CC45" s="163" t="e">
        <f aca="true">INDIRECT( ADDRESS(CELL("строка",BG45)-BW45+BV45,61)) *CI45</f>
        <v>#VALUE!</v>
      </c>
      <c r="CD45" s="164" t="e">
        <f aca="false">BZ45-CA45</f>
        <v>#VALUE!</v>
      </c>
      <c r="CE45" s="189" t="e">
        <f aca="false">CB45-CC45</f>
        <v>#VALUE!</v>
      </c>
      <c r="CI45" s="22" t="n">
        <f aca="false">$CI$5</f>
        <v>0.3</v>
      </c>
      <c r="CL45" s="23" t="n">
        <f aca="false">CL41</f>
        <v>0.25</v>
      </c>
    </row>
    <row r="46" customFormat="false" ht="13.25" hidden="false" customHeight="true" outlineLevel="0" collapsed="false">
      <c r="A46" s="151" t="s">
        <v>139</v>
      </c>
      <c r="B46" s="152" t="n">
        <v>-0.2</v>
      </c>
      <c r="C46" s="152" t="n">
        <v>759.7</v>
      </c>
      <c r="D46" s="153" t="n">
        <v>73</v>
      </c>
      <c r="E46" s="154" t="s">
        <v>107</v>
      </c>
      <c r="F46" s="153" t="n">
        <v>4.5</v>
      </c>
      <c r="G46" s="115" t="n">
        <v>0.15</v>
      </c>
      <c r="H46" s="116" t="n">
        <f aca="false">RANDBETWEEN(80,100)/100</f>
        <v>1</v>
      </c>
      <c r="I46" s="117" t="n">
        <v>0.397939814814815</v>
      </c>
      <c r="J46" s="118" t="n">
        <v>0.397939814814815</v>
      </c>
      <c r="K46" s="119" t="n">
        <f aca="false">(J46 * 24) * $B$3 * $F$3 * (1 - 0.7*AVERAGE(G46:G53)) * AVERAGE(H46:H53)</f>
        <v>6366.13172395833</v>
      </c>
      <c r="L46" s="118" t="n">
        <f aca="false">IF(AVERAGE(F46:F53)&gt; $J$3, $B$4*$F$4*AVERAGE(F46:F53)/$B$5*24*AVERAGE(H46:H53), $B$4*$F$4*AVERAGE(F46:F53)/$B$5*24*AVERAGE(H46:H53) * 0.2)</f>
        <v>3518.4</v>
      </c>
      <c r="M46" s="179" t="n">
        <f aca="false">K46+L46</f>
        <v>9884.53172395833</v>
      </c>
      <c r="N46" s="121"/>
      <c r="P46" s="121"/>
      <c r="Q46" s="151" t="s">
        <v>139</v>
      </c>
      <c r="R46" s="152" t="n">
        <v>-2</v>
      </c>
      <c r="S46" s="152" t="n">
        <v>752.8</v>
      </c>
      <c r="T46" s="153" t="n">
        <v>91</v>
      </c>
      <c r="U46" s="154" t="s">
        <v>101</v>
      </c>
      <c r="V46" s="153" t="n">
        <v>1</v>
      </c>
      <c r="W46" s="115" t="n">
        <v>0.9</v>
      </c>
      <c r="X46" s="116" t="n">
        <f aca="false">RANDBETWEEN(80,100)/100</f>
        <v>0.9</v>
      </c>
      <c r="Y46" s="117" t="n">
        <v>0.345428240740741</v>
      </c>
      <c r="Z46" s="118" t="n">
        <v>0.345428240740741</v>
      </c>
      <c r="AA46" s="119" t="n">
        <f aca="false">(Z46 * 24) * $B$3 * $F$3 * (1 - 0.7 * AVERAGE(W46:W53)) * AVERAGE(X46:X53)</f>
        <v>3337.2772265625</v>
      </c>
      <c r="AB46" s="123" t="n">
        <f aca="false">IF(AVERAGE(V46:V53)&gt; $J$3, $B$4*$F$4*AVERAGE(V46:V53)/$B$5*24*AVERAGE(X46:X53), $B$4*$F$4*AVERAGE(V46:V53)/$B$5*24*AVERAGE(X46:X53) * 0.2)</f>
        <v>1468</v>
      </c>
      <c r="AC46" s="124" t="n">
        <f aca="false">AA46+AB46</f>
        <v>4805.2772265625</v>
      </c>
      <c r="AG46" s="186"/>
      <c r="AM46" s="128" t="n">
        <f aca="false">AM45-1</f>
        <v>44920</v>
      </c>
      <c r="AN46" s="129" t="str">
        <f aca="false">TEXT(AM46,"дддд")</f>
        <v>воскресенье</v>
      </c>
      <c r="AO46" s="130" t="n">
        <v>1</v>
      </c>
      <c r="AP46" s="131" t="n">
        <v>1</v>
      </c>
      <c r="AQ46" s="131" t="n">
        <f aca="false">RANDBETWEEN(0,1)</f>
        <v>0</v>
      </c>
      <c r="AR46" s="131" t="n">
        <v>1</v>
      </c>
      <c r="AS46" s="131" t="n">
        <f aca="false">RANDBETWEEN(0,1)</f>
        <v>1</v>
      </c>
      <c r="AT46" s="131" t="n">
        <v>1</v>
      </c>
      <c r="AU46" s="131" t="n">
        <f aca="false">RANDBETWEEN(0,1)</f>
        <v>0</v>
      </c>
      <c r="AV46" s="131" t="n">
        <v>0</v>
      </c>
      <c r="AW46" s="131" t="n">
        <f aca="false">RANDBETWEEN(0,1)</f>
        <v>1</v>
      </c>
      <c r="AX46" s="131" t="n">
        <f aca="false">RANDBETWEEN(0,1)</f>
        <v>1</v>
      </c>
      <c r="AY46" s="131" t="n">
        <f aca="false">RANDBETWEEN(0,1)</f>
        <v>0</v>
      </c>
      <c r="AZ46" s="131" t="n">
        <v>1</v>
      </c>
      <c r="BA46" s="131" t="n">
        <f aca="false">RANDBETWEEN(0,1)</f>
        <v>1</v>
      </c>
      <c r="BB46" s="131" t="n">
        <v>1</v>
      </c>
      <c r="BC46" s="131" t="n">
        <f aca="false">RANDBETWEEN(0,1)</f>
        <v>0</v>
      </c>
      <c r="BD46" s="131" t="n">
        <f aca="false">RANDBETWEEN(0,1)</f>
        <v>1</v>
      </c>
      <c r="BE46" s="132" t="n">
        <f aca="false">RANDBETWEEN(40/6,70/6)/10*$AK$24</f>
        <v>960</v>
      </c>
      <c r="BF46" s="133" t="n">
        <f aca="false">RANDBETWEEN(60,100)/100</f>
        <v>0.93</v>
      </c>
      <c r="BG46" s="132" t="n">
        <f aca="false">(AO46*$AK$8+AP46*$AK$9+AQ46*$AK$10+AR46*$AK$11+AS46*$AK$12+AT46*$AK$13+AU46*$AK$14+AV46*$AK$15+AW46*$AK$16+AX46*$AK$17+AY46*$AK$18+AZ46*$AK$19+BA46*$AK$20+BB46*$AK$21+BC46*$AK$22+BD46*$AK$23+BE46) * BF46</f>
        <v>10639.2</v>
      </c>
      <c r="BH46" s="133" t="n">
        <f aca="false">RANDBETWEEN(80,100)/100</f>
        <v>0.94</v>
      </c>
      <c r="BI46" s="132" t="n">
        <f aca="false">(AO46*$AK$8+AP46*$AK$9+AQ46*$AK$10+AR46*$AK$11+AS46*$AK$12+AT46*$AK$13+AU46*$AK$14+AV46*$AK$15+AW46*$AK$16+AX46*$AK$17+AY46*$AK$18+AZ46*$AK$19+BA46*$AK$20+BB46*$AK$21+BC46*$AK$22+BD46*$AK$23+BE46) * BH46</f>
        <v>10753.6</v>
      </c>
      <c r="BN46" s="134"/>
      <c r="BO46" s="135"/>
      <c r="BP46" s="156" t="n">
        <f aca="false">M310</f>
        <v>7189.424703125</v>
      </c>
      <c r="BQ46" s="157" t="n">
        <f aca="false">AC310</f>
        <v>3886.55564861111</v>
      </c>
      <c r="BT46" s="82"/>
      <c r="BU46" s="158"/>
      <c r="BV46" s="140" t="n">
        <f aca="false">QUOTIENT(BW46,$BW$5)</f>
        <v>9</v>
      </c>
      <c r="BW46" s="17" t="n">
        <v>38</v>
      </c>
      <c r="BX46" s="141"/>
      <c r="BY46" s="191" t="s">
        <v>58</v>
      </c>
      <c r="BZ46" s="160" t="e">
        <f aca="true">INDIRECT( ADDRESS(CELL("строка",BG46)-BW46+BV46,68)) * CL46</f>
        <v>#VALUE!</v>
      </c>
      <c r="CA46" s="161" t="e">
        <f aca="true">INDIRECT( ADDRESS(CELL("строка",BG46)-BW46+BV46,59)) *CI46</f>
        <v>#VALUE!</v>
      </c>
      <c r="CB46" s="162" t="e">
        <f aca="true">INDIRECT( ADDRESS(CELL("строка",BG46)-BW46+BV46,69)) * CL46</f>
        <v>#VALUE!</v>
      </c>
      <c r="CC46" s="163" t="e">
        <f aca="true">INDIRECT( ADDRESS(CELL("строка",BG46)-BW46+BV46,61)) *CI46</f>
        <v>#VALUE!</v>
      </c>
      <c r="CD46" s="164" t="e">
        <f aca="false">BZ46-CA46</f>
        <v>#VALUE!</v>
      </c>
      <c r="CE46" s="189" t="e">
        <f aca="false">CB46-CC46</f>
        <v>#VALUE!</v>
      </c>
      <c r="CI46" s="22" t="n">
        <f aca="false">$CI$6</f>
        <v>0.4</v>
      </c>
      <c r="CL46" s="23" t="n">
        <f aca="false">CL42</f>
        <v>0.25</v>
      </c>
    </row>
    <row r="47" customFormat="false" ht="13.25" hidden="false" customHeight="true" outlineLevel="0" collapsed="false">
      <c r="A47" s="151" t="s">
        <v>140</v>
      </c>
      <c r="B47" s="152" t="n">
        <v>2.8</v>
      </c>
      <c r="C47" s="152" t="n">
        <v>760.6</v>
      </c>
      <c r="D47" s="153" t="n">
        <v>67</v>
      </c>
      <c r="E47" s="154" t="s">
        <v>83</v>
      </c>
      <c r="F47" s="153" t="n">
        <v>4.5</v>
      </c>
      <c r="G47" s="115" t="n">
        <v>0.05</v>
      </c>
      <c r="H47" s="116" t="n">
        <f aca="false">RANDBETWEEN(80,100)/100</f>
        <v>0.92</v>
      </c>
      <c r="I47" s="117"/>
      <c r="J47" s="118"/>
      <c r="K47" s="119"/>
      <c r="L47" s="118"/>
      <c r="M47" s="179"/>
      <c r="N47" s="121"/>
      <c r="P47" s="121"/>
      <c r="Q47" s="151" t="s">
        <v>140</v>
      </c>
      <c r="R47" s="152" t="n">
        <v>-1.9</v>
      </c>
      <c r="S47" s="152" t="n">
        <v>752.3</v>
      </c>
      <c r="T47" s="153" t="n">
        <v>86</v>
      </c>
      <c r="U47" s="154" t="s">
        <v>101</v>
      </c>
      <c r="V47" s="153" t="n">
        <v>1</v>
      </c>
      <c r="W47" s="115" t="n">
        <v>0.95</v>
      </c>
      <c r="X47" s="116" t="n">
        <f aca="false">RANDBETWEEN(80,100)/100</f>
        <v>0.98</v>
      </c>
      <c r="Y47" s="117"/>
      <c r="Z47" s="118"/>
      <c r="AA47" s="119"/>
      <c r="AB47" s="123"/>
      <c r="AC47" s="124"/>
      <c r="AG47" s="186"/>
      <c r="AM47" s="128" t="n">
        <f aca="false">AM46-1</f>
        <v>44919</v>
      </c>
      <c r="AN47" s="129" t="str">
        <f aca="false">TEXT(AM47,"дддд")</f>
        <v>суббота</v>
      </c>
      <c r="AO47" s="130" t="n">
        <v>1</v>
      </c>
      <c r="AP47" s="131" t="n">
        <v>1</v>
      </c>
      <c r="AQ47" s="131" t="n">
        <f aca="false">RANDBETWEEN(0,1)</f>
        <v>0</v>
      </c>
      <c r="AR47" s="131" t="n">
        <v>1</v>
      </c>
      <c r="AS47" s="131" t="n">
        <f aca="false">RANDBETWEEN(0,1)</f>
        <v>1</v>
      </c>
      <c r="AT47" s="131" t="n">
        <v>1</v>
      </c>
      <c r="AU47" s="131" t="n">
        <f aca="false">RANDBETWEEN(0,1)</f>
        <v>1</v>
      </c>
      <c r="AV47" s="131" t="n">
        <v>0</v>
      </c>
      <c r="AW47" s="131" t="n">
        <f aca="false">RANDBETWEEN(0,1)</f>
        <v>1</v>
      </c>
      <c r="AX47" s="131" t="n">
        <f aca="false">RANDBETWEEN(0,1)</f>
        <v>0</v>
      </c>
      <c r="AY47" s="131" t="n">
        <f aca="false">RANDBETWEEN(0,1)</f>
        <v>0</v>
      </c>
      <c r="AZ47" s="131" t="n">
        <v>1</v>
      </c>
      <c r="BA47" s="131" t="n">
        <f aca="false">RANDBETWEEN(0,1)</f>
        <v>0</v>
      </c>
      <c r="BB47" s="131" t="n">
        <v>1</v>
      </c>
      <c r="BC47" s="131" t="n">
        <f aca="false">RANDBETWEEN(0,1)</f>
        <v>1</v>
      </c>
      <c r="BD47" s="131" t="n">
        <f aca="false">RANDBETWEEN(0,1)</f>
        <v>0</v>
      </c>
      <c r="BE47" s="132" t="n">
        <f aca="false">RANDBETWEEN(40/6,70/6)/10*$AK$24</f>
        <v>1200</v>
      </c>
      <c r="BF47" s="133" t="n">
        <f aca="false">RANDBETWEEN(60,100)/100</f>
        <v>0.86</v>
      </c>
      <c r="BG47" s="132" t="n">
        <f aca="false">(AO47*$AK$8+AP47*$AK$9+AQ47*$AK$10+AR47*$AK$11+AS47*$AK$12+AT47*$AK$13+AU47*$AK$14+AV47*$AK$15+AW47*$AK$16+AX47*$AK$17+AY47*$AK$18+AZ47*$AK$19+BA47*$AK$20+BB47*$AK$21+BC47*$AK$22+BD47*$AK$23+BE47) * BF47</f>
        <v>8858</v>
      </c>
      <c r="BH47" s="133" t="n">
        <f aca="false">RANDBETWEEN(80,100)/100</f>
        <v>0.89</v>
      </c>
      <c r="BI47" s="132" t="n">
        <f aca="false">(AO47*$AK$8+AP47*$AK$9+AQ47*$AK$10+AR47*$AK$11+AS47*$AK$12+AT47*$AK$13+AU47*$AK$14+AV47*$AK$15+AW47*$AK$16+AX47*$AK$17+AY47*$AK$18+AZ47*$AK$19+BA47*$AK$20+BB47*$AK$21+BC47*$AK$22+BD47*$AK$23+BE47) * BH47</f>
        <v>9167</v>
      </c>
      <c r="BN47" s="134"/>
      <c r="BO47" s="135"/>
      <c r="BP47" s="156" t="n">
        <f aca="false">M318</f>
        <v>9138.21328125</v>
      </c>
      <c r="BQ47" s="157" t="n">
        <f aca="false">AC318</f>
        <v>3895.95396666667</v>
      </c>
      <c r="BT47" s="82" t="e">
        <f aca="false">IF(SUM(CD44:CD47) &gt; 0,0,(SUM(CD44:CD47))/(-$BM$10*1000))</f>
        <v>#VALUE!</v>
      </c>
      <c r="BU47" s="158" t="e">
        <f aca="false">IF(SUM(CE44:CE47) &gt; 0,0,(SUM(CE44:CE47))/(-$BM$10*1000))</f>
        <v>#VALUE!</v>
      </c>
      <c r="BV47" s="140" t="n">
        <f aca="false">QUOTIENT(BW47,$BW$5)</f>
        <v>9</v>
      </c>
      <c r="BW47" s="17" t="n">
        <v>39</v>
      </c>
      <c r="BX47" s="141"/>
      <c r="BY47" s="192" t="s">
        <v>75</v>
      </c>
      <c r="BZ47" s="172" t="e">
        <f aca="true">INDIRECT( ADDRESS(CELL("строка",BG47)-BW47+BV47,68)) * CL47</f>
        <v>#VALUE!</v>
      </c>
      <c r="CA47" s="173" t="e">
        <f aca="true">INDIRECT( ADDRESS(CELL("строка",BG47)-BW47+BV47,59)) * CI47</f>
        <v>#VALUE!</v>
      </c>
      <c r="CB47" s="174" t="e">
        <f aca="true">INDIRECT( ADDRESS(CELL("строка",BG47)-BW47+BV47,69)) * CL47</f>
        <v>#VALUE!</v>
      </c>
      <c r="CC47" s="175" t="e">
        <f aca="true">INDIRECT( ADDRESS(CELL("строка",BG47)-BW47+BV47,61)) *CI47</f>
        <v>#VALUE!</v>
      </c>
      <c r="CD47" s="176" t="e">
        <f aca="false">BZ47-CA47</f>
        <v>#VALUE!</v>
      </c>
      <c r="CE47" s="187" t="e">
        <f aca="false">CB47-CC47</f>
        <v>#VALUE!</v>
      </c>
      <c r="CI47" s="178" t="n">
        <f aca="false">$CI$7</f>
        <v>0.1</v>
      </c>
      <c r="CL47" s="23" t="n">
        <f aca="false">CL43</f>
        <v>0.25</v>
      </c>
    </row>
    <row r="48" customFormat="false" ht="13.25" hidden="false" customHeight="true" outlineLevel="0" collapsed="false">
      <c r="A48" s="151" t="s">
        <v>141</v>
      </c>
      <c r="B48" s="152" t="n">
        <v>6.9</v>
      </c>
      <c r="C48" s="152" t="n">
        <v>760.8</v>
      </c>
      <c r="D48" s="153" t="n">
        <v>60</v>
      </c>
      <c r="E48" s="154" t="s">
        <v>83</v>
      </c>
      <c r="F48" s="153" t="n">
        <v>4.5</v>
      </c>
      <c r="G48" s="115" t="n">
        <v>0.15</v>
      </c>
      <c r="H48" s="116" t="n">
        <f aca="false">RANDBETWEEN(80,100)/100</f>
        <v>0.96</v>
      </c>
      <c r="I48" s="117"/>
      <c r="J48" s="118"/>
      <c r="K48" s="119"/>
      <c r="L48" s="118"/>
      <c r="M48" s="179"/>
      <c r="N48" s="121"/>
      <c r="P48" s="121"/>
      <c r="Q48" s="151" t="s">
        <v>141</v>
      </c>
      <c r="R48" s="152" t="n">
        <v>-1.7</v>
      </c>
      <c r="S48" s="152" t="n">
        <v>751.4</v>
      </c>
      <c r="T48" s="153" t="n">
        <v>81</v>
      </c>
      <c r="U48" s="154" t="s">
        <v>101</v>
      </c>
      <c r="V48" s="153" t="n">
        <v>1</v>
      </c>
      <c r="W48" s="115" t="n">
        <v>0.9</v>
      </c>
      <c r="X48" s="116" t="n">
        <f aca="false">RANDBETWEEN(80,100)/100</f>
        <v>0.93</v>
      </c>
      <c r="Y48" s="117"/>
      <c r="Z48" s="118"/>
      <c r="AA48" s="119"/>
      <c r="AB48" s="123"/>
      <c r="AC48" s="124"/>
      <c r="AG48" s="186"/>
      <c r="AM48" s="128" t="n">
        <f aca="false">AM47-1</f>
        <v>44918</v>
      </c>
      <c r="AN48" s="129" t="str">
        <f aca="false">TEXT(AM48,"дддд")</f>
        <v>пятница</v>
      </c>
      <c r="AO48" s="130" t="n">
        <v>1</v>
      </c>
      <c r="AP48" s="131" t="n">
        <v>1</v>
      </c>
      <c r="AQ48" s="131" t="n">
        <f aca="false">RANDBETWEEN(0,1)</f>
        <v>0</v>
      </c>
      <c r="AR48" s="131" t="n">
        <v>1</v>
      </c>
      <c r="AS48" s="131" t="n">
        <f aca="false">RANDBETWEEN(0,1)</f>
        <v>1</v>
      </c>
      <c r="AT48" s="131" t="n">
        <v>1</v>
      </c>
      <c r="AU48" s="131" t="n">
        <f aca="false">RANDBETWEEN(0,1)</f>
        <v>0</v>
      </c>
      <c r="AV48" s="131" t="n">
        <v>0</v>
      </c>
      <c r="AW48" s="131" t="n">
        <f aca="false">RANDBETWEEN(0,1)</f>
        <v>0</v>
      </c>
      <c r="AX48" s="131" t="n">
        <f aca="false">RANDBETWEEN(0,1)</f>
        <v>0</v>
      </c>
      <c r="AY48" s="131" t="n">
        <f aca="false">RANDBETWEEN(0,1)</f>
        <v>1</v>
      </c>
      <c r="AZ48" s="131" t="n">
        <v>1</v>
      </c>
      <c r="BA48" s="131" t="n">
        <f aca="false">RANDBETWEEN(0,1)</f>
        <v>1</v>
      </c>
      <c r="BB48" s="131" t="n">
        <v>1</v>
      </c>
      <c r="BC48" s="131" t="n">
        <f aca="false">RANDBETWEEN(0,1)</f>
        <v>1</v>
      </c>
      <c r="BD48" s="131" t="n">
        <f aca="false">RANDBETWEEN(0,1)</f>
        <v>1</v>
      </c>
      <c r="BE48" s="132" t="n">
        <f aca="false">RANDBETWEEN(40/6,70/6)/10*$AK$24</f>
        <v>1440</v>
      </c>
      <c r="BF48" s="133" t="n">
        <f aca="false">RANDBETWEEN(60,100)/100</f>
        <v>0.98</v>
      </c>
      <c r="BG48" s="132" t="n">
        <f aca="false">(AO48*$AK$8+AP48*$AK$9+AQ48*$AK$10+AR48*$AK$11+AS48*$AK$12+AT48*$AK$13+AU48*$AK$14+AV48*$AK$15+AW48*$AK$16+AX48*$AK$17+AY48*$AK$18+AZ48*$AK$19+BA48*$AK$20+BB48*$AK$21+BC48*$AK$22+BD48*$AK$23+BE48) * BF48</f>
        <v>10662.4</v>
      </c>
      <c r="BH48" s="133" t="n">
        <f aca="false">RANDBETWEEN(80,100)/100</f>
        <v>0.99</v>
      </c>
      <c r="BI48" s="132" t="n">
        <f aca="false">(AO48*$AK$8+AP48*$AK$9+AQ48*$AK$10+AR48*$AK$11+AS48*$AK$12+AT48*$AK$13+AU48*$AK$14+AV48*$AK$15+AW48*$AK$16+AX48*$AK$17+AY48*$AK$18+AZ48*$AK$19+BA48*$AK$20+BB48*$AK$21+BC48*$AK$22+BD48*$AK$23+BE48) * BH48</f>
        <v>10771.2</v>
      </c>
      <c r="BN48" s="134"/>
      <c r="BO48" s="135"/>
      <c r="BP48" s="156" t="n">
        <f aca="false">M326</f>
        <v>10739.1284875</v>
      </c>
      <c r="BQ48" s="157" t="n">
        <f aca="false">AC326</f>
        <v>3809.818075</v>
      </c>
      <c r="BT48" s="82" t="s">
        <v>79</v>
      </c>
      <c r="BU48" s="158"/>
      <c r="BV48" s="140" t="n">
        <f aca="false">QUOTIENT(BW48,$BW$5)</f>
        <v>10</v>
      </c>
      <c r="BW48" s="17" t="n">
        <v>40</v>
      </c>
      <c r="BX48" s="141" t="n">
        <f aca="false">DATE(2023,2,(1-QUOTIENT(BW48,$BW$5)))</f>
        <v>44948</v>
      </c>
      <c r="BY48" s="190" t="s">
        <v>80</v>
      </c>
      <c r="BZ48" s="143" t="e">
        <f aca="true">INDIRECT( ADDRESS(CELL("строка",BG48)-BW48+BV48,68)) * CL48</f>
        <v>#VALUE!</v>
      </c>
      <c r="CA48" s="144" t="e">
        <f aca="true">INDIRECT( ADDRESS(CELL("строка",BG48)-BW48+BV48,59)) *CI48</f>
        <v>#VALUE!</v>
      </c>
      <c r="CB48" s="145" t="e">
        <f aca="true">INDIRECT( ADDRESS(CELL("строка",BG48)-BW48+BV48,69)) * CL48</f>
        <v>#VALUE!</v>
      </c>
      <c r="CC48" s="146" t="e">
        <f aca="true">INDIRECT( ADDRESS(CELL("строка",BG48)-BW48+BV48,61)) *CI48</f>
        <v>#VALUE!</v>
      </c>
      <c r="CD48" s="147" t="e">
        <f aca="false">BZ48-CA48</f>
        <v>#VALUE!</v>
      </c>
      <c r="CE48" s="188" t="e">
        <f aca="false">CB48-CC48</f>
        <v>#VALUE!</v>
      </c>
      <c r="CI48" s="22" t="n">
        <f aca="false">$CI$4</f>
        <v>0.2</v>
      </c>
      <c r="CL48" s="23" t="n">
        <f aca="false">CL44</f>
        <v>0.25</v>
      </c>
    </row>
    <row r="49" customFormat="false" ht="13.25" hidden="false" customHeight="true" outlineLevel="0" collapsed="false">
      <c r="A49" s="151" t="s">
        <v>142</v>
      </c>
      <c r="B49" s="152" t="n">
        <v>-0.3</v>
      </c>
      <c r="C49" s="152" t="n">
        <v>762.2</v>
      </c>
      <c r="D49" s="153" t="n">
        <v>100</v>
      </c>
      <c r="E49" s="154" t="s">
        <v>107</v>
      </c>
      <c r="F49" s="153" t="n">
        <v>4.5</v>
      </c>
      <c r="G49" s="115" t="n">
        <v>0.15</v>
      </c>
      <c r="H49" s="116" t="n">
        <f aca="false">RANDBETWEEN(80,100)/100</f>
        <v>0.96</v>
      </c>
      <c r="I49" s="117"/>
      <c r="J49" s="118"/>
      <c r="K49" s="119"/>
      <c r="L49" s="118"/>
      <c r="M49" s="179"/>
      <c r="N49" s="121"/>
      <c r="P49" s="121"/>
      <c r="Q49" s="151" t="s">
        <v>142</v>
      </c>
      <c r="R49" s="152" t="n">
        <v>-2.5</v>
      </c>
      <c r="S49" s="152" t="n">
        <v>751.2</v>
      </c>
      <c r="T49" s="153" t="n">
        <v>83</v>
      </c>
      <c r="U49" s="154" t="s">
        <v>101</v>
      </c>
      <c r="V49" s="153" t="n">
        <v>2</v>
      </c>
      <c r="W49" s="115" t="n">
        <v>0.9</v>
      </c>
      <c r="X49" s="116" t="n">
        <f aca="false">RANDBETWEEN(80,100)/100</f>
        <v>0.87</v>
      </c>
      <c r="Y49" s="117"/>
      <c r="Z49" s="118"/>
      <c r="AA49" s="119"/>
      <c r="AB49" s="123"/>
      <c r="AC49" s="124"/>
      <c r="AG49" s="186"/>
      <c r="AM49" s="128" t="n">
        <f aca="false">AM48-1</f>
        <v>44917</v>
      </c>
      <c r="AN49" s="129" t="str">
        <f aca="false">TEXT(AM49,"дддд")</f>
        <v>четверг</v>
      </c>
      <c r="AO49" s="130" t="n">
        <v>1</v>
      </c>
      <c r="AP49" s="131" t="n">
        <v>1</v>
      </c>
      <c r="AQ49" s="131" t="n">
        <f aca="false">RANDBETWEEN(0,1)</f>
        <v>1</v>
      </c>
      <c r="AR49" s="131" t="n">
        <v>1</v>
      </c>
      <c r="AS49" s="131" t="n">
        <f aca="false">RANDBETWEEN(0,1)</f>
        <v>1</v>
      </c>
      <c r="AT49" s="131" t="n">
        <v>1</v>
      </c>
      <c r="AU49" s="131" t="n">
        <f aca="false">RANDBETWEEN(0,1)</f>
        <v>1</v>
      </c>
      <c r="AV49" s="131" t="n">
        <v>0</v>
      </c>
      <c r="AW49" s="131" t="n">
        <f aca="false">RANDBETWEEN(0,1)</f>
        <v>0</v>
      </c>
      <c r="AX49" s="131" t="n">
        <f aca="false">RANDBETWEEN(0,1)</f>
        <v>1</v>
      </c>
      <c r="AY49" s="131" t="n">
        <f aca="false">RANDBETWEEN(0,1)</f>
        <v>0</v>
      </c>
      <c r="AZ49" s="131" t="n">
        <v>1</v>
      </c>
      <c r="BA49" s="131" t="n">
        <f aca="false">RANDBETWEEN(0,1)</f>
        <v>0</v>
      </c>
      <c r="BB49" s="131" t="n">
        <v>1</v>
      </c>
      <c r="BC49" s="131" t="n">
        <f aca="false">RANDBETWEEN(0,1)</f>
        <v>1</v>
      </c>
      <c r="BD49" s="131" t="n">
        <f aca="false">RANDBETWEEN(0,1)</f>
        <v>0</v>
      </c>
      <c r="BE49" s="132" t="n">
        <f aca="false">RANDBETWEEN(40/6,70/6)/10*$AK$24</f>
        <v>960</v>
      </c>
      <c r="BF49" s="133" t="n">
        <f aca="false">RANDBETWEEN(60,100)/100</f>
        <v>0.99</v>
      </c>
      <c r="BG49" s="132" t="n">
        <f aca="false">(AO49*$AK$8+AP49*$AK$9+AQ49*$AK$10+AR49*$AK$11+AS49*$AK$12+AT49*$AK$13+AU49*$AK$14+AV49*$AK$15+AW49*$AK$16+AX49*$AK$17+AY49*$AK$18+AZ49*$AK$19+BA49*$AK$20+BB49*$AK$21+BC49*$AK$22+BD49*$AK$23+BE49) * BF49</f>
        <v>9682.2</v>
      </c>
      <c r="BH49" s="133" t="n">
        <f aca="false">RANDBETWEEN(80,100)/100</f>
        <v>0.82</v>
      </c>
      <c r="BI49" s="132" t="n">
        <f aca="false">(AO49*$AK$8+AP49*$AK$9+AQ49*$AK$10+AR49*$AK$11+AS49*$AK$12+AT49*$AK$13+AU49*$AK$14+AV49*$AK$15+AW49*$AK$16+AX49*$AK$17+AY49*$AK$18+AZ49*$AK$19+BA49*$AK$20+BB49*$AK$21+BC49*$AK$22+BD49*$AK$23+BE49) * BH49</f>
        <v>8019.6</v>
      </c>
      <c r="BN49" s="134"/>
      <c r="BO49" s="135"/>
      <c r="BP49" s="156" t="n">
        <f aca="false">M334</f>
        <v>9271.5854775</v>
      </c>
      <c r="BQ49" s="157" t="n">
        <f aca="false">AC334</f>
        <v>3937.12308333333</v>
      </c>
      <c r="BT49" s="82"/>
      <c r="BU49" s="158"/>
      <c r="BV49" s="140" t="n">
        <f aca="false">QUOTIENT(BW49,$BW$5)</f>
        <v>10</v>
      </c>
      <c r="BW49" s="17" t="n">
        <v>41</v>
      </c>
      <c r="BX49" s="141"/>
      <c r="BY49" s="191" t="s">
        <v>84</v>
      </c>
      <c r="BZ49" s="160" t="e">
        <f aca="true">INDIRECT( ADDRESS(CELL("строка",BG49)-BW49+BV49,68)) * CL49</f>
        <v>#VALUE!</v>
      </c>
      <c r="CA49" s="161" t="e">
        <f aca="true">INDIRECT( ADDRESS(CELL("строка",BG49)-BW49+BV49,59)) *CI49</f>
        <v>#VALUE!</v>
      </c>
      <c r="CB49" s="162" t="e">
        <f aca="true">INDIRECT( ADDRESS(CELL("строка",BG49)-BW49+BV49,69)) * CL49</f>
        <v>#VALUE!</v>
      </c>
      <c r="CC49" s="163" t="e">
        <f aca="true">INDIRECT( ADDRESS(CELL("строка",BG49)-BW49+BV49,61)) *CI49</f>
        <v>#VALUE!</v>
      </c>
      <c r="CD49" s="164" t="e">
        <f aca="false">BZ49-CA49</f>
        <v>#VALUE!</v>
      </c>
      <c r="CE49" s="189" t="e">
        <f aca="false">CB49-CC49</f>
        <v>#VALUE!</v>
      </c>
      <c r="CI49" s="22" t="n">
        <f aca="false">$CI$5</f>
        <v>0.3</v>
      </c>
      <c r="CL49" s="23" t="n">
        <f aca="false">CL45</f>
        <v>0.25</v>
      </c>
    </row>
    <row r="50" customFormat="false" ht="13.25" hidden="false" customHeight="true" outlineLevel="0" collapsed="false">
      <c r="A50" s="151" t="s">
        <v>143</v>
      </c>
      <c r="B50" s="152" t="n">
        <v>-5.7</v>
      </c>
      <c r="C50" s="152" t="n">
        <v>763.7</v>
      </c>
      <c r="D50" s="153" t="n">
        <v>100</v>
      </c>
      <c r="E50" s="154" t="s">
        <v>78</v>
      </c>
      <c r="F50" s="153" t="n">
        <v>1.5</v>
      </c>
      <c r="G50" s="115" t="n">
        <v>1</v>
      </c>
      <c r="H50" s="116" t="n">
        <f aca="false">RANDBETWEEN(80,100)/100</f>
        <v>0.8</v>
      </c>
      <c r="I50" s="117"/>
      <c r="J50" s="118"/>
      <c r="K50" s="119"/>
      <c r="L50" s="118"/>
      <c r="M50" s="179"/>
      <c r="N50" s="121"/>
      <c r="P50" s="121"/>
      <c r="Q50" s="151" t="s">
        <v>143</v>
      </c>
      <c r="R50" s="152" t="n">
        <v>-3.3</v>
      </c>
      <c r="S50" s="152" t="n">
        <v>750.8</v>
      </c>
      <c r="T50" s="153" t="n">
        <v>87</v>
      </c>
      <c r="U50" s="154" t="s">
        <v>101</v>
      </c>
      <c r="V50" s="153" t="n">
        <v>1</v>
      </c>
      <c r="W50" s="115" t="n">
        <v>0.9</v>
      </c>
      <c r="X50" s="116" t="n">
        <f aca="false">RANDBETWEEN(80,100)/100</f>
        <v>0.99</v>
      </c>
      <c r="Y50" s="117"/>
      <c r="Z50" s="118"/>
      <c r="AA50" s="119"/>
      <c r="AB50" s="123"/>
      <c r="AC50" s="124"/>
      <c r="AG50" s="186"/>
      <c r="AM50" s="128" t="n">
        <f aca="false">AM49-1</f>
        <v>44916</v>
      </c>
      <c r="AN50" s="129" t="str">
        <f aca="false">TEXT(AM50,"дддд")</f>
        <v>среда</v>
      </c>
      <c r="AO50" s="130" t="n">
        <v>1</v>
      </c>
      <c r="AP50" s="131" t="n">
        <v>1</v>
      </c>
      <c r="AQ50" s="131" t="n">
        <f aca="false">RANDBETWEEN(0,1)</f>
        <v>1</v>
      </c>
      <c r="AR50" s="131" t="n">
        <v>1</v>
      </c>
      <c r="AS50" s="131" t="n">
        <f aca="false">RANDBETWEEN(0,1)</f>
        <v>1</v>
      </c>
      <c r="AT50" s="131" t="n">
        <v>1</v>
      </c>
      <c r="AU50" s="131" t="n">
        <f aca="false">RANDBETWEEN(0,1)</f>
        <v>1</v>
      </c>
      <c r="AV50" s="131" t="n">
        <v>0</v>
      </c>
      <c r="AW50" s="131" t="n">
        <f aca="false">RANDBETWEEN(0,1)</f>
        <v>1</v>
      </c>
      <c r="AX50" s="131" t="n">
        <f aca="false">RANDBETWEEN(0,1)</f>
        <v>1</v>
      </c>
      <c r="AY50" s="131" t="n">
        <f aca="false">RANDBETWEEN(0,1)</f>
        <v>1</v>
      </c>
      <c r="AZ50" s="131" t="n">
        <v>1</v>
      </c>
      <c r="BA50" s="131" t="n">
        <f aca="false">RANDBETWEEN(0,1)</f>
        <v>1</v>
      </c>
      <c r="BB50" s="131" t="n">
        <v>1</v>
      </c>
      <c r="BC50" s="131" t="n">
        <f aca="false">RANDBETWEEN(0,1)</f>
        <v>1</v>
      </c>
      <c r="BD50" s="131" t="n">
        <f aca="false">RANDBETWEEN(0,1)</f>
        <v>1</v>
      </c>
      <c r="BE50" s="132" t="n">
        <f aca="false">RANDBETWEEN(40/6,70/6)/10*$AK$24</f>
        <v>1200</v>
      </c>
      <c r="BF50" s="133" t="n">
        <f aca="false">RANDBETWEEN(60,100)/100</f>
        <v>0.62</v>
      </c>
      <c r="BG50" s="132" t="n">
        <f aca="false">(AO50*$AK$8+AP50*$AK$9+AQ50*$AK$10+AR50*$AK$11+AS50*$AK$12+AT50*$AK$13+AU50*$AK$14+AV50*$AK$15+AW50*$AK$16+AX50*$AK$17+AY50*$AK$18+AZ50*$AK$19+BA50*$AK$20+BB50*$AK$21+BC50*$AK$22+BD50*$AK$23+BE50) * BF50</f>
        <v>8506.4</v>
      </c>
      <c r="BH50" s="133" t="n">
        <f aca="false">RANDBETWEEN(80,100)/100</f>
        <v>0.83</v>
      </c>
      <c r="BI50" s="132" t="n">
        <f aca="false">(AO50*$AK$8+AP50*$AK$9+AQ50*$AK$10+AR50*$AK$11+AS50*$AK$12+AT50*$AK$13+AU50*$AK$14+AV50*$AK$15+AW50*$AK$16+AX50*$AK$17+AY50*$AK$18+AZ50*$AK$19+BA50*$AK$20+BB50*$AK$21+BC50*$AK$22+BD50*$AK$23+BE50) * BH50</f>
        <v>11387.6</v>
      </c>
      <c r="BN50" s="134"/>
      <c r="BO50" s="135"/>
      <c r="BP50" s="156" t="n">
        <f aca="false">M342</f>
        <v>7255.24266666667</v>
      </c>
      <c r="BQ50" s="157" t="n">
        <f aca="false">AC342</f>
        <v>3716.23343333333</v>
      </c>
      <c r="BT50" s="82"/>
      <c r="BU50" s="158"/>
      <c r="BV50" s="140" t="n">
        <f aca="false">QUOTIENT(BW50,$BW$5)</f>
        <v>10</v>
      </c>
      <c r="BW50" s="17" t="n">
        <v>42</v>
      </c>
      <c r="BX50" s="141"/>
      <c r="BY50" s="191" t="s">
        <v>58</v>
      </c>
      <c r="BZ50" s="160" t="e">
        <f aca="true">INDIRECT( ADDRESS(CELL("строка",BG50)-BW50+BV50,68)) * CL50</f>
        <v>#VALUE!</v>
      </c>
      <c r="CA50" s="161" t="e">
        <f aca="true">INDIRECT( ADDRESS(CELL("строка",BG50)-BW50+BV50,59)) *CI50</f>
        <v>#VALUE!</v>
      </c>
      <c r="CB50" s="162" t="e">
        <f aca="true">INDIRECT( ADDRESS(CELL("строка",BG50)-BW50+BV50,69)) * CL50</f>
        <v>#VALUE!</v>
      </c>
      <c r="CC50" s="163" t="e">
        <f aca="true">INDIRECT( ADDRESS(CELL("строка",BG50)-BW50+BV50,61)) *CI50</f>
        <v>#VALUE!</v>
      </c>
      <c r="CD50" s="164" t="e">
        <f aca="false">BZ50-CA50</f>
        <v>#VALUE!</v>
      </c>
      <c r="CE50" s="189" t="e">
        <f aca="false">CB50-CC50</f>
        <v>#VALUE!</v>
      </c>
      <c r="CI50" s="22" t="n">
        <f aca="false">$CI$6</f>
        <v>0.4</v>
      </c>
      <c r="CL50" s="23" t="n">
        <f aca="false">CL46</f>
        <v>0.25</v>
      </c>
    </row>
    <row r="51" customFormat="false" ht="13.25" hidden="false" customHeight="true" outlineLevel="0" collapsed="false">
      <c r="A51" s="151" t="s">
        <v>144</v>
      </c>
      <c r="B51" s="152" t="n">
        <v>-5.8</v>
      </c>
      <c r="C51" s="152" t="n">
        <v>763.6</v>
      </c>
      <c r="D51" s="153" t="n">
        <v>100</v>
      </c>
      <c r="E51" s="154" t="s">
        <v>83</v>
      </c>
      <c r="F51" s="153" t="n">
        <v>1.5</v>
      </c>
      <c r="G51" s="115" t="n">
        <v>1</v>
      </c>
      <c r="H51" s="116" t="n">
        <f aca="false">RANDBETWEEN(80,100)/100</f>
        <v>0.84</v>
      </c>
      <c r="I51" s="117"/>
      <c r="J51" s="118"/>
      <c r="K51" s="119"/>
      <c r="L51" s="118"/>
      <c r="M51" s="179"/>
      <c r="N51" s="121"/>
      <c r="P51" s="121"/>
      <c r="Q51" s="151" t="s">
        <v>144</v>
      </c>
      <c r="R51" s="152" t="n">
        <v>-2.9</v>
      </c>
      <c r="S51" s="152" t="n">
        <v>750.3</v>
      </c>
      <c r="T51" s="153" t="n">
        <v>84</v>
      </c>
      <c r="U51" s="154" t="s">
        <v>101</v>
      </c>
      <c r="V51" s="153" t="n">
        <v>2</v>
      </c>
      <c r="W51" s="115" t="n">
        <v>0.9</v>
      </c>
      <c r="X51" s="116" t="n">
        <f aca="false">RANDBETWEEN(80,100)/100</f>
        <v>0.81</v>
      </c>
      <c r="Y51" s="117"/>
      <c r="Z51" s="118"/>
      <c r="AA51" s="119"/>
      <c r="AB51" s="123"/>
      <c r="AC51" s="124"/>
      <c r="AG51" s="186"/>
      <c r="AM51" s="128" t="n">
        <f aca="false">AM50-1</f>
        <v>44915</v>
      </c>
      <c r="AN51" s="129" t="str">
        <f aca="false">TEXT(AM51,"дддд")</f>
        <v>вторник</v>
      </c>
      <c r="AO51" s="130" t="n">
        <v>1</v>
      </c>
      <c r="AP51" s="131" t="n">
        <v>1</v>
      </c>
      <c r="AQ51" s="131" t="n">
        <f aca="false">RANDBETWEEN(0,1)</f>
        <v>1</v>
      </c>
      <c r="AR51" s="131" t="n">
        <v>1</v>
      </c>
      <c r="AS51" s="131" t="n">
        <f aca="false">RANDBETWEEN(0,1)</f>
        <v>0</v>
      </c>
      <c r="AT51" s="131" t="n">
        <v>1</v>
      </c>
      <c r="AU51" s="131" t="n">
        <f aca="false">RANDBETWEEN(0,1)</f>
        <v>0</v>
      </c>
      <c r="AV51" s="131" t="n">
        <v>0</v>
      </c>
      <c r="AW51" s="131" t="n">
        <f aca="false">RANDBETWEEN(0,1)</f>
        <v>0</v>
      </c>
      <c r="AX51" s="131" t="n">
        <f aca="false">RANDBETWEEN(0,1)</f>
        <v>1</v>
      </c>
      <c r="AY51" s="131" t="n">
        <f aca="false">RANDBETWEEN(0,1)</f>
        <v>0</v>
      </c>
      <c r="AZ51" s="131" t="n">
        <v>1</v>
      </c>
      <c r="BA51" s="131" t="n">
        <f aca="false">RANDBETWEEN(0,1)</f>
        <v>1</v>
      </c>
      <c r="BB51" s="131" t="n">
        <v>1</v>
      </c>
      <c r="BC51" s="131" t="n">
        <f aca="false">RANDBETWEEN(0,1)</f>
        <v>1</v>
      </c>
      <c r="BD51" s="131" t="n">
        <f aca="false">RANDBETWEEN(0,1)</f>
        <v>1</v>
      </c>
      <c r="BE51" s="132" t="n">
        <f aca="false">RANDBETWEEN(40/6,70/6)/10*$AK$24</f>
        <v>840</v>
      </c>
      <c r="BF51" s="133" t="n">
        <f aca="false">RANDBETWEEN(60,100)/100</f>
        <v>0.73</v>
      </c>
      <c r="BG51" s="132" t="n">
        <f aca="false">(AO51*$AK$8+AP51*$AK$9+AQ51*$AK$10+AR51*$AK$11+AS51*$AK$12+AT51*$AK$13+AU51*$AK$14+AV51*$AK$15+AW51*$AK$16+AX51*$AK$17+AY51*$AK$18+AZ51*$AK$19+BA51*$AK$20+BB51*$AK$21+BC51*$AK$22+BD51*$AK$23+BE51) * BF51</f>
        <v>6862</v>
      </c>
      <c r="BH51" s="133" t="n">
        <f aca="false">RANDBETWEEN(80,100)/100</f>
        <v>0.95</v>
      </c>
      <c r="BI51" s="132" t="n">
        <f aca="false">(AO51*$AK$8+AP51*$AK$9+AQ51*$AK$10+AR51*$AK$11+AS51*$AK$12+AT51*$AK$13+AU51*$AK$14+AV51*$AK$15+AW51*$AK$16+AX51*$AK$17+AY51*$AK$18+AZ51*$AK$19+BA51*$AK$20+BB51*$AK$21+BC51*$AK$22+BD51*$AK$23+BE51) * BH51</f>
        <v>8930</v>
      </c>
      <c r="BN51" s="134"/>
      <c r="BO51" s="135"/>
      <c r="BP51" s="156" t="n">
        <f aca="false">M350</f>
        <v>32041.9290375</v>
      </c>
      <c r="BQ51" s="157" t="n">
        <f aca="false">AC350</f>
        <v>4483.55416666667</v>
      </c>
      <c r="BT51" s="82" t="e">
        <f aca="false">IF(SUM(CD48:CD51) &gt; 0,0,(SUM(CD48:CD51))/(-$BM$10*1000))</f>
        <v>#VALUE!</v>
      </c>
      <c r="BU51" s="158" t="e">
        <f aca="false">IF(SUM(CE48:CE51) &gt; 0,0,(SUM(CE48:CE51))/(-$BM$10*1000))</f>
        <v>#VALUE!</v>
      </c>
      <c r="BV51" s="140" t="n">
        <f aca="false">QUOTIENT(BW51,$BW$5)</f>
        <v>10</v>
      </c>
      <c r="BW51" s="17" t="n">
        <v>43</v>
      </c>
      <c r="BX51" s="141"/>
      <c r="BY51" s="192" t="s">
        <v>75</v>
      </c>
      <c r="BZ51" s="172" t="e">
        <f aca="true">INDIRECT( ADDRESS(CELL("строка",BG51)-BW51+BV51,68)) * CL51</f>
        <v>#VALUE!</v>
      </c>
      <c r="CA51" s="173" t="e">
        <f aca="true">INDIRECT( ADDRESS(CELL("строка",BG51)-BW51+BV51,59)) * CI51</f>
        <v>#VALUE!</v>
      </c>
      <c r="CB51" s="174" t="e">
        <f aca="true">INDIRECT( ADDRESS(CELL("строка",BG51)-BW51+BV51,69)) * CL51</f>
        <v>#VALUE!</v>
      </c>
      <c r="CC51" s="175" t="e">
        <f aca="true">INDIRECT( ADDRESS(CELL("строка",BG51)-BW51+BV51,61)) *CI51</f>
        <v>#VALUE!</v>
      </c>
      <c r="CD51" s="176" t="e">
        <f aca="false">BZ51-CA51</f>
        <v>#VALUE!</v>
      </c>
      <c r="CE51" s="187" t="e">
        <f aca="false">CB51-CC51</f>
        <v>#VALUE!</v>
      </c>
      <c r="CI51" s="178" t="n">
        <f aca="false">$CI$7</f>
        <v>0.1</v>
      </c>
      <c r="CL51" s="23" t="n">
        <f aca="false">CL47</f>
        <v>0.25</v>
      </c>
    </row>
    <row r="52" customFormat="false" ht="13.25" hidden="false" customHeight="true" outlineLevel="0" collapsed="false">
      <c r="A52" s="151" t="s">
        <v>145</v>
      </c>
      <c r="B52" s="152" t="n">
        <v>-5.7</v>
      </c>
      <c r="C52" s="152" t="n">
        <v>764.3</v>
      </c>
      <c r="D52" s="153" t="n">
        <v>100</v>
      </c>
      <c r="E52" s="154" t="s">
        <v>78</v>
      </c>
      <c r="F52" s="153" t="n">
        <v>1.5</v>
      </c>
      <c r="G52" s="115" t="n">
        <v>1</v>
      </c>
      <c r="H52" s="116" t="n">
        <f aca="false">RANDBETWEEN(80,100)/100</f>
        <v>1</v>
      </c>
      <c r="I52" s="117"/>
      <c r="J52" s="118"/>
      <c r="K52" s="119"/>
      <c r="L52" s="118"/>
      <c r="M52" s="179"/>
      <c r="N52" s="121"/>
      <c r="P52" s="121"/>
      <c r="Q52" s="151" t="s">
        <v>145</v>
      </c>
      <c r="R52" s="152" t="n">
        <v>-2.4</v>
      </c>
      <c r="S52" s="152" t="n">
        <v>750.6</v>
      </c>
      <c r="T52" s="153" t="n">
        <v>85</v>
      </c>
      <c r="U52" s="154" t="s">
        <v>101</v>
      </c>
      <c r="V52" s="153" t="n">
        <v>1</v>
      </c>
      <c r="W52" s="115" t="n">
        <v>0.9</v>
      </c>
      <c r="X52" s="116" t="n">
        <f aca="false">RANDBETWEEN(80,100)/100</f>
        <v>0.9</v>
      </c>
      <c r="Y52" s="117"/>
      <c r="Z52" s="118"/>
      <c r="AA52" s="119"/>
      <c r="AB52" s="123"/>
      <c r="AC52" s="124"/>
      <c r="AG52" s="186"/>
      <c r="AM52" s="128" t="n">
        <f aca="false">AM51-1</f>
        <v>44914</v>
      </c>
      <c r="AN52" s="129" t="str">
        <f aca="false">TEXT(AM52,"дддд")</f>
        <v>понедельник</v>
      </c>
      <c r="AO52" s="130" t="n">
        <v>1</v>
      </c>
      <c r="AP52" s="131" t="n">
        <v>1</v>
      </c>
      <c r="AQ52" s="131" t="n">
        <f aca="false">RANDBETWEEN(0,1)</f>
        <v>1</v>
      </c>
      <c r="AR52" s="131" t="n">
        <v>1</v>
      </c>
      <c r="AS52" s="131" t="n">
        <f aca="false">RANDBETWEEN(0,1)</f>
        <v>0</v>
      </c>
      <c r="AT52" s="131" t="n">
        <v>1</v>
      </c>
      <c r="AU52" s="131" t="n">
        <f aca="false">RANDBETWEEN(0,1)</f>
        <v>0</v>
      </c>
      <c r="AV52" s="131" t="n">
        <v>0</v>
      </c>
      <c r="AW52" s="131" t="n">
        <f aca="false">RANDBETWEEN(0,1)</f>
        <v>0</v>
      </c>
      <c r="AX52" s="131" t="n">
        <f aca="false">RANDBETWEEN(0,1)</f>
        <v>1</v>
      </c>
      <c r="AY52" s="131" t="n">
        <f aca="false">RANDBETWEEN(0,1)</f>
        <v>0</v>
      </c>
      <c r="AZ52" s="131" t="n">
        <v>1</v>
      </c>
      <c r="BA52" s="131" t="n">
        <f aca="false">RANDBETWEEN(0,1)</f>
        <v>1</v>
      </c>
      <c r="BB52" s="131" t="n">
        <v>1</v>
      </c>
      <c r="BC52" s="131" t="n">
        <f aca="false">RANDBETWEEN(0,1)</f>
        <v>0</v>
      </c>
      <c r="BD52" s="131" t="n">
        <f aca="false">RANDBETWEEN(0,1)</f>
        <v>1</v>
      </c>
      <c r="BE52" s="132" t="n">
        <f aca="false">RANDBETWEEN(40/6,70/6)/10*$AK$24</f>
        <v>840</v>
      </c>
      <c r="BF52" s="133" t="n">
        <f aca="false">RANDBETWEEN(60,100)/100</f>
        <v>0.82</v>
      </c>
      <c r="BG52" s="132" t="n">
        <f aca="false">(AO52*$AK$8+AP52*$AK$9+AQ52*$AK$10+AR52*$AK$11+AS52*$AK$12+AT52*$AK$13+AU52*$AK$14+AV52*$AK$15+AW52*$AK$16+AX52*$AK$17+AY52*$AK$18+AZ52*$AK$19+BA52*$AK$20+BB52*$AK$21+BC52*$AK$22+BD52*$AK$23+BE52) * BF52</f>
        <v>7560.4</v>
      </c>
      <c r="BH52" s="133" t="n">
        <f aca="false">RANDBETWEEN(80,100)/100</f>
        <v>0.94</v>
      </c>
      <c r="BI52" s="132" t="n">
        <f aca="false">(AO52*$AK$8+AP52*$AK$9+AQ52*$AK$10+AR52*$AK$11+AS52*$AK$12+AT52*$AK$13+AU52*$AK$14+AV52*$AK$15+AW52*$AK$16+AX52*$AK$17+AY52*$AK$18+AZ52*$AK$19+BA52*$AK$20+BB52*$AK$21+BC52*$AK$22+BD52*$AK$23+BE52) * BH52</f>
        <v>8666.8</v>
      </c>
      <c r="BN52" s="134"/>
      <c r="BO52" s="135"/>
      <c r="BP52" s="156" t="n">
        <f aca="false">M358</f>
        <v>35419.9537416667</v>
      </c>
      <c r="BQ52" s="157" t="n">
        <f aca="false">AC358</f>
        <v>4423.158609375</v>
      </c>
      <c r="BT52" s="82" t="s">
        <v>79</v>
      </c>
      <c r="BU52" s="158"/>
      <c r="BV52" s="140" t="n">
        <f aca="false">QUOTIENT(BW52,$BW$5)</f>
        <v>11</v>
      </c>
      <c r="BW52" s="17" t="n">
        <v>44</v>
      </c>
      <c r="BX52" s="141" t="n">
        <f aca="false">DATE(2023,2,(1-QUOTIENT(BW52,$BW$5)))</f>
        <v>44947</v>
      </c>
      <c r="BY52" s="190" t="s">
        <v>80</v>
      </c>
      <c r="BZ52" s="143" t="e">
        <f aca="true">INDIRECT( ADDRESS(CELL("строка",BG52)-BW52+BV52,68)) * CL52</f>
        <v>#VALUE!</v>
      </c>
      <c r="CA52" s="144" t="e">
        <f aca="true">INDIRECT( ADDRESS(CELL("строка",BG52)-BW52+BV52,59)) *CI52</f>
        <v>#VALUE!</v>
      </c>
      <c r="CB52" s="145" t="e">
        <f aca="true">INDIRECT( ADDRESS(CELL("строка",BG52)-BW52+BV52,69)) * CL52</f>
        <v>#VALUE!</v>
      </c>
      <c r="CC52" s="146" t="e">
        <f aca="true">INDIRECT( ADDRESS(CELL("строка",BG52)-BW52+BV52,61)) *CI52</f>
        <v>#VALUE!</v>
      </c>
      <c r="CD52" s="147" t="e">
        <f aca="false">BZ52-CA52</f>
        <v>#VALUE!</v>
      </c>
      <c r="CE52" s="188" t="e">
        <f aca="false">CB52-CC52</f>
        <v>#VALUE!</v>
      </c>
      <c r="CI52" s="22" t="n">
        <f aca="false">$CI$4</f>
        <v>0.2</v>
      </c>
      <c r="CL52" s="23" t="n">
        <f aca="false">CL48</f>
        <v>0.25</v>
      </c>
    </row>
    <row r="53" customFormat="false" ht="13.25" hidden="false" customHeight="true" outlineLevel="0" collapsed="false">
      <c r="A53" s="151" t="s">
        <v>146</v>
      </c>
      <c r="B53" s="152" t="n">
        <v>-3.4</v>
      </c>
      <c r="C53" s="152" t="n">
        <v>765.1</v>
      </c>
      <c r="D53" s="153" t="n">
        <v>100</v>
      </c>
      <c r="E53" s="154" t="s">
        <v>93</v>
      </c>
      <c r="F53" s="153" t="n">
        <v>1.5</v>
      </c>
      <c r="G53" s="115" t="n">
        <v>1</v>
      </c>
      <c r="H53" s="116" t="n">
        <f aca="false">RANDBETWEEN(80,100)/100</f>
        <v>0.85</v>
      </c>
      <c r="I53" s="117"/>
      <c r="J53" s="118"/>
      <c r="K53" s="119"/>
      <c r="L53" s="118"/>
      <c r="M53" s="179"/>
      <c r="N53" s="121"/>
      <c r="P53" s="121"/>
      <c r="Q53" s="151" t="s">
        <v>146</v>
      </c>
      <c r="R53" s="152" t="n">
        <v>-1.8</v>
      </c>
      <c r="S53" s="152" t="n">
        <v>750.7</v>
      </c>
      <c r="T53" s="153" t="n">
        <v>84</v>
      </c>
      <c r="U53" s="154" t="s">
        <v>101</v>
      </c>
      <c r="V53" s="153" t="n">
        <v>1</v>
      </c>
      <c r="W53" s="115" t="n">
        <v>0.9</v>
      </c>
      <c r="X53" s="116" t="n">
        <f aca="false">RANDBETWEEN(80,100)/100</f>
        <v>0.96</v>
      </c>
      <c r="Y53" s="117"/>
      <c r="Z53" s="118"/>
      <c r="AA53" s="119"/>
      <c r="AB53" s="123"/>
      <c r="AC53" s="124"/>
      <c r="AG53" s="186"/>
      <c r="AM53" s="128" t="n">
        <f aca="false">AM52-1</f>
        <v>44913</v>
      </c>
      <c r="AN53" s="129" t="str">
        <f aca="false">TEXT(AM53,"дддд")</f>
        <v>воскресенье</v>
      </c>
      <c r="AO53" s="130" t="n">
        <v>1</v>
      </c>
      <c r="AP53" s="131" t="n">
        <v>1</v>
      </c>
      <c r="AQ53" s="131" t="n">
        <f aca="false">RANDBETWEEN(0,1)</f>
        <v>1</v>
      </c>
      <c r="AR53" s="131" t="n">
        <v>1</v>
      </c>
      <c r="AS53" s="131" t="n">
        <f aca="false">RANDBETWEEN(0,1)</f>
        <v>1</v>
      </c>
      <c r="AT53" s="131" t="n">
        <v>1</v>
      </c>
      <c r="AU53" s="131" t="n">
        <f aca="false">RANDBETWEEN(0,1)</f>
        <v>1</v>
      </c>
      <c r="AV53" s="131" t="n">
        <v>0</v>
      </c>
      <c r="AW53" s="131" t="n">
        <f aca="false">RANDBETWEEN(0,1)</f>
        <v>0</v>
      </c>
      <c r="AX53" s="131" t="n">
        <f aca="false">RANDBETWEEN(0,1)</f>
        <v>1</v>
      </c>
      <c r="AY53" s="131" t="n">
        <f aca="false">RANDBETWEEN(0,1)</f>
        <v>0</v>
      </c>
      <c r="AZ53" s="131" t="n">
        <v>1</v>
      </c>
      <c r="BA53" s="131" t="n">
        <f aca="false">RANDBETWEEN(0,1)</f>
        <v>0</v>
      </c>
      <c r="BB53" s="131" t="n">
        <v>1</v>
      </c>
      <c r="BC53" s="131" t="n">
        <f aca="false">RANDBETWEEN(0,1)</f>
        <v>1</v>
      </c>
      <c r="BD53" s="131" t="n">
        <f aca="false">RANDBETWEEN(0,1)</f>
        <v>1</v>
      </c>
      <c r="BE53" s="132" t="n">
        <f aca="false">RANDBETWEEN(40/6,70/6)/10*$AK$24</f>
        <v>1200</v>
      </c>
      <c r="BF53" s="133" t="n">
        <f aca="false">RANDBETWEEN(60,100)/100</f>
        <v>0.79</v>
      </c>
      <c r="BG53" s="132" t="n">
        <f aca="false">(AO53*$AK$8+AP53*$AK$9+AQ53*$AK$10+AR53*$AK$11+AS53*$AK$12+AT53*$AK$13+AU53*$AK$14+AV53*$AK$15+AW53*$AK$16+AX53*$AK$17+AY53*$AK$18+AZ53*$AK$19+BA53*$AK$20+BB53*$AK$21+BC53*$AK$22+BD53*$AK$23+BE53) * BF53</f>
        <v>8152.8</v>
      </c>
      <c r="BH53" s="133" t="n">
        <f aca="false">RANDBETWEEN(80,100)/100</f>
        <v>0.94</v>
      </c>
      <c r="BI53" s="132" t="n">
        <f aca="false">(AO53*$AK$8+AP53*$AK$9+AQ53*$AK$10+AR53*$AK$11+AS53*$AK$12+AT53*$AK$13+AU53*$AK$14+AV53*$AK$15+AW53*$AK$16+AX53*$AK$17+AY53*$AK$18+AZ53*$AK$19+BA53*$AK$20+BB53*$AK$21+BC53*$AK$22+BD53*$AK$23+BE53) * BH53</f>
        <v>9700.8</v>
      </c>
      <c r="BN53" s="134"/>
      <c r="BO53" s="135"/>
      <c r="BP53" s="156" t="n">
        <f aca="false">M366</f>
        <v>9155.5245234375</v>
      </c>
      <c r="BQ53" s="157" t="n">
        <f aca="false">AC366</f>
        <v>5934.99290729167</v>
      </c>
      <c r="BT53" s="82"/>
      <c r="BU53" s="158"/>
      <c r="BV53" s="140" t="n">
        <f aca="false">QUOTIENT(BW53,$BW$5)</f>
        <v>11</v>
      </c>
      <c r="BW53" s="17" t="n">
        <v>45</v>
      </c>
      <c r="BX53" s="141"/>
      <c r="BY53" s="191" t="s">
        <v>84</v>
      </c>
      <c r="BZ53" s="160" t="e">
        <f aca="true">INDIRECT( ADDRESS(CELL("строка",BG53)-BW53+BV53,68)) * CL53</f>
        <v>#VALUE!</v>
      </c>
      <c r="CA53" s="161" t="e">
        <f aca="true">INDIRECT( ADDRESS(CELL("строка",BG53)-BW53+BV53,59)) *CI53</f>
        <v>#VALUE!</v>
      </c>
      <c r="CB53" s="162" t="e">
        <f aca="true">INDIRECT( ADDRESS(CELL("строка",BG53)-BW53+BV53,69)) * CL53</f>
        <v>#VALUE!</v>
      </c>
      <c r="CC53" s="163" t="e">
        <f aca="true">INDIRECT( ADDRESS(CELL("строка",BG53)-BW53+BV53,61)) *CI53</f>
        <v>#VALUE!</v>
      </c>
      <c r="CD53" s="164" t="e">
        <f aca="false">BZ53-CA53</f>
        <v>#VALUE!</v>
      </c>
      <c r="CE53" s="189" t="e">
        <f aca="false">CB53-CC53</f>
        <v>#VALUE!</v>
      </c>
      <c r="CI53" s="22" t="n">
        <f aca="false">$CI$5</f>
        <v>0.3</v>
      </c>
      <c r="CL53" s="23" t="n">
        <f aca="false">CL49</f>
        <v>0.25</v>
      </c>
    </row>
    <row r="54" customFormat="false" ht="13.25" hidden="false" customHeight="true" outlineLevel="0" collapsed="false">
      <c r="A54" s="151" t="s">
        <v>147</v>
      </c>
      <c r="B54" s="152" t="n">
        <v>-4.5</v>
      </c>
      <c r="C54" s="152" t="n">
        <v>765.8</v>
      </c>
      <c r="D54" s="153" t="n">
        <v>100</v>
      </c>
      <c r="E54" s="154" t="s">
        <v>101</v>
      </c>
      <c r="F54" s="153" t="n">
        <v>1.5</v>
      </c>
      <c r="G54" s="115" t="n">
        <v>1</v>
      </c>
      <c r="H54" s="116" t="n">
        <f aca="false">RANDBETWEEN(80,100)/100</f>
        <v>0.83</v>
      </c>
      <c r="I54" s="117" t="n">
        <v>0.396296296296296</v>
      </c>
      <c r="J54" s="118" t="n">
        <v>0.396296296296296</v>
      </c>
      <c r="K54" s="119" t="n">
        <f aca="false">(J54 * 24) * $B$3 * $F$3 * (1 - 0.7*AVERAGE(G54:G61)) * AVERAGE(H54:H61)</f>
        <v>4622.36433333333</v>
      </c>
      <c r="L54" s="118" t="n">
        <f aca="false">IF(AVERAGE(F54:F61)&gt; $J$3, $B$4*$F$4*AVERAGE(F54:F61)/$B$5*24*AVERAGE(H54:H61), $B$4*$F$4*AVERAGE(F54:F61)/$B$5*24*AVERAGE(H54:H61) * 0.2)</f>
        <v>1299.6</v>
      </c>
      <c r="M54" s="179" t="n">
        <f aca="false">K54+L54</f>
        <v>5921.96433333333</v>
      </c>
      <c r="N54" s="121"/>
      <c r="P54" s="121"/>
      <c r="Q54" s="151" t="s">
        <v>147</v>
      </c>
      <c r="R54" s="152" t="n">
        <v>-1.7</v>
      </c>
      <c r="S54" s="152" t="n">
        <v>751.1</v>
      </c>
      <c r="T54" s="153" t="n">
        <v>90</v>
      </c>
      <c r="U54" s="154" t="s">
        <v>101</v>
      </c>
      <c r="V54" s="153" t="n">
        <v>1</v>
      </c>
      <c r="W54" s="115" t="n">
        <v>0.9</v>
      </c>
      <c r="X54" s="116" t="n">
        <f aca="false">RANDBETWEEN(80,100)/100</f>
        <v>0.93</v>
      </c>
      <c r="Y54" s="117" t="n">
        <v>0.342835648148148</v>
      </c>
      <c r="Z54" s="118" t="n">
        <v>0.342835648148148</v>
      </c>
      <c r="AA54" s="119" t="n">
        <f aca="false">(Z54 * 24) * $B$3 * $F$3 * (1 - 0.7 * AVERAGE(W54:W61)) * AVERAGE(X54:X61)</f>
        <v>3351.86299166667</v>
      </c>
      <c r="AB54" s="123" t="n">
        <f aca="false">IF(AVERAGE(V54:V61)&gt; $J$3, $B$4*$F$4*AVERAGE(V54:V61)/$B$5*24*AVERAGE(X54:X61), $B$4*$F$4*AVERAGE(V54:V61)/$B$5*24*AVERAGE(X54:X61) * 0.2)</f>
        <v>1468</v>
      </c>
      <c r="AC54" s="124" t="n">
        <f aca="false">AA54+AB54</f>
        <v>4819.86299166667</v>
      </c>
      <c r="AG54" s="186"/>
      <c r="AM54" s="128" t="n">
        <f aca="false">AM53-1</f>
        <v>44912</v>
      </c>
      <c r="AN54" s="129" t="str">
        <f aca="false">TEXT(AM54,"дддд")</f>
        <v>суббота</v>
      </c>
      <c r="AO54" s="130" t="n">
        <v>1</v>
      </c>
      <c r="AP54" s="131" t="n">
        <v>1</v>
      </c>
      <c r="AQ54" s="131" t="n">
        <f aca="false">RANDBETWEEN(0,1)</f>
        <v>1</v>
      </c>
      <c r="AR54" s="131" t="n">
        <v>1</v>
      </c>
      <c r="AS54" s="131" t="n">
        <f aca="false">RANDBETWEEN(0,1)</f>
        <v>0</v>
      </c>
      <c r="AT54" s="131" t="n">
        <v>1</v>
      </c>
      <c r="AU54" s="131" t="n">
        <f aca="false">RANDBETWEEN(0,1)</f>
        <v>1</v>
      </c>
      <c r="AV54" s="131" t="n">
        <v>0</v>
      </c>
      <c r="AW54" s="131" t="n">
        <f aca="false">RANDBETWEEN(0,1)</f>
        <v>0</v>
      </c>
      <c r="AX54" s="131" t="n">
        <f aca="false">RANDBETWEEN(0,1)</f>
        <v>0</v>
      </c>
      <c r="AY54" s="131" t="n">
        <f aca="false">RANDBETWEEN(0,1)</f>
        <v>1</v>
      </c>
      <c r="AZ54" s="131" t="n">
        <v>1</v>
      </c>
      <c r="BA54" s="131" t="n">
        <f aca="false">RANDBETWEEN(0,1)</f>
        <v>1</v>
      </c>
      <c r="BB54" s="131" t="n">
        <v>1</v>
      </c>
      <c r="BC54" s="131" t="n">
        <f aca="false">RANDBETWEEN(0,1)</f>
        <v>0</v>
      </c>
      <c r="BD54" s="131" t="n">
        <f aca="false">RANDBETWEEN(0,1)</f>
        <v>0</v>
      </c>
      <c r="BE54" s="132" t="n">
        <f aca="false">RANDBETWEEN(40/6,70/6)/10*$AK$24</f>
        <v>1080</v>
      </c>
      <c r="BF54" s="133" t="n">
        <f aca="false">RANDBETWEEN(60,100)/100</f>
        <v>0.7</v>
      </c>
      <c r="BG54" s="132" t="n">
        <f aca="false">(AO54*$AK$8+AP54*$AK$9+AQ54*$AK$10+AR54*$AK$11+AS54*$AK$12+AT54*$AK$13+AU54*$AK$14+AV54*$AK$15+AW54*$AK$16+AX54*$AK$17+AY54*$AK$18+AZ54*$AK$19+BA54*$AK$20+BB54*$AK$21+BC54*$AK$22+BD54*$AK$23+BE54) * BF54</f>
        <v>6860</v>
      </c>
      <c r="BH54" s="133" t="n">
        <f aca="false">RANDBETWEEN(80,100)/100</f>
        <v>0.99</v>
      </c>
      <c r="BI54" s="132" t="n">
        <f aca="false">(AO54*$AK$8+AP54*$AK$9+AQ54*$AK$10+AR54*$AK$11+AS54*$AK$12+AT54*$AK$13+AU54*$AK$14+AV54*$AK$15+AW54*$AK$16+AX54*$AK$17+AY54*$AK$18+AZ54*$AK$19+BA54*$AK$20+BB54*$AK$21+BC54*$AK$22+BD54*$AK$23+BE54) * BH54</f>
        <v>9702</v>
      </c>
      <c r="BN54" s="134"/>
      <c r="BO54" s="135"/>
      <c r="BP54" s="156" t="n">
        <f aca="false">M374</f>
        <v>7278.7894</v>
      </c>
      <c r="BQ54" s="157" t="n">
        <f aca="false">AC374</f>
        <v>3821.3966875</v>
      </c>
      <c r="BT54" s="82"/>
      <c r="BU54" s="158"/>
      <c r="BV54" s="140" t="n">
        <f aca="false">QUOTIENT(BW54,$BW$5)</f>
        <v>11</v>
      </c>
      <c r="BW54" s="17" t="n">
        <v>46</v>
      </c>
      <c r="BX54" s="141"/>
      <c r="BY54" s="191" t="s">
        <v>58</v>
      </c>
      <c r="BZ54" s="160" t="e">
        <f aca="true">INDIRECT( ADDRESS(CELL("строка",BG54)-BW54+BV54,68)) * CL54</f>
        <v>#VALUE!</v>
      </c>
      <c r="CA54" s="161" t="e">
        <f aca="true">INDIRECT( ADDRESS(CELL("строка",BG54)-BW54+BV54,59)) *CI54</f>
        <v>#VALUE!</v>
      </c>
      <c r="CB54" s="162" t="e">
        <f aca="true">INDIRECT( ADDRESS(CELL("строка",BG54)-BW54+BV54,69)) * CL54</f>
        <v>#VALUE!</v>
      </c>
      <c r="CC54" s="163" t="e">
        <f aca="true">INDIRECT( ADDRESS(CELL("строка",BG54)-BW54+BV54,61)) *CI54</f>
        <v>#VALUE!</v>
      </c>
      <c r="CD54" s="164" t="e">
        <f aca="false">BZ54-CA54</f>
        <v>#VALUE!</v>
      </c>
      <c r="CE54" s="189" t="e">
        <f aca="false">CB54-CC54</f>
        <v>#VALUE!</v>
      </c>
      <c r="CI54" s="22" t="n">
        <f aca="false">$CI$6</f>
        <v>0.4</v>
      </c>
      <c r="CL54" s="23" t="n">
        <f aca="false">CL50</f>
        <v>0.25</v>
      </c>
    </row>
    <row r="55" customFormat="false" ht="13.25" hidden="false" customHeight="true" outlineLevel="0" collapsed="false">
      <c r="A55" s="151" t="s">
        <v>148</v>
      </c>
      <c r="B55" s="152" t="n">
        <v>-3.7</v>
      </c>
      <c r="C55" s="152" t="n">
        <v>766.1</v>
      </c>
      <c r="D55" s="153" t="n">
        <v>100</v>
      </c>
      <c r="E55" s="154" t="s">
        <v>101</v>
      </c>
      <c r="F55" s="153" t="n">
        <v>1.5</v>
      </c>
      <c r="G55" s="115" t="n">
        <v>1</v>
      </c>
      <c r="H55" s="116" t="n">
        <f aca="false">RANDBETWEEN(80,100)/100</f>
        <v>0.97</v>
      </c>
      <c r="I55" s="117"/>
      <c r="J55" s="118"/>
      <c r="K55" s="119"/>
      <c r="L55" s="118"/>
      <c r="M55" s="179"/>
      <c r="N55" s="121"/>
      <c r="P55" s="121"/>
      <c r="Q55" s="151" t="s">
        <v>148</v>
      </c>
      <c r="R55" s="152" t="n">
        <v>-1.2</v>
      </c>
      <c r="S55" s="152" t="n">
        <v>751.3</v>
      </c>
      <c r="T55" s="153" t="n">
        <v>87</v>
      </c>
      <c r="U55" s="154" t="s">
        <v>91</v>
      </c>
      <c r="V55" s="153" t="n">
        <v>1</v>
      </c>
      <c r="W55" s="115" t="n">
        <v>0.9</v>
      </c>
      <c r="X55" s="116" t="n">
        <f aca="false">RANDBETWEEN(80,100)/100</f>
        <v>0.88</v>
      </c>
      <c r="Y55" s="117"/>
      <c r="Z55" s="118"/>
      <c r="AA55" s="119"/>
      <c r="AB55" s="123"/>
      <c r="AC55" s="124"/>
      <c r="AG55" s="186"/>
      <c r="AM55" s="128" t="n">
        <f aca="false">AM54-1</f>
        <v>44911</v>
      </c>
      <c r="AN55" s="129" t="str">
        <f aca="false">TEXT(AM55,"дддд")</f>
        <v>пятница</v>
      </c>
      <c r="AO55" s="130" t="n">
        <v>1</v>
      </c>
      <c r="AP55" s="131" t="n">
        <v>1</v>
      </c>
      <c r="AQ55" s="131" t="n">
        <f aca="false">RANDBETWEEN(0,1)</f>
        <v>0</v>
      </c>
      <c r="AR55" s="131" t="n">
        <v>1</v>
      </c>
      <c r="AS55" s="131" t="n">
        <f aca="false">RANDBETWEEN(0,1)</f>
        <v>0</v>
      </c>
      <c r="AT55" s="131" t="n">
        <v>1</v>
      </c>
      <c r="AU55" s="131" t="n">
        <f aca="false">RANDBETWEEN(0,1)</f>
        <v>1</v>
      </c>
      <c r="AV55" s="131" t="n">
        <v>0</v>
      </c>
      <c r="AW55" s="131" t="n">
        <f aca="false">RANDBETWEEN(0,1)</f>
        <v>1</v>
      </c>
      <c r="AX55" s="131" t="n">
        <f aca="false">RANDBETWEEN(0,1)</f>
        <v>1</v>
      </c>
      <c r="AY55" s="131" t="n">
        <f aca="false">RANDBETWEEN(0,1)</f>
        <v>1</v>
      </c>
      <c r="AZ55" s="131" t="n">
        <v>1</v>
      </c>
      <c r="BA55" s="131" t="n">
        <f aca="false">RANDBETWEEN(0,1)</f>
        <v>0</v>
      </c>
      <c r="BB55" s="131" t="n">
        <v>1</v>
      </c>
      <c r="BC55" s="131" t="n">
        <f aca="false">RANDBETWEEN(0,1)</f>
        <v>1</v>
      </c>
      <c r="BD55" s="131" t="n">
        <f aca="false">RANDBETWEEN(0,1)</f>
        <v>1</v>
      </c>
      <c r="BE55" s="132" t="n">
        <f aca="false">RANDBETWEEN(40/6,70/6)/10*$AK$24</f>
        <v>1080</v>
      </c>
      <c r="BF55" s="133" t="n">
        <f aca="false">RANDBETWEEN(60,100)/100</f>
        <v>0.85</v>
      </c>
      <c r="BG55" s="132" t="n">
        <f aca="false">(AO55*$AK$8+AP55*$AK$9+AQ55*$AK$10+AR55*$AK$11+AS55*$AK$12+AT55*$AK$13+AU55*$AK$14+AV55*$AK$15+AW55*$AK$16+AX55*$AK$17+AY55*$AK$18+AZ55*$AK$19+BA55*$AK$20+BB55*$AK$21+BC55*$AK$22+BD55*$AK$23+BE55) * BF55</f>
        <v>10200</v>
      </c>
      <c r="BH55" s="133" t="n">
        <f aca="false">RANDBETWEEN(80,100)/100</f>
        <v>0.97</v>
      </c>
      <c r="BI55" s="132" t="n">
        <f aca="false">(AO55*$AK$8+AP55*$AK$9+AQ55*$AK$10+AR55*$AK$11+AS55*$AK$12+AT55*$AK$13+AU55*$AK$14+AV55*$AK$15+AW55*$AK$16+AX55*$AK$17+AY55*$AK$18+AZ55*$AK$19+BA55*$AK$20+BB55*$AK$21+BC55*$AK$22+BD55*$AK$23+BE55) * BH55</f>
        <v>11640</v>
      </c>
      <c r="BN55" s="134"/>
      <c r="BO55" s="135"/>
      <c r="BP55" s="156" t="n">
        <f aca="false">M382</f>
        <v>6210.2427078125</v>
      </c>
      <c r="BQ55" s="157" t="n">
        <f aca="false">AC382</f>
        <v>3985.76178333333</v>
      </c>
      <c r="BT55" s="82" t="e">
        <f aca="false">IF(SUM(CD52:CD55) &gt; 0,0,(SUM(CD52:CD55))/(-$BM$10*1000))</f>
        <v>#VALUE!</v>
      </c>
      <c r="BU55" s="158" t="e">
        <f aca="false">IF(SUM(CE52:CE55) &gt; 0,0,(SUM(CE52:CE55))/(-$BM$10*1000))</f>
        <v>#VALUE!</v>
      </c>
      <c r="BV55" s="140" t="n">
        <f aca="false">QUOTIENT(BW55,$BW$5)</f>
        <v>11</v>
      </c>
      <c r="BW55" s="17" t="n">
        <v>47</v>
      </c>
      <c r="BX55" s="141"/>
      <c r="BY55" s="192" t="s">
        <v>75</v>
      </c>
      <c r="BZ55" s="172" t="e">
        <f aca="true">INDIRECT( ADDRESS(CELL("строка",BG55)-BW55+BV55,68)) * CL55</f>
        <v>#VALUE!</v>
      </c>
      <c r="CA55" s="173" t="e">
        <f aca="true">INDIRECT( ADDRESS(CELL("строка",BG55)-BW55+BV55,59)) * CI55</f>
        <v>#VALUE!</v>
      </c>
      <c r="CB55" s="174" t="e">
        <f aca="true">INDIRECT( ADDRESS(CELL("строка",BG55)-BW55+BV55,69)) * CL55</f>
        <v>#VALUE!</v>
      </c>
      <c r="CC55" s="175" t="e">
        <f aca="true">INDIRECT( ADDRESS(CELL("строка",BG55)-BW55+BV55,61)) *CI55</f>
        <v>#VALUE!</v>
      </c>
      <c r="CD55" s="176" t="e">
        <f aca="false">BZ55-CA55</f>
        <v>#VALUE!</v>
      </c>
      <c r="CE55" s="187" t="e">
        <f aca="false">CB55-CC55</f>
        <v>#VALUE!</v>
      </c>
      <c r="CI55" s="178" t="n">
        <f aca="false">$CI$7</f>
        <v>0.1</v>
      </c>
      <c r="CL55" s="23" t="n">
        <f aca="false">CL51</f>
        <v>0.25</v>
      </c>
    </row>
    <row r="56" customFormat="false" ht="13.25" hidden="false" customHeight="true" outlineLevel="0" collapsed="false">
      <c r="A56" s="151" t="s">
        <v>149</v>
      </c>
      <c r="B56" s="152" t="n">
        <v>1.3</v>
      </c>
      <c r="C56" s="152" t="n">
        <v>766.2</v>
      </c>
      <c r="D56" s="153" t="n">
        <v>100</v>
      </c>
      <c r="E56" s="154" t="s">
        <v>83</v>
      </c>
      <c r="F56" s="153" t="n">
        <v>1.5</v>
      </c>
      <c r="G56" s="115" t="n">
        <v>0.15</v>
      </c>
      <c r="H56" s="116" t="n">
        <f aca="false">RANDBETWEEN(80,100)/100</f>
        <v>0.85</v>
      </c>
      <c r="I56" s="117"/>
      <c r="J56" s="118"/>
      <c r="K56" s="119"/>
      <c r="L56" s="118"/>
      <c r="M56" s="179"/>
      <c r="N56" s="121"/>
      <c r="P56" s="121"/>
      <c r="Q56" s="151" t="s">
        <v>149</v>
      </c>
      <c r="R56" s="152" t="n">
        <v>-1.5</v>
      </c>
      <c r="S56" s="152" t="n">
        <v>751.3</v>
      </c>
      <c r="T56" s="153" t="n">
        <v>86</v>
      </c>
      <c r="U56" s="154" t="s">
        <v>101</v>
      </c>
      <c r="V56" s="153" t="n">
        <v>1</v>
      </c>
      <c r="W56" s="115" t="n">
        <v>0.9</v>
      </c>
      <c r="X56" s="116" t="n">
        <f aca="false">RANDBETWEEN(80,100)/100</f>
        <v>0.9</v>
      </c>
      <c r="Y56" s="117"/>
      <c r="Z56" s="118"/>
      <c r="AA56" s="119"/>
      <c r="AB56" s="123"/>
      <c r="AC56" s="124"/>
      <c r="AG56" s="186"/>
      <c r="AM56" s="128" t="n">
        <f aca="false">AM55-1</f>
        <v>44910</v>
      </c>
      <c r="AN56" s="129" t="str">
        <f aca="false">TEXT(AM56,"дддд")</f>
        <v>четверг</v>
      </c>
      <c r="AO56" s="130" t="n">
        <v>1</v>
      </c>
      <c r="AP56" s="131" t="n">
        <v>1</v>
      </c>
      <c r="AQ56" s="131" t="n">
        <f aca="false">RANDBETWEEN(0,1)</f>
        <v>0</v>
      </c>
      <c r="AR56" s="131" t="n">
        <v>1</v>
      </c>
      <c r="AS56" s="131" t="n">
        <f aca="false">RANDBETWEEN(0,1)</f>
        <v>1</v>
      </c>
      <c r="AT56" s="131" t="n">
        <v>1</v>
      </c>
      <c r="AU56" s="131" t="n">
        <f aca="false">RANDBETWEEN(0,1)</f>
        <v>0</v>
      </c>
      <c r="AV56" s="131" t="n">
        <v>0</v>
      </c>
      <c r="AW56" s="131" t="n">
        <f aca="false">RANDBETWEEN(0,1)</f>
        <v>0</v>
      </c>
      <c r="AX56" s="131" t="n">
        <f aca="false">RANDBETWEEN(0,1)</f>
        <v>0</v>
      </c>
      <c r="AY56" s="131" t="n">
        <f aca="false">RANDBETWEEN(0,1)</f>
        <v>1</v>
      </c>
      <c r="AZ56" s="131" t="n">
        <v>1</v>
      </c>
      <c r="BA56" s="131" t="n">
        <f aca="false">RANDBETWEEN(0,1)</f>
        <v>1</v>
      </c>
      <c r="BB56" s="131" t="n">
        <v>1</v>
      </c>
      <c r="BC56" s="131" t="n">
        <f aca="false">RANDBETWEEN(0,1)</f>
        <v>1</v>
      </c>
      <c r="BD56" s="131" t="n">
        <f aca="false">RANDBETWEEN(0,1)</f>
        <v>1</v>
      </c>
      <c r="BE56" s="132" t="n">
        <f aca="false">RANDBETWEEN(40/6,70/6)/10*$AK$24</f>
        <v>1440</v>
      </c>
      <c r="BF56" s="133" t="n">
        <f aca="false">RANDBETWEEN(60,100)/100</f>
        <v>0.73</v>
      </c>
      <c r="BG56" s="132" t="n">
        <f aca="false">(AO56*$AK$8+AP56*$AK$9+AQ56*$AK$10+AR56*$AK$11+AS56*$AK$12+AT56*$AK$13+AU56*$AK$14+AV56*$AK$15+AW56*$AK$16+AX56*$AK$17+AY56*$AK$18+AZ56*$AK$19+BA56*$AK$20+BB56*$AK$21+BC56*$AK$22+BD56*$AK$23+BE56) * BF56</f>
        <v>7942.4</v>
      </c>
      <c r="BH56" s="133" t="n">
        <f aca="false">RANDBETWEEN(80,100)/100</f>
        <v>0.85</v>
      </c>
      <c r="BI56" s="132" t="n">
        <f aca="false">(AO56*$AK$8+AP56*$AK$9+AQ56*$AK$10+AR56*$AK$11+AS56*$AK$12+AT56*$AK$13+AU56*$AK$14+AV56*$AK$15+AW56*$AK$16+AX56*$AK$17+AY56*$AK$18+AZ56*$AK$19+BA56*$AK$20+BB56*$AK$21+BC56*$AK$22+BD56*$AK$23+BE56) * BH56</f>
        <v>9248</v>
      </c>
      <c r="BN56" s="134"/>
      <c r="BO56" s="135"/>
      <c r="BP56" s="156" t="n">
        <f aca="false">M390</f>
        <v>34893.9045</v>
      </c>
      <c r="BQ56" s="157" t="n">
        <f aca="false">AC390</f>
        <v>3978.63545</v>
      </c>
      <c r="BT56" s="82" t="s">
        <v>79</v>
      </c>
      <c r="BU56" s="158"/>
      <c r="BV56" s="140" t="n">
        <f aca="false">QUOTIENT(BW56,$BW$5)</f>
        <v>12</v>
      </c>
      <c r="BW56" s="17" t="n">
        <v>48</v>
      </c>
      <c r="BX56" s="141" t="n">
        <f aca="false">DATE(2023,2,(1-QUOTIENT(BW56,$BW$5)))</f>
        <v>44946</v>
      </c>
      <c r="BY56" s="190" t="s">
        <v>80</v>
      </c>
      <c r="BZ56" s="143" t="e">
        <f aca="true">INDIRECT( ADDRESS(CELL("строка",BG56)-BW56+BV56,68)) * CL56</f>
        <v>#VALUE!</v>
      </c>
      <c r="CA56" s="144" t="e">
        <f aca="true">INDIRECT( ADDRESS(CELL("строка",BG56)-BW56+BV56,59)) *CI56</f>
        <v>#VALUE!</v>
      </c>
      <c r="CB56" s="145" t="e">
        <f aca="true">INDIRECT( ADDRESS(CELL("строка",BG56)-BW56+BV56,69)) * CL56</f>
        <v>#VALUE!</v>
      </c>
      <c r="CC56" s="146" t="e">
        <f aca="true">INDIRECT( ADDRESS(CELL("строка",BG56)-BW56+BV56,61)) *CI56</f>
        <v>#VALUE!</v>
      </c>
      <c r="CD56" s="147" t="e">
        <f aca="false">BZ56-CA56</f>
        <v>#VALUE!</v>
      </c>
      <c r="CE56" s="188" t="e">
        <f aca="false">CB56-CC56</f>
        <v>#VALUE!</v>
      </c>
      <c r="CI56" s="22" t="n">
        <f aca="false">$CI$4</f>
        <v>0.2</v>
      </c>
      <c r="CL56" s="23" t="n">
        <f aca="false">CL52</f>
        <v>0.25</v>
      </c>
    </row>
    <row r="57" customFormat="false" ht="13.25" hidden="false" customHeight="true" outlineLevel="0" collapsed="false">
      <c r="A57" s="151" t="s">
        <v>150</v>
      </c>
      <c r="B57" s="152" t="n">
        <v>-3</v>
      </c>
      <c r="C57" s="152" t="n">
        <v>767.2</v>
      </c>
      <c r="D57" s="153" t="n">
        <v>100</v>
      </c>
      <c r="E57" s="154" t="n">
        <v>0</v>
      </c>
      <c r="F57" s="153" t="n">
        <v>0</v>
      </c>
      <c r="G57" s="115" t="n">
        <v>1</v>
      </c>
      <c r="H57" s="116" t="n">
        <f aca="false">RANDBETWEEN(80,100)/100</f>
        <v>0.87</v>
      </c>
      <c r="I57" s="117"/>
      <c r="J57" s="118"/>
      <c r="K57" s="119"/>
      <c r="L57" s="118"/>
      <c r="M57" s="179"/>
      <c r="N57" s="121"/>
      <c r="P57" s="121"/>
      <c r="Q57" s="151" t="s">
        <v>150</v>
      </c>
      <c r="R57" s="152" t="n">
        <v>-1.4</v>
      </c>
      <c r="S57" s="152" t="n">
        <v>752.2</v>
      </c>
      <c r="T57" s="153" t="n">
        <v>79</v>
      </c>
      <c r="U57" s="154" t="s">
        <v>101</v>
      </c>
      <c r="V57" s="153" t="n">
        <v>1</v>
      </c>
      <c r="W57" s="115" t="n">
        <v>0.9</v>
      </c>
      <c r="X57" s="116" t="n">
        <f aca="false">RANDBETWEEN(80,100)/100</f>
        <v>0.88</v>
      </c>
      <c r="Y57" s="117"/>
      <c r="Z57" s="118"/>
      <c r="AA57" s="119"/>
      <c r="AB57" s="123"/>
      <c r="AC57" s="124"/>
      <c r="AG57" s="186"/>
      <c r="AM57" s="128" t="n">
        <f aca="false">AM56-1</f>
        <v>44909</v>
      </c>
      <c r="AN57" s="129" t="str">
        <f aca="false">TEXT(AM57,"дддд")</f>
        <v>среда</v>
      </c>
      <c r="AO57" s="130" t="n">
        <v>1</v>
      </c>
      <c r="AP57" s="131" t="n">
        <v>1</v>
      </c>
      <c r="AQ57" s="131" t="n">
        <f aca="false">RANDBETWEEN(0,1)</f>
        <v>0</v>
      </c>
      <c r="AR57" s="131" t="n">
        <v>1</v>
      </c>
      <c r="AS57" s="131" t="n">
        <f aca="false">RANDBETWEEN(0,1)</f>
        <v>0</v>
      </c>
      <c r="AT57" s="131" t="n">
        <v>1</v>
      </c>
      <c r="AU57" s="131" t="n">
        <f aca="false">RANDBETWEEN(0,1)</f>
        <v>1</v>
      </c>
      <c r="AV57" s="131" t="n">
        <v>0</v>
      </c>
      <c r="AW57" s="131" t="n">
        <f aca="false">RANDBETWEEN(0,1)</f>
        <v>1</v>
      </c>
      <c r="AX57" s="131" t="n">
        <f aca="false">RANDBETWEEN(0,1)</f>
        <v>1</v>
      </c>
      <c r="AY57" s="131" t="n">
        <f aca="false">RANDBETWEEN(0,1)</f>
        <v>0</v>
      </c>
      <c r="AZ57" s="131" t="n">
        <v>1</v>
      </c>
      <c r="BA57" s="131" t="n">
        <f aca="false">RANDBETWEEN(0,1)</f>
        <v>1</v>
      </c>
      <c r="BB57" s="131" t="n">
        <v>1</v>
      </c>
      <c r="BC57" s="131" t="n">
        <f aca="false">RANDBETWEEN(0,1)</f>
        <v>1</v>
      </c>
      <c r="BD57" s="131" t="n">
        <f aca="false">RANDBETWEEN(0,1)</f>
        <v>1</v>
      </c>
      <c r="BE57" s="132" t="n">
        <f aca="false">RANDBETWEEN(40/6,70/6)/10*$AK$24</f>
        <v>1200</v>
      </c>
      <c r="BF57" s="133" t="n">
        <f aca="false">RANDBETWEEN(60,100)/100</f>
        <v>0.97</v>
      </c>
      <c r="BG57" s="132" t="n">
        <f aca="false">(AO57*$AK$8+AP57*$AK$9+AQ57*$AK$10+AR57*$AK$11+AS57*$AK$12+AT57*$AK$13+AU57*$AK$14+AV57*$AK$15+AW57*$AK$16+AX57*$AK$17+AY57*$AK$18+AZ57*$AK$19+BA57*$AK$20+BB57*$AK$21+BC57*$AK$22+BD57*$AK$23+BE57) * BF57</f>
        <v>11077.4</v>
      </c>
      <c r="BH57" s="133" t="n">
        <f aca="false">RANDBETWEEN(80,100)/100</f>
        <v>0.83</v>
      </c>
      <c r="BI57" s="132" t="n">
        <f aca="false">(AO57*$AK$8+AP57*$AK$9+AQ57*$AK$10+AR57*$AK$11+AS57*$AK$12+AT57*$AK$13+AU57*$AK$14+AV57*$AK$15+AW57*$AK$16+AX57*$AK$17+AY57*$AK$18+AZ57*$AK$19+BA57*$AK$20+BB57*$AK$21+BC57*$AK$22+BD57*$AK$23+BE57) * BH57</f>
        <v>9478.6</v>
      </c>
      <c r="BN57" s="134"/>
      <c r="BO57" s="135"/>
      <c r="BP57" s="156" t="n">
        <f aca="false">M398</f>
        <v>8036.90777708333</v>
      </c>
      <c r="BQ57" s="157" t="n">
        <f aca="false">AC398</f>
        <v>4228.78501875</v>
      </c>
      <c r="BT57" s="82"/>
      <c r="BU57" s="158"/>
      <c r="BV57" s="140" t="n">
        <f aca="false">QUOTIENT(BW57,$BW$5)</f>
        <v>12</v>
      </c>
      <c r="BW57" s="17" t="n">
        <v>49</v>
      </c>
      <c r="BX57" s="141"/>
      <c r="BY57" s="191" t="s">
        <v>84</v>
      </c>
      <c r="BZ57" s="160" t="e">
        <f aca="true">INDIRECT( ADDRESS(CELL("строка",BG57)-BW57+BV57,68)) * CL57</f>
        <v>#VALUE!</v>
      </c>
      <c r="CA57" s="161" t="e">
        <f aca="true">INDIRECT( ADDRESS(CELL("строка",BG57)-BW57+BV57,59)) *CI57</f>
        <v>#VALUE!</v>
      </c>
      <c r="CB57" s="162" t="e">
        <f aca="true">INDIRECT( ADDRESS(CELL("строка",BG57)-BW57+BV57,69)) * CL57</f>
        <v>#VALUE!</v>
      </c>
      <c r="CC57" s="163" t="e">
        <f aca="true">INDIRECT( ADDRESS(CELL("строка",BG57)-BW57+BV57,61)) *CI57</f>
        <v>#VALUE!</v>
      </c>
      <c r="CD57" s="164" t="e">
        <f aca="false">BZ57-CA57</f>
        <v>#VALUE!</v>
      </c>
      <c r="CE57" s="189" t="e">
        <f aca="false">CB57-CC57</f>
        <v>#VALUE!</v>
      </c>
      <c r="CI57" s="22" t="n">
        <f aca="false">$CI$5</f>
        <v>0.3</v>
      </c>
      <c r="CL57" s="23" t="n">
        <f aca="false">CL53</f>
        <v>0.25</v>
      </c>
    </row>
    <row r="58" customFormat="false" ht="13.25" hidden="false" customHeight="true" outlineLevel="0" collapsed="false">
      <c r="A58" s="151" t="s">
        <v>151</v>
      </c>
      <c r="B58" s="152" t="n">
        <v>-6</v>
      </c>
      <c r="C58" s="152" t="n">
        <v>767.5</v>
      </c>
      <c r="D58" s="153" t="n">
        <v>100</v>
      </c>
      <c r="E58" s="154" t="n">
        <v>0</v>
      </c>
      <c r="F58" s="153" t="n">
        <v>0</v>
      </c>
      <c r="G58" s="115" t="n">
        <v>1</v>
      </c>
      <c r="H58" s="116" t="n">
        <f aca="false">RANDBETWEEN(80,100)/100</f>
        <v>0.91</v>
      </c>
      <c r="I58" s="117"/>
      <c r="J58" s="118"/>
      <c r="K58" s="119"/>
      <c r="L58" s="118"/>
      <c r="M58" s="179"/>
      <c r="N58" s="121"/>
      <c r="P58" s="121"/>
      <c r="Q58" s="151" t="s">
        <v>151</v>
      </c>
      <c r="R58" s="152" t="n">
        <v>-2.3</v>
      </c>
      <c r="S58" s="152" t="n">
        <v>752.8</v>
      </c>
      <c r="T58" s="153" t="n">
        <v>81</v>
      </c>
      <c r="U58" s="154" t="s">
        <v>101</v>
      </c>
      <c r="V58" s="153" t="n">
        <v>2</v>
      </c>
      <c r="W58" s="115" t="n">
        <v>0.9</v>
      </c>
      <c r="X58" s="116" t="n">
        <f aca="false">RANDBETWEEN(80,100)/100</f>
        <v>0.99</v>
      </c>
      <c r="Y58" s="117"/>
      <c r="Z58" s="118"/>
      <c r="AA58" s="119"/>
      <c r="AB58" s="123"/>
      <c r="AC58" s="124"/>
      <c r="AG58" s="186"/>
      <c r="AM58" s="128" t="n">
        <f aca="false">AM57-1</f>
        <v>44908</v>
      </c>
      <c r="AN58" s="129" t="str">
        <f aca="false">TEXT(AM58,"дддд")</f>
        <v>вторник</v>
      </c>
      <c r="AO58" s="130" t="n">
        <v>1</v>
      </c>
      <c r="AP58" s="131" t="n">
        <v>1</v>
      </c>
      <c r="AQ58" s="131" t="n">
        <f aca="false">RANDBETWEEN(0,1)</f>
        <v>1</v>
      </c>
      <c r="AR58" s="131" t="n">
        <v>1</v>
      </c>
      <c r="AS58" s="131" t="n">
        <f aca="false">RANDBETWEEN(0,1)</f>
        <v>0</v>
      </c>
      <c r="AT58" s="131" t="n">
        <v>1</v>
      </c>
      <c r="AU58" s="131" t="n">
        <f aca="false">RANDBETWEEN(0,1)</f>
        <v>1</v>
      </c>
      <c r="AV58" s="131" t="n">
        <v>0</v>
      </c>
      <c r="AW58" s="131" t="n">
        <f aca="false">RANDBETWEEN(0,1)</f>
        <v>0</v>
      </c>
      <c r="AX58" s="131" t="n">
        <f aca="false">RANDBETWEEN(0,1)</f>
        <v>1</v>
      </c>
      <c r="AY58" s="131" t="n">
        <f aca="false">RANDBETWEEN(0,1)</f>
        <v>0</v>
      </c>
      <c r="AZ58" s="131" t="n">
        <v>1</v>
      </c>
      <c r="BA58" s="131" t="n">
        <f aca="false">RANDBETWEEN(0,1)</f>
        <v>1</v>
      </c>
      <c r="BB58" s="131" t="n">
        <v>1</v>
      </c>
      <c r="BC58" s="131" t="n">
        <f aca="false">RANDBETWEEN(0,1)</f>
        <v>0</v>
      </c>
      <c r="BD58" s="131" t="n">
        <f aca="false">RANDBETWEEN(0,1)</f>
        <v>0</v>
      </c>
      <c r="BE58" s="132" t="n">
        <f aca="false">RANDBETWEEN(40/6,70/6)/10*$AK$24</f>
        <v>1080</v>
      </c>
      <c r="BF58" s="133" t="n">
        <f aca="false">RANDBETWEEN(60,100)/100</f>
        <v>0.88</v>
      </c>
      <c r="BG58" s="132" t="n">
        <f aca="false">(AO58*$AK$8+AP58*$AK$9+AQ58*$AK$10+AR58*$AK$11+AS58*$AK$12+AT58*$AK$13+AU58*$AK$14+AV58*$AK$15+AW58*$AK$16+AX58*$AK$17+AY58*$AK$18+AZ58*$AK$19+BA58*$AK$20+BB58*$AK$21+BC58*$AK$22+BD58*$AK$23+BE58) * BF58</f>
        <v>8377.6</v>
      </c>
      <c r="BH58" s="133" t="n">
        <f aca="false">RANDBETWEEN(80,100)/100</f>
        <v>0.93</v>
      </c>
      <c r="BI58" s="132" t="n">
        <f aca="false">(AO58*$AK$8+AP58*$AK$9+AQ58*$AK$10+AR58*$AK$11+AS58*$AK$12+AT58*$AK$13+AU58*$AK$14+AV58*$AK$15+AW58*$AK$16+AX58*$AK$17+AY58*$AK$18+AZ58*$AK$19+BA58*$AK$20+BB58*$AK$21+BC58*$AK$22+BD58*$AK$23+BE58) * BH58</f>
        <v>8853.6</v>
      </c>
      <c r="BN58" s="134"/>
      <c r="BO58" s="135"/>
      <c r="BP58" s="156" t="n">
        <f aca="false">M406</f>
        <v>7970.36065</v>
      </c>
      <c r="BQ58" s="157" t="n">
        <f aca="false">AC406</f>
        <v>3927.06789583333</v>
      </c>
      <c r="BT58" s="82"/>
      <c r="BU58" s="158"/>
      <c r="BV58" s="140" t="n">
        <f aca="false">QUOTIENT(BW58,$BW$5)</f>
        <v>12</v>
      </c>
      <c r="BW58" s="17" t="n">
        <v>50</v>
      </c>
      <c r="BX58" s="141"/>
      <c r="BY58" s="191" t="s">
        <v>58</v>
      </c>
      <c r="BZ58" s="160" t="e">
        <f aca="true">INDIRECT( ADDRESS(CELL("строка",BG58)-BW58+BV58,68)) * CL58</f>
        <v>#VALUE!</v>
      </c>
      <c r="CA58" s="161" t="e">
        <f aca="true">INDIRECT( ADDRESS(CELL("строка",BG58)-BW58+BV58,59)) *CI58</f>
        <v>#VALUE!</v>
      </c>
      <c r="CB58" s="162" t="e">
        <f aca="true">INDIRECT( ADDRESS(CELL("строка",BG58)-BW58+BV58,69)) * CL58</f>
        <v>#VALUE!</v>
      </c>
      <c r="CC58" s="163" t="e">
        <f aca="true">INDIRECT( ADDRESS(CELL("строка",BG58)-BW58+BV58,61)) *CI58</f>
        <v>#VALUE!</v>
      </c>
      <c r="CD58" s="164" t="e">
        <f aca="false">BZ58-CA58</f>
        <v>#VALUE!</v>
      </c>
      <c r="CE58" s="189" t="e">
        <f aca="false">CB58-CC58</f>
        <v>#VALUE!</v>
      </c>
      <c r="CI58" s="22" t="n">
        <f aca="false">$CI$6</f>
        <v>0.4</v>
      </c>
      <c r="CL58" s="23" t="n">
        <f aca="false">CL54</f>
        <v>0.25</v>
      </c>
    </row>
    <row r="59" customFormat="false" ht="13.25" hidden="false" customHeight="true" outlineLevel="0" collapsed="false">
      <c r="A59" s="151" t="s">
        <v>152</v>
      </c>
      <c r="B59" s="152" t="n">
        <v>-6</v>
      </c>
      <c r="C59" s="152" t="n">
        <v>766.7</v>
      </c>
      <c r="D59" s="153" t="n">
        <v>100</v>
      </c>
      <c r="E59" s="154" t="s">
        <v>78</v>
      </c>
      <c r="F59" s="153" t="n">
        <v>1.5</v>
      </c>
      <c r="G59" s="115" t="n">
        <v>1</v>
      </c>
      <c r="H59" s="116" t="n">
        <f aca="false">RANDBETWEEN(80,100)/100</f>
        <v>0.88</v>
      </c>
      <c r="I59" s="117"/>
      <c r="J59" s="118"/>
      <c r="K59" s="119"/>
      <c r="L59" s="118"/>
      <c r="M59" s="179"/>
      <c r="N59" s="121"/>
      <c r="P59" s="121"/>
      <c r="Q59" s="151" t="s">
        <v>152</v>
      </c>
      <c r="R59" s="152" t="n">
        <v>-2.5</v>
      </c>
      <c r="S59" s="152" t="n">
        <v>752.9</v>
      </c>
      <c r="T59" s="153" t="n">
        <v>83</v>
      </c>
      <c r="U59" s="154" t="s">
        <v>101</v>
      </c>
      <c r="V59" s="153" t="n">
        <v>2</v>
      </c>
      <c r="W59" s="115" t="n">
        <v>0.9</v>
      </c>
      <c r="X59" s="116" t="n">
        <f aca="false">RANDBETWEEN(80,100)/100</f>
        <v>0.9</v>
      </c>
      <c r="Y59" s="117"/>
      <c r="Z59" s="118"/>
      <c r="AA59" s="119"/>
      <c r="AB59" s="123"/>
      <c r="AC59" s="124"/>
      <c r="AG59" s="186"/>
      <c r="AM59" s="128" t="n">
        <f aca="false">AM58-1</f>
        <v>44907</v>
      </c>
      <c r="AN59" s="129" t="str">
        <f aca="false">TEXT(AM59,"дддд")</f>
        <v>понедельник</v>
      </c>
      <c r="AO59" s="130" t="n">
        <v>1</v>
      </c>
      <c r="AP59" s="131" t="n">
        <v>1</v>
      </c>
      <c r="AQ59" s="131" t="n">
        <f aca="false">RANDBETWEEN(0,1)</f>
        <v>1</v>
      </c>
      <c r="AR59" s="131" t="n">
        <v>1</v>
      </c>
      <c r="AS59" s="131" t="n">
        <f aca="false">RANDBETWEEN(0,1)</f>
        <v>0</v>
      </c>
      <c r="AT59" s="131" t="n">
        <v>1</v>
      </c>
      <c r="AU59" s="131" t="n">
        <f aca="false">RANDBETWEEN(0,1)</f>
        <v>0</v>
      </c>
      <c r="AV59" s="131" t="n">
        <v>0</v>
      </c>
      <c r="AW59" s="131" t="n">
        <f aca="false">RANDBETWEEN(0,1)</f>
        <v>0</v>
      </c>
      <c r="AX59" s="131" t="n">
        <f aca="false">RANDBETWEEN(0,1)</f>
        <v>0</v>
      </c>
      <c r="AY59" s="131" t="n">
        <f aca="false">RANDBETWEEN(0,1)</f>
        <v>1</v>
      </c>
      <c r="AZ59" s="131" t="n">
        <v>1</v>
      </c>
      <c r="BA59" s="131" t="n">
        <f aca="false">RANDBETWEEN(0,1)</f>
        <v>0</v>
      </c>
      <c r="BB59" s="131" t="n">
        <v>1</v>
      </c>
      <c r="BC59" s="131" t="n">
        <f aca="false">RANDBETWEEN(0,1)</f>
        <v>0</v>
      </c>
      <c r="BD59" s="131" t="n">
        <f aca="false">RANDBETWEEN(0,1)</f>
        <v>0</v>
      </c>
      <c r="BE59" s="132" t="n">
        <f aca="false">RANDBETWEEN(40/6,70/6)/10*$AK$24</f>
        <v>1200</v>
      </c>
      <c r="BF59" s="133" t="n">
        <f aca="false">RANDBETWEEN(60,100)/100</f>
        <v>0.85</v>
      </c>
      <c r="BG59" s="132" t="n">
        <f aca="false">(AO59*$AK$8+AP59*$AK$9+AQ59*$AK$10+AR59*$AK$11+AS59*$AK$12+AT59*$AK$13+AU59*$AK$14+AV59*$AK$15+AW59*$AK$16+AX59*$AK$17+AY59*$AK$18+AZ59*$AK$19+BA59*$AK$20+BB59*$AK$21+BC59*$AK$22+BD59*$AK$23+BE59) * BF59</f>
        <v>7616</v>
      </c>
      <c r="BH59" s="133" t="n">
        <f aca="false">RANDBETWEEN(80,100)/100</f>
        <v>0.99</v>
      </c>
      <c r="BI59" s="132" t="n">
        <f aca="false">(AO59*$AK$8+AP59*$AK$9+AQ59*$AK$10+AR59*$AK$11+AS59*$AK$12+AT59*$AK$13+AU59*$AK$14+AV59*$AK$15+AW59*$AK$16+AX59*$AK$17+AY59*$AK$18+AZ59*$AK$19+BA59*$AK$20+BB59*$AK$21+BC59*$AK$22+BD59*$AK$23+BE59) * BH59</f>
        <v>8870.4</v>
      </c>
      <c r="BN59" s="134"/>
      <c r="BO59" s="135"/>
      <c r="BP59" s="156" t="n">
        <f aca="false">M414</f>
        <v>32043.6480833333</v>
      </c>
      <c r="BQ59" s="157" t="n">
        <f aca="false">AC414</f>
        <v>5311.33386666667</v>
      </c>
      <c r="BT59" s="82" t="e">
        <f aca="false">IF(SUM(CD56:CD59) &gt; 0,0,(SUM(CD56:CD59))/(-$BM$10*1000))</f>
        <v>#VALUE!</v>
      </c>
      <c r="BU59" s="158" t="e">
        <f aca="false">IF(SUM(CE56:CE59) &gt; 0,0,(SUM(CE56:CE59))/(-$BM$10*1000))</f>
        <v>#VALUE!</v>
      </c>
      <c r="BV59" s="140" t="n">
        <f aca="false">QUOTIENT(BW59,$BW$5)</f>
        <v>12</v>
      </c>
      <c r="BW59" s="17" t="n">
        <v>51</v>
      </c>
      <c r="BX59" s="141"/>
      <c r="BY59" s="192" t="s">
        <v>75</v>
      </c>
      <c r="BZ59" s="172" t="e">
        <f aca="true">INDIRECT( ADDRESS(CELL("строка",BG59)-BW59+BV59,68)) * CL59</f>
        <v>#VALUE!</v>
      </c>
      <c r="CA59" s="173" t="e">
        <f aca="true">INDIRECT( ADDRESS(CELL("строка",BG59)-BW59+BV59,59)) * CI59</f>
        <v>#VALUE!</v>
      </c>
      <c r="CB59" s="174" t="e">
        <f aca="true">INDIRECT( ADDRESS(CELL("строка",BG59)-BW59+BV59,69)) * CL59</f>
        <v>#VALUE!</v>
      </c>
      <c r="CC59" s="175" t="e">
        <f aca="true">INDIRECT( ADDRESS(CELL("строка",BG59)-BW59+BV59,61)) *CI59</f>
        <v>#VALUE!</v>
      </c>
      <c r="CD59" s="176" t="e">
        <f aca="false">BZ59-CA59</f>
        <v>#VALUE!</v>
      </c>
      <c r="CE59" s="187" t="e">
        <f aca="false">CB59-CC59</f>
        <v>#VALUE!</v>
      </c>
      <c r="CI59" s="178" t="n">
        <f aca="false">$CI$7</f>
        <v>0.1</v>
      </c>
      <c r="CL59" s="23" t="n">
        <f aca="false">CL55</f>
        <v>0.25</v>
      </c>
    </row>
    <row r="60" customFormat="false" ht="13.25" hidden="false" customHeight="true" outlineLevel="0" collapsed="false">
      <c r="A60" s="151" t="s">
        <v>153</v>
      </c>
      <c r="B60" s="152" t="n">
        <v>-7.6</v>
      </c>
      <c r="C60" s="152" t="n">
        <v>767.1</v>
      </c>
      <c r="D60" s="153" t="n">
        <v>100</v>
      </c>
      <c r="E60" s="154" t="s">
        <v>107</v>
      </c>
      <c r="F60" s="153" t="n">
        <v>1.5</v>
      </c>
      <c r="G60" s="115" t="n">
        <v>1</v>
      </c>
      <c r="H60" s="116" t="n">
        <f aca="false">RANDBETWEEN(80,100)/100</f>
        <v>0.91</v>
      </c>
      <c r="I60" s="117"/>
      <c r="J60" s="118"/>
      <c r="K60" s="119"/>
      <c r="L60" s="118"/>
      <c r="M60" s="179"/>
      <c r="N60" s="121"/>
      <c r="P60" s="121"/>
      <c r="Q60" s="151" t="s">
        <v>153</v>
      </c>
      <c r="R60" s="152" t="n">
        <v>-2.7</v>
      </c>
      <c r="S60" s="152" t="n">
        <v>753.6</v>
      </c>
      <c r="T60" s="153" t="n">
        <v>83</v>
      </c>
      <c r="U60" s="154" t="s">
        <v>101</v>
      </c>
      <c r="V60" s="153" t="n">
        <v>1</v>
      </c>
      <c r="W60" s="115" t="n">
        <v>0.9</v>
      </c>
      <c r="X60" s="116" t="n">
        <f aca="false">RANDBETWEEN(80,100)/100</f>
        <v>0.87</v>
      </c>
      <c r="Y60" s="117"/>
      <c r="Z60" s="118"/>
      <c r="AA60" s="119"/>
      <c r="AB60" s="123"/>
      <c r="AC60" s="124"/>
      <c r="AG60" s="186"/>
      <c r="AM60" s="128" t="n">
        <f aca="false">AM59-1</f>
        <v>44906</v>
      </c>
      <c r="AN60" s="129" t="str">
        <f aca="false">TEXT(AM60,"дддд")</f>
        <v>воскресенье</v>
      </c>
      <c r="AO60" s="130" t="n">
        <v>1</v>
      </c>
      <c r="AP60" s="131" t="n">
        <v>1</v>
      </c>
      <c r="AQ60" s="131" t="n">
        <f aca="false">RANDBETWEEN(0,1)</f>
        <v>1</v>
      </c>
      <c r="AR60" s="131" t="n">
        <v>1</v>
      </c>
      <c r="AS60" s="131" t="n">
        <f aca="false">RANDBETWEEN(0,1)</f>
        <v>1</v>
      </c>
      <c r="AT60" s="131" t="n">
        <v>1</v>
      </c>
      <c r="AU60" s="131" t="n">
        <f aca="false">RANDBETWEEN(0,1)</f>
        <v>1</v>
      </c>
      <c r="AV60" s="131" t="n">
        <v>0</v>
      </c>
      <c r="AW60" s="131" t="n">
        <f aca="false">RANDBETWEEN(0,1)</f>
        <v>1</v>
      </c>
      <c r="AX60" s="131" t="n">
        <f aca="false">RANDBETWEEN(0,1)</f>
        <v>1</v>
      </c>
      <c r="AY60" s="131" t="n">
        <f aca="false">RANDBETWEEN(0,1)</f>
        <v>1</v>
      </c>
      <c r="AZ60" s="131" t="n">
        <v>1</v>
      </c>
      <c r="BA60" s="131" t="n">
        <f aca="false">RANDBETWEEN(0,1)</f>
        <v>1</v>
      </c>
      <c r="BB60" s="131" t="n">
        <v>1</v>
      </c>
      <c r="BC60" s="131" t="n">
        <f aca="false">RANDBETWEEN(0,1)</f>
        <v>0</v>
      </c>
      <c r="BD60" s="131" t="n">
        <f aca="false">RANDBETWEEN(0,1)</f>
        <v>0</v>
      </c>
      <c r="BE60" s="132" t="n">
        <f aca="false">RANDBETWEEN(40/6,70/6)/10*$AK$24</f>
        <v>960</v>
      </c>
      <c r="BF60" s="133" t="n">
        <f aca="false">RANDBETWEEN(60,100)/100</f>
        <v>0.85</v>
      </c>
      <c r="BG60" s="132" t="n">
        <f aca="false">(AO60*$AK$8+AP60*$AK$9+AQ60*$AK$10+AR60*$AK$11+AS60*$AK$12+AT60*$AK$13+AU60*$AK$14+AV60*$AK$15+AW60*$AK$16+AX60*$AK$17+AY60*$AK$18+AZ60*$AK$19+BA60*$AK$20+BB60*$AK$21+BC60*$AK$22+BD60*$AK$23+BE60) * BF60</f>
        <v>11050</v>
      </c>
      <c r="BH60" s="133" t="n">
        <f aca="false">RANDBETWEEN(80,100)/100</f>
        <v>0.89</v>
      </c>
      <c r="BI60" s="132" t="n">
        <f aca="false">(AO60*$AK$8+AP60*$AK$9+AQ60*$AK$10+AR60*$AK$11+AS60*$AK$12+AT60*$AK$13+AU60*$AK$14+AV60*$AK$15+AW60*$AK$16+AX60*$AK$17+AY60*$AK$18+AZ60*$AK$19+BA60*$AK$20+BB60*$AK$21+BC60*$AK$22+BD60*$AK$23+BE60) * BH60</f>
        <v>11570</v>
      </c>
      <c r="BN60" s="134"/>
      <c r="BO60" s="135"/>
      <c r="BP60" s="156" t="n">
        <f aca="false">M422</f>
        <v>7279.11616</v>
      </c>
      <c r="BQ60" s="157" t="n">
        <f aca="false">AC422</f>
        <v>4151.3062125</v>
      </c>
      <c r="BT60" s="82" t="s">
        <v>79</v>
      </c>
      <c r="BU60" s="158"/>
      <c r="BV60" s="140" t="n">
        <f aca="false">QUOTIENT(BW60,$BW$5)</f>
        <v>13</v>
      </c>
      <c r="BW60" s="17" t="n">
        <v>52</v>
      </c>
      <c r="BX60" s="141" t="n">
        <f aca="false">DATE(2023,2,(1-QUOTIENT(BW60,$BW$5)))</f>
        <v>44945</v>
      </c>
      <c r="BY60" s="190" t="s">
        <v>80</v>
      </c>
      <c r="BZ60" s="143" t="e">
        <f aca="true">INDIRECT( ADDRESS(CELL("строка",BG60)-BW60+BV60,68)) * CL60</f>
        <v>#VALUE!</v>
      </c>
      <c r="CA60" s="144" t="e">
        <f aca="true">INDIRECT( ADDRESS(CELL("строка",BG60)-BW60+BV60,59)) *CI60</f>
        <v>#VALUE!</v>
      </c>
      <c r="CB60" s="145" t="e">
        <f aca="true">INDIRECT( ADDRESS(CELL("строка",BG60)-BW60+BV60,69)) * CL60</f>
        <v>#VALUE!</v>
      </c>
      <c r="CC60" s="146" t="e">
        <f aca="true">INDIRECT( ADDRESS(CELL("строка",BG60)-BW60+BV60,61)) *CI60</f>
        <v>#VALUE!</v>
      </c>
      <c r="CD60" s="147" t="e">
        <f aca="false">BZ60-CA60</f>
        <v>#VALUE!</v>
      </c>
      <c r="CE60" s="188" t="e">
        <f aca="false">CB60-CC60</f>
        <v>#VALUE!</v>
      </c>
      <c r="CI60" s="22" t="n">
        <f aca="false">$CI$4</f>
        <v>0.2</v>
      </c>
      <c r="CL60" s="23" t="n">
        <f aca="false">CL56</f>
        <v>0.25</v>
      </c>
    </row>
    <row r="61" customFormat="false" ht="13.25" hidden="false" customHeight="true" outlineLevel="0" collapsed="false">
      <c r="A61" s="151" t="s">
        <v>154</v>
      </c>
      <c r="B61" s="152" t="n">
        <v>-6.1</v>
      </c>
      <c r="C61" s="152" t="n">
        <v>766.9</v>
      </c>
      <c r="D61" s="153" t="n">
        <v>100</v>
      </c>
      <c r="E61" s="154" t="s">
        <v>93</v>
      </c>
      <c r="F61" s="153" t="n">
        <v>1.5</v>
      </c>
      <c r="G61" s="115" t="n">
        <v>0.15</v>
      </c>
      <c r="H61" s="116" t="n">
        <f aca="false">RANDBETWEEN(80,100)/100</f>
        <v>1</v>
      </c>
      <c r="I61" s="117"/>
      <c r="J61" s="118"/>
      <c r="K61" s="119"/>
      <c r="L61" s="118"/>
      <c r="M61" s="179"/>
      <c r="N61" s="121"/>
      <c r="P61" s="121"/>
      <c r="Q61" s="151" t="s">
        <v>154</v>
      </c>
      <c r="R61" s="152" t="n">
        <v>-2.6</v>
      </c>
      <c r="S61" s="152" t="n">
        <v>754.6</v>
      </c>
      <c r="T61" s="153" t="n">
        <v>82</v>
      </c>
      <c r="U61" s="154" t="s">
        <v>101</v>
      </c>
      <c r="V61" s="153" t="n">
        <v>1</v>
      </c>
      <c r="W61" s="115" t="n">
        <v>0.9</v>
      </c>
      <c r="X61" s="116" t="n">
        <f aca="false">RANDBETWEEN(80,100)/100</f>
        <v>0.99</v>
      </c>
      <c r="Y61" s="117"/>
      <c r="Z61" s="118"/>
      <c r="AA61" s="119"/>
      <c r="AB61" s="123"/>
      <c r="AC61" s="124"/>
      <c r="AG61" s="186"/>
      <c r="AM61" s="128" t="n">
        <f aca="false">AM60-1</f>
        <v>44905</v>
      </c>
      <c r="AN61" s="129" t="str">
        <f aca="false">TEXT(AM61,"дддд")</f>
        <v>суббота</v>
      </c>
      <c r="AO61" s="130" t="n">
        <v>1</v>
      </c>
      <c r="AP61" s="131" t="n">
        <v>1</v>
      </c>
      <c r="AQ61" s="131" t="n">
        <f aca="false">RANDBETWEEN(0,1)</f>
        <v>1</v>
      </c>
      <c r="AR61" s="131" t="n">
        <v>1</v>
      </c>
      <c r="AS61" s="131" t="n">
        <f aca="false">RANDBETWEEN(0,1)</f>
        <v>0</v>
      </c>
      <c r="AT61" s="131" t="n">
        <v>1</v>
      </c>
      <c r="AU61" s="131" t="n">
        <f aca="false">RANDBETWEEN(0,1)</f>
        <v>0</v>
      </c>
      <c r="AV61" s="131" t="n">
        <v>0</v>
      </c>
      <c r="AW61" s="131" t="n">
        <f aca="false">RANDBETWEEN(0,1)</f>
        <v>0</v>
      </c>
      <c r="AX61" s="131" t="n">
        <f aca="false">RANDBETWEEN(0,1)</f>
        <v>0</v>
      </c>
      <c r="AY61" s="131" t="n">
        <f aca="false">RANDBETWEEN(0,1)</f>
        <v>1</v>
      </c>
      <c r="AZ61" s="131" t="n">
        <v>1</v>
      </c>
      <c r="BA61" s="131" t="n">
        <f aca="false">RANDBETWEEN(0,1)</f>
        <v>0</v>
      </c>
      <c r="BB61" s="131" t="n">
        <v>1</v>
      </c>
      <c r="BC61" s="131" t="n">
        <f aca="false">RANDBETWEEN(0,1)</f>
        <v>1</v>
      </c>
      <c r="BD61" s="131" t="n">
        <f aca="false">RANDBETWEEN(0,1)</f>
        <v>1</v>
      </c>
      <c r="BE61" s="132" t="n">
        <f aca="false">RANDBETWEEN(40/6,70/6)/10*$AK$24</f>
        <v>840</v>
      </c>
      <c r="BF61" s="133" t="n">
        <f aca="false">RANDBETWEEN(60,100)/100</f>
        <v>0.9</v>
      </c>
      <c r="BG61" s="132" t="n">
        <f aca="false">(AO61*$AK$8+AP61*$AK$9+AQ61*$AK$10+AR61*$AK$11+AS61*$AK$12+AT61*$AK$13+AU61*$AK$14+AV61*$AK$15+AW61*$AK$16+AX61*$AK$17+AY61*$AK$18+AZ61*$AK$19+BA61*$AK$20+BB61*$AK$21+BC61*$AK$22+BD61*$AK$23+BE61) * BF61</f>
        <v>8172</v>
      </c>
      <c r="BH61" s="133" t="n">
        <f aca="false">RANDBETWEEN(80,100)/100</f>
        <v>0.84</v>
      </c>
      <c r="BI61" s="132" t="n">
        <f aca="false">(AO61*$AK$8+AP61*$AK$9+AQ61*$AK$10+AR61*$AK$11+AS61*$AK$12+AT61*$AK$13+AU61*$AK$14+AV61*$AK$15+AW61*$AK$16+AX61*$AK$17+AY61*$AK$18+AZ61*$AK$19+BA61*$AK$20+BB61*$AK$21+BC61*$AK$22+BD61*$AK$23+BE61) * BH61</f>
        <v>7627.2</v>
      </c>
      <c r="BN61" s="134"/>
      <c r="BO61" s="135"/>
      <c r="BP61" s="156" t="n">
        <f aca="false">M430</f>
        <v>9943.65008125</v>
      </c>
      <c r="BQ61" s="157" t="n">
        <f aca="false">AC430</f>
        <v>3245.64666666667</v>
      </c>
      <c r="BT61" s="82"/>
      <c r="BU61" s="158"/>
      <c r="BV61" s="140" t="n">
        <f aca="false">QUOTIENT(BW61,$BW$5)</f>
        <v>13</v>
      </c>
      <c r="BW61" s="17" t="n">
        <v>53</v>
      </c>
      <c r="BX61" s="141"/>
      <c r="BY61" s="191" t="s">
        <v>84</v>
      </c>
      <c r="BZ61" s="160" t="e">
        <f aca="true">INDIRECT( ADDRESS(CELL("строка",BG61)-BW61+BV61,68)) * CL61</f>
        <v>#VALUE!</v>
      </c>
      <c r="CA61" s="161" t="e">
        <f aca="true">INDIRECT( ADDRESS(CELL("строка",BG61)-BW61+BV61,59)) *CI61</f>
        <v>#VALUE!</v>
      </c>
      <c r="CB61" s="162" t="e">
        <f aca="true">INDIRECT( ADDRESS(CELL("строка",BG61)-BW61+BV61,69)) * CL61</f>
        <v>#VALUE!</v>
      </c>
      <c r="CC61" s="163" t="e">
        <f aca="true">INDIRECT( ADDRESS(CELL("строка",BG61)-BW61+BV61,61)) *CI61</f>
        <v>#VALUE!</v>
      </c>
      <c r="CD61" s="164" t="e">
        <f aca="false">BZ61-CA61</f>
        <v>#VALUE!</v>
      </c>
      <c r="CE61" s="189" t="e">
        <f aca="false">CB61-CC61</f>
        <v>#VALUE!</v>
      </c>
      <c r="CI61" s="22" t="n">
        <f aca="false">$CI$5</f>
        <v>0.3</v>
      </c>
      <c r="CL61" s="23" t="n">
        <f aca="false">CL57</f>
        <v>0.25</v>
      </c>
    </row>
    <row r="62" customFormat="false" ht="13.25" hidden="false" customHeight="true" outlineLevel="0" collapsed="false">
      <c r="A62" s="151" t="s">
        <v>155</v>
      </c>
      <c r="B62" s="152" t="n">
        <v>-3.7</v>
      </c>
      <c r="C62" s="152" t="n">
        <v>767.1</v>
      </c>
      <c r="D62" s="153" t="n">
        <v>100</v>
      </c>
      <c r="E62" s="154" t="s">
        <v>93</v>
      </c>
      <c r="F62" s="153" t="n">
        <v>1.5</v>
      </c>
      <c r="G62" s="115" t="n">
        <v>0.15</v>
      </c>
      <c r="H62" s="116" t="n">
        <f aca="false">RANDBETWEEN(80,100)/100</f>
        <v>0.9</v>
      </c>
      <c r="I62" s="117" t="n">
        <v>0.3946875</v>
      </c>
      <c r="J62" s="118" t="n">
        <v>0.3946875</v>
      </c>
      <c r="K62" s="119" t="n">
        <f aca="false">(J62 * 24) * $B$3 * $F$3 * (1 - 0.7*AVERAGE(G62:G69)) * AVERAGE(H62:H69)</f>
        <v>7475.3121796875</v>
      </c>
      <c r="L62" s="118" t="n">
        <f aca="false">IF(AVERAGE(F62:F69)&gt; $J$3, $B$4*$F$4*AVERAGE(F62:F69)/$B$5*24*AVERAGE(H62:H69), $B$4*$F$4*AVERAGE(F62:F69)/$B$5*24*AVERAGE(H62:H69) * 0.2)</f>
        <v>2115</v>
      </c>
      <c r="M62" s="179" t="n">
        <f aca="false">K62+L62</f>
        <v>9590.3121796875</v>
      </c>
      <c r="N62" s="121"/>
      <c r="P62" s="121"/>
      <c r="Q62" s="151" t="s">
        <v>155</v>
      </c>
      <c r="R62" s="152" t="n">
        <v>-1.5</v>
      </c>
      <c r="S62" s="152" t="n">
        <v>755.5</v>
      </c>
      <c r="T62" s="153" t="n">
        <v>84</v>
      </c>
      <c r="U62" s="154" t="s">
        <v>101</v>
      </c>
      <c r="V62" s="153" t="n">
        <v>1</v>
      </c>
      <c r="W62" s="115" t="n">
        <v>0.9</v>
      </c>
      <c r="X62" s="116" t="n">
        <f aca="false">RANDBETWEEN(80,100)/100</f>
        <v>0.98</v>
      </c>
      <c r="Y62" s="117" t="n">
        <v>0.340289351851852</v>
      </c>
      <c r="Z62" s="118" t="n">
        <v>0.340289351851852</v>
      </c>
      <c r="AA62" s="119" t="n">
        <f aca="false">(Z62 * 24) * $B$3 * $F$3 * (1 - 0.7 * AVERAGE(W62:W69)) * AVERAGE(X62:X69)</f>
        <v>3277.1089625</v>
      </c>
      <c r="AB62" s="123" t="n">
        <f aca="false">IF(AVERAGE(V62:V69)&gt; $J$3, $B$4*$F$4*AVERAGE(V62:V69)/$B$5*24*AVERAGE(X62:X69), $B$4*$F$4*AVERAGE(V62:V69)/$B$5*24*AVERAGE(X62:X69) * 0.2)</f>
        <v>1156.8</v>
      </c>
      <c r="AC62" s="124" t="n">
        <f aca="false">AA62+AB62</f>
        <v>4433.9089625</v>
      </c>
      <c r="AG62" s="186"/>
      <c r="AM62" s="128" t="n">
        <f aca="false">AM61-1</f>
        <v>44904</v>
      </c>
      <c r="AN62" s="129" t="str">
        <f aca="false">TEXT(AM62,"дддд")</f>
        <v>пятница</v>
      </c>
      <c r="AO62" s="130" t="n">
        <v>1</v>
      </c>
      <c r="AP62" s="131" t="n">
        <v>1</v>
      </c>
      <c r="AQ62" s="131" t="n">
        <f aca="false">RANDBETWEEN(0,1)</f>
        <v>0</v>
      </c>
      <c r="AR62" s="131" t="n">
        <v>1</v>
      </c>
      <c r="AS62" s="131" t="n">
        <f aca="false">RANDBETWEEN(0,1)</f>
        <v>0</v>
      </c>
      <c r="AT62" s="131" t="n">
        <v>1</v>
      </c>
      <c r="AU62" s="131" t="n">
        <f aca="false">RANDBETWEEN(0,1)</f>
        <v>1</v>
      </c>
      <c r="AV62" s="131" t="n">
        <v>0</v>
      </c>
      <c r="AW62" s="131" t="n">
        <f aca="false">RANDBETWEEN(0,1)</f>
        <v>0</v>
      </c>
      <c r="AX62" s="131" t="n">
        <f aca="false">RANDBETWEEN(0,1)</f>
        <v>1</v>
      </c>
      <c r="AY62" s="131" t="n">
        <f aca="false">RANDBETWEEN(0,1)</f>
        <v>0</v>
      </c>
      <c r="AZ62" s="131" t="n">
        <v>1</v>
      </c>
      <c r="BA62" s="131" t="n">
        <f aca="false">RANDBETWEEN(0,1)</f>
        <v>0</v>
      </c>
      <c r="BB62" s="131" t="n">
        <v>1</v>
      </c>
      <c r="BC62" s="131" t="n">
        <f aca="false">RANDBETWEEN(0,1)</f>
        <v>1</v>
      </c>
      <c r="BD62" s="131" t="n">
        <f aca="false">RANDBETWEEN(0,1)</f>
        <v>1</v>
      </c>
      <c r="BE62" s="132" t="n">
        <f aca="false">RANDBETWEEN(40/6,70/6)/10*$AK$24</f>
        <v>960</v>
      </c>
      <c r="BF62" s="133" t="n">
        <f aca="false">RANDBETWEEN(60,100)/100</f>
        <v>0.64</v>
      </c>
      <c r="BG62" s="132" t="n">
        <f aca="false">(AO62*$AK$8+AP62*$AK$9+AQ62*$AK$10+AR62*$AK$11+AS62*$AK$12+AT62*$AK$13+AU62*$AK$14+AV62*$AK$15+AW62*$AK$16+AX62*$AK$17+AY62*$AK$18+AZ62*$AK$19+BA62*$AK$20+BB62*$AK$21+BC62*$AK$22+BD62*$AK$23+BE62) * BF62</f>
        <v>5811.2</v>
      </c>
      <c r="BH62" s="133" t="n">
        <f aca="false">RANDBETWEEN(80,100)/100</f>
        <v>0.89</v>
      </c>
      <c r="BI62" s="132" t="n">
        <f aca="false">(AO62*$AK$8+AP62*$AK$9+AQ62*$AK$10+AR62*$AK$11+AS62*$AK$12+AT62*$AK$13+AU62*$AK$14+AV62*$AK$15+AW62*$AK$16+AX62*$AK$17+AY62*$AK$18+AZ62*$AK$19+BA62*$AK$20+BB62*$AK$21+BC62*$AK$22+BD62*$AK$23+BE62) * BH62</f>
        <v>8081.2</v>
      </c>
      <c r="BN62" s="134"/>
      <c r="BO62" s="135"/>
      <c r="BP62" s="156" t="n">
        <f aca="false">M438</f>
        <v>6430.8125</v>
      </c>
      <c r="BQ62" s="157" t="n">
        <f aca="false">AC438</f>
        <v>4304.9979</v>
      </c>
      <c r="BT62" s="82"/>
      <c r="BU62" s="158"/>
      <c r="BV62" s="140" t="n">
        <f aca="false">QUOTIENT(BW62,$BW$5)</f>
        <v>13</v>
      </c>
      <c r="BW62" s="17" t="n">
        <v>54</v>
      </c>
      <c r="BX62" s="141"/>
      <c r="BY62" s="191" t="s">
        <v>58</v>
      </c>
      <c r="BZ62" s="160" t="e">
        <f aca="true">INDIRECT( ADDRESS(CELL("строка",BG62)-BW62+BV62,68)) * CL62</f>
        <v>#VALUE!</v>
      </c>
      <c r="CA62" s="161" t="e">
        <f aca="true">INDIRECT( ADDRESS(CELL("строка",BG62)-BW62+BV62,59)) *CI62</f>
        <v>#VALUE!</v>
      </c>
      <c r="CB62" s="162" t="e">
        <f aca="true">INDIRECT( ADDRESS(CELL("строка",BG62)-BW62+BV62,69)) * CL62</f>
        <v>#VALUE!</v>
      </c>
      <c r="CC62" s="163" t="e">
        <f aca="true">INDIRECT( ADDRESS(CELL("строка",BG62)-BW62+BV62,61)) *CI62</f>
        <v>#VALUE!</v>
      </c>
      <c r="CD62" s="164" t="e">
        <f aca="false">BZ62-CA62</f>
        <v>#VALUE!</v>
      </c>
      <c r="CE62" s="189" t="e">
        <f aca="false">CB62-CC62</f>
        <v>#VALUE!</v>
      </c>
      <c r="CI62" s="22" t="n">
        <f aca="false">$CI$6</f>
        <v>0.4</v>
      </c>
      <c r="CL62" s="23" t="n">
        <f aca="false">CL58</f>
        <v>0.25</v>
      </c>
    </row>
    <row r="63" customFormat="false" ht="13.25" hidden="false" customHeight="true" outlineLevel="0" collapsed="false">
      <c r="A63" s="151" t="s">
        <v>156</v>
      </c>
      <c r="B63" s="152" t="n">
        <v>-1.9</v>
      </c>
      <c r="C63" s="152" t="n">
        <v>767.3</v>
      </c>
      <c r="D63" s="153" t="n">
        <v>100</v>
      </c>
      <c r="E63" s="154" t="s">
        <v>93</v>
      </c>
      <c r="F63" s="153" t="n">
        <v>1.5</v>
      </c>
      <c r="G63" s="115" t="n">
        <v>0.15</v>
      </c>
      <c r="H63" s="116" t="n">
        <f aca="false">RANDBETWEEN(80,100)/100</f>
        <v>0.92</v>
      </c>
      <c r="I63" s="117"/>
      <c r="J63" s="118"/>
      <c r="K63" s="119"/>
      <c r="L63" s="118"/>
      <c r="M63" s="179"/>
      <c r="N63" s="121"/>
      <c r="P63" s="121"/>
      <c r="Q63" s="151" t="s">
        <v>156</v>
      </c>
      <c r="R63" s="152" t="n">
        <v>-1.2</v>
      </c>
      <c r="S63" s="152" t="n">
        <v>756.4</v>
      </c>
      <c r="T63" s="153" t="n">
        <v>80</v>
      </c>
      <c r="U63" s="154" t="s">
        <v>101</v>
      </c>
      <c r="V63" s="153" t="n">
        <v>1</v>
      </c>
      <c r="W63" s="115" t="n">
        <v>0.9</v>
      </c>
      <c r="X63" s="116" t="n">
        <f aca="false">RANDBETWEEN(80,100)/100</f>
        <v>0.83</v>
      </c>
      <c r="Y63" s="117"/>
      <c r="Z63" s="118"/>
      <c r="AA63" s="119"/>
      <c r="AB63" s="123"/>
      <c r="AC63" s="124"/>
      <c r="AG63" s="186"/>
      <c r="AM63" s="128" t="n">
        <f aca="false">AM62-1</f>
        <v>44903</v>
      </c>
      <c r="AN63" s="129" t="str">
        <f aca="false">TEXT(AM63,"дддд")</f>
        <v>четверг</v>
      </c>
      <c r="AO63" s="130" t="n">
        <v>1</v>
      </c>
      <c r="AP63" s="131" t="n">
        <v>1</v>
      </c>
      <c r="AQ63" s="131" t="n">
        <f aca="false">RANDBETWEEN(0,1)</f>
        <v>1</v>
      </c>
      <c r="AR63" s="131" t="n">
        <v>1</v>
      </c>
      <c r="AS63" s="131" t="n">
        <f aca="false">RANDBETWEEN(0,1)</f>
        <v>1</v>
      </c>
      <c r="AT63" s="131" t="n">
        <v>1</v>
      </c>
      <c r="AU63" s="131" t="n">
        <f aca="false">RANDBETWEEN(0,1)</f>
        <v>1</v>
      </c>
      <c r="AV63" s="131" t="n">
        <v>0</v>
      </c>
      <c r="AW63" s="131" t="n">
        <f aca="false">RANDBETWEEN(0,1)</f>
        <v>1</v>
      </c>
      <c r="AX63" s="131" t="n">
        <f aca="false">RANDBETWEEN(0,1)</f>
        <v>0</v>
      </c>
      <c r="AY63" s="131" t="n">
        <f aca="false">RANDBETWEEN(0,1)</f>
        <v>1</v>
      </c>
      <c r="AZ63" s="131" t="n">
        <v>1</v>
      </c>
      <c r="BA63" s="131" t="n">
        <f aca="false">RANDBETWEEN(0,1)</f>
        <v>1</v>
      </c>
      <c r="BB63" s="131" t="n">
        <v>1</v>
      </c>
      <c r="BC63" s="131" t="n">
        <f aca="false">RANDBETWEEN(0,1)</f>
        <v>1</v>
      </c>
      <c r="BD63" s="131" t="n">
        <f aca="false">RANDBETWEEN(0,1)</f>
        <v>0</v>
      </c>
      <c r="BE63" s="132" t="n">
        <f aca="false">RANDBETWEEN(40/6,70/6)/10*$AK$24</f>
        <v>1080</v>
      </c>
      <c r="BF63" s="133" t="n">
        <f aca="false">RANDBETWEEN(60,100)/100</f>
        <v>0.86</v>
      </c>
      <c r="BG63" s="132" t="n">
        <f aca="false">(AO63*$AK$8+AP63*$AK$9+AQ63*$AK$10+AR63*$AK$11+AS63*$AK$12+AT63*$AK$13+AU63*$AK$14+AV63*$AK$15+AW63*$AK$16+AX63*$AK$17+AY63*$AK$18+AZ63*$AK$19+BA63*$AK$20+BB63*$AK$21+BC63*$AK$22+BD63*$AK$23+BE63) * BF63</f>
        <v>10560.8</v>
      </c>
      <c r="BH63" s="133" t="n">
        <f aca="false">RANDBETWEEN(80,100)/100</f>
        <v>0.93</v>
      </c>
      <c r="BI63" s="132" t="n">
        <f aca="false">(AO63*$AK$8+AP63*$AK$9+AQ63*$AK$10+AR63*$AK$11+AS63*$AK$12+AT63*$AK$13+AU63*$AK$14+AV63*$AK$15+AW63*$AK$16+AX63*$AK$17+AY63*$AK$18+AZ63*$AK$19+BA63*$AK$20+BB63*$AK$21+BC63*$AK$22+BD63*$AK$23+BE63) * BH63</f>
        <v>11420.4</v>
      </c>
      <c r="BN63" s="134"/>
      <c r="BO63" s="135"/>
      <c r="BP63" s="156" t="n">
        <f aca="false">M446</f>
        <v>8204.98875</v>
      </c>
      <c r="BQ63" s="157" t="n">
        <f aca="false">AC446</f>
        <v>5402.04005859375</v>
      </c>
      <c r="BT63" s="82" t="e">
        <f aca="false">IF(SUM(CD60:CD63) &gt; 0,0,(SUM(CD60:CD63))/(-$BM$10*1000))</f>
        <v>#VALUE!</v>
      </c>
      <c r="BU63" s="158" t="e">
        <f aca="false">IF(SUM(CE60:CE63) &gt; 0,0,(SUM(CE60:CE63))/(-$BM$10*1000))</f>
        <v>#VALUE!</v>
      </c>
      <c r="BV63" s="140" t="n">
        <f aca="false">QUOTIENT(BW63,$BW$5)</f>
        <v>13</v>
      </c>
      <c r="BW63" s="17" t="n">
        <v>55</v>
      </c>
      <c r="BX63" s="141"/>
      <c r="BY63" s="192" t="s">
        <v>75</v>
      </c>
      <c r="BZ63" s="172" t="e">
        <f aca="true">INDIRECT( ADDRESS(CELL("строка",BG63)-BW63+BV63,68)) * CL63</f>
        <v>#VALUE!</v>
      </c>
      <c r="CA63" s="173" t="e">
        <f aca="true">INDIRECT( ADDRESS(CELL("строка",BG63)-BW63+BV63,59)) * CI63</f>
        <v>#VALUE!</v>
      </c>
      <c r="CB63" s="174" t="e">
        <f aca="true">INDIRECT( ADDRESS(CELL("строка",BG63)-BW63+BV63,69)) * CL63</f>
        <v>#VALUE!</v>
      </c>
      <c r="CC63" s="175" t="e">
        <f aca="true">INDIRECT( ADDRESS(CELL("строка",BG63)-BW63+BV63,61)) *CI63</f>
        <v>#VALUE!</v>
      </c>
      <c r="CD63" s="176" t="e">
        <f aca="false">BZ63-CA63</f>
        <v>#VALUE!</v>
      </c>
      <c r="CE63" s="187" t="e">
        <f aca="false">CB63-CC63</f>
        <v>#VALUE!</v>
      </c>
      <c r="CI63" s="178" t="n">
        <f aca="false">$CI$7</f>
        <v>0.1</v>
      </c>
      <c r="CL63" s="23" t="n">
        <f aca="false">CL59</f>
        <v>0.25</v>
      </c>
    </row>
    <row r="64" customFormat="false" ht="13.25" hidden="false" customHeight="true" outlineLevel="0" collapsed="false">
      <c r="A64" s="151" t="s">
        <v>157</v>
      </c>
      <c r="B64" s="152" t="n">
        <v>-0.1</v>
      </c>
      <c r="C64" s="152" t="n">
        <v>767.6</v>
      </c>
      <c r="D64" s="153" t="n">
        <v>100</v>
      </c>
      <c r="E64" s="154" t="s">
        <v>91</v>
      </c>
      <c r="F64" s="153" t="n">
        <v>3</v>
      </c>
      <c r="G64" s="115" t="n">
        <v>0.15</v>
      </c>
      <c r="H64" s="116" t="n">
        <f aca="false">RANDBETWEEN(80,100)/100</f>
        <v>0.8</v>
      </c>
      <c r="I64" s="117"/>
      <c r="J64" s="118"/>
      <c r="K64" s="119"/>
      <c r="L64" s="118"/>
      <c r="M64" s="179"/>
      <c r="N64" s="121"/>
      <c r="P64" s="121"/>
      <c r="Q64" s="151" t="s">
        <v>157</v>
      </c>
      <c r="R64" s="152" t="n">
        <v>-1.3</v>
      </c>
      <c r="S64" s="152" t="n">
        <v>757.6</v>
      </c>
      <c r="T64" s="153" t="n">
        <v>80</v>
      </c>
      <c r="U64" s="154" t="s">
        <v>101</v>
      </c>
      <c r="V64" s="153" t="n">
        <v>1</v>
      </c>
      <c r="W64" s="115" t="n">
        <v>0.9</v>
      </c>
      <c r="X64" s="116" t="n">
        <f aca="false">RANDBETWEEN(80,100)/100</f>
        <v>0.99</v>
      </c>
      <c r="Y64" s="117"/>
      <c r="Z64" s="118"/>
      <c r="AA64" s="119"/>
      <c r="AB64" s="123"/>
      <c r="AC64" s="124"/>
      <c r="AG64" s="186"/>
      <c r="AM64" s="128" t="n">
        <f aca="false">AM63-1</f>
        <v>44902</v>
      </c>
      <c r="AN64" s="129" t="str">
        <f aca="false">TEXT(AM64,"дддд")</f>
        <v>среда</v>
      </c>
      <c r="AO64" s="130" t="n">
        <v>1</v>
      </c>
      <c r="AP64" s="131" t="n">
        <v>1</v>
      </c>
      <c r="AQ64" s="131" t="n">
        <f aca="false">RANDBETWEEN(0,1)</f>
        <v>1</v>
      </c>
      <c r="AR64" s="131" t="n">
        <v>1</v>
      </c>
      <c r="AS64" s="131" t="n">
        <f aca="false">RANDBETWEEN(0,1)</f>
        <v>0</v>
      </c>
      <c r="AT64" s="131" t="n">
        <v>1</v>
      </c>
      <c r="AU64" s="131" t="n">
        <f aca="false">RANDBETWEEN(0,1)</f>
        <v>1</v>
      </c>
      <c r="AV64" s="131" t="n">
        <v>0</v>
      </c>
      <c r="AW64" s="131" t="n">
        <f aca="false">RANDBETWEEN(0,1)</f>
        <v>0</v>
      </c>
      <c r="AX64" s="131" t="n">
        <f aca="false">RANDBETWEEN(0,1)</f>
        <v>0</v>
      </c>
      <c r="AY64" s="131" t="n">
        <f aca="false">RANDBETWEEN(0,1)</f>
        <v>0</v>
      </c>
      <c r="AZ64" s="131" t="n">
        <v>1</v>
      </c>
      <c r="BA64" s="131" t="n">
        <f aca="false">RANDBETWEEN(0,1)</f>
        <v>1</v>
      </c>
      <c r="BB64" s="131" t="n">
        <v>1</v>
      </c>
      <c r="BC64" s="131" t="n">
        <f aca="false">RANDBETWEEN(0,1)</f>
        <v>1</v>
      </c>
      <c r="BD64" s="131" t="n">
        <f aca="false">RANDBETWEEN(0,1)</f>
        <v>0</v>
      </c>
      <c r="BE64" s="132" t="n">
        <f aca="false">RANDBETWEEN(40/6,70/6)/10*$AK$24</f>
        <v>1200</v>
      </c>
      <c r="BF64" s="133" t="n">
        <f aca="false">RANDBETWEEN(60,100)/100</f>
        <v>0.72</v>
      </c>
      <c r="BG64" s="132" t="n">
        <f aca="false">(AO64*$AK$8+AP64*$AK$9+AQ64*$AK$10+AR64*$AK$11+AS64*$AK$12+AT64*$AK$13+AU64*$AK$14+AV64*$AK$15+AW64*$AK$16+AX64*$AK$17+AY64*$AK$18+AZ64*$AK$19+BA64*$AK$20+BB64*$AK$21+BC64*$AK$22+BD64*$AK$23+BE64) * BF64</f>
        <v>6336</v>
      </c>
      <c r="BH64" s="133" t="n">
        <f aca="false">RANDBETWEEN(80,100)/100</f>
        <v>0.83</v>
      </c>
      <c r="BI64" s="132" t="n">
        <f aca="false">(AO64*$AK$8+AP64*$AK$9+AQ64*$AK$10+AR64*$AK$11+AS64*$AK$12+AT64*$AK$13+AU64*$AK$14+AV64*$AK$15+AW64*$AK$16+AX64*$AK$17+AY64*$AK$18+AZ64*$AK$19+BA64*$AK$20+BB64*$AK$21+BC64*$AK$22+BD64*$AK$23+BE64) * BH64</f>
        <v>7304</v>
      </c>
      <c r="BN64" s="134"/>
      <c r="BO64" s="135"/>
      <c r="BP64" s="156" t="n">
        <f aca="false">M454</f>
        <v>32575.5288222222</v>
      </c>
      <c r="BQ64" s="157" t="n">
        <f aca="false">AC454</f>
        <v>8085.11619375</v>
      </c>
      <c r="BT64" s="82" t="s">
        <v>79</v>
      </c>
      <c r="BU64" s="158"/>
      <c r="BV64" s="140" t="n">
        <f aca="false">QUOTIENT(BW64,$BW$5)</f>
        <v>14</v>
      </c>
      <c r="BW64" s="17" t="n">
        <v>56</v>
      </c>
      <c r="BX64" s="141" t="n">
        <f aca="false">DATE(2023,2,(1-QUOTIENT(BW64,$BW$5)))</f>
        <v>44944</v>
      </c>
      <c r="BY64" s="190" t="s">
        <v>80</v>
      </c>
      <c r="BZ64" s="143" t="e">
        <f aca="true">INDIRECT( ADDRESS(CELL("строка",BG64)-BW64+BV64,68)) * CL64</f>
        <v>#VALUE!</v>
      </c>
      <c r="CA64" s="144" t="e">
        <f aca="true">INDIRECT( ADDRESS(CELL("строка",BG64)-BW64+BV64,59)) *CI64</f>
        <v>#VALUE!</v>
      </c>
      <c r="CB64" s="145" t="e">
        <f aca="true">INDIRECT( ADDRESS(CELL("строка",BG64)-BW64+BV64,69)) * CL64</f>
        <v>#VALUE!</v>
      </c>
      <c r="CC64" s="146" t="e">
        <f aca="true">INDIRECT( ADDRESS(CELL("строка",BG64)-BW64+BV64,61)) *CI64</f>
        <v>#VALUE!</v>
      </c>
      <c r="CD64" s="147" t="e">
        <f aca="false">BZ64-CA64</f>
        <v>#VALUE!</v>
      </c>
      <c r="CE64" s="188" t="e">
        <f aca="false">CB64-CC64</f>
        <v>#VALUE!</v>
      </c>
      <c r="CI64" s="22" t="n">
        <f aca="false">$CI$4</f>
        <v>0.2</v>
      </c>
      <c r="CL64" s="23" t="n">
        <f aca="false">CL60</f>
        <v>0.25</v>
      </c>
    </row>
    <row r="65" customFormat="false" ht="13.25" hidden="false" customHeight="true" outlineLevel="0" collapsed="false">
      <c r="A65" s="151" t="s">
        <v>158</v>
      </c>
      <c r="B65" s="152" t="n">
        <v>-2.5</v>
      </c>
      <c r="C65" s="152" t="n">
        <v>768.4</v>
      </c>
      <c r="D65" s="153" t="n">
        <v>100</v>
      </c>
      <c r="E65" s="154" t="s">
        <v>107</v>
      </c>
      <c r="F65" s="153" t="n">
        <v>1.5</v>
      </c>
      <c r="G65" s="115" t="n">
        <v>1</v>
      </c>
      <c r="H65" s="116" t="n">
        <f aca="false">RANDBETWEEN(80,100)/100</f>
        <v>0.85</v>
      </c>
      <c r="I65" s="117"/>
      <c r="J65" s="118"/>
      <c r="K65" s="119"/>
      <c r="L65" s="118"/>
      <c r="M65" s="179"/>
      <c r="N65" s="121"/>
      <c r="P65" s="121"/>
      <c r="Q65" s="151" t="s">
        <v>158</v>
      </c>
      <c r="R65" s="152" t="n">
        <v>-1.1</v>
      </c>
      <c r="S65" s="152" t="n">
        <v>759.1</v>
      </c>
      <c r="T65" s="153" t="n">
        <v>80</v>
      </c>
      <c r="U65" s="154" t="s">
        <v>101</v>
      </c>
      <c r="V65" s="153" t="n">
        <v>1</v>
      </c>
      <c r="W65" s="115" t="n">
        <v>0.9</v>
      </c>
      <c r="X65" s="116" t="n">
        <f aca="false">RANDBETWEEN(80,100)/100</f>
        <v>0.81</v>
      </c>
      <c r="Y65" s="117"/>
      <c r="Z65" s="118"/>
      <c r="AA65" s="119"/>
      <c r="AB65" s="123"/>
      <c r="AC65" s="124"/>
      <c r="AG65" s="186"/>
      <c r="AM65" s="128" t="n">
        <f aca="false">AM64-1</f>
        <v>44901</v>
      </c>
      <c r="AN65" s="129" t="str">
        <f aca="false">TEXT(AM65,"дддд")</f>
        <v>вторник</v>
      </c>
      <c r="AO65" s="130" t="n">
        <v>1</v>
      </c>
      <c r="AP65" s="131" t="n">
        <v>1</v>
      </c>
      <c r="AQ65" s="131" t="n">
        <f aca="false">RANDBETWEEN(0,1)</f>
        <v>0</v>
      </c>
      <c r="AR65" s="131" t="n">
        <v>1</v>
      </c>
      <c r="AS65" s="131" t="n">
        <f aca="false">RANDBETWEEN(0,1)</f>
        <v>1</v>
      </c>
      <c r="AT65" s="131" t="n">
        <v>1</v>
      </c>
      <c r="AU65" s="131" t="n">
        <f aca="false">RANDBETWEEN(0,1)</f>
        <v>0</v>
      </c>
      <c r="AV65" s="131" t="n">
        <v>0</v>
      </c>
      <c r="AW65" s="131" t="n">
        <f aca="false">RANDBETWEEN(0,1)</f>
        <v>0</v>
      </c>
      <c r="AX65" s="131" t="n">
        <f aca="false">RANDBETWEEN(0,1)</f>
        <v>0</v>
      </c>
      <c r="AY65" s="131" t="n">
        <f aca="false">RANDBETWEEN(0,1)</f>
        <v>0</v>
      </c>
      <c r="AZ65" s="131" t="n">
        <v>1</v>
      </c>
      <c r="BA65" s="131" t="n">
        <f aca="false">RANDBETWEEN(0,1)</f>
        <v>1</v>
      </c>
      <c r="BB65" s="131" t="n">
        <v>1</v>
      </c>
      <c r="BC65" s="131" t="n">
        <f aca="false">RANDBETWEEN(0,1)</f>
        <v>0</v>
      </c>
      <c r="BD65" s="131" t="n">
        <f aca="false">RANDBETWEEN(0,1)</f>
        <v>1</v>
      </c>
      <c r="BE65" s="132" t="n">
        <f aca="false">RANDBETWEEN(40/6,70/6)/10*$AK$24</f>
        <v>840</v>
      </c>
      <c r="BF65" s="133" t="n">
        <f aca="false">RANDBETWEEN(60,100)/100</f>
        <v>0.61</v>
      </c>
      <c r="BG65" s="132" t="n">
        <f aca="false">(AO65*$AK$8+AP65*$AK$9+AQ65*$AK$10+AR65*$AK$11+AS65*$AK$12+AT65*$AK$13+AU65*$AK$14+AV65*$AK$15+AW65*$AK$16+AX65*$AK$17+AY65*$AK$18+AZ65*$AK$19+BA65*$AK$20+BB65*$AK$21+BC65*$AK$22+BD65*$AK$23+BE65) * BF65</f>
        <v>5368</v>
      </c>
      <c r="BH65" s="133" t="n">
        <f aca="false">RANDBETWEEN(80,100)/100</f>
        <v>0.89</v>
      </c>
      <c r="BI65" s="132" t="n">
        <f aca="false">(AO65*$AK$8+AP65*$AK$9+AQ65*$AK$10+AR65*$AK$11+AS65*$AK$12+AT65*$AK$13+AU65*$AK$14+AV65*$AK$15+AW65*$AK$16+AX65*$AK$17+AY65*$AK$18+AZ65*$AK$19+BA65*$AK$20+BB65*$AK$21+BC65*$AK$22+BD65*$AK$23+BE65) * BH65</f>
        <v>7832</v>
      </c>
      <c r="BN65" s="134"/>
      <c r="BO65" s="135"/>
      <c r="BP65" s="156" t="n">
        <f aca="false">M462</f>
        <v>49896.808990625</v>
      </c>
      <c r="BQ65" s="157" t="n">
        <f aca="false">AC462</f>
        <v>4785.6554375</v>
      </c>
      <c r="BT65" s="82"/>
      <c r="BU65" s="158"/>
      <c r="BV65" s="140" t="n">
        <f aca="false">QUOTIENT(BW65,$BW$5)</f>
        <v>14</v>
      </c>
      <c r="BW65" s="17" t="n">
        <v>57</v>
      </c>
      <c r="BX65" s="141"/>
      <c r="BY65" s="191" t="s">
        <v>84</v>
      </c>
      <c r="BZ65" s="160" t="e">
        <f aca="true">INDIRECT( ADDRESS(CELL("строка",BG65)-BW65+BV65,68)) * CL65</f>
        <v>#VALUE!</v>
      </c>
      <c r="CA65" s="161" t="e">
        <f aca="true">INDIRECT( ADDRESS(CELL("строка",BG65)-BW65+BV65,59)) *CI65</f>
        <v>#VALUE!</v>
      </c>
      <c r="CB65" s="162" t="e">
        <f aca="true">INDIRECT( ADDRESS(CELL("строка",BG65)-BW65+BV65,69)) * CL65</f>
        <v>#VALUE!</v>
      </c>
      <c r="CC65" s="163" t="e">
        <f aca="true">INDIRECT( ADDRESS(CELL("строка",BG65)-BW65+BV65,61)) *CI65</f>
        <v>#VALUE!</v>
      </c>
      <c r="CD65" s="164" t="e">
        <f aca="false">BZ65-CA65</f>
        <v>#VALUE!</v>
      </c>
      <c r="CE65" s="189" t="e">
        <f aca="false">CB65-CC65</f>
        <v>#VALUE!</v>
      </c>
      <c r="CI65" s="22" t="n">
        <f aca="false">$CI$5</f>
        <v>0.3</v>
      </c>
      <c r="CL65" s="23" t="n">
        <f aca="false">CL61</f>
        <v>0.25</v>
      </c>
    </row>
    <row r="66" customFormat="false" ht="13.25" hidden="false" customHeight="true" outlineLevel="0" collapsed="false">
      <c r="A66" s="151" t="s">
        <v>159</v>
      </c>
      <c r="B66" s="152" t="n">
        <v>-6.2</v>
      </c>
      <c r="C66" s="152" t="n">
        <v>768.7</v>
      </c>
      <c r="D66" s="153" t="n">
        <v>100</v>
      </c>
      <c r="E66" s="154" t="s">
        <v>107</v>
      </c>
      <c r="F66" s="153" t="n">
        <v>1.5</v>
      </c>
      <c r="G66" s="115" t="n">
        <v>1</v>
      </c>
      <c r="H66" s="116" t="n">
        <f aca="false">RANDBETWEEN(80,100)/100</f>
        <v>0.85</v>
      </c>
      <c r="I66" s="117"/>
      <c r="J66" s="118"/>
      <c r="K66" s="119"/>
      <c r="L66" s="118"/>
      <c r="M66" s="179"/>
      <c r="N66" s="121"/>
      <c r="P66" s="121"/>
      <c r="Q66" s="151" t="s">
        <v>159</v>
      </c>
      <c r="R66" s="152" t="n">
        <v>-1.4</v>
      </c>
      <c r="S66" s="152" t="n">
        <v>759.3</v>
      </c>
      <c r="T66" s="153" t="n">
        <v>80</v>
      </c>
      <c r="U66" s="154" t="s">
        <v>101</v>
      </c>
      <c r="V66" s="153" t="n">
        <v>1</v>
      </c>
      <c r="W66" s="115" t="n">
        <v>0.9</v>
      </c>
      <c r="X66" s="116" t="n">
        <f aca="false">RANDBETWEEN(80,100)/100</f>
        <v>0.99</v>
      </c>
      <c r="Y66" s="117"/>
      <c r="Z66" s="118"/>
      <c r="AA66" s="119"/>
      <c r="AB66" s="123"/>
      <c r="AC66" s="124"/>
      <c r="AG66" s="186"/>
      <c r="AM66" s="128" t="n">
        <f aca="false">AM65-1</f>
        <v>44900</v>
      </c>
      <c r="AN66" s="129" t="str">
        <f aca="false">TEXT(AM66,"дддд")</f>
        <v>понедельник</v>
      </c>
      <c r="AO66" s="130" t="n">
        <v>1</v>
      </c>
      <c r="AP66" s="131" t="n">
        <v>1</v>
      </c>
      <c r="AQ66" s="131" t="n">
        <f aca="false">RANDBETWEEN(0,1)</f>
        <v>0</v>
      </c>
      <c r="AR66" s="131" t="n">
        <v>1</v>
      </c>
      <c r="AS66" s="131" t="n">
        <f aca="false">RANDBETWEEN(0,1)</f>
        <v>0</v>
      </c>
      <c r="AT66" s="131" t="n">
        <v>1</v>
      </c>
      <c r="AU66" s="131" t="n">
        <f aca="false">RANDBETWEEN(0,1)</f>
        <v>0</v>
      </c>
      <c r="AV66" s="131" t="n">
        <v>0</v>
      </c>
      <c r="AW66" s="131" t="n">
        <f aca="false">RANDBETWEEN(0,1)</f>
        <v>0</v>
      </c>
      <c r="AX66" s="131" t="n">
        <f aca="false">RANDBETWEEN(0,1)</f>
        <v>1</v>
      </c>
      <c r="AY66" s="131" t="n">
        <f aca="false">RANDBETWEEN(0,1)</f>
        <v>0</v>
      </c>
      <c r="AZ66" s="131" t="n">
        <v>1</v>
      </c>
      <c r="BA66" s="131" t="n">
        <f aca="false">RANDBETWEEN(0,1)</f>
        <v>0</v>
      </c>
      <c r="BB66" s="131" t="n">
        <v>1</v>
      </c>
      <c r="BC66" s="131" t="n">
        <f aca="false">RANDBETWEEN(0,1)</f>
        <v>1</v>
      </c>
      <c r="BD66" s="131" t="n">
        <f aca="false">RANDBETWEEN(0,1)</f>
        <v>1</v>
      </c>
      <c r="BE66" s="132" t="n">
        <f aca="false">RANDBETWEEN(40/6,70/6)/10*$AK$24</f>
        <v>1440</v>
      </c>
      <c r="BF66" s="133" t="n">
        <f aca="false">RANDBETWEEN(60,100)/100</f>
        <v>0.82</v>
      </c>
      <c r="BG66" s="132" t="n">
        <f aca="false">(AO66*$AK$8+AP66*$AK$9+AQ66*$AK$10+AR66*$AK$11+AS66*$AK$12+AT66*$AK$13+AU66*$AK$14+AV66*$AK$15+AW66*$AK$16+AX66*$AK$17+AY66*$AK$18+AZ66*$AK$19+BA66*$AK$20+BB66*$AK$21+BC66*$AK$22+BD66*$AK$23+BE66) * BF66</f>
        <v>7544</v>
      </c>
      <c r="BH66" s="133" t="n">
        <f aca="false">RANDBETWEEN(80,100)/100</f>
        <v>0.86</v>
      </c>
      <c r="BI66" s="132" t="n">
        <f aca="false">(AO66*$AK$8+AP66*$AK$9+AQ66*$AK$10+AR66*$AK$11+AS66*$AK$12+AT66*$AK$13+AU66*$AK$14+AV66*$AK$15+AW66*$AK$16+AX66*$AK$17+AY66*$AK$18+AZ66*$AK$19+BA66*$AK$20+BB66*$AK$21+BC66*$AK$22+BD66*$AK$23+BE66) * BH66</f>
        <v>7912</v>
      </c>
      <c r="BN66" s="134"/>
      <c r="BO66" s="135"/>
      <c r="BP66" s="156" t="n">
        <f aca="false">M470</f>
        <v>62334.888</v>
      </c>
      <c r="BQ66" s="157" t="n">
        <f aca="false">AC470</f>
        <v>5102.56704375</v>
      </c>
      <c r="BT66" s="82"/>
      <c r="BU66" s="158"/>
      <c r="BV66" s="140" t="n">
        <f aca="false">QUOTIENT(BW66,$BW$5)</f>
        <v>14</v>
      </c>
      <c r="BW66" s="17" t="n">
        <v>58</v>
      </c>
      <c r="BX66" s="141"/>
      <c r="BY66" s="191" t="s">
        <v>58</v>
      </c>
      <c r="BZ66" s="160" t="e">
        <f aca="true">INDIRECT( ADDRESS(CELL("строка",BG66)-BW66+BV66,68)) * CL66</f>
        <v>#VALUE!</v>
      </c>
      <c r="CA66" s="161" t="e">
        <f aca="true">INDIRECT( ADDRESS(CELL("строка",BG66)-BW66+BV66,59)) *CI66</f>
        <v>#VALUE!</v>
      </c>
      <c r="CB66" s="162" t="e">
        <f aca="true">INDIRECT( ADDRESS(CELL("строка",BG66)-BW66+BV66,69)) * CL66</f>
        <v>#VALUE!</v>
      </c>
      <c r="CC66" s="163" t="e">
        <f aca="true">INDIRECT( ADDRESS(CELL("строка",BG66)-BW66+BV66,61)) *CI66</f>
        <v>#VALUE!</v>
      </c>
      <c r="CD66" s="164" t="e">
        <f aca="false">BZ66-CA66</f>
        <v>#VALUE!</v>
      </c>
      <c r="CE66" s="189" t="e">
        <f aca="false">CB66-CC66</f>
        <v>#VALUE!</v>
      </c>
      <c r="CI66" s="22" t="n">
        <f aca="false">$CI$6</f>
        <v>0.4</v>
      </c>
      <c r="CL66" s="23" t="n">
        <f aca="false">CL62</f>
        <v>0.25</v>
      </c>
    </row>
    <row r="67" customFormat="false" ht="13.25" hidden="false" customHeight="true" outlineLevel="0" collapsed="false">
      <c r="A67" s="151" t="s">
        <v>160</v>
      </c>
      <c r="B67" s="152" t="n">
        <v>-7.6</v>
      </c>
      <c r="C67" s="152" t="n">
        <v>768.3</v>
      </c>
      <c r="D67" s="153" t="n">
        <v>100</v>
      </c>
      <c r="E67" s="154" t="s">
        <v>78</v>
      </c>
      <c r="F67" s="153" t="n">
        <v>1.5</v>
      </c>
      <c r="G67" s="115" t="n">
        <v>0.15</v>
      </c>
      <c r="H67" s="116" t="n">
        <f aca="false">RANDBETWEEN(80,100)/100</f>
        <v>0.95</v>
      </c>
      <c r="I67" s="117"/>
      <c r="J67" s="118"/>
      <c r="K67" s="119"/>
      <c r="L67" s="118"/>
      <c r="M67" s="179"/>
      <c r="N67" s="121"/>
      <c r="P67" s="121"/>
      <c r="Q67" s="151" t="s">
        <v>160</v>
      </c>
      <c r="R67" s="152" t="n">
        <v>-1.3</v>
      </c>
      <c r="S67" s="152" t="n">
        <v>759.7</v>
      </c>
      <c r="T67" s="153" t="n">
        <v>77</v>
      </c>
      <c r="U67" s="154" t="s">
        <v>129</v>
      </c>
      <c r="V67" s="153" t="n">
        <v>1</v>
      </c>
      <c r="W67" s="115" t="n">
        <v>0.9</v>
      </c>
      <c r="X67" s="116" t="n">
        <f aca="false">RANDBETWEEN(80,100)/100</f>
        <v>0.81</v>
      </c>
      <c r="Y67" s="117"/>
      <c r="Z67" s="118"/>
      <c r="AA67" s="119"/>
      <c r="AB67" s="123"/>
      <c r="AC67" s="124"/>
      <c r="AG67" s="186"/>
      <c r="AM67" s="128" t="n">
        <f aca="false">AM66-1</f>
        <v>44899</v>
      </c>
      <c r="AN67" s="129" t="str">
        <f aca="false">TEXT(AM67,"дддд")</f>
        <v>воскресенье</v>
      </c>
      <c r="AO67" s="130" t="n">
        <v>1</v>
      </c>
      <c r="AP67" s="131" t="n">
        <v>1</v>
      </c>
      <c r="AQ67" s="131" t="n">
        <f aca="false">RANDBETWEEN(0,1)</f>
        <v>1</v>
      </c>
      <c r="AR67" s="131" t="n">
        <v>1</v>
      </c>
      <c r="AS67" s="131" t="n">
        <f aca="false">RANDBETWEEN(0,1)</f>
        <v>1</v>
      </c>
      <c r="AT67" s="131" t="n">
        <v>1</v>
      </c>
      <c r="AU67" s="131" t="n">
        <f aca="false">RANDBETWEEN(0,1)</f>
        <v>1</v>
      </c>
      <c r="AV67" s="131" t="n">
        <v>0</v>
      </c>
      <c r="AW67" s="131" t="n">
        <f aca="false">RANDBETWEEN(0,1)</f>
        <v>0</v>
      </c>
      <c r="AX67" s="131" t="n">
        <f aca="false">RANDBETWEEN(0,1)</f>
        <v>0</v>
      </c>
      <c r="AY67" s="131" t="n">
        <f aca="false">RANDBETWEEN(0,1)</f>
        <v>0</v>
      </c>
      <c r="AZ67" s="131" t="n">
        <v>1</v>
      </c>
      <c r="BA67" s="131" t="n">
        <f aca="false">RANDBETWEEN(0,1)</f>
        <v>1</v>
      </c>
      <c r="BB67" s="131" t="n">
        <v>1</v>
      </c>
      <c r="BC67" s="131" t="n">
        <f aca="false">RANDBETWEEN(0,1)</f>
        <v>1</v>
      </c>
      <c r="BD67" s="131" t="n">
        <f aca="false">RANDBETWEEN(0,1)</f>
        <v>1</v>
      </c>
      <c r="BE67" s="132" t="n">
        <f aca="false">RANDBETWEEN(40/6,70/6)/10*$AK$24</f>
        <v>840</v>
      </c>
      <c r="BF67" s="133" t="n">
        <f aca="false">RANDBETWEEN(60,100)/100</f>
        <v>0.74</v>
      </c>
      <c r="BG67" s="132" t="n">
        <f aca="false">(AO67*$AK$8+AP67*$AK$9+AQ67*$AK$10+AR67*$AK$11+AS67*$AK$12+AT67*$AK$13+AU67*$AK$14+AV67*$AK$15+AW67*$AK$16+AX67*$AK$17+AY67*$AK$18+AZ67*$AK$19+BA67*$AK$20+BB67*$AK$21+BC67*$AK$22+BD67*$AK$23+BE67) * BF67</f>
        <v>7059.6</v>
      </c>
      <c r="BH67" s="133" t="n">
        <f aca="false">RANDBETWEEN(80,100)/100</f>
        <v>0.95</v>
      </c>
      <c r="BI67" s="132" t="n">
        <f aca="false">(AO67*$AK$8+AP67*$AK$9+AQ67*$AK$10+AR67*$AK$11+AS67*$AK$12+AT67*$AK$13+AU67*$AK$14+AV67*$AK$15+AW67*$AK$16+AX67*$AK$17+AY67*$AK$18+AZ67*$AK$19+BA67*$AK$20+BB67*$AK$21+BC67*$AK$22+BD67*$AK$23+BE67) * BH67</f>
        <v>9063</v>
      </c>
      <c r="BN67" s="134"/>
      <c r="BO67" s="135"/>
      <c r="BP67" s="156" t="n">
        <f aca="false">M478</f>
        <v>61845.4495166667</v>
      </c>
      <c r="BQ67" s="157" t="n">
        <f aca="false">AC478</f>
        <v>5337.70935</v>
      </c>
      <c r="BT67" s="82" t="e">
        <f aca="false">IF(SUM(CD64:CD67) &gt; 0,0,(SUM(CD64:CD67))/(-$BM$10*1000))</f>
        <v>#VALUE!</v>
      </c>
      <c r="BU67" s="158" t="e">
        <f aca="false">IF(SUM(CE64:CE67) &gt; 0,0,(SUM(CE64:CE67))/(-$BM$10*1000))</f>
        <v>#VALUE!</v>
      </c>
      <c r="BV67" s="140" t="n">
        <f aca="false">QUOTIENT(BW67,$BW$5)</f>
        <v>14</v>
      </c>
      <c r="BW67" s="17" t="n">
        <v>59</v>
      </c>
      <c r="BX67" s="141"/>
      <c r="BY67" s="192" t="s">
        <v>75</v>
      </c>
      <c r="BZ67" s="172" t="e">
        <f aca="true">INDIRECT( ADDRESS(CELL("строка",BG67)-BW67+BV67,68)) * CL67</f>
        <v>#VALUE!</v>
      </c>
      <c r="CA67" s="173" t="e">
        <f aca="true">INDIRECT( ADDRESS(CELL("строка",BG67)-BW67+BV67,59)) * CI67</f>
        <v>#VALUE!</v>
      </c>
      <c r="CB67" s="174" t="e">
        <f aca="true">INDIRECT( ADDRESS(CELL("строка",BG67)-BW67+BV67,69)) * CL67</f>
        <v>#VALUE!</v>
      </c>
      <c r="CC67" s="175" t="e">
        <f aca="true">INDIRECT( ADDRESS(CELL("строка",BG67)-BW67+BV67,61)) *CI67</f>
        <v>#VALUE!</v>
      </c>
      <c r="CD67" s="176" t="e">
        <f aca="false">BZ67-CA67</f>
        <v>#VALUE!</v>
      </c>
      <c r="CE67" s="187" t="e">
        <f aca="false">CB67-CC67</f>
        <v>#VALUE!</v>
      </c>
      <c r="CI67" s="178" t="n">
        <f aca="false">$CI$7</f>
        <v>0.1</v>
      </c>
      <c r="CL67" s="23" t="n">
        <f aca="false">CL63</f>
        <v>0.25</v>
      </c>
    </row>
    <row r="68" customFormat="false" ht="13.25" hidden="false" customHeight="true" outlineLevel="0" collapsed="false">
      <c r="A68" s="151" t="s">
        <v>161</v>
      </c>
      <c r="B68" s="152" t="n">
        <v>-5.5</v>
      </c>
      <c r="C68" s="152" t="n">
        <v>769</v>
      </c>
      <c r="D68" s="153" t="n">
        <v>100</v>
      </c>
      <c r="E68" s="154" t="s">
        <v>77</v>
      </c>
      <c r="F68" s="153" t="n">
        <v>1.5</v>
      </c>
      <c r="G68" s="115" t="n">
        <v>0.15</v>
      </c>
      <c r="H68" s="116" t="n">
        <f aca="false">RANDBETWEEN(80,100)/100</f>
        <v>0.89</v>
      </c>
      <c r="I68" s="117"/>
      <c r="J68" s="118"/>
      <c r="K68" s="119"/>
      <c r="L68" s="118"/>
      <c r="M68" s="179"/>
      <c r="N68" s="121"/>
      <c r="P68" s="121"/>
      <c r="Q68" s="151" t="s">
        <v>161</v>
      </c>
      <c r="R68" s="152" t="n">
        <v>-0.9</v>
      </c>
      <c r="S68" s="152" t="n">
        <v>760.3</v>
      </c>
      <c r="T68" s="153" t="n">
        <v>82</v>
      </c>
      <c r="U68" s="154" t="s">
        <v>129</v>
      </c>
      <c r="V68" s="153" t="n">
        <v>1</v>
      </c>
      <c r="W68" s="115" t="n">
        <v>0.9</v>
      </c>
      <c r="X68" s="116" t="n">
        <f aca="false">RANDBETWEEN(80,100)/100</f>
        <v>0.97</v>
      </c>
      <c r="Y68" s="117"/>
      <c r="Z68" s="118"/>
      <c r="AA68" s="119"/>
      <c r="AB68" s="123"/>
      <c r="AC68" s="124"/>
      <c r="AG68" s="186"/>
      <c r="AM68" s="128" t="n">
        <f aca="false">AM67-1</f>
        <v>44898</v>
      </c>
      <c r="AN68" s="129" t="str">
        <f aca="false">TEXT(AM68,"дддд")</f>
        <v>суббота</v>
      </c>
      <c r="AO68" s="130" t="n">
        <v>1</v>
      </c>
      <c r="AP68" s="131" t="n">
        <v>1</v>
      </c>
      <c r="AQ68" s="131" t="n">
        <f aca="false">RANDBETWEEN(0,1)</f>
        <v>1</v>
      </c>
      <c r="AR68" s="131" t="n">
        <v>1</v>
      </c>
      <c r="AS68" s="131" t="n">
        <f aca="false">RANDBETWEEN(0,1)</f>
        <v>1</v>
      </c>
      <c r="AT68" s="131" t="n">
        <v>1</v>
      </c>
      <c r="AU68" s="131" t="n">
        <f aca="false">RANDBETWEEN(0,1)</f>
        <v>1</v>
      </c>
      <c r="AV68" s="131" t="n">
        <v>0</v>
      </c>
      <c r="AW68" s="131" t="n">
        <f aca="false">RANDBETWEEN(0,1)</f>
        <v>1</v>
      </c>
      <c r="AX68" s="131" t="n">
        <f aca="false">RANDBETWEEN(0,1)</f>
        <v>0</v>
      </c>
      <c r="AY68" s="131" t="n">
        <f aca="false">RANDBETWEEN(0,1)</f>
        <v>0</v>
      </c>
      <c r="AZ68" s="131" t="n">
        <v>1</v>
      </c>
      <c r="BA68" s="131" t="n">
        <f aca="false">RANDBETWEEN(0,1)</f>
        <v>0</v>
      </c>
      <c r="BB68" s="131" t="n">
        <v>1</v>
      </c>
      <c r="BC68" s="131" t="n">
        <f aca="false">RANDBETWEEN(0,1)</f>
        <v>0</v>
      </c>
      <c r="BD68" s="131" t="n">
        <f aca="false">RANDBETWEEN(0,1)</f>
        <v>0</v>
      </c>
      <c r="BE68" s="132" t="n">
        <f aca="false">RANDBETWEEN(40/6,70/6)/10*$AK$24</f>
        <v>1080</v>
      </c>
      <c r="BF68" s="133" t="n">
        <f aca="false">RANDBETWEEN(60,100)/100</f>
        <v>0.93</v>
      </c>
      <c r="BG68" s="132" t="n">
        <f aca="false">(AO68*$AK$8+AP68*$AK$9+AQ68*$AK$10+AR68*$AK$11+AS68*$AK$12+AT68*$AK$13+AU68*$AK$14+AV68*$AK$15+AW68*$AK$16+AX68*$AK$17+AY68*$AK$18+AZ68*$AK$19+BA68*$AK$20+BB68*$AK$21+BC68*$AK$22+BD68*$AK$23+BE68) * BF68</f>
        <v>9486</v>
      </c>
      <c r="BH68" s="133" t="n">
        <f aca="false">RANDBETWEEN(80,100)/100</f>
        <v>0.8</v>
      </c>
      <c r="BI68" s="132" t="n">
        <f aca="false">(AO68*$AK$8+AP68*$AK$9+AQ68*$AK$10+AR68*$AK$11+AS68*$AK$12+AT68*$AK$13+AU68*$AK$14+AV68*$AK$15+AW68*$AK$16+AX68*$AK$17+AY68*$AK$18+AZ68*$AK$19+BA68*$AK$20+BB68*$AK$21+BC68*$AK$22+BD68*$AK$23+BE68) * BH68</f>
        <v>8160</v>
      </c>
      <c r="BN68" s="134"/>
      <c r="BO68" s="135"/>
      <c r="BP68" s="156" t="n">
        <f aca="false">M486</f>
        <v>63197.5320166667</v>
      </c>
      <c r="BQ68" s="157" t="n">
        <f aca="false">AC486</f>
        <v>6050.54296875</v>
      </c>
      <c r="BT68" s="82" t="s">
        <v>79</v>
      </c>
      <c r="BU68" s="158"/>
      <c r="BV68" s="140" t="n">
        <f aca="false">QUOTIENT(BW68,$BW$5)</f>
        <v>15</v>
      </c>
      <c r="BW68" s="17" t="n">
        <v>60</v>
      </c>
      <c r="BX68" s="141" t="n">
        <f aca="false">DATE(2023,2,(1-QUOTIENT(BW68,$BW$5)))</f>
        <v>44943</v>
      </c>
      <c r="BY68" s="190" t="s">
        <v>80</v>
      </c>
      <c r="BZ68" s="143" t="e">
        <f aca="true">INDIRECT( ADDRESS(CELL("строка",BG68)-BW68+BV68,68)) * CL68</f>
        <v>#VALUE!</v>
      </c>
      <c r="CA68" s="144" t="e">
        <f aca="true">INDIRECT( ADDRESS(CELL("строка",BG68)-BW68+BV68,59)) *CI68</f>
        <v>#VALUE!</v>
      </c>
      <c r="CB68" s="145" t="e">
        <f aca="true">INDIRECT( ADDRESS(CELL("строка",BG68)-BW68+BV68,69)) * CL68</f>
        <v>#VALUE!</v>
      </c>
      <c r="CC68" s="146" t="e">
        <f aca="true">INDIRECT( ADDRESS(CELL("строка",BG68)-BW68+BV68,61)) *CI68</f>
        <v>#VALUE!</v>
      </c>
      <c r="CD68" s="147" t="e">
        <f aca="false">BZ68-CA68</f>
        <v>#VALUE!</v>
      </c>
      <c r="CE68" s="188" t="e">
        <f aca="false">CB68-CC68</f>
        <v>#VALUE!</v>
      </c>
      <c r="CI68" s="22" t="n">
        <f aca="false">$CI$4</f>
        <v>0.2</v>
      </c>
      <c r="CL68" s="23" t="n">
        <f aca="false">CL64</f>
        <v>0.25</v>
      </c>
    </row>
    <row r="69" customFormat="false" ht="13.25" hidden="false" customHeight="true" outlineLevel="0" collapsed="false">
      <c r="A69" s="151" t="s">
        <v>162</v>
      </c>
      <c r="B69" s="152" t="n">
        <v>-2.9</v>
      </c>
      <c r="C69" s="152" t="n">
        <v>769</v>
      </c>
      <c r="D69" s="153" t="n">
        <v>100</v>
      </c>
      <c r="E69" s="154" t="s">
        <v>77</v>
      </c>
      <c r="F69" s="153" t="n">
        <v>3</v>
      </c>
      <c r="G69" s="115" t="n">
        <v>0.15</v>
      </c>
      <c r="H69" s="116" t="n">
        <f aca="false">RANDBETWEEN(80,100)/100</f>
        <v>0.89</v>
      </c>
      <c r="I69" s="117"/>
      <c r="J69" s="118"/>
      <c r="K69" s="119"/>
      <c r="L69" s="118"/>
      <c r="M69" s="179"/>
      <c r="N69" s="121"/>
      <c r="P69" s="121"/>
      <c r="Q69" s="151" t="s">
        <v>162</v>
      </c>
      <c r="R69" s="152" t="n">
        <v>-0.9</v>
      </c>
      <c r="S69" s="152" t="n">
        <v>760.4</v>
      </c>
      <c r="T69" s="153" t="n">
        <v>83</v>
      </c>
      <c r="U69" s="154" t="s">
        <v>101</v>
      </c>
      <c r="V69" s="153" t="n">
        <v>1</v>
      </c>
      <c r="W69" s="115" t="n">
        <v>0.9</v>
      </c>
      <c r="X69" s="116" t="n">
        <f aca="false">RANDBETWEEN(80,100)/100</f>
        <v>0.85</v>
      </c>
      <c r="Y69" s="117"/>
      <c r="Z69" s="118"/>
      <c r="AA69" s="119"/>
      <c r="AB69" s="123"/>
      <c r="AC69" s="124"/>
      <c r="AG69" s="186"/>
      <c r="AM69" s="128" t="n">
        <f aca="false">AM68-1</f>
        <v>44897</v>
      </c>
      <c r="AN69" s="129" t="str">
        <f aca="false">TEXT(AM69,"дддд")</f>
        <v>пятница</v>
      </c>
      <c r="AO69" s="130" t="n">
        <v>1</v>
      </c>
      <c r="AP69" s="131" t="n">
        <v>1</v>
      </c>
      <c r="AQ69" s="131" t="n">
        <f aca="false">RANDBETWEEN(0,1)</f>
        <v>1</v>
      </c>
      <c r="AR69" s="131" t="n">
        <v>1</v>
      </c>
      <c r="AS69" s="131" t="n">
        <f aca="false">RANDBETWEEN(0,1)</f>
        <v>1</v>
      </c>
      <c r="AT69" s="131" t="n">
        <v>1</v>
      </c>
      <c r="AU69" s="131" t="n">
        <f aca="false">RANDBETWEEN(0,1)</f>
        <v>0</v>
      </c>
      <c r="AV69" s="131" t="n">
        <v>0</v>
      </c>
      <c r="AW69" s="131" t="n">
        <f aca="false">RANDBETWEEN(0,1)</f>
        <v>0</v>
      </c>
      <c r="AX69" s="131" t="n">
        <f aca="false">RANDBETWEEN(0,1)</f>
        <v>1</v>
      </c>
      <c r="AY69" s="131" t="n">
        <f aca="false">RANDBETWEEN(0,1)</f>
        <v>0</v>
      </c>
      <c r="AZ69" s="131" t="n">
        <v>1</v>
      </c>
      <c r="BA69" s="131" t="n">
        <f aca="false">RANDBETWEEN(0,1)</f>
        <v>0</v>
      </c>
      <c r="BB69" s="131" t="n">
        <v>1</v>
      </c>
      <c r="BC69" s="131" t="n">
        <f aca="false">RANDBETWEEN(0,1)</f>
        <v>1</v>
      </c>
      <c r="BD69" s="131" t="n">
        <f aca="false">RANDBETWEEN(0,1)</f>
        <v>0</v>
      </c>
      <c r="BE69" s="132" t="n">
        <f aca="false">RANDBETWEEN(40/6,70/6)/10*$AK$24</f>
        <v>1320</v>
      </c>
      <c r="BF69" s="133" t="n">
        <f aca="false">RANDBETWEEN(60,100)/100</f>
        <v>0.66</v>
      </c>
      <c r="BG69" s="132" t="n">
        <f aca="false">(AO69*$AK$8+AP69*$AK$9+AQ69*$AK$10+AR69*$AK$11+AS69*$AK$12+AT69*$AK$13+AU69*$AK$14+AV69*$AK$15+AW69*$AK$16+AX69*$AK$17+AY69*$AK$18+AZ69*$AK$19+BA69*$AK$20+BB69*$AK$21+BC69*$AK$22+BD69*$AK$23+BE69) * BF69</f>
        <v>6454.8</v>
      </c>
      <c r="BH69" s="133" t="n">
        <f aca="false">RANDBETWEEN(80,100)/100</f>
        <v>0.82</v>
      </c>
      <c r="BI69" s="132" t="n">
        <f aca="false">(AO69*$AK$8+AP69*$AK$9+AQ69*$AK$10+AR69*$AK$11+AS69*$AK$12+AT69*$AK$13+AU69*$AK$14+AV69*$AK$15+AW69*$AK$16+AX69*$AK$17+AY69*$AK$18+AZ69*$AK$19+BA69*$AK$20+BB69*$AK$21+BC69*$AK$22+BD69*$AK$23+BE69) * BH69</f>
        <v>8019.6</v>
      </c>
      <c r="BN69" s="134"/>
      <c r="BO69" s="135"/>
      <c r="BP69" s="156" t="n">
        <f aca="false">M494</f>
        <v>55262.8754070313</v>
      </c>
      <c r="BQ69" s="157" t="n">
        <f aca="false">AC494</f>
        <v>5261.25833333333</v>
      </c>
      <c r="BT69" s="82"/>
      <c r="BU69" s="158"/>
      <c r="BV69" s="140" t="n">
        <f aca="false">QUOTIENT(BW69,$BW$5)</f>
        <v>15</v>
      </c>
      <c r="BW69" s="17" t="n">
        <v>61</v>
      </c>
      <c r="BX69" s="141"/>
      <c r="BY69" s="191" t="s">
        <v>84</v>
      </c>
      <c r="BZ69" s="160" t="e">
        <f aca="true">INDIRECT( ADDRESS(CELL("строка",BG69)-BW69+BV69,68)) * CL69</f>
        <v>#VALUE!</v>
      </c>
      <c r="CA69" s="161" t="e">
        <f aca="true">INDIRECT( ADDRESS(CELL("строка",BG69)-BW69+BV69,59)) *CI69</f>
        <v>#VALUE!</v>
      </c>
      <c r="CB69" s="162" t="e">
        <f aca="true">INDIRECT( ADDRESS(CELL("строка",BG69)-BW69+BV69,69)) * CL69</f>
        <v>#VALUE!</v>
      </c>
      <c r="CC69" s="163" t="e">
        <f aca="true">INDIRECT( ADDRESS(CELL("строка",BG69)-BW69+BV69,61)) *CI69</f>
        <v>#VALUE!</v>
      </c>
      <c r="CD69" s="164" t="e">
        <f aca="false">BZ69-CA69</f>
        <v>#VALUE!</v>
      </c>
      <c r="CE69" s="189" t="e">
        <f aca="false">CB69-CC69</f>
        <v>#VALUE!</v>
      </c>
      <c r="CI69" s="22" t="n">
        <f aca="false">$CI$5</f>
        <v>0.3</v>
      </c>
      <c r="CL69" s="23" t="n">
        <f aca="false">CL65</f>
        <v>0.25</v>
      </c>
    </row>
    <row r="70" customFormat="false" ht="13.25" hidden="false" customHeight="true" outlineLevel="0" collapsed="false">
      <c r="A70" s="151" t="s">
        <v>163</v>
      </c>
      <c r="B70" s="152" t="n">
        <v>0.2</v>
      </c>
      <c r="C70" s="152" t="n">
        <v>769.3</v>
      </c>
      <c r="D70" s="153" t="n">
        <v>82</v>
      </c>
      <c r="E70" s="154" t="s">
        <v>83</v>
      </c>
      <c r="F70" s="153" t="n">
        <v>3</v>
      </c>
      <c r="G70" s="115" t="n">
        <v>0.15</v>
      </c>
      <c r="H70" s="116" t="n">
        <f aca="false">RANDBETWEEN(80,100)/100</f>
        <v>0.96</v>
      </c>
      <c r="I70" s="117" t="n">
        <v>0.393101851851852</v>
      </c>
      <c r="J70" s="118" t="n">
        <v>0.393101851851852</v>
      </c>
      <c r="K70" s="119" t="n">
        <f aca="false">(J70 * 24) * $B$3 * $F$3 * (1 - 0.7*AVERAGE(G70:G77)) * AVERAGE(H70:H77)</f>
        <v>9486.64050833334</v>
      </c>
      <c r="L70" s="118" t="n">
        <f aca="false">IF(AVERAGE(F70:F77)&gt; $J$3, $B$4*$F$4*AVERAGE(F70:F77)/$B$5*24*AVERAGE(H70:H77), $B$4*$F$4*AVERAGE(F70:F77)/$B$5*24*AVERAGE(H70:H77) * 0.2)</f>
        <v>3370.5</v>
      </c>
      <c r="M70" s="179" t="n">
        <f aca="false">K70+L70</f>
        <v>12857.1405083333</v>
      </c>
      <c r="N70" s="121"/>
      <c r="P70" s="121"/>
      <c r="Q70" s="151" t="s">
        <v>163</v>
      </c>
      <c r="R70" s="152" t="n">
        <v>-0.7</v>
      </c>
      <c r="S70" s="152" t="n">
        <v>760.9</v>
      </c>
      <c r="T70" s="153" t="n">
        <v>81</v>
      </c>
      <c r="U70" s="154" t="s">
        <v>101</v>
      </c>
      <c r="V70" s="153" t="n">
        <v>1</v>
      </c>
      <c r="W70" s="115" t="n">
        <v>0.9</v>
      </c>
      <c r="X70" s="116" t="n">
        <f aca="false">RANDBETWEEN(80,100)/100</f>
        <v>0.96</v>
      </c>
      <c r="Y70" s="117" t="n">
        <v>0.337777777777778</v>
      </c>
      <c r="Z70" s="118" t="n">
        <v>0.337777777777778</v>
      </c>
      <c r="AA70" s="119" t="n">
        <f aca="false">(Z70 * 24) * $B$3 * $F$3 * (1 - 0.7 * AVERAGE(W70:W77)) * AVERAGE(X70:X77)</f>
        <v>3225.9264</v>
      </c>
      <c r="AB70" s="123" t="n">
        <f aca="false">IF(AVERAGE(V70:V77)&gt; $J$3, $B$4*$F$4*AVERAGE(V70:V77)/$B$5*24*AVERAGE(X70:X77), $B$4*$F$4*AVERAGE(V70:V77)/$B$5*24*AVERAGE(X70:X77) * 0.2)</f>
        <v>1003.8</v>
      </c>
      <c r="AC70" s="124" t="n">
        <f aca="false">AA70+AB70</f>
        <v>4229.7264</v>
      </c>
      <c r="AG70" s="186"/>
      <c r="AM70" s="128" t="n">
        <f aca="false">AM69-1</f>
        <v>44896</v>
      </c>
      <c r="AN70" s="129" t="str">
        <f aca="false">TEXT(AM70,"дддд")</f>
        <v>четверг</v>
      </c>
      <c r="AO70" s="130" t="n">
        <v>1</v>
      </c>
      <c r="AP70" s="131" t="n">
        <v>1</v>
      </c>
      <c r="AQ70" s="131" t="n">
        <f aca="false">RANDBETWEEN(0,1)</f>
        <v>1</v>
      </c>
      <c r="AR70" s="131" t="n">
        <v>1</v>
      </c>
      <c r="AS70" s="131" t="n">
        <f aca="false">RANDBETWEEN(0,1)</f>
        <v>1</v>
      </c>
      <c r="AT70" s="131" t="n">
        <v>1</v>
      </c>
      <c r="AU70" s="131" t="n">
        <f aca="false">RANDBETWEEN(0,1)</f>
        <v>0</v>
      </c>
      <c r="AV70" s="131" t="n">
        <v>0</v>
      </c>
      <c r="AW70" s="131" t="n">
        <f aca="false">RANDBETWEEN(0,1)</f>
        <v>1</v>
      </c>
      <c r="AX70" s="131" t="n">
        <f aca="false">RANDBETWEEN(0,1)</f>
        <v>1</v>
      </c>
      <c r="AY70" s="131" t="n">
        <f aca="false">RANDBETWEEN(0,1)</f>
        <v>1</v>
      </c>
      <c r="AZ70" s="131" t="n">
        <v>1</v>
      </c>
      <c r="BA70" s="131" t="n">
        <f aca="false">RANDBETWEEN(0,1)</f>
        <v>1</v>
      </c>
      <c r="BB70" s="131" t="n">
        <v>1</v>
      </c>
      <c r="BC70" s="131" t="n">
        <f aca="false">RANDBETWEEN(0,1)</f>
        <v>0</v>
      </c>
      <c r="BD70" s="131" t="n">
        <f aca="false">RANDBETWEEN(0,1)</f>
        <v>0</v>
      </c>
      <c r="BE70" s="132" t="n">
        <f aca="false">RANDBETWEEN(40/6,70/6)/10*$AK$24</f>
        <v>960</v>
      </c>
      <c r="BF70" s="133" t="n">
        <f aca="false">RANDBETWEEN(60,100)/100</f>
        <v>0.61</v>
      </c>
      <c r="BG70" s="132" t="n">
        <f aca="false">(AO70*$AK$8+AP70*$AK$9+AQ70*$AK$10+AR70*$AK$11+AS70*$AK$12+AT70*$AK$13+AU70*$AK$14+AV70*$AK$15+AW70*$AK$16+AX70*$AK$17+AY70*$AK$18+AZ70*$AK$19+BA70*$AK$20+BB70*$AK$21+BC70*$AK$22+BD70*$AK$23+BE70) * BF70</f>
        <v>7710.4</v>
      </c>
      <c r="BH70" s="133" t="n">
        <f aca="false">RANDBETWEEN(80,100)/100</f>
        <v>0.9</v>
      </c>
      <c r="BI70" s="132" t="n">
        <f aca="false">(AO70*$AK$8+AP70*$AK$9+AQ70*$AK$10+AR70*$AK$11+AS70*$AK$12+AT70*$AK$13+AU70*$AK$14+AV70*$AK$15+AW70*$AK$16+AX70*$AK$17+AY70*$AK$18+AZ70*$AK$19+BA70*$AK$20+BB70*$AK$21+BC70*$AK$22+BD70*$AK$23+BE70) * BH70</f>
        <v>11376</v>
      </c>
      <c r="BN70" s="134"/>
      <c r="BO70" s="135"/>
      <c r="BP70" s="156" t="n">
        <f aca="false">M502</f>
        <v>57663.1466666667</v>
      </c>
      <c r="BQ70" s="157" t="n">
        <f aca="false">AC502</f>
        <v>6008.12723958333</v>
      </c>
      <c r="BT70" s="82"/>
      <c r="BU70" s="158"/>
      <c r="BV70" s="140" t="n">
        <f aca="false">QUOTIENT(BW70,$BW$5)</f>
        <v>15</v>
      </c>
      <c r="BW70" s="17" t="n">
        <v>62</v>
      </c>
      <c r="BX70" s="141"/>
      <c r="BY70" s="191" t="s">
        <v>58</v>
      </c>
      <c r="BZ70" s="160" t="e">
        <f aca="true">INDIRECT( ADDRESS(CELL("строка",BG70)-BW70+BV70,68)) * CL70</f>
        <v>#VALUE!</v>
      </c>
      <c r="CA70" s="161" t="e">
        <f aca="true">INDIRECT( ADDRESS(CELL("строка",BG70)-BW70+BV70,59)) *CI70</f>
        <v>#VALUE!</v>
      </c>
      <c r="CB70" s="162" t="e">
        <f aca="true">INDIRECT( ADDRESS(CELL("строка",BG70)-BW70+BV70,69)) * CL70</f>
        <v>#VALUE!</v>
      </c>
      <c r="CC70" s="163" t="e">
        <f aca="true">INDIRECT( ADDRESS(CELL("строка",BG70)-BW70+BV70,61)) *CI70</f>
        <v>#VALUE!</v>
      </c>
      <c r="CD70" s="164" t="e">
        <f aca="false">BZ70-CA70</f>
        <v>#VALUE!</v>
      </c>
      <c r="CE70" s="189" t="e">
        <f aca="false">CB70-CC70</f>
        <v>#VALUE!</v>
      </c>
      <c r="CI70" s="22" t="n">
        <f aca="false">$CI$6</f>
        <v>0.4</v>
      </c>
      <c r="CL70" s="23" t="n">
        <f aca="false">CL66</f>
        <v>0.25</v>
      </c>
    </row>
    <row r="71" customFormat="false" ht="13.25" hidden="false" customHeight="true" outlineLevel="0" collapsed="false">
      <c r="A71" s="151" t="s">
        <v>164</v>
      </c>
      <c r="B71" s="152" t="n">
        <v>3.7</v>
      </c>
      <c r="C71" s="152" t="n">
        <v>769.6</v>
      </c>
      <c r="D71" s="153" t="n">
        <v>72</v>
      </c>
      <c r="E71" s="154" t="s">
        <v>83</v>
      </c>
      <c r="F71" s="153" t="n">
        <v>3</v>
      </c>
      <c r="G71" s="115" t="n">
        <v>0.15</v>
      </c>
      <c r="H71" s="116" t="n">
        <f aca="false">RANDBETWEEN(80,100)/100</f>
        <v>0.85</v>
      </c>
      <c r="I71" s="117"/>
      <c r="J71" s="118"/>
      <c r="K71" s="119"/>
      <c r="L71" s="118"/>
      <c r="M71" s="179"/>
      <c r="N71" s="121"/>
      <c r="P71" s="121"/>
      <c r="Q71" s="151" t="s">
        <v>164</v>
      </c>
      <c r="R71" s="152" t="n">
        <v>-0.4</v>
      </c>
      <c r="S71" s="152" t="n">
        <v>761.4</v>
      </c>
      <c r="T71" s="153" t="n">
        <v>77</v>
      </c>
      <c r="U71" s="154" t="s">
        <v>101</v>
      </c>
      <c r="V71" s="153" t="n">
        <v>1</v>
      </c>
      <c r="W71" s="115" t="n">
        <v>0.9</v>
      </c>
      <c r="X71" s="116" t="n">
        <f aca="false">RANDBETWEEN(80,100)/100</f>
        <v>0.99</v>
      </c>
      <c r="Y71" s="117"/>
      <c r="Z71" s="118"/>
      <c r="AA71" s="119"/>
      <c r="AB71" s="123"/>
      <c r="AC71" s="124"/>
      <c r="AG71" s="186"/>
      <c r="AM71" s="128" t="n">
        <f aca="false">AM70-1</f>
        <v>44895</v>
      </c>
      <c r="AN71" s="129" t="str">
        <f aca="false">TEXT(AM71,"дддд")</f>
        <v>среда</v>
      </c>
      <c r="AO71" s="130" t="n">
        <v>1</v>
      </c>
      <c r="AP71" s="131" t="n">
        <v>1</v>
      </c>
      <c r="AQ71" s="131" t="n">
        <f aca="false">RANDBETWEEN(0,1)</f>
        <v>1</v>
      </c>
      <c r="AR71" s="131" t="n">
        <v>1</v>
      </c>
      <c r="AS71" s="131" t="n">
        <f aca="false">RANDBETWEEN(0,1)</f>
        <v>0</v>
      </c>
      <c r="AT71" s="131" t="n">
        <v>1</v>
      </c>
      <c r="AU71" s="131" t="n">
        <f aca="false">RANDBETWEEN(0,1)</f>
        <v>1</v>
      </c>
      <c r="AV71" s="131" t="n">
        <v>0</v>
      </c>
      <c r="AW71" s="131" t="n">
        <f aca="false">RANDBETWEEN(0,1)</f>
        <v>1</v>
      </c>
      <c r="AX71" s="131" t="n">
        <f aca="false">RANDBETWEEN(0,1)</f>
        <v>0</v>
      </c>
      <c r="AY71" s="131" t="n">
        <f aca="false">RANDBETWEEN(0,1)</f>
        <v>1</v>
      </c>
      <c r="AZ71" s="131" t="n">
        <v>1</v>
      </c>
      <c r="BA71" s="131" t="n">
        <f aca="false">RANDBETWEEN(0,1)</f>
        <v>0</v>
      </c>
      <c r="BB71" s="131" t="n">
        <v>1</v>
      </c>
      <c r="BC71" s="131" t="n">
        <f aca="false">RANDBETWEEN(0,1)</f>
        <v>0</v>
      </c>
      <c r="BD71" s="131" t="n">
        <f aca="false">RANDBETWEEN(0,1)</f>
        <v>1</v>
      </c>
      <c r="BE71" s="132" t="n">
        <f aca="false">RANDBETWEEN(40/6,70/6)/10*$AK$24</f>
        <v>840</v>
      </c>
      <c r="BF71" s="133" t="n">
        <f aca="false">RANDBETWEEN(60,100)/100</f>
        <v>0.84</v>
      </c>
      <c r="BG71" s="132" t="n">
        <f aca="false">(AO71*$AK$8+AP71*$AK$9+AQ71*$AK$10+AR71*$AK$11+AS71*$AK$12+AT71*$AK$13+AU71*$AK$14+AV71*$AK$15+AW71*$AK$16+AX71*$AK$17+AY71*$AK$18+AZ71*$AK$19+BA71*$AK$20+BB71*$AK$21+BC71*$AK$22+BD71*$AK$23+BE71) * BF71</f>
        <v>9038.4</v>
      </c>
      <c r="BH71" s="133" t="n">
        <f aca="false">RANDBETWEEN(80,100)/100</f>
        <v>0.8</v>
      </c>
      <c r="BI71" s="132" t="n">
        <f aca="false">(AO71*$AK$8+AP71*$AK$9+AQ71*$AK$10+AR71*$AK$11+AS71*$AK$12+AT71*$AK$13+AU71*$AK$14+AV71*$AK$15+AW71*$AK$16+AX71*$AK$17+AY71*$AK$18+AZ71*$AK$19+BA71*$AK$20+BB71*$AK$21+BC71*$AK$22+BD71*$AK$23+BE71) * BH71</f>
        <v>8608</v>
      </c>
      <c r="BN71" s="134"/>
      <c r="BO71" s="135"/>
      <c r="BP71" s="156" t="n">
        <f aca="false">M510</f>
        <v>62569.1672666667</v>
      </c>
      <c r="BQ71" s="157" t="n">
        <f aca="false">AC510</f>
        <v>7466.1127734375</v>
      </c>
      <c r="BT71" s="82" t="e">
        <f aca="false">IF(SUM(CD68:CD71) &gt; 0,0,(SUM(CD68:CD71))/(-$BM$10*1000))</f>
        <v>#VALUE!</v>
      </c>
      <c r="BU71" s="158" t="e">
        <f aca="false">IF(SUM(CE68:CE71) &gt; 0,0,(SUM(CE68:CE71))/(-$BM$10*1000))</f>
        <v>#VALUE!</v>
      </c>
      <c r="BV71" s="140" t="n">
        <f aca="false">QUOTIENT(BW71,$BW$5)</f>
        <v>15</v>
      </c>
      <c r="BW71" s="17" t="n">
        <v>63</v>
      </c>
      <c r="BX71" s="141"/>
      <c r="BY71" s="192" t="s">
        <v>75</v>
      </c>
      <c r="BZ71" s="172" t="e">
        <f aca="true">INDIRECT( ADDRESS(CELL("строка",BG71)-BW71+BV71,68)) * CL71</f>
        <v>#VALUE!</v>
      </c>
      <c r="CA71" s="173" t="e">
        <f aca="true">INDIRECT( ADDRESS(CELL("строка",BG71)-BW71+BV71,59)) * CI71</f>
        <v>#VALUE!</v>
      </c>
      <c r="CB71" s="174" t="e">
        <f aca="true">INDIRECT( ADDRESS(CELL("строка",BG71)-BW71+BV71,69)) * CL71</f>
        <v>#VALUE!</v>
      </c>
      <c r="CC71" s="175" t="e">
        <f aca="true">INDIRECT( ADDRESS(CELL("строка",BG71)-BW71+BV71,61)) *CI71</f>
        <v>#VALUE!</v>
      </c>
      <c r="CD71" s="176" t="e">
        <f aca="false">BZ71-CA71</f>
        <v>#VALUE!</v>
      </c>
      <c r="CE71" s="187" t="e">
        <f aca="false">CB71-CC71</f>
        <v>#VALUE!</v>
      </c>
      <c r="CI71" s="178" t="n">
        <f aca="false">$CI$7</f>
        <v>0.1</v>
      </c>
      <c r="CL71" s="23" t="n">
        <f aca="false">CL67</f>
        <v>0.25</v>
      </c>
    </row>
    <row r="72" customFormat="false" ht="13.25" hidden="false" customHeight="true" outlineLevel="0" collapsed="false">
      <c r="A72" s="151" t="s">
        <v>165</v>
      </c>
      <c r="B72" s="152" t="n">
        <v>5.8</v>
      </c>
      <c r="C72" s="152" t="n">
        <v>769.7</v>
      </c>
      <c r="D72" s="153" t="n">
        <v>65</v>
      </c>
      <c r="E72" s="154" t="s">
        <v>91</v>
      </c>
      <c r="F72" s="153" t="n">
        <v>1.5</v>
      </c>
      <c r="G72" s="115" t="n">
        <v>0.15</v>
      </c>
      <c r="H72" s="116" t="n">
        <f aca="false">RANDBETWEEN(80,100)/100</f>
        <v>0.98</v>
      </c>
      <c r="I72" s="117"/>
      <c r="J72" s="118"/>
      <c r="K72" s="119"/>
      <c r="L72" s="118"/>
      <c r="M72" s="179"/>
      <c r="N72" s="121"/>
      <c r="P72" s="121"/>
      <c r="Q72" s="151" t="s">
        <v>165</v>
      </c>
      <c r="R72" s="152" t="n">
        <v>-0.1</v>
      </c>
      <c r="S72" s="152" t="n">
        <v>762.4</v>
      </c>
      <c r="T72" s="153" t="n">
        <v>74</v>
      </c>
      <c r="U72" s="154" t="s">
        <v>101</v>
      </c>
      <c r="V72" s="153" t="n">
        <v>1</v>
      </c>
      <c r="W72" s="115" t="n">
        <v>0.9</v>
      </c>
      <c r="X72" s="116" t="n">
        <f aca="false">RANDBETWEEN(80,100)/100</f>
        <v>0.81</v>
      </c>
      <c r="Y72" s="117"/>
      <c r="Z72" s="118"/>
      <c r="AA72" s="119"/>
      <c r="AB72" s="123"/>
      <c r="AC72" s="124"/>
      <c r="AG72" s="186"/>
      <c r="AM72" s="128" t="n">
        <f aca="false">AM71-1</f>
        <v>44894</v>
      </c>
      <c r="AN72" s="129" t="str">
        <f aca="false">TEXT(AM72,"дддд")</f>
        <v>вторник</v>
      </c>
      <c r="AO72" s="130" t="n">
        <v>1</v>
      </c>
      <c r="AP72" s="131" t="n">
        <v>1</v>
      </c>
      <c r="AQ72" s="131" t="n">
        <f aca="false">RANDBETWEEN(0,1)</f>
        <v>0</v>
      </c>
      <c r="AR72" s="131" t="n">
        <v>1</v>
      </c>
      <c r="AS72" s="131" t="n">
        <f aca="false">RANDBETWEEN(0,1)</f>
        <v>0</v>
      </c>
      <c r="AT72" s="131" t="n">
        <v>1</v>
      </c>
      <c r="AU72" s="131" t="n">
        <f aca="false">RANDBETWEEN(0,1)</f>
        <v>1</v>
      </c>
      <c r="AV72" s="131" t="n">
        <v>0</v>
      </c>
      <c r="AW72" s="131" t="n">
        <f aca="false">RANDBETWEEN(0,1)</f>
        <v>1</v>
      </c>
      <c r="AX72" s="131" t="n">
        <f aca="false">RANDBETWEEN(0,1)</f>
        <v>0</v>
      </c>
      <c r="AY72" s="131" t="n">
        <f aca="false">RANDBETWEEN(0,1)</f>
        <v>1</v>
      </c>
      <c r="AZ72" s="131" t="n">
        <v>1</v>
      </c>
      <c r="BA72" s="131" t="n">
        <f aca="false">RANDBETWEEN(0,1)</f>
        <v>0</v>
      </c>
      <c r="BB72" s="131" t="n">
        <v>1</v>
      </c>
      <c r="BC72" s="131" t="n">
        <f aca="false">RANDBETWEEN(0,1)</f>
        <v>0</v>
      </c>
      <c r="BD72" s="131" t="n">
        <f aca="false">RANDBETWEEN(0,1)</f>
        <v>1</v>
      </c>
      <c r="BE72" s="132" t="n">
        <f aca="false">RANDBETWEEN(40/6,70/6)/10*$AK$24</f>
        <v>1320</v>
      </c>
      <c r="BF72" s="133" t="n">
        <f aca="false">RANDBETWEEN(60,100)/100</f>
        <v>0.65</v>
      </c>
      <c r="BG72" s="132" t="n">
        <f aca="false">(AO72*$AK$8+AP72*$AK$9+AQ72*$AK$10+AR72*$AK$11+AS72*$AK$12+AT72*$AK$13+AU72*$AK$14+AV72*$AK$15+AW72*$AK$16+AX72*$AK$17+AY72*$AK$18+AZ72*$AK$19+BA72*$AK$20+BB72*$AK$21+BC72*$AK$22+BD72*$AK$23+BE72) * BF72</f>
        <v>7176</v>
      </c>
      <c r="BH72" s="133" t="n">
        <f aca="false">RANDBETWEEN(80,100)/100</f>
        <v>0.9</v>
      </c>
      <c r="BI72" s="132" t="n">
        <f aca="false">(AO72*$AK$8+AP72*$AK$9+AQ72*$AK$10+AR72*$AK$11+AS72*$AK$12+AT72*$AK$13+AU72*$AK$14+AV72*$AK$15+AW72*$AK$16+AX72*$AK$17+AY72*$AK$18+AZ72*$AK$19+BA72*$AK$20+BB72*$AK$21+BC72*$AK$22+BD72*$AK$23+BE72) * BH72</f>
        <v>9936</v>
      </c>
      <c r="BN72" s="134"/>
      <c r="BO72" s="135"/>
      <c r="BP72" s="156" t="n">
        <f aca="false">M518</f>
        <v>56653.8564453125</v>
      </c>
      <c r="BQ72" s="157" t="n">
        <f aca="false">AC518</f>
        <v>4996.62316666667</v>
      </c>
      <c r="BT72" s="82" t="s">
        <v>79</v>
      </c>
      <c r="BU72" s="158"/>
      <c r="BV72" s="140" t="n">
        <f aca="false">QUOTIENT(BW72,$BW$5)</f>
        <v>16</v>
      </c>
      <c r="BW72" s="17" t="n">
        <v>64</v>
      </c>
      <c r="BX72" s="141" t="n">
        <f aca="false">DATE(2023,2,(1-QUOTIENT(BW72,$BW$5)))</f>
        <v>44942</v>
      </c>
      <c r="BY72" s="190" t="s">
        <v>80</v>
      </c>
      <c r="BZ72" s="143" t="e">
        <f aca="true">INDIRECT( ADDRESS(CELL("строка",BG72)-BW72+BV72,68)) * CL72</f>
        <v>#VALUE!</v>
      </c>
      <c r="CA72" s="144" t="e">
        <f aca="true">INDIRECT( ADDRESS(CELL("строка",BG72)-BW72+BV72,59)) *CI72</f>
        <v>#VALUE!</v>
      </c>
      <c r="CB72" s="145" t="e">
        <f aca="true">INDIRECT( ADDRESS(CELL("строка",BG72)-BW72+BV72,69)) * CL72</f>
        <v>#VALUE!</v>
      </c>
      <c r="CC72" s="146" t="e">
        <f aca="true">INDIRECT( ADDRESS(CELL("строка",BG72)-BW72+BV72,61)) *CI72</f>
        <v>#VALUE!</v>
      </c>
      <c r="CD72" s="147" t="e">
        <f aca="false">BZ72-CA72</f>
        <v>#VALUE!</v>
      </c>
      <c r="CE72" s="188" t="e">
        <f aca="false">CB72-CC72</f>
        <v>#VALUE!</v>
      </c>
      <c r="CI72" s="22" t="n">
        <f aca="false">$CI$4</f>
        <v>0.2</v>
      </c>
      <c r="CL72" s="23" t="n">
        <f aca="false">CL68</f>
        <v>0.25</v>
      </c>
    </row>
    <row r="73" customFormat="false" ht="13.25" hidden="false" customHeight="true" outlineLevel="0" collapsed="false">
      <c r="A73" s="151" t="s">
        <v>166</v>
      </c>
      <c r="B73" s="152" t="n">
        <v>0.9</v>
      </c>
      <c r="C73" s="152" t="n">
        <v>770.5</v>
      </c>
      <c r="D73" s="153" t="n">
        <v>100</v>
      </c>
      <c r="E73" s="154" t="s">
        <v>107</v>
      </c>
      <c r="F73" s="153" t="n">
        <v>3</v>
      </c>
      <c r="G73" s="115" t="n">
        <v>0.15</v>
      </c>
      <c r="H73" s="116" t="n">
        <f aca="false">RANDBETWEEN(80,100)/100</f>
        <v>0.93</v>
      </c>
      <c r="I73" s="117"/>
      <c r="J73" s="118"/>
      <c r="K73" s="119"/>
      <c r="L73" s="118"/>
      <c r="M73" s="179"/>
      <c r="N73" s="121"/>
      <c r="P73" s="121"/>
      <c r="Q73" s="151" t="s">
        <v>166</v>
      </c>
      <c r="R73" s="152" t="n">
        <v>-1</v>
      </c>
      <c r="S73" s="152" t="n">
        <v>763.8</v>
      </c>
      <c r="T73" s="153" t="n">
        <v>81</v>
      </c>
      <c r="U73" s="154" t="s">
        <v>101</v>
      </c>
      <c r="V73" s="153" t="n">
        <v>1</v>
      </c>
      <c r="W73" s="115" t="n">
        <v>0.9</v>
      </c>
      <c r="X73" s="116" t="n">
        <f aca="false">RANDBETWEEN(80,100)/100</f>
        <v>0.86</v>
      </c>
      <c r="Y73" s="117"/>
      <c r="Z73" s="118"/>
      <c r="AA73" s="119"/>
      <c r="AB73" s="123"/>
      <c r="AC73" s="124"/>
      <c r="AG73" s="186"/>
      <c r="AM73" s="128" t="n">
        <f aca="false">AM72-1</f>
        <v>44893</v>
      </c>
      <c r="AN73" s="129" t="str">
        <f aca="false">TEXT(AM73,"дддд")</f>
        <v>понедельник</v>
      </c>
      <c r="AO73" s="130" t="n">
        <v>1</v>
      </c>
      <c r="AP73" s="131" t="n">
        <v>1</v>
      </c>
      <c r="AQ73" s="131" t="n">
        <f aca="false">RANDBETWEEN(0,1)</f>
        <v>0</v>
      </c>
      <c r="AR73" s="131" t="n">
        <v>1</v>
      </c>
      <c r="AS73" s="131" t="n">
        <f aca="false">RANDBETWEEN(0,1)</f>
        <v>1</v>
      </c>
      <c r="AT73" s="131" t="n">
        <v>1</v>
      </c>
      <c r="AU73" s="131" t="n">
        <f aca="false">RANDBETWEEN(0,1)</f>
        <v>0</v>
      </c>
      <c r="AV73" s="131" t="n">
        <v>0</v>
      </c>
      <c r="AW73" s="131" t="n">
        <f aca="false">RANDBETWEEN(0,1)</f>
        <v>0</v>
      </c>
      <c r="AX73" s="131" t="n">
        <f aca="false">RANDBETWEEN(0,1)</f>
        <v>0</v>
      </c>
      <c r="AY73" s="131" t="n">
        <f aca="false">RANDBETWEEN(0,1)</f>
        <v>0</v>
      </c>
      <c r="AZ73" s="131" t="n">
        <v>1</v>
      </c>
      <c r="BA73" s="131" t="n">
        <f aca="false">RANDBETWEEN(0,1)</f>
        <v>1</v>
      </c>
      <c r="BB73" s="131" t="n">
        <v>1</v>
      </c>
      <c r="BC73" s="131" t="n">
        <f aca="false">RANDBETWEEN(0,1)</f>
        <v>0</v>
      </c>
      <c r="BD73" s="131" t="n">
        <f aca="false">RANDBETWEEN(0,1)</f>
        <v>1</v>
      </c>
      <c r="BE73" s="132" t="n">
        <f aca="false">RANDBETWEEN(40/6,70/6)/10*$AK$24</f>
        <v>1320</v>
      </c>
      <c r="BF73" s="133" t="n">
        <f aca="false">RANDBETWEEN(60,100)/100</f>
        <v>0.92</v>
      </c>
      <c r="BG73" s="132" t="n">
        <f aca="false">(AO73*$AK$8+AP73*$AK$9+AQ73*$AK$10+AR73*$AK$11+AS73*$AK$12+AT73*$AK$13+AU73*$AK$14+AV73*$AK$15+AW73*$AK$16+AX73*$AK$17+AY73*$AK$18+AZ73*$AK$19+BA73*$AK$20+BB73*$AK$21+BC73*$AK$22+BD73*$AK$23+BE73) * BF73</f>
        <v>8537.6</v>
      </c>
      <c r="BH73" s="133" t="n">
        <f aca="false">RANDBETWEEN(80,100)/100</f>
        <v>0.85</v>
      </c>
      <c r="BI73" s="132" t="n">
        <f aca="false">(AO73*$AK$8+AP73*$AK$9+AQ73*$AK$10+AR73*$AK$11+AS73*$AK$12+AT73*$AK$13+AU73*$AK$14+AV73*$AK$15+AW73*$AK$16+AX73*$AK$17+AY73*$AK$18+AZ73*$AK$19+BA73*$AK$20+BB73*$AK$21+BC73*$AK$22+BD73*$AK$23+BE73) * BH73</f>
        <v>7888</v>
      </c>
      <c r="BN73" s="134"/>
      <c r="BO73" s="135"/>
      <c r="BP73" s="156" t="n">
        <f aca="false">M526</f>
        <v>34308.580725</v>
      </c>
      <c r="BQ73" s="157" t="n">
        <f aca="false">AC526</f>
        <v>4956.23178333333</v>
      </c>
      <c r="BT73" s="82"/>
      <c r="BU73" s="158"/>
      <c r="BV73" s="140" t="n">
        <f aca="false">QUOTIENT(BW73,$BW$5)</f>
        <v>16</v>
      </c>
      <c r="BW73" s="17" t="n">
        <v>65</v>
      </c>
      <c r="BX73" s="141"/>
      <c r="BY73" s="191" t="s">
        <v>84</v>
      </c>
      <c r="BZ73" s="160" t="e">
        <f aca="true">INDIRECT( ADDRESS(CELL("строка",BG73)-BW73+BV73,68)) * CL73</f>
        <v>#VALUE!</v>
      </c>
      <c r="CA73" s="161" t="e">
        <f aca="true">INDIRECT( ADDRESS(CELL("строка",BG73)-BW73+BV73,59)) *CI73</f>
        <v>#VALUE!</v>
      </c>
      <c r="CB73" s="162" t="e">
        <f aca="true">INDIRECT( ADDRESS(CELL("строка",BG73)-BW73+BV73,69)) * CL73</f>
        <v>#VALUE!</v>
      </c>
      <c r="CC73" s="163" t="e">
        <f aca="true">INDIRECT( ADDRESS(CELL("строка",BG73)-BW73+BV73,61)) *CI73</f>
        <v>#VALUE!</v>
      </c>
      <c r="CD73" s="164" t="e">
        <f aca="false">BZ73-CA73</f>
        <v>#VALUE!</v>
      </c>
      <c r="CE73" s="189" t="e">
        <f aca="false">CB73-CC73</f>
        <v>#VALUE!</v>
      </c>
      <c r="CI73" s="22" t="n">
        <f aca="false">$CI$5</f>
        <v>0.3</v>
      </c>
      <c r="CL73" s="23" t="n">
        <f aca="false">CL69</f>
        <v>0.25</v>
      </c>
    </row>
    <row r="74" customFormat="false" ht="13.25" hidden="false" customHeight="true" outlineLevel="0" collapsed="false">
      <c r="A74" s="151" t="s">
        <v>167</v>
      </c>
      <c r="B74" s="152" t="n">
        <v>-4.5</v>
      </c>
      <c r="C74" s="152" t="n">
        <v>770.7</v>
      </c>
      <c r="D74" s="153" t="n">
        <v>100</v>
      </c>
      <c r="E74" s="154" t="s">
        <v>78</v>
      </c>
      <c r="F74" s="153" t="n">
        <v>3</v>
      </c>
      <c r="G74" s="115" t="n">
        <v>0.15</v>
      </c>
      <c r="H74" s="116" t="n">
        <f aca="false">RANDBETWEEN(80,100)/100</f>
        <v>0.95</v>
      </c>
      <c r="I74" s="117"/>
      <c r="J74" s="118"/>
      <c r="K74" s="119"/>
      <c r="L74" s="118"/>
      <c r="M74" s="179"/>
      <c r="N74" s="121"/>
      <c r="P74" s="121"/>
      <c r="Q74" s="151" t="s">
        <v>167</v>
      </c>
      <c r="R74" s="152" t="n">
        <v>-2.2</v>
      </c>
      <c r="S74" s="152" t="n">
        <v>764.2</v>
      </c>
      <c r="T74" s="153" t="n">
        <v>84</v>
      </c>
      <c r="U74" s="154" t="n">
        <v>0</v>
      </c>
      <c r="V74" s="153" t="n">
        <v>0</v>
      </c>
      <c r="W74" s="115" t="n">
        <v>0.9</v>
      </c>
      <c r="X74" s="116" t="n">
        <f aca="false">RANDBETWEEN(80,100)/100</f>
        <v>0.86</v>
      </c>
      <c r="Y74" s="117"/>
      <c r="Z74" s="118"/>
      <c r="AA74" s="119"/>
      <c r="AB74" s="123"/>
      <c r="AC74" s="124"/>
      <c r="AG74" s="186"/>
      <c r="AM74" s="128" t="n">
        <f aca="false">AM73-1</f>
        <v>44892</v>
      </c>
      <c r="AN74" s="129" t="str">
        <f aca="false">TEXT(AM74,"дддд")</f>
        <v>воскресенье</v>
      </c>
      <c r="AO74" s="130" t="n">
        <v>1</v>
      </c>
      <c r="AP74" s="131" t="n">
        <v>1</v>
      </c>
      <c r="AQ74" s="131" t="n">
        <f aca="false">RANDBETWEEN(0,1)</f>
        <v>0</v>
      </c>
      <c r="AR74" s="131" t="n">
        <v>1</v>
      </c>
      <c r="AS74" s="131" t="n">
        <f aca="false">RANDBETWEEN(0,1)</f>
        <v>1</v>
      </c>
      <c r="AT74" s="131" t="n">
        <v>1</v>
      </c>
      <c r="AU74" s="131" t="n">
        <f aca="false">RANDBETWEEN(0,1)</f>
        <v>0</v>
      </c>
      <c r="AV74" s="131" t="n">
        <v>0</v>
      </c>
      <c r="AW74" s="131" t="n">
        <f aca="false">RANDBETWEEN(0,1)</f>
        <v>0</v>
      </c>
      <c r="AX74" s="131" t="n">
        <f aca="false">RANDBETWEEN(0,1)</f>
        <v>1</v>
      </c>
      <c r="AY74" s="131" t="n">
        <f aca="false">RANDBETWEEN(0,1)</f>
        <v>1</v>
      </c>
      <c r="AZ74" s="131" t="n">
        <v>1</v>
      </c>
      <c r="BA74" s="131" t="n">
        <f aca="false">RANDBETWEEN(0,1)</f>
        <v>0</v>
      </c>
      <c r="BB74" s="131" t="n">
        <v>1</v>
      </c>
      <c r="BC74" s="131" t="n">
        <f aca="false">RANDBETWEEN(0,1)</f>
        <v>0</v>
      </c>
      <c r="BD74" s="131" t="n">
        <f aca="false">RANDBETWEEN(0,1)</f>
        <v>1</v>
      </c>
      <c r="BE74" s="132" t="n">
        <f aca="false">RANDBETWEEN(40/6,70/6)/10*$AK$24</f>
        <v>1200</v>
      </c>
      <c r="BF74" s="133" t="n">
        <f aca="false">RANDBETWEEN(60,100)/100</f>
        <v>0.89</v>
      </c>
      <c r="BG74" s="132" t="n">
        <f aca="false">(AO74*$AK$8+AP74*$AK$9+AQ74*$AK$10+AR74*$AK$11+AS74*$AK$12+AT74*$AK$13+AU74*$AK$14+AV74*$AK$15+AW74*$AK$16+AX74*$AK$17+AY74*$AK$18+AZ74*$AK$19+BA74*$AK$20+BB74*$AK$21+BC74*$AK$22+BD74*$AK$23+BE74) * BF74</f>
        <v>9683.2</v>
      </c>
      <c r="BH74" s="133" t="n">
        <f aca="false">RANDBETWEEN(80,100)/100</f>
        <v>1</v>
      </c>
      <c r="BI74" s="132" t="n">
        <f aca="false">(AO74*$AK$8+AP74*$AK$9+AQ74*$AK$10+AR74*$AK$11+AS74*$AK$12+AT74*$AK$13+AU74*$AK$14+AV74*$AK$15+AW74*$AK$16+AX74*$AK$17+AY74*$AK$18+AZ74*$AK$19+BA74*$AK$20+BB74*$AK$21+BC74*$AK$22+BD74*$AK$23+BE74) * BH74</f>
        <v>10880</v>
      </c>
      <c r="BN74" s="134"/>
      <c r="BO74" s="135"/>
      <c r="BP74" s="156" t="n">
        <f aca="false">M534</f>
        <v>6387.75933333333</v>
      </c>
      <c r="BQ74" s="157" t="n">
        <f aca="false">AC534</f>
        <v>4497.717</v>
      </c>
      <c r="BT74" s="82"/>
      <c r="BU74" s="158"/>
      <c r="BV74" s="140" t="n">
        <f aca="false">QUOTIENT(BW74,$BW$5)</f>
        <v>16</v>
      </c>
      <c r="BW74" s="17" t="n">
        <v>66</v>
      </c>
      <c r="BX74" s="141"/>
      <c r="BY74" s="191" t="s">
        <v>58</v>
      </c>
      <c r="BZ74" s="160" t="e">
        <f aca="true">INDIRECT( ADDRESS(CELL("строка",BG74)-BW74+BV74,68)) * CL74</f>
        <v>#VALUE!</v>
      </c>
      <c r="CA74" s="161" t="e">
        <f aca="true">INDIRECT( ADDRESS(CELL("строка",BG74)-BW74+BV74,59)) *CI74</f>
        <v>#VALUE!</v>
      </c>
      <c r="CB74" s="162" t="e">
        <f aca="true">INDIRECT( ADDRESS(CELL("строка",BG74)-BW74+BV74,69)) * CL74</f>
        <v>#VALUE!</v>
      </c>
      <c r="CC74" s="163" t="e">
        <f aca="true">INDIRECT( ADDRESS(CELL("строка",BG74)-BW74+BV74,61)) *CI74</f>
        <v>#VALUE!</v>
      </c>
      <c r="CD74" s="164" t="e">
        <f aca="false">BZ74-CA74</f>
        <v>#VALUE!</v>
      </c>
      <c r="CE74" s="189" t="e">
        <f aca="false">CB74-CC74</f>
        <v>#VALUE!</v>
      </c>
      <c r="CI74" s="22" t="n">
        <f aca="false">$CI$6</f>
        <v>0.4</v>
      </c>
      <c r="CL74" s="23" t="n">
        <f aca="false">CL70</f>
        <v>0.25</v>
      </c>
    </row>
    <row r="75" customFormat="false" ht="13.25" hidden="false" customHeight="true" outlineLevel="0" collapsed="false">
      <c r="A75" s="151" t="s">
        <v>168</v>
      </c>
      <c r="B75" s="152" t="n">
        <v>-3</v>
      </c>
      <c r="C75" s="152" t="n">
        <v>769.8</v>
      </c>
      <c r="D75" s="153" t="n">
        <v>100</v>
      </c>
      <c r="E75" s="154" t="s">
        <v>83</v>
      </c>
      <c r="F75" s="153" t="n">
        <v>1.5</v>
      </c>
      <c r="G75" s="115" t="n">
        <v>0.15</v>
      </c>
      <c r="H75" s="116" t="n">
        <f aca="false">RANDBETWEEN(80,100)/100</f>
        <v>0.96</v>
      </c>
      <c r="I75" s="117"/>
      <c r="J75" s="118"/>
      <c r="K75" s="119"/>
      <c r="L75" s="118"/>
      <c r="M75" s="179"/>
      <c r="N75" s="121"/>
      <c r="P75" s="121"/>
      <c r="Q75" s="151" t="s">
        <v>168</v>
      </c>
      <c r="R75" s="152" t="n">
        <v>-2</v>
      </c>
      <c r="S75" s="152" t="n">
        <v>764.8</v>
      </c>
      <c r="T75" s="153" t="n">
        <v>82</v>
      </c>
      <c r="U75" s="154" t="s">
        <v>101</v>
      </c>
      <c r="V75" s="153" t="n">
        <v>1</v>
      </c>
      <c r="W75" s="115" t="n">
        <v>0.9</v>
      </c>
      <c r="X75" s="116" t="n">
        <f aca="false">RANDBETWEEN(80,100)/100</f>
        <v>0.83</v>
      </c>
      <c r="Y75" s="117"/>
      <c r="Z75" s="118"/>
      <c r="AA75" s="119"/>
      <c r="AB75" s="123"/>
      <c r="AC75" s="124"/>
      <c r="AG75" s="186"/>
      <c r="AM75" s="128" t="n">
        <f aca="false">AM74-1</f>
        <v>44891</v>
      </c>
      <c r="AN75" s="129" t="str">
        <f aca="false">TEXT(AM75,"дддд")</f>
        <v>суббота</v>
      </c>
      <c r="AO75" s="130" t="n">
        <v>1</v>
      </c>
      <c r="AP75" s="131" t="n">
        <v>1</v>
      </c>
      <c r="AQ75" s="131" t="n">
        <f aca="false">RANDBETWEEN(0,1)</f>
        <v>0</v>
      </c>
      <c r="AR75" s="131" t="n">
        <v>1</v>
      </c>
      <c r="AS75" s="131" t="n">
        <f aca="false">RANDBETWEEN(0,1)</f>
        <v>1</v>
      </c>
      <c r="AT75" s="131" t="n">
        <v>1</v>
      </c>
      <c r="AU75" s="131" t="n">
        <f aca="false">RANDBETWEEN(0,1)</f>
        <v>0</v>
      </c>
      <c r="AV75" s="131" t="n">
        <v>0</v>
      </c>
      <c r="AW75" s="131" t="n">
        <f aca="false">RANDBETWEEN(0,1)</f>
        <v>1</v>
      </c>
      <c r="AX75" s="131" t="n">
        <f aca="false">RANDBETWEEN(0,1)</f>
        <v>1</v>
      </c>
      <c r="AY75" s="131" t="n">
        <f aca="false">RANDBETWEEN(0,1)</f>
        <v>0</v>
      </c>
      <c r="AZ75" s="131" t="n">
        <v>1</v>
      </c>
      <c r="BA75" s="131" t="n">
        <f aca="false">RANDBETWEEN(0,1)</f>
        <v>1</v>
      </c>
      <c r="BB75" s="131" t="n">
        <v>1</v>
      </c>
      <c r="BC75" s="131" t="n">
        <f aca="false">RANDBETWEEN(0,1)</f>
        <v>1</v>
      </c>
      <c r="BD75" s="131" t="n">
        <f aca="false">RANDBETWEEN(0,1)</f>
        <v>0</v>
      </c>
      <c r="BE75" s="132" t="n">
        <f aca="false">RANDBETWEEN(40/6,70/6)/10*$AK$24</f>
        <v>1200</v>
      </c>
      <c r="BF75" s="133" t="n">
        <f aca="false">RANDBETWEEN(60,100)/100</f>
        <v>0.87</v>
      </c>
      <c r="BG75" s="132" t="n">
        <f aca="false">(AO75*$AK$8+AP75*$AK$9+AQ75*$AK$10+AR75*$AK$11+AS75*$AK$12+AT75*$AK$13+AU75*$AK$14+AV75*$AK$15+AW75*$AK$16+AX75*$AK$17+AY75*$AK$18+AZ75*$AK$19+BA75*$AK$20+BB75*$AK$21+BC75*$AK$22+BD75*$AK$23+BE75) * BF75</f>
        <v>10057.2</v>
      </c>
      <c r="BH75" s="133" t="n">
        <f aca="false">RANDBETWEEN(80,100)/100</f>
        <v>0.85</v>
      </c>
      <c r="BI75" s="132" t="n">
        <f aca="false">(AO75*$AK$8+AP75*$AK$9+AQ75*$AK$10+AR75*$AK$11+AS75*$AK$12+AT75*$AK$13+AU75*$AK$14+AV75*$AK$15+AW75*$AK$16+AX75*$AK$17+AY75*$AK$18+AZ75*$AK$19+BA75*$AK$20+BB75*$AK$21+BC75*$AK$22+BD75*$AK$23+BE75) * BH75</f>
        <v>9826</v>
      </c>
      <c r="BN75" s="134"/>
      <c r="BO75" s="135"/>
      <c r="BP75" s="156" t="n">
        <f aca="false">M542</f>
        <v>26104.8514833333</v>
      </c>
      <c r="BQ75" s="157" t="n">
        <f aca="false">AC542</f>
        <v>4523.860425</v>
      </c>
      <c r="BT75" s="82" t="e">
        <f aca="false">IF(SUM(CD72:CD75) &gt; 0,0,(SUM(CD72:CD75))/(-$BM$10*1000))</f>
        <v>#VALUE!</v>
      </c>
      <c r="BU75" s="158" t="e">
        <f aca="false">IF(SUM(CE72:CE75) &gt; 0,0,(SUM(CE72:CE75))/(-$BM$10*1000))</f>
        <v>#VALUE!</v>
      </c>
      <c r="BV75" s="140" t="n">
        <f aca="false">QUOTIENT(BW75,$BW$5)</f>
        <v>16</v>
      </c>
      <c r="BW75" s="17" t="n">
        <v>67</v>
      </c>
      <c r="BX75" s="141"/>
      <c r="BY75" s="192" t="s">
        <v>75</v>
      </c>
      <c r="BZ75" s="172" t="e">
        <f aca="true">INDIRECT( ADDRESS(CELL("строка",BG75)-BW75+BV75,68)) * CL75</f>
        <v>#VALUE!</v>
      </c>
      <c r="CA75" s="173" t="e">
        <f aca="true">INDIRECT( ADDRESS(CELL("строка",BG75)-BW75+BV75,59)) * CI75</f>
        <v>#VALUE!</v>
      </c>
      <c r="CB75" s="174" t="e">
        <f aca="true">INDIRECT( ADDRESS(CELL("строка",BG75)-BW75+BV75,69)) * CL75</f>
        <v>#VALUE!</v>
      </c>
      <c r="CC75" s="175" t="e">
        <f aca="true">INDIRECT( ADDRESS(CELL("строка",BG75)-BW75+BV75,61)) *CI75</f>
        <v>#VALUE!</v>
      </c>
      <c r="CD75" s="176" t="e">
        <f aca="false">BZ75-CA75</f>
        <v>#VALUE!</v>
      </c>
      <c r="CE75" s="187" t="e">
        <f aca="false">CB75-CC75</f>
        <v>#VALUE!</v>
      </c>
      <c r="CI75" s="178" t="n">
        <f aca="false">$CI$7</f>
        <v>0.1</v>
      </c>
      <c r="CL75" s="23" t="n">
        <f aca="false">CL71</f>
        <v>0.25</v>
      </c>
    </row>
    <row r="76" customFormat="false" ht="13.25" hidden="false" customHeight="true" outlineLevel="0" collapsed="false">
      <c r="A76" s="151" t="s">
        <v>169</v>
      </c>
      <c r="B76" s="152" t="n">
        <v>-1.3</v>
      </c>
      <c r="C76" s="152" t="n">
        <v>769.8</v>
      </c>
      <c r="D76" s="153" t="n">
        <v>91</v>
      </c>
      <c r="E76" s="154" t="s">
        <v>83</v>
      </c>
      <c r="F76" s="153" t="n">
        <v>3</v>
      </c>
      <c r="G76" s="115" t="n">
        <v>0.15</v>
      </c>
      <c r="H76" s="116" t="n">
        <f aca="false">RANDBETWEEN(80,100)/100</f>
        <v>0.97</v>
      </c>
      <c r="I76" s="117"/>
      <c r="J76" s="118"/>
      <c r="K76" s="119"/>
      <c r="L76" s="118"/>
      <c r="M76" s="179"/>
      <c r="N76" s="121"/>
      <c r="P76" s="121"/>
      <c r="Q76" s="151" t="s">
        <v>169</v>
      </c>
      <c r="R76" s="152" t="n">
        <v>-2.1</v>
      </c>
      <c r="S76" s="152" t="n">
        <v>765.4</v>
      </c>
      <c r="T76" s="153" t="n">
        <v>83</v>
      </c>
      <c r="U76" s="154" t="s">
        <v>101</v>
      </c>
      <c r="V76" s="153" t="n">
        <v>1</v>
      </c>
      <c r="W76" s="115" t="n">
        <v>0.9</v>
      </c>
      <c r="X76" s="116" t="n">
        <f aca="false">RANDBETWEEN(80,100)/100</f>
        <v>0.91</v>
      </c>
      <c r="Y76" s="117"/>
      <c r="Z76" s="118"/>
      <c r="AA76" s="119"/>
      <c r="AB76" s="123"/>
      <c r="AC76" s="124"/>
      <c r="AG76" s="186"/>
      <c r="AM76" s="128" t="n">
        <f aca="false">AM75-1</f>
        <v>44890</v>
      </c>
      <c r="AN76" s="129" t="str">
        <f aca="false">TEXT(AM76,"дддд")</f>
        <v>пятница</v>
      </c>
      <c r="AO76" s="130" t="n">
        <v>1</v>
      </c>
      <c r="AP76" s="131" t="n">
        <v>1</v>
      </c>
      <c r="AQ76" s="131" t="n">
        <f aca="false">RANDBETWEEN(0,1)</f>
        <v>0</v>
      </c>
      <c r="AR76" s="131" t="n">
        <v>1</v>
      </c>
      <c r="AS76" s="131" t="n">
        <f aca="false">RANDBETWEEN(0,1)</f>
        <v>1</v>
      </c>
      <c r="AT76" s="131" t="n">
        <v>1</v>
      </c>
      <c r="AU76" s="131" t="n">
        <f aca="false">RANDBETWEEN(0,1)</f>
        <v>1</v>
      </c>
      <c r="AV76" s="131" t="n">
        <v>0</v>
      </c>
      <c r="AW76" s="131" t="n">
        <f aca="false">RANDBETWEEN(0,1)</f>
        <v>0</v>
      </c>
      <c r="AX76" s="131" t="n">
        <f aca="false">RANDBETWEEN(0,1)</f>
        <v>0</v>
      </c>
      <c r="AY76" s="131" t="n">
        <f aca="false">RANDBETWEEN(0,1)</f>
        <v>1</v>
      </c>
      <c r="AZ76" s="131" t="n">
        <v>1</v>
      </c>
      <c r="BA76" s="131" t="n">
        <f aca="false">RANDBETWEEN(0,1)</f>
        <v>0</v>
      </c>
      <c r="BB76" s="131" t="n">
        <v>1</v>
      </c>
      <c r="BC76" s="131" t="n">
        <f aca="false">RANDBETWEEN(0,1)</f>
        <v>0</v>
      </c>
      <c r="BD76" s="131" t="n">
        <f aca="false">RANDBETWEEN(0,1)</f>
        <v>0</v>
      </c>
      <c r="BE76" s="132" t="n">
        <f aca="false">RANDBETWEEN(40/6,70/6)/10*$AK$24</f>
        <v>840</v>
      </c>
      <c r="BF76" s="133" t="n">
        <f aca="false">RANDBETWEEN(60,100)/100</f>
        <v>0.73</v>
      </c>
      <c r="BG76" s="132" t="n">
        <f aca="false">(AO76*$AK$8+AP76*$AK$9+AQ76*$AK$10+AR76*$AK$11+AS76*$AK$12+AT76*$AK$13+AU76*$AK$14+AV76*$AK$15+AW76*$AK$16+AX76*$AK$17+AY76*$AK$18+AZ76*$AK$19+BA76*$AK$20+BB76*$AK$21+BC76*$AK$22+BD76*$AK$23+BE76) * BF76</f>
        <v>6978.8</v>
      </c>
      <c r="BH76" s="133" t="n">
        <f aca="false">RANDBETWEEN(80,100)/100</f>
        <v>0.89</v>
      </c>
      <c r="BI76" s="132" t="n">
        <f aca="false">(AO76*$AK$8+AP76*$AK$9+AQ76*$AK$10+AR76*$AK$11+AS76*$AK$12+AT76*$AK$13+AU76*$AK$14+AV76*$AK$15+AW76*$AK$16+AX76*$AK$17+AY76*$AK$18+AZ76*$AK$19+BA76*$AK$20+BB76*$AK$21+BC76*$AK$22+BD76*$AK$23+BE76) * BH76</f>
        <v>8508.4</v>
      </c>
      <c r="BN76" s="134"/>
      <c r="BO76" s="135"/>
      <c r="BP76" s="156" t="n">
        <f aca="false">M550</f>
        <v>8438.51789583333</v>
      </c>
      <c r="BQ76" s="157" t="n">
        <f aca="false">AC550</f>
        <v>4563.22116666667</v>
      </c>
      <c r="BT76" s="82" t="s">
        <v>79</v>
      </c>
      <c r="BU76" s="158"/>
      <c r="BV76" s="140" t="n">
        <f aca="false">QUOTIENT(BW76,$BW$5)</f>
        <v>17</v>
      </c>
      <c r="BW76" s="17" t="n">
        <v>68</v>
      </c>
      <c r="BX76" s="141" t="n">
        <f aca="false">DATE(2023,2,(1-QUOTIENT(BW76,$BW$5)))</f>
        <v>44941</v>
      </c>
      <c r="BY76" s="190" t="s">
        <v>80</v>
      </c>
      <c r="BZ76" s="143" t="e">
        <f aca="true">INDIRECT( ADDRESS(CELL("строка",BG76)-BW76+BV76,68)) * CL76</f>
        <v>#VALUE!</v>
      </c>
      <c r="CA76" s="144" t="e">
        <f aca="true">INDIRECT( ADDRESS(CELL("строка",BG76)-BW76+BV76,59)) *CI76</f>
        <v>#VALUE!</v>
      </c>
      <c r="CB76" s="145" t="e">
        <f aca="true">INDIRECT( ADDRESS(CELL("строка",BG76)-BW76+BV76,69)) * CL76</f>
        <v>#VALUE!</v>
      </c>
      <c r="CC76" s="146" t="e">
        <f aca="true">INDIRECT( ADDRESS(CELL("строка",BG76)-BW76+BV76,61)) *CI76</f>
        <v>#VALUE!</v>
      </c>
      <c r="CD76" s="147" t="e">
        <f aca="false">BZ76-CA76</f>
        <v>#VALUE!</v>
      </c>
      <c r="CE76" s="188" t="e">
        <f aca="false">CB76-CC76</f>
        <v>#VALUE!</v>
      </c>
      <c r="CI76" s="22" t="n">
        <f aca="false">$CI$4</f>
        <v>0.2</v>
      </c>
      <c r="CL76" s="23" t="n">
        <f aca="false">CL72</f>
        <v>0.25</v>
      </c>
    </row>
    <row r="77" customFormat="false" ht="13.25" hidden="false" customHeight="true" outlineLevel="0" collapsed="false">
      <c r="A77" s="151" t="s">
        <v>170</v>
      </c>
      <c r="B77" s="152" t="n">
        <v>-0.7</v>
      </c>
      <c r="C77" s="152" t="n">
        <v>769.6</v>
      </c>
      <c r="D77" s="153" t="n">
        <v>87</v>
      </c>
      <c r="E77" s="154" t="s">
        <v>83</v>
      </c>
      <c r="F77" s="153" t="n">
        <v>4.5</v>
      </c>
      <c r="G77" s="115" t="n">
        <v>0.15</v>
      </c>
      <c r="H77" s="116" t="n">
        <f aca="false">RANDBETWEEN(80,100)/100</f>
        <v>0.89</v>
      </c>
      <c r="I77" s="117"/>
      <c r="J77" s="118"/>
      <c r="K77" s="119"/>
      <c r="L77" s="118"/>
      <c r="M77" s="179"/>
      <c r="N77" s="121"/>
      <c r="P77" s="121"/>
      <c r="Q77" s="151" t="s">
        <v>170</v>
      </c>
      <c r="R77" s="152" t="n">
        <v>-2.3</v>
      </c>
      <c r="S77" s="152" t="n">
        <v>766</v>
      </c>
      <c r="T77" s="153" t="n">
        <v>83</v>
      </c>
      <c r="U77" s="154" t="s">
        <v>101</v>
      </c>
      <c r="V77" s="153" t="n">
        <v>1</v>
      </c>
      <c r="W77" s="115" t="n">
        <v>0.9</v>
      </c>
      <c r="X77" s="116" t="n">
        <f aca="false">RANDBETWEEN(80,100)/100</f>
        <v>0.95</v>
      </c>
      <c r="Y77" s="117"/>
      <c r="Z77" s="118"/>
      <c r="AA77" s="119"/>
      <c r="AB77" s="123"/>
      <c r="AC77" s="124"/>
      <c r="AG77" s="186"/>
      <c r="AM77" s="128" t="n">
        <f aca="false">AM76-1</f>
        <v>44889</v>
      </c>
      <c r="AN77" s="129" t="str">
        <f aca="false">TEXT(AM77,"дддд")</f>
        <v>четверг</v>
      </c>
      <c r="AO77" s="130" t="n">
        <v>1</v>
      </c>
      <c r="AP77" s="131" t="n">
        <v>1</v>
      </c>
      <c r="AQ77" s="131" t="n">
        <f aca="false">RANDBETWEEN(0,1)</f>
        <v>1</v>
      </c>
      <c r="AR77" s="131" t="n">
        <v>1</v>
      </c>
      <c r="AS77" s="131" t="n">
        <f aca="false">RANDBETWEEN(0,1)</f>
        <v>0</v>
      </c>
      <c r="AT77" s="131" t="n">
        <v>1</v>
      </c>
      <c r="AU77" s="131" t="n">
        <f aca="false">RANDBETWEEN(0,1)</f>
        <v>1</v>
      </c>
      <c r="AV77" s="131" t="n">
        <v>0</v>
      </c>
      <c r="AW77" s="131" t="n">
        <f aca="false">RANDBETWEEN(0,1)</f>
        <v>1</v>
      </c>
      <c r="AX77" s="131" t="n">
        <f aca="false">RANDBETWEEN(0,1)</f>
        <v>1</v>
      </c>
      <c r="AY77" s="131" t="n">
        <f aca="false">RANDBETWEEN(0,1)</f>
        <v>1</v>
      </c>
      <c r="AZ77" s="131" t="n">
        <v>1</v>
      </c>
      <c r="BA77" s="131" t="n">
        <f aca="false">RANDBETWEEN(0,1)</f>
        <v>0</v>
      </c>
      <c r="BB77" s="131" t="n">
        <v>1</v>
      </c>
      <c r="BC77" s="131" t="n">
        <f aca="false">RANDBETWEEN(0,1)</f>
        <v>1</v>
      </c>
      <c r="BD77" s="131" t="n">
        <f aca="false">RANDBETWEEN(0,1)</f>
        <v>0</v>
      </c>
      <c r="BE77" s="132" t="n">
        <f aca="false">RANDBETWEEN(40/6,70/6)/10*$AK$24</f>
        <v>1320</v>
      </c>
      <c r="BF77" s="133" t="n">
        <f aca="false">RANDBETWEEN(60,100)/100</f>
        <v>0.6</v>
      </c>
      <c r="BG77" s="132" t="n">
        <f aca="false">(AO77*$AK$8+AP77*$AK$9+AQ77*$AK$10+AR77*$AK$11+AS77*$AK$12+AT77*$AK$13+AU77*$AK$14+AV77*$AK$15+AW77*$AK$16+AX77*$AK$17+AY77*$AK$18+AZ77*$AK$19+BA77*$AK$20+BB77*$AK$21+BC77*$AK$22+BD77*$AK$23+BE77) * BF77</f>
        <v>7284</v>
      </c>
      <c r="BH77" s="133" t="n">
        <f aca="false">RANDBETWEEN(80,100)/100</f>
        <v>1</v>
      </c>
      <c r="BI77" s="132" t="n">
        <f aca="false">(AO77*$AK$8+AP77*$AK$9+AQ77*$AK$10+AR77*$AK$11+AS77*$AK$12+AT77*$AK$13+AU77*$AK$14+AV77*$AK$15+AW77*$AK$16+AX77*$AK$17+AY77*$AK$18+AZ77*$AK$19+BA77*$AK$20+BB77*$AK$21+BC77*$AK$22+BD77*$AK$23+BE77) * BH77</f>
        <v>12140</v>
      </c>
      <c r="BN77" s="134"/>
      <c r="BO77" s="135"/>
      <c r="BP77" s="156" t="n">
        <f aca="false">M558</f>
        <v>26034.57615</v>
      </c>
      <c r="BQ77" s="157" t="n">
        <f aca="false">AC558</f>
        <v>4615.863975</v>
      </c>
      <c r="BT77" s="82"/>
      <c r="BU77" s="158"/>
      <c r="BV77" s="140" t="n">
        <f aca="false">QUOTIENT(BW77,$BW$5)</f>
        <v>17</v>
      </c>
      <c r="BW77" s="17" t="n">
        <v>69</v>
      </c>
      <c r="BX77" s="141"/>
      <c r="BY77" s="191" t="s">
        <v>84</v>
      </c>
      <c r="BZ77" s="160" t="e">
        <f aca="true">INDIRECT( ADDRESS(CELL("строка",BG77)-BW77+BV77,68)) * CL77</f>
        <v>#VALUE!</v>
      </c>
      <c r="CA77" s="161" t="e">
        <f aca="true">INDIRECT( ADDRESS(CELL("строка",BG77)-BW77+BV77,59)) *CI77</f>
        <v>#VALUE!</v>
      </c>
      <c r="CB77" s="162" t="e">
        <f aca="true">INDIRECT( ADDRESS(CELL("строка",BG77)-BW77+BV77,69)) * CL77</f>
        <v>#VALUE!</v>
      </c>
      <c r="CC77" s="163" t="e">
        <f aca="true">INDIRECT( ADDRESS(CELL("строка",BG77)-BW77+BV77,61)) *CI77</f>
        <v>#VALUE!</v>
      </c>
      <c r="CD77" s="164" t="e">
        <f aca="false">BZ77-CA77</f>
        <v>#VALUE!</v>
      </c>
      <c r="CE77" s="189" t="e">
        <f aca="false">CB77-CC77</f>
        <v>#VALUE!</v>
      </c>
      <c r="CI77" s="22" t="n">
        <f aca="false">$CI$5</f>
        <v>0.3</v>
      </c>
      <c r="CL77" s="23" t="n">
        <f aca="false">CL73</f>
        <v>0.25</v>
      </c>
    </row>
    <row r="78" customFormat="false" ht="13.25" hidden="false" customHeight="true" outlineLevel="0" collapsed="false">
      <c r="A78" s="151" t="s">
        <v>171</v>
      </c>
      <c r="B78" s="152" t="n">
        <v>0.7</v>
      </c>
      <c r="C78" s="152" t="n">
        <v>769.5</v>
      </c>
      <c r="D78" s="153" t="n">
        <v>83</v>
      </c>
      <c r="E78" s="154" t="s">
        <v>83</v>
      </c>
      <c r="F78" s="153" t="n">
        <v>4.5</v>
      </c>
      <c r="G78" s="115" t="n">
        <v>0.15</v>
      </c>
      <c r="H78" s="116" t="n">
        <f aca="false">RANDBETWEEN(80,100)/100</f>
        <v>0.96</v>
      </c>
      <c r="I78" s="117" t="n">
        <v>0.391550925925926</v>
      </c>
      <c r="J78" s="118" t="n">
        <v>0.391550925925926</v>
      </c>
      <c r="K78" s="119" t="n">
        <f aca="false">(J78 * 24) * $B$3 * $F$3 * (1 - 0.7*AVERAGE(G78:G85)) * AVERAGE(H78:H85)</f>
        <v>9083.355</v>
      </c>
      <c r="L78" s="118" t="n">
        <f aca="false">IF(AVERAGE(F78:F85)&gt; $J$3, $B$4*$F$4*AVERAGE(F78:F85)/$B$5*24*AVERAGE(H78:H85), $B$4*$F$4*AVERAGE(F78:F85)/$B$5*24*AVERAGE(H78:H85) * 0.2)</f>
        <v>3456</v>
      </c>
      <c r="M78" s="179" t="n">
        <f aca="false">K78+L78</f>
        <v>12539.355</v>
      </c>
      <c r="N78" s="121"/>
      <c r="P78" s="121"/>
      <c r="Q78" s="151" t="s">
        <v>171</v>
      </c>
      <c r="R78" s="152" t="n">
        <v>-2.1</v>
      </c>
      <c r="S78" s="152" t="n">
        <v>766.3</v>
      </c>
      <c r="T78" s="153" t="n">
        <v>78</v>
      </c>
      <c r="U78" s="154" t="s">
        <v>101</v>
      </c>
      <c r="V78" s="153" t="n">
        <v>1</v>
      </c>
      <c r="W78" s="115" t="n">
        <v>0.9</v>
      </c>
      <c r="X78" s="116" t="n">
        <f aca="false">RANDBETWEEN(80,100)/100</f>
        <v>0.97</v>
      </c>
      <c r="Y78" s="117" t="n">
        <v>0.3353125</v>
      </c>
      <c r="Z78" s="118" t="n">
        <v>0.3353125</v>
      </c>
      <c r="AA78" s="119" t="n">
        <f aca="false">(Z78 * 24) * $B$3 * $F$3 * (1 - 0.7 * AVERAGE(W78:W85)) * AVERAGE(X78:X85)</f>
        <v>3220.2473625</v>
      </c>
      <c r="AB78" s="123" t="n">
        <f aca="false">IF(AVERAGE(V78:V85)&gt; $J$3, $B$4*$F$4*AVERAGE(V78:V85)/$B$5*24*AVERAGE(X78:X85), $B$4*$F$4*AVERAGE(V78:V85)/$B$5*24*AVERAGE(X78:X85) * 0.2)</f>
        <v>1153.6</v>
      </c>
      <c r="AC78" s="124" t="n">
        <f aca="false">AA78+AB78</f>
        <v>4373.8473625</v>
      </c>
      <c r="AG78" s="186"/>
      <c r="AM78" s="128" t="n">
        <f aca="false">AM77-1</f>
        <v>44888</v>
      </c>
      <c r="AN78" s="129" t="str">
        <f aca="false">TEXT(AM78,"дддд")</f>
        <v>среда</v>
      </c>
      <c r="AO78" s="130" t="n">
        <v>1</v>
      </c>
      <c r="AP78" s="131" t="n">
        <v>1</v>
      </c>
      <c r="AQ78" s="131" t="n">
        <f aca="false">RANDBETWEEN(0,1)</f>
        <v>1</v>
      </c>
      <c r="AR78" s="131" t="n">
        <v>1</v>
      </c>
      <c r="AS78" s="131" t="n">
        <f aca="false">RANDBETWEEN(0,1)</f>
        <v>1</v>
      </c>
      <c r="AT78" s="131" t="n">
        <v>1</v>
      </c>
      <c r="AU78" s="131" t="n">
        <f aca="false">RANDBETWEEN(0,1)</f>
        <v>1</v>
      </c>
      <c r="AV78" s="131" t="n">
        <v>0</v>
      </c>
      <c r="AW78" s="131" t="n">
        <f aca="false">RANDBETWEEN(0,1)</f>
        <v>0</v>
      </c>
      <c r="AX78" s="131" t="n">
        <f aca="false">RANDBETWEEN(0,1)</f>
        <v>0</v>
      </c>
      <c r="AY78" s="131" t="n">
        <f aca="false">RANDBETWEEN(0,1)</f>
        <v>0</v>
      </c>
      <c r="AZ78" s="131" t="n">
        <v>1</v>
      </c>
      <c r="BA78" s="131" t="n">
        <f aca="false">RANDBETWEEN(0,1)</f>
        <v>0</v>
      </c>
      <c r="BB78" s="131" t="n">
        <v>1</v>
      </c>
      <c r="BC78" s="131" t="n">
        <f aca="false">RANDBETWEEN(0,1)</f>
        <v>0</v>
      </c>
      <c r="BD78" s="131" t="n">
        <f aca="false">RANDBETWEEN(0,1)</f>
        <v>0</v>
      </c>
      <c r="BE78" s="132" t="n">
        <f aca="false">RANDBETWEEN(40/6,70/6)/10*$AK$24</f>
        <v>1320</v>
      </c>
      <c r="BF78" s="133" t="n">
        <f aca="false">RANDBETWEEN(60,100)/100</f>
        <v>0.76</v>
      </c>
      <c r="BG78" s="132" t="n">
        <f aca="false">(AO78*$AK$8+AP78*$AK$9+AQ78*$AK$10+AR78*$AK$11+AS78*$AK$12+AT78*$AK$13+AU78*$AK$14+AV78*$AK$15+AW78*$AK$16+AX78*$AK$17+AY78*$AK$18+AZ78*$AK$19+BA78*$AK$20+BB78*$AK$21+BC78*$AK$22+BD78*$AK$23+BE78) * BF78</f>
        <v>6794.4</v>
      </c>
      <c r="BH78" s="133" t="n">
        <f aca="false">RANDBETWEEN(80,100)/100</f>
        <v>0.88</v>
      </c>
      <c r="BI78" s="132" t="n">
        <f aca="false">(AO78*$AK$8+AP78*$AK$9+AQ78*$AK$10+AR78*$AK$11+AS78*$AK$12+AT78*$AK$13+AU78*$AK$14+AV78*$AK$15+AW78*$AK$16+AX78*$AK$17+AY78*$AK$18+AZ78*$AK$19+BA78*$AK$20+BB78*$AK$21+BC78*$AK$22+BD78*$AK$23+BE78) * BH78</f>
        <v>7867.2</v>
      </c>
      <c r="BN78" s="134"/>
      <c r="BO78" s="135"/>
      <c r="BP78" s="156" t="n">
        <f aca="false">M566</f>
        <v>31045.6101333333</v>
      </c>
      <c r="BQ78" s="157" t="n">
        <f aca="false">AC566</f>
        <v>4573.93947083333</v>
      </c>
      <c r="BT78" s="82"/>
      <c r="BU78" s="158"/>
      <c r="BV78" s="140" t="n">
        <f aca="false">QUOTIENT(BW78,$BW$5)</f>
        <v>17</v>
      </c>
      <c r="BW78" s="17" t="n">
        <v>70</v>
      </c>
      <c r="BX78" s="141"/>
      <c r="BY78" s="191" t="s">
        <v>58</v>
      </c>
      <c r="BZ78" s="160" t="e">
        <f aca="true">INDIRECT( ADDRESS(CELL("строка",BG78)-BW78+BV78,68)) * CL78</f>
        <v>#VALUE!</v>
      </c>
      <c r="CA78" s="161" t="e">
        <f aca="true">INDIRECT( ADDRESS(CELL("строка",BG78)-BW78+BV78,59)) *CI78</f>
        <v>#VALUE!</v>
      </c>
      <c r="CB78" s="162" t="e">
        <f aca="true">INDIRECT( ADDRESS(CELL("строка",BG78)-BW78+BV78,69)) * CL78</f>
        <v>#VALUE!</v>
      </c>
      <c r="CC78" s="163" t="e">
        <f aca="true">INDIRECT( ADDRESS(CELL("строка",BG78)-BW78+BV78,61)) *CI78</f>
        <v>#VALUE!</v>
      </c>
      <c r="CD78" s="164" t="e">
        <f aca="false">BZ78-CA78</f>
        <v>#VALUE!</v>
      </c>
      <c r="CE78" s="189" t="e">
        <f aca="false">CB78-CC78</f>
        <v>#VALUE!</v>
      </c>
      <c r="CI78" s="22" t="n">
        <f aca="false">$CI$6</f>
        <v>0.4</v>
      </c>
      <c r="CL78" s="23" t="n">
        <f aca="false">CL74</f>
        <v>0.25</v>
      </c>
    </row>
    <row r="79" customFormat="false" ht="13.25" hidden="false" customHeight="true" outlineLevel="0" collapsed="false">
      <c r="A79" s="151" t="s">
        <v>172</v>
      </c>
      <c r="B79" s="152" t="n">
        <v>0.5</v>
      </c>
      <c r="C79" s="152" t="n">
        <v>769.5</v>
      </c>
      <c r="D79" s="153" t="n">
        <v>88</v>
      </c>
      <c r="E79" s="154" t="s">
        <v>107</v>
      </c>
      <c r="F79" s="153" t="n">
        <v>1.5</v>
      </c>
      <c r="G79" s="115" t="n">
        <v>0.15</v>
      </c>
      <c r="H79" s="116" t="n">
        <f aca="false">RANDBETWEEN(80,100)/100</f>
        <v>0.89</v>
      </c>
      <c r="I79" s="117"/>
      <c r="J79" s="118"/>
      <c r="K79" s="119"/>
      <c r="L79" s="118"/>
      <c r="M79" s="179"/>
      <c r="N79" s="121"/>
      <c r="P79" s="121"/>
      <c r="Q79" s="151" t="s">
        <v>172</v>
      </c>
      <c r="R79" s="152" t="n">
        <v>-2.3</v>
      </c>
      <c r="S79" s="152" t="n">
        <v>766.6</v>
      </c>
      <c r="T79" s="153" t="n">
        <v>80</v>
      </c>
      <c r="U79" s="154" t="s">
        <v>91</v>
      </c>
      <c r="V79" s="153" t="n">
        <v>1</v>
      </c>
      <c r="W79" s="115" t="n">
        <v>0.9</v>
      </c>
      <c r="X79" s="116" t="n">
        <f aca="false">RANDBETWEEN(80,100)/100</f>
        <v>0.92</v>
      </c>
      <c r="Y79" s="117"/>
      <c r="Z79" s="118"/>
      <c r="AA79" s="119"/>
      <c r="AB79" s="123"/>
      <c r="AC79" s="124"/>
      <c r="AG79" s="186"/>
      <c r="AM79" s="128" t="n">
        <f aca="false">AM78-1</f>
        <v>44887</v>
      </c>
      <c r="AN79" s="129" t="str">
        <f aca="false">TEXT(AM79,"дддд")</f>
        <v>вторник</v>
      </c>
      <c r="AO79" s="130" t="n">
        <v>1</v>
      </c>
      <c r="AP79" s="131" t="n">
        <v>1</v>
      </c>
      <c r="AQ79" s="131" t="n">
        <f aca="false">RANDBETWEEN(0,1)</f>
        <v>0</v>
      </c>
      <c r="AR79" s="131" t="n">
        <v>1</v>
      </c>
      <c r="AS79" s="131" t="n">
        <f aca="false">RANDBETWEEN(0,1)</f>
        <v>1</v>
      </c>
      <c r="AT79" s="131" t="n">
        <v>1</v>
      </c>
      <c r="AU79" s="131" t="n">
        <f aca="false">RANDBETWEEN(0,1)</f>
        <v>1</v>
      </c>
      <c r="AV79" s="131" t="n">
        <v>0</v>
      </c>
      <c r="AW79" s="131" t="n">
        <f aca="false">RANDBETWEEN(0,1)</f>
        <v>0</v>
      </c>
      <c r="AX79" s="131" t="n">
        <f aca="false">RANDBETWEEN(0,1)</f>
        <v>0</v>
      </c>
      <c r="AY79" s="131" t="n">
        <f aca="false">RANDBETWEEN(0,1)</f>
        <v>1</v>
      </c>
      <c r="AZ79" s="131" t="n">
        <v>1</v>
      </c>
      <c r="BA79" s="131" t="n">
        <f aca="false">RANDBETWEEN(0,1)</f>
        <v>1</v>
      </c>
      <c r="BB79" s="131" t="n">
        <v>1</v>
      </c>
      <c r="BC79" s="131" t="n">
        <f aca="false">RANDBETWEEN(0,1)</f>
        <v>1</v>
      </c>
      <c r="BD79" s="131" t="n">
        <f aca="false">RANDBETWEEN(0,1)</f>
        <v>0</v>
      </c>
      <c r="BE79" s="132" t="n">
        <f aca="false">RANDBETWEEN(40/6,70/6)/10*$AK$24</f>
        <v>840</v>
      </c>
      <c r="BF79" s="133" t="n">
        <f aca="false">RANDBETWEEN(60,100)/100</f>
        <v>0.69</v>
      </c>
      <c r="BG79" s="132" t="n">
        <f aca="false">(AO79*$AK$8+AP79*$AK$9+AQ79*$AK$10+AR79*$AK$11+AS79*$AK$12+AT79*$AK$13+AU79*$AK$14+AV79*$AK$15+AW79*$AK$16+AX79*$AK$17+AY79*$AK$18+AZ79*$AK$19+BA79*$AK$20+BB79*$AK$21+BC79*$AK$22+BD79*$AK$23+BE79) * BF79</f>
        <v>7134.6</v>
      </c>
      <c r="BH79" s="133" t="n">
        <f aca="false">RANDBETWEEN(80,100)/100</f>
        <v>0.8</v>
      </c>
      <c r="BI79" s="132" t="n">
        <f aca="false">(AO79*$AK$8+AP79*$AK$9+AQ79*$AK$10+AR79*$AK$11+AS79*$AK$12+AT79*$AK$13+AU79*$AK$14+AV79*$AK$15+AW79*$AK$16+AX79*$AK$17+AY79*$AK$18+AZ79*$AK$19+BA79*$AK$20+BB79*$AK$21+BC79*$AK$22+BD79*$AK$23+BE79) * BH79</f>
        <v>8272</v>
      </c>
      <c r="BN79" s="134"/>
      <c r="BO79" s="135"/>
      <c r="BP79" s="156" t="n">
        <f aca="false">M574</f>
        <v>34171.3773164062</v>
      </c>
      <c r="BQ79" s="157" t="n">
        <f aca="false">AC574</f>
        <v>4957.1088</v>
      </c>
      <c r="BT79" s="82" t="e">
        <f aca="false">IF(SUM(CD76:CD79) &gt; 0,0,(SUM(CD76:CD79))/(-$BM$10*1000))</f>
        <v>#VALUE!</v>
      </c>
      <c r="BU79" s="158" t="e">
        <f aca="false">IF(SUM(CE76:CE79) &gt; 0,0,(SUM(CE76:CE79))/(-$BM$10*1000))</f>
        <v>#VALUE!</v>
      </c>
      <c r="BV79" s="140" t="n">
        <f aca="false">QUOTIENT(BW79,$BW$5)</f>
        <v>17</v>
      </c>
      <c r="BW79" s="17" t="n">
        <v>71</v>
      </c>
      <c r="BX79" s="141"/>
      <c r="BY79" s="192" t="s">
        <v>75</v>
      </c>
      <c r="BZ79" s="172" t="e">
        <f aca="true">INDIRECT( ADDRESS(CELL("строка",BG79)-BW79+BV79,68)) * CL79</f>
        <v>#VALUE!</v>
      </c>
      <c r="CA79" s="173" t="e">
        <f aca="true">INDIRECT( ADDRESS(CELL("строка",BG79)-BW79+BV79,59)) * CI79</f>
        <v>#VALUE!</v>
      </c>
      <c r="CB79" s="174" t="e">
        <f aca="true">INDIRECT( ADDRESS(CELL("строка",BG79)-BW79+BV79,69)) * CL79</f>
        <v>#VALUE!</v>
      </c>
      <c r="CC79" s="175" t="e">
        <f aca="true">INDIRECT( ADDRESS(CELL("строка",BG79)-BW79+BV79,61)) *CI79</f>
        <v>#VALUE!</v>
      </c>
      <c r="CD79" s="176" t="e">
        <f aca="false">BZ79-CA79</f>
        <v>#VALUE!</v>
      </c>
      <c r="CE79" s="187" t="e">
        <f aca="false">CB79-CC79</f>
        <v>#VALUE!</v>
      </c>
      <c r="CI79" s="178" t="n">
        <f aca="false">$CI$7</f>
        <v>0.1</v>
      </c>
      <c r="CL79" s="23" t="n">
        <f aca="false">CL75</f>
        <v>0.25</v>
      </c>
    </row>
    <row r="80" customFormat="false" ht="13.25" hidden="false" customHeight="true" outlineLevel="0" collapsed="false">
      <c r="A80" s="151" t="s">
        <v>173</v>
      </c>
      <c r="B80" s="152" t="n">
        <v>5.4</v>
      </c>
      <c r="C80" s="152" t="n">
        <v>768.7</v>
      </c>
      <c r="D80" s="153" t="n">
        <v>69</v>
      </c>
      <c r="E80" s="154" t="s">
        <v>78</v>
      </c>
      <c r="F80" s="153" t="n">
        <v>3</v>
      </c>
      <c r="G80" s="115" t="n">
        <v>0.15</v>
      </c>
      <c r="H80" s="116" t="n">
        <f aca="false">RANDBETWEEN(80,100)/100</f>
        <v>0.85</v>
      </c>
      <c r="I80" s="117"/>
      <c r="J80" s="118"/>
      <c r="K80" s="119"/>
      <c r="L80" s="118"/>
      <c r="M80" s="179"/>
      <c r="N80" s="121"/>
      <c r="P80" s="121"/>
      <c r="Q80" s="151" t="s">
        <v>173</v>
      </c>
      <c r="R80" s="152" t="n">
        <v>-2.7</v>
      </c>
      <c r="S80" s="152" t="n">
        <v>767</v>
      </c>
      <c r="T80" s="153" t="n">
        <v>77</v>
      </c>
      <c r="U80" s="154" t="s">
        <v>91</v>
      </c>
      <c r="V80" s="153" t="n">
        <v>1</v>
      </c>
      <c r="W80" s="115" t="n">
        <v>0.9</v>
      </c>
      <c r="X80" s="116" t="n">
        <f aca="false">RANDBETWEEN(80,100)/100</f>
        <v>0.88</v>
      </c>
      <c r="Y80" s="117"/>
      <c r="Z80" s="118"/>
      <c r="AA80" s="119"/>
      <c r="AB80" s="123"/>
      <c r="AC80" s="124"/>
      <c r="AG80" s="186"/>
      <c r="AM80" s="128" t="n">
        <f aca="false">AM79-1</f>
        <v>44886</v>
      </c>
      <c r="AN80" s="129" t="str">
        <f aca="false">TEXT(AM80,"дддд")</f>
        <v>понедельник</v>
      </c>
      <c r="AO80" s="130" t="n">
        <v>1</v>
      </c>
      <c r="AP80" s="131" t="n">
        <v>1</v>
      </c>
      <c r="AQ80" s="131" t="n">
        <f aca="false">RANDBETWEEN(0,1)</f>
        <v>1</v>
      </c>
      <c r="AR80" s="131" t="n">
        <v>1</v>
      </c>
      <c r="AS80" s="131" t="n">
        <f aca="false">RANDBETWEEN(0,1)</f>
        <v>1</v>
      </c>
      <c r="AT80" s="131" t="n">
        <v>1</v>
      </c>
      <c r="AU80" s="131" t="n">
        <f aca="false">RANDBETWEEN(0,1)</f>
        <v>0</v>
      </c>
      <c r="AV80" s="131" t="n">
        <v>0</v>
      </c>
      <c r="AW80" s="131" t="n">
        <f aca="false">RANDBETWEEN(0,1)</f>
        <v>1</v>
      </c>
      <c r="AX80" s="131" t="n">
        <f aca="false">RANDBETWEEN(0,1)</f>
        <v>0</v>
      </c>
      <c r="AY80" s="131" t="n">
        <f aca="false">RANDBETWEEN(0,1)</f>
        <v>1</v>
      </c>
      <c r="AZ80" s="131" t="n">
        <v>1</v>
      </c>
      <c r="BA80" s="131" t="n">
        <f aca="false">RANDBETWEEN(0,1)</f>
        <v>0</v>
      </c>
      <c r="BB80" s="131" t="n">
        <v>1</v>
      </c>
      <c r="BC80" s="131" t="n">
        <f aca="false">RANDBETWEEN(0,1)</f>
        <v>0</v>
      </c>
      <c r="BD80" s="131" t="n">
        <f aca="false">RANDBETWEEN(0,1)</f>
        <v>1</v>
      </c>
      <c r="BE80" s="132" t="n">
        <f aca="false">RANDBETWEEN(40/6,70/6)/10*$AK$24</f>
        <v>1200</v>
      </c>
      <c r="BF80" s="133" t="n">
        <f aca="false">RANDBETWEEN(60,100)/100</f>
        <v>0.9</v>
      </c>
      <c r="BG80" s="132" t="n">
        <f aca="false">(AO80*$AK$8+AP80*$AK$9+AQ80*$AK$10+AR80*$AK$11+AS80*$AK$12+AT80*$AK$13+AU80*$AK$14+AV80*$AK$15+AW80*$AK$16+AX80*$AK$17+AY80*$AK$18+AZ80*$AK$19+BA80*$AK$20+BB80*$AK$21+BC80*$AK$22+BD80*$AK$23+BE80) * BF80</f>
        <v>10404</v>
      </c>
      <c r="BH80" s="133" t="n">
        <f aca="false">RANDBETWEEN(80,100)/100</f>
        <v>0.92</v>
      </c>
      <c r="BI80" s="132" t="n">
        <f aca="false">(AO80*$AK$8+AP80*$AK$9+AQ80*$AK$10+AR80*$AK$11+AS80*$AK$12+AT80*$AK$13+AU80*$AK$14+AV80*$AK$15+AW80*$AK$16+AX80*$AK$17+AY80*$AK$18+AZ80*$AK$19+BA80*$AK$20+BB80*$AK$21+BC80*$AK$22+BD80*$AK$23+BE80) * BH80</f>
        <v>10635.2</v>
      </c>
      <c r="BN80" s="134"/>
      <c r="BO80" s="135"/>
      <c r="BP80" s="156" t="n">
        <f aca="false">M582</f>
        <v>6570.9704375</v>
      </c>
      <c r="BQ80" s="157" t="n">
        <f aca="false">AC582</f>
        <v>4288.40566666667</v>
      </c>
      <c r="BT80" s="82" t="s">
        <v>79</v>
      </c>
      <c r="BU80" s="158"/>
      <c r="BV80" s="140" t="n">
        <f aca="false">QUOTIENT(BW80,$BW$5)</f>
        <v>18</v>
      </c>
      <c r="BW80" s="17" t="n">
        <v>72</v>
      </c>
      <c r="BX80" s="141" t="n">
        <f aca="false">DATE(2023,2,(1-QUOTIENT(BW80,$BW$5)))</f>
        <v>44940</v>
      </c>
      <c r="BY80" s="190" t="s">
        <v>80</v>
      </c>
      <c r="BZ80" s="143" t="e">
        <f aca="true">INDIRECT( ADDRESS(CELL("строка",BG80)-BW80+BV80,68)) * CL80</f>
        <v>#VALUE!</v>
      </c>
      <c r="CA80" s="144" t="e">
        <f aca="true">INDIRECT( ADDRESS(CELL("строка",BG80)-BW80+BV80,59)) *CI80</f>
        <v>#VALUE!</v>
      </c>
      <c r="CB80" s="145" t="e">
        <f aca="true">INDIRECT( ADDRESS(CELL("строка",BG80)-BW80+BV80,69)) * CL80</f>
        <v>#VALUE!</v>
      </c>
      <c r="CC80" s="146" t="e">
        <f aca="true">INDIRECT( ADDRESS(CELL("строка",BG80)-BW80+BV80,61)) *CI80</f>
        <v>#VALUE!</v>
      </c>
      <c r="CD80" s="147" t="e">
        <f aca="false">BZ80-CA80</f>
        <v>#VALUE!</v>
      </c>
      <c r="CE80" s="188" t="e">
        <f aca="false">CB80-CC80</f>
        <v>#VALUE!</v>
      </c>
      <c r="CI80" s="22" t="n">
        <f aca="false">$CI$4</f>
        <v>0.2</v>
      </c>
      <c r="CL80" s="23" t="n">
        <f aca="false">CL76</f>
        <v>0.25</v>
      </c>
    </row>
    <row r="81" customFormat="false" ht="13.25" hidden="false" customHeight="true" outlineLevel="0" collapsed="false">
      <c r="A81" s="151" t="s">
        <v>174</v>
      </c>
      <c r="B81" s="152" t="n">
        <v>4.6</v>
      </c>
      <c r="C81" s="152" t="n">
        <v>768.7</v>
      </c>
      <c r="D81" s="153" t="n">
        <v>73</v>
      </c>
      <c r="E81" s="154" t="s">
        <v>83</v>
      </c>
      <c r="F81" s="153" t="n">
        <v>3</v>
      </c>
      <c r="G81" s="115" t="n">
        <v>0.15</v>
      </c>
      <c r="H81" s="116" t="n">
        <f aca="false">RANDBETWEEN(80,100)/100</f>
        <v>0.84</v>
      </c>
      <c r="I81" s="117"/>
      <c r="J81" s="118"/>
      <c r="K81" s="119"/>
      <c r="L81" s="118"/>
      <c r="M81" s="179"/>
      <c r="N81" s="121"/>
      <c r="P81" s="121"/>
      <c r="Q81" s="151" t="s">
        <v>174</v>
      </c>
      <c r="R81" s="152" t="n">
        <v>-3.4</v>
      </c>
      <c r="S81" s="152" t="n">
        <v>767.3</v>
      </c>
      <c r="T81" s="153" t="n">
        <v>87</v>
      </c>
      <c r="U81" s="154" t="s">
        <v>78</v>
      </c>
      <c r="V81" s="153" t="n">
        <v>1</v>
      </c>
      <c r="W81" s="115" t="n">
        <v>0.9</v>
      </c>
      <c r="X81" s="116" t="n">
        <f aca="false">RANDBETWEEN(80,100)/100</f>
        <v>0.85</v>
      </c>
      <c r="Y81" s="117"/>
      <c r="Z81" s="118"/>
      <c r="AA81" s="119"/>
      <c r="AB81" s="123"/>
      <c r="AC81" s="124"/>
      <c r="AG81" s="186"/>
      <c r="AM81" s="128" t="n">
        <f aca="false">AM80-1</f>
        <v>44885</v>
      </c>
      <c r="AN81" s="129" t="str">
        <f aca="false">TEXT(AM81,"дддд")</f>
        <v>воскресенье</v>
      </c>
      <c r="AO81" s="130" t="n">
        <v>1</v>
      </c>
      <c r="AP81" s="131" t="n">
        <v>1</v>
      </c>
      <c r="AQ81" s="131" t="n">
        <f aca="false">RANDBETWEEN(0,1)</f>
        <v>0</v>
      </c>
      <c r="AR81" s="131" t="n">
        <v>1</v>
      </c>
      <c r="AS81" s="131" t="n">
        <f aca="false">RANDBETWEEN(0,1)</f>
        <v>0</v>
      </c>
      <c r="AT81" s="131" t="n">
        <v>1</v>
      </c>
      <c r="AU81" s="131" t="n">
        <f aca="false">RANDBETWEEN(0,1)</f>
        <v>1</v>
      </c>
      <c r="AV81" s="131" t="n">
        <v>0</v>
      </c>
      <c r="AW81" s="131" t="n">
        <f aca="false">RANDBETWEEN(0,1)</f>
        <v>0</v>
      </c>
      <c r="AX81" s="131" t="n">
        <f aca="false">RANDBETWEEN(0,1)</f>
        <v>1</v>
      </c>
      <c r="AY81" s="131" t="n">
        <f aca="false">RANDBETWEEN(0,1)</f>
        <v>0</v>
      </c>
      <c r="AZ81" s="131" t="n">
        <v>1</v>
      </c>
      <c r="BA81" s="131" t="n">
        <f aca="false">RANDBETWEEN(0,1)</f>
        <v>0</v>
      </c>
      <c r="BB81" s="131" t="n">
        <v>1</v>
      </c>
      <c r="BC81" s="131" t="n">
        <f aca="false">RANDBETWEEN(0,1)</f>
        <v>0</v>
      </c>
      <c r="BD81" s="131" t="n">
        <f aca="false">RANDBETWEEN(0,1)</f>
        <v>0</v>
      </c>
      <c r="BE81" s="132" t="n">
        <f aca="false">RANDBETWEEN(40/6,70/6)/10*$AK$24</f>
        <v>1440</v>
      </c>
      <c r="BF81" s="133" t="n">
        <f aca="false">RANDBETWEEN(60,100)/100</f>
        <v>0.86</v>
      </c>
      <c r="BG81" s="132" t="n">
        <f aca="false">(AO81*$AK$8+AP81*$AK$9+AQ81*$AK$10+AR81*$AK$11+AS81*$AK$12+AT81*$AK$13+AU81*$AK$14+AV81*$AK$15+AW81*$AK$16+AX81*$AK$17+AY81*$AK$18+AZ81*$AK$19+BA81*$AK$20+BB81*$AK$21+BC81*$AK$22+BD81*$AK$23+BE81) * BF81</f>
        <v>7808.8</v>
      </c>
      <c r="BH81" s="133" t="n">
        <f aca="false">RANDBETWEEN(80,100)/100</f>
        <v>0.82</v>
      </c>
      <c r="BI81" s="132" t="n">
        <f aca="false">(AO81*$AK$8+AP81*$AK$9+AQ81*$AK$10+AR81*$AK$11+AS81*$AK$12+AT81*$AK$13+AU81*$AK$14+AV81*$AK$15+AW81*$AK$16+AX81*$AK$17+AY81*$AK$18+AZ81*$AK$19+BA81*$AK$20+BB81*$AK$21+BC81*$AK$22+BD81*$AK$23+BE81) * BH81</f>
        <v>7445.6</v>
      </c>
      <c r="BN81" s="134"/>
      <c r="BO81" s="135"/>
      <c r="BP81" s="156" t="n">
        <f aca="false">M590</f>
        <v>7400.04875</v>
      </c>
      <c r="BQ81" s="157" t="n">
        <f aca="false">AC590</f>
        <v>4209.6012</v>
      </c>
      <c r="BT81" s="82"/>
      <c r="BU81" s="158"/>
      <c r="BV81" s="140" t="n">
        <f aca="false">QUOTIENT(BW81,$BW$5)</f>
        <v>18</v>
      </c>
      <c r="BW81" s="17" t="n">
        <v>73</v>
      </c>
      <c r="BX81" s="141"/>
      <c r="BY81" s="191" t="s">
        <v>84</v>
      </c>
      <c r="BZ81" s="160" t="e">
        <f aca="true">INDIRECT( ADDRESS(CELL("строка",BG81)-BW81+BV81,68)) * CL81</f>
        <v>#VALUE!</v>
      </c>
      <c r="CA81" s="161" t="e">
        <f aca="true">INDIRECT( ADDRESS(CELL("строка",BG81)-BW81+BV81,59)) *CI81</f>
        <v>#VALUE!</v>
      </c>
      <c r="CB81" s="162" t="e">
        <f aca="true">INDIRECT( ADDRESS(CELL("строка",BG81)-BW81+BV81,69)) * CL81</f>
        <v>#VALUE!</v>
      </c>
      <c r="CC81" s="163" t="e">
        <f aca="true">INDIRECT( ADDRESS(CELL("строка",BG81)-BW81+BV81,61)) *CI81</f>
        <v>#VALUE!</v>
      </c>
      <c r="CD81" s="164" t="e">
        <f aca="false">BZ81-CA81</f>
        <v>#VALUE!</v>
      </c>
      <c r="CE81" s="189" t="e">
        <f aca="false">CB81-CC81</f>
        <v>#VALUE!</v>
      </c>
      <c r="CI81" s="22" t="n">
        <f aca="false">$CI$5</f>
        <v>0.3</v>
      </c>
      <c r="CL81" s="23" t="n">
        <f aca="false">CL77</f>
        <v>0.25</v>
      </c>
    </row>
    <row r="82" customFormat="false" ht="13.25" hidden="false" customHeight="true" outlineLevel="0" collapsed="false">
      <c r="A82" s="151" t="s">
        <v>175</v>
      </c>
      <c r="B82" s="152" t="n">
        <v>-1.2</v>
      </c>
      <c r="C82" s="152" t="n">
        <v>768.5</v>
      </c>
      <c r="D82" s="153" t="n">
        <v>100</v>
      </c>
      <c r="E82" s="154" t="s">
        <v>77</v>
      </c>
      <c r="F82" s="153" t="n">
        <v>3</v>
      </c>
      <c r="G82" s="115" t="n">
        <v>0.15</v>
      </c>
      <c r="H82" s="116" t="n">
        <f aca="false">RANDBETWEEN(80,100)/100</f>
        <v>0.89</v>
      </c>
      <c r="I82" s="117"/>
      <c r="J82" s="118"/>
      <c r="K82" s="119"/>
      <c r="L82" s="118"/>
      <c r="M82" s="179"/>
      <c r="N82" s="121"/>
      <c r="P82" s="121"/>
      <c r="Q82" s="151" t="s">
        <v>175</v>
      </c>
      <c r="R82" s="152" t="n">
        <v>-3.2</v>
      </c>
      <c r="S82" s="152" t="n">
        <v>766.9</v>
      </c>
      <c r="T82" s="153" t="n">
        <v>86</v>
      </c>
      <c r="U82" s="154" t="s">
        <v>78</v>
      </c>
      <c r="V82" s="153" t="n">
        <v>1</v>
      </c>
      <c r="W82" s="115" t="n">
        <v>0.9</v>
      </c>
      <c r="X82" s="116" t="n">
        <f aca="false">RANDBETWEEN(80,100)/100</f>
        <v>0.8</v>
      </c>
      <c r="Y82" s="117"/>
      <c r="Z82" s="118"/>
      <c r="AA82" s="119"/>
      <c r="AB82" s="123"/>
      <c r="AC82" s="124"/>
      <c r="AG82" s="186"/>
      <c r="AM82" s="128" t="n">
        <f aca="false">AM81-1</f>
        <v>44884</v>
      </c>
      <c r="AN82" s="129" t="str">
        <f aca="false">TEXT(AM82,"дддд")</f>
        <v>суббота</v>
      </c>
      <c r="AO82" s="130" t="n">
        <v>1</v>
      </c>
      <c r="AP82" s="131" t="n">
        <v>1</v>
      </c>
      <c r="AQ82" s="131" t="n">
        <f aca="false">RANDBETWEEN(0,1)</f>
        <v>0</v>
      </c>
      <c r="AR82" s="131" t="n">
        <v>1</v>
      </c>
      <c r="AS82" s="131" t="n">
        <f aca="false">RANDBETWEEN(0,1)</f>
        <v>1</v>
      </c>
      <c r="AT82" s="131" t="n">
        <v>1</v>
      </c>
      <c r="AU82" s="131" t="n">
        <f aca="false">RANDBETWEEN(0,1)</f>
        <v>1</v>
      </c>
      <c r="AV82" s="131" t="n">
        <v>0</v>
      </c>
      <c r="AW82" s="131" t="n">
        <f aca="false">RANDBETWEEN(0,1)</f>
        <v>1</v>
      </c>
      <c r="AX82" s="131" t="n">
        <f aca="false">RANDBETWEEN(0,1)</f>
        <v>0</v>
      </c>
      <c r="AY82" s="131" t="n">
        <f aca="false">RANDBETWEEN(0,1)</f>
        <v>0</v>
      </c>
      <c r="AZ82" s="131" t="n">
        <v>1</v>
      </c>
      <c r="BA82" s="131" t="n">
        <f aca="false">RANDBETWEEN(0,1)</f>
        <v>1</v>
      </c>
      <c r="BB82" s="131" t="n">
        <v>1</v>
      </c>
      <c r="BC82" s="131" t="n">
        <f aca="false">RANDBETWEEN(0,1)</f>
        <v>0</v>
      </c>
      <c r="BD82" s="131" t="n">
        <f aca="false">RANDBETWEEN(0,1)</f>
        <v>0</v>
      </c>
      <c r="BE82" s="132" t="n">
        <f aca="false">RANDBETWEEN(40/6,70/6)/10*$AK$24</f>
        <v>1440</v>
      </c>
      <c r="BF82" s="133" t="n">
        <f aca="false">RANDBETWEEN(60,100)/100</f>
        <v>0.82</v>
      </c>
      <c r="BG82" s="132" t="n">
        <f aca="false">(AO82*$AK$8+AP82*$AK$9+AQ82*$AK$10+AR82*$AK$11+AS82*$AK$12+AT82*$AK$13+AU82*$AK$14+AV82*$AK$15+AW82*$AK$16+AX82*$AK$17+AY82*$AK$18+AZ82*$AK$19+BA82*$AK$20+BB82*$AK$21+BC82*$AK$22+BD82*$AK$23+BE82) * BF82</f>
        <v>8987.2</v>
      </c>
      <c r="BH82" s="133" t="n">
        <f aca="false">RANDBETWEEN(80,100)/100</f>
        <v>0.88</v>
      </c>
      <c r="BI82" s="132" t="n">
        <f aca="false">(AO82*$AK$8+AP82*$AK$9+AQ82*$AK$10+AR82*$AK$11+AS82*$AK$12+AT82*$AK$13+AU82*$AK$14+AV82*$AK$15+AW82*$AK$16+AX82*$AK$17+AY82*$AK$18+AZ82*$AK$19+BA82*$AK$20+BB82*$AK$21+BC82*$AK$22+BD82*$AK$23+BE82) * BH82</f>
        <v>9644.8</v>
      </c>
      <c r="BN82" s="134"/>
      <c r="BO82" s="135"/>
      <c r="BP82" s="156" t="n">
        <f aca="false">M598</f>
        <v>38691.4915664062</v>
      </c>
      <c r="BQ82" s="157" t="n">
        <f aca="false">AC598</f>
        <v>4407.7880109375</v>
      </c>
      <c r="BT82" s="82"/>
      <c r="BU82" s="158"/>
      <c r="BV82" s="140" t="n">
        <f aca="false">QUOTIENT(BW82,$BW$5)</f>
        <v>18</v>
      </c>
      <c r="BW82" s="17" t="n">
        <v>74</v>
      </c>
      <c r="BX82" s="141"/>
      <c r="BY82" s="191" t="s">
        <v>58</v>
      </c>
      <c r="BZ82" s="160" t="e">
        <f aca="true">INDIRECT( ADDRESS(CELL("строка",BG82)-BW82+BV82,68)) * CL82</f>
        <v>#VALUE!</v>
      </c>
      <c r="CA82" s="161" t="e">
        <f aca="true">INDIRECT( ADDRESS(CELL("строка",BG82)-BW82+BV82,59)) *CI82</f>
        <v>#VALUE!</v>
      </c>
      <c r="CB82" s="162" t="e">
        <f aca="true">INDIRECT( ADDRESS(CELL("строка",BG82)-BW82+BV82,69)) * CL82</f>
        <v>#VALUE!</v>
      </c>
      <c r="CC82" s="163" t="e">
        <f aca="true">INDIRECT( ADDRESS(CELL("строка",BG82)-BW82+BV82,61)) *CI82</f>
        <v>#VALUE!</v>
      </c>
      <c r="CD82" s="164" t="e">
        <f aca="false">BZ82-CA82</f>
        <v>#VALUE!</v>
      </c>
      <c r="CE82" s="189" t="e">
        <f aca="false">CB82-CC82</f>
        <v>#VALUE!</v>
      </c>
      <c r="CI82" s="22" t="n">
        <f aca="false">$CI$6</f>
        <v>0.4</v>
      </c>
      <c r="CL82" s="23" t="n">
        <f aca="false">CL78</f>
        <v>0.25</v>
      </c>
    </row>
    <row r="83" customFormat="false" ht="13.25" hidden="false" customHeight="true" outlineLevel="0" collapsed="false">
      <c r="A83" s="151" t="s">
        <v>176</v>
      </c>
      <c r="B83" s="152" t="n">
        <v>-0.6</v>
      </c>
      <c r="C83" s="152" t="n">
        <v>767.7</v>
      </c>
      <c r="D83" s="153" t="n">
        <v>92</v>
      </c>
      <c r="E83" s="154" t="s">
        <v>83</v>
      </c>
      <c r="F83" s="153" t="n">
        <v>4.5</v>
      </c>
      <c r="G83" s="115" t="n">
        <v>0.15</v>
      </c>
      <c r="H83" s="116" t="n">
        <f aca="false">RANDBETWEEN(80,100)/100</f>
        <v>0.94</v>
      </c>
      <c r="I83" s="117"/>
      <c r="J83" s="118"/>
      <c r="K83" s="119"/>
      <c r="L83" s="118"/>
      <c r="M83" s="179"/>
      <c r="N83" s="121"/>
      <c r="P83" s="121"/>
      <c r="Q83" s="151" t="s">
        <v>176</v>
      </c>
      <c r="R83" s="152" t="n">
        <v>-3.2</v>
      </c>
      <c r="S83" s="152" t="n">
        <v>766.3</v>
      </c>
      <c r="T83" s="153" t="n">
        <v>87</v>
      </c>
      <c r="U83" s="154" t="s">
        <v>78</v>
      </c>
      <c r="V83" s="153" t="n">
        <v>1</v>
      </c>
      <c r="W83" s="115" t="n">
        <v>0.9</v>
      </c>
      <c r="X83" s="116" t="n">
        <f aca="false">RANDBETWEEN(80,100)/100</f>
        <v>0.96</v>
      </c>
      <c r="Y83" s="117"/>
      <c r="Z83" s="118"/>
      <c r="AA83" s="119"/>
      <c r="AB83" s="123"/>
      <c r="AC83" s="124"/>
      <c r="AG83" s="186"/>
      <c r="AM83" s="128" t="n">
        <f aca="false">AM82-1</f>
        <v>44883</v>
      </c>
      <c r="AN83" s="129" t="str">
        <f aca="false">TEXT(AM83,"дддд")</f>
        <v>пятница</v>
      </c>
      <c r="AO83" s="130" t="n">
        <v>1</v>
      </c>
      <c r="AP83" s="131" t="n">
        <v>1</v>
      </c>
      <c r="AQ83" s="131" t="n">
        <f aca="false">RANDBETWEEN(0,1)</f>
        <v>1</v>
      </c>
      <c r="AR83" s="131" t="n">
        <v>1</v>
      </c>
      <c r="AS83" s="131" t="n">
        <f aca="false">RANDBETWEEN(0,1)</f>
        <v>0</v>
      </c>
      <c r="AT83" s="131" t="n">
        <v>1</v>
      </c>
      <c r="AU83" s="131" t="n">
        <f aca="false">RANDBETWEEN(0,1)</f>
        <v>1</v>
      </c>
      <c r="AV83" s="131" t="n">
        <v>0</v>
      </c>
      <c r="AW83" s="131" t="n">
        <f aca="false">RANDBETWEEN(0,1)</f>
        <v>1</v>
      </c>
      <c r="AX83" s="131" t="n">
        <f aca="false">RANDBETWEEN(0,1)</f>
        <v>0</v>
      </c>
      <c r="AY83" s="131" t="n">
        <f aca="false">RANDBETWEEN(0,1)</f>
        <v>0</v>
      </c>
      <c r="AZ83" s="131" t="n">
        <v>1</v>
      </c>
      <c r="BA83" s="131" t="n">
        <f aca="false">RANDBETWEEN(0,1)</f>
        <v>1</v>
      </c>
      <c r="BB83" s="131" t="n">
        <v>1</v>
      </c>
      <c r="BC83" s="131" t="n">
        <f aca="false">RANDBETWEEN(0,1)</f>
        <v>0</v>
      </c>
      <c r="BD83" s="131" t="n">
        <f aca="false">RANDBETWEEN(0,1)</f>
        <v>1</v>
      </c>
      <c r="BE83" s="132" t="n">
        <f aca="false">RANDBETWEEN(40/6,70/6)/10*$AK$24</f>
        <v>1200</v>
      </c>
      <c r="BF83" s="133" t="n">
        <f aca="false">RANDBETWEEN(60,100)/100</f>
        <v>0.74</v>
      </c>
      <c r="BG83" s="132" t="n">
        <f aca="false">(AO83*$AK$8+AP83*$AK$9+AQ83*$AK$10+AR83*$AK$11+AS83*$AK$12+AT83*$AK$13+AU83*$AK$14+AV83*$AK$15+AW83*$AK$16+AX83*$AK$17+AY83*$AK$18+AZ83*$AK$19+BA83*$AK$20+BB83*$AK$21+BC83*$AK$22+BD83*$AK$23+BE83) * BF83</f>
        <v>7710.8</v>
      </c>
      <c r="BH83" s="133" t="n">
        <f aca="false">RANDBETWEEN(80,100)/100</f>
        <v>0.9</v>
      </c>
      <c r="BI83" s="132" t="n">
        <f aca="false">(AO83*$AK$8+AP83*$AK$9+AQ83*$AK$10+AR83*$AK$11+AS83*$AK$12+AT83*$AK$13+AU83*$AK$14+AV83*$AK$15+AW83*$AK$16+AX83*$AK$17+AY83*$AK$18+AZ83*$AK$19+BA83*$AK$20+BB83*$AK$21+BC83*$AK$22+BD83*$AK$23+BE83) * BH83</f>
        <v>9378</v>
      </c>
      <c r="BN83" s="134"/>
      <c r="BO83" s="135"/>
      <c r="BP83" s="156" t="n">
        <f aca="false">M606</f>
        <v>49549.04625</v>
      </c>
      <c r="BQ83" s="157" t="n">
        <f aca="false">AC606</f>
        <v>5182.56885</v>
      </c>
      <c r="BT83" s="82" t="e">
        <f aca="false">IF(SUM(CD80:CD83) &gt; 0,0,(SUM(CD80:CD83))/(-$BM$10*1000))</f>
        <v>#VALUE!</v>
      </c>
      <c r="BU83" s="158" t="e">
        <f aca="false">IF(SUM(CE80:CE83) &gt; 0,0,(SUM(CE80:CE83))/(-$BM$10*1000))</f>
        <v>#VALUE!</v>
      </c>
      <c r="BV83" s="140" t="n">
        <f aca="false">QUOTIENT(BW83,$BW$5)</f>
        <v>18</v>
      </c>
      <c r="BW83" s="17" t="n">
        <v>75</v>
      </c>
      <c r="BX83" s="141"/>
      <c r="BY83" s="192" t="s">
        <v>75</v>
      </c>
      <c r="BZ83" s="172" t="e">
        <f aca="true">INDIRECT( ADDRESS(CELL("строка",BG83)-BW83+BV83,68)) * CL83</f>
        <v>#VALUE!</v>
      </c>
      <c r="CA83" s="173" t="e">
        <f aca="true">INDIRECT( ADDRESS(CELL("строка",BG83)-BW83+BV83,59)) * CI83</f>
        <v>#VALUE!</v>
      </c>
      <c r="CB83" s="174" t="e">
        <f aca="true">INDIRECT( ADDRESS(CELL("строка",BG83)-BW83+BV83,69)) * CL83</f>
        <v>#VALUE!</v>
      </c>
      <c r="CC83" s="175" t="e">
        <f aca="true">INDIRECT( ADDRESS(CELL("строка",BG83)-BW83+BV83,61)) *CI83</f>
        <v>#VALUE!</v>
      </c>
      <c r="CD83" s="176" t="e">
        <f aca="false">BZ83-CA83</f>
        <v>#VALUE!</v>
      </c>
      <c r="CE83" s="187" t="e">
        <f aca="false">CB83-CC83</f>
        <v>#VALUE!</v>
      </c>
      <c r="CI83" s="178" t="n">
        <f aca="false">$CI$7</f>
        <v>0.1</v>
      </c>
      <c r="CL83" s="23" t="n">
        <f aca="false">CL79</f>
        <v>0.25</v>
      </c>
    </row>
    <row r="84" customFormat="false" ht="13.25" hidden="false" customHeight="true" outlineLevel="0" collapsed="false">
      <c r="A84" s="151" t="s">
        <v>177</v>
      </c>
      <c r="B84" s="152" t="n">
        <v>-0.8</v>
      </c>
      <c r="C84" s="152" t="n">
        <v>767.5</v>
      </c>
      <c r="D84" s="153" t="n">
        <v>94</v>
      </c>
      <c r="E84" s="154" t="s">
        <v>77</v>
      </c>
      <c r="F84" s="153" t="n">
        <v>3</v>
      </c>
      <c r="G84" s="115" t="n">
        <v>0.15</v>
      </c>
      <c r="H84" s="116" t="n">
        <f aca="false">RANDBETWEEN(80,100)/100</f>
        <v>0.93</v>
      </c>
      <c r="I84" s="117"/>
      <c r="J84" s="118"/>
      <c r="K84" s="119"/>
      <c r="L84" s="118"/>
      <c r="M84" s="179"/>
      <c r="N84" s="121"/>
      <c r="P84" s="121"/>
      <c r="Q84" s="151" t="s">
        <v>177</v>
      </c>
      <c r="R84" s="152" t="n">
        <v>-3</v>
      </c>
      <c r="S84" s="152" t="n">
        <v>766.1</v>
      </c>
      <c r="T84" s="153" t="n">
        <v>87</v>
      </c>
      <c r="U84" s="154" t="s">
        <v>83</v>
      </c>
      <c r="V84" s="153" t="n">
        <v>1</v>
      </c>
      <c r="W84" s="115" t="n">
        <v>0.9</v>
      </c>
      <c r="X84" s="116" t="n">
        <f aca="false">RANDBETWEEN(80,100)/100</f>
        <v>0.9</v>
      </c>
      <c r="Y84" s="117"/>
      <c r="Z84" s="118"/>
      <c r="AA84" s="119"/>
      <c r="AB84" s="123"/>
      <c r="AC84" s="124"/>
      <c r="AG84" s="186"/>
      <c r="AM84" s="128" t="n">
        <f aca="false">AM83-1</f>
        <v>44882</v>
      </c>
      <c r="AN84" s="129" t="str">
        <f aca="false">TEXT(AM84,"дддд")</f>
        <v>четверг</v>
      </c>
      <c r="AO84" s="130" t="n">
        <v>1</v>
      </c>
      <c r="AP84" s="131" t="n">
        <v>1</v>
      </c>
      <c r="AQ84" s="131" t="n">
        <f aca="false">RANDBETWEEN(0,1)</f>
        <v>1</v>
      </c>
      <c r="AR84" s="131" t="n">
        <v>1</v>
      </c>
      <c r="AS84" s="131" t="n">
        <f aca="false">RANDBETWEEN(0,1)</f>
        <v>0</v>
      </c>
      <c r="AT84" s="131" t="n">
        <v>1</v>
      </c>
      <c r="AU84" s="131" t="n">
        <f aca="false">RANDBETWEEN(0,1)</f>
        <v>1</v>
      </c>
      <c r="AV84" s="131" t="n">
        <v>0</v>
      </c>
      <c r="AW84" s="131" t="n">
        <f aca="false">RANDBETWEEN(0,1)</f>
        <v>0</v>
      </c>
      <c r="AX84" s="131" t="n">
        <f aca="false">RANDBETWEEN(0,1)</f>
        <v>0</v>
      </c>
      <c r="AY84" s="131" t="n">
        <f aca="false">RANDBETWEEN(0,1)</f>
        <v>1</v>
      </c>
      <c r="AZ84" s="131" t="n">
        <v>1</v>
      </c>
      <c r="BA84" s="131" t="n">
        <f aca="false">RANDBETWEEN(0,1)</f>
        <v>1</v>
      </c>
      <c r="BB84" s="131" t="n">
        <v>1</v>
      </c>
      <c r="BC84" s="131" t="n">
        <f aca="false">RANDBETWEEN(0,1)</f>
        <v>0</v>
      </c>
      <c r="BD84" s="131" t="n">
        <f aca="false">RANDBETWEEN(0,1)</f>
        <v>1</v>
      </c>
      <c r="BE84" s="132" t="n">
        <f aca="false">RANDBETWEEN(40/6,70/6)/10*$AK$24</f>
        <v>960</v>
      </c>
      <c r="BF84" s="133" t="n">
        <f aca="false">RANDBETWEEN(60,100)/100</f>
        <v>0.74</v>
      </c>
      <c r="BG84" s="132" t="n">
        <f aca="false">(AO84*$AK$8+AP84*$AK$9+AQ84*$AK$10+AR84*$AK$11+AS84*$AK$12+AT84*$AK$13+AU84*$AK$14+AV84*$AK$15+AW84*$AK$16+AX84*$AK$17+AY84*$AK$18+AZ84*$AK$19+BA84*$AK$20+BB84*$AK$21+BC84*$AK$22+BD84*$AK$23+BE84) * BF84</f>
        <v>7385.2</v>
      </c>
      <c r="BH84" s="133" t="n">
        <f aca="false">RANDBETWEEN(80,100)/100</f>
        <v>0.86</v>
      </c>
      <c r="BI84" s="132" t="n">
        <f aca="false">(AO84*$AK$8+AP84*$AK$9+AQ84*$AK$10+AR84*$AK$11+AS84*$AK$12+AT84*$AK$13+AU84*$AK$14+AV84*$AK$15+AW84*$AK$16+AX84*$AK$17+AY84*$AK$18+AZ84*$AK$19+BA84*$AK$20+BB84*$AK$21+BC84*$AK$22+BD84*$AK$23+BE84) * BH84</f>
        <v>8582.8</v>
      </c>
      <c r="BN84" s="134"/>
      <c r="BO84" s="135"/>
      <c r="BP84" s="156" t="n">
        <f aca="false">M614</f>
        <v>40807.2783020833</v>
      </c>
      <c r="BQ84" s="157" t="n">
        <f aca="false">AC614</f>
        <v>4891.89273802083</v>
      </c>
      <c r="BT84" s="82" t="s">
        <v>79</v>
      </c>
      <c r="BU84" s="158"/>
      <c r="BV84" s="140" t="n">
        <f aca="false">QUOTIENT(BW84,$BW$5)</f>
        <v>19</v>
      </c>
      <c r="BW84" s="17" t="n">
        <v>76</v>
      </c>
      <c r="BX84" s="141" t="n">
        <f aca="false">DATE(2023,2,(1-QUOTIENT(BW84,$BW$5)))</f>
        <v>44939</v>
      </c>
      <c r="BY84" s="190" t="s">
        <v>80</v>
      </c>
      <c r="BZ84" s="143" t="e">
        <f aca="true">INDIRECT( ADDRESS(CELL("строка",BG84)-BW84+BV84,68)) * CL84</f>
        <v>#VALUE!</v>
      </c>
      <c r="CA84" s="144" t="e">
        <f aca="true">INDIRECT( ADDRESS(CELL("строка",BG84)-BW84+BV84,59)) *CI84</f>
        <v>#VALUE!</v>
      </c>
      <c r="CB84" s="145" t="e">
        <f aca="true">INDIRECT( ADDRESS(CELL("строка",BG84)-BW84+BV84,69)) * CL84</f>
        <v>#VALUE!</v>
      </c>
      <c r="CC84" s="146" t="e">
        <f aca="true">INDIRECT( ADDRESS(CELL("строка",BG84)-BW84+BV84,61)) *CI84</f>
        <v>#VALUE!</v>
      </c>
      <c r="CD84" s="147" t="e">
        <f aca="false">BZ84-CA84</f>
        <v>#VALUE!</v>
      </c>
      <c r="CE84" s="188" t="e">
        <f aca="false">CB84-CC84</f>
        <v>#VALUE!</v>
      </c>
      <c r="CI84" s="22" t="n">
        <f aca="false">$CI$4</f>
        <v>0.2</v>
      </c>
      <c r="CL84" s="23" t="n">
        <f aca="false">CL80</f>
        <v>0.25</v>
      </c>
    </row>
    <row r="85" customFormat="false" ht="13.25" hidden="false" customHeight="true" outlineLevel="0" collapsed="false">
      <c r="A85" s="151" t="s">
        <v>178</v>
      </c>
      <c r="B85" s="152" t="n">
        <v>0.5</v>
      </c>
      <c r="C85" s="152" t="n">
        <v>767</v>
      </c>
      <c r="D85" s="153" t="n">
        <v>87</v>
      </c>
      <c r="E85" s="154" t="s">
        <v>83</v>
      </c>
      <c r="F85" s="153" t="n">
        <v>1.5</v>
      </c>
      <c r="G85" s="115" t="n">
        <v>0.15</v>
      </c>
      <c r="H85" s="116" t="n">
        <f aca="false">RANDBETWEEN(80,100)/100</f>
        <v>0.9</v>
      </c>
      <c r="I85" s="117"/>
      <c r="J85" s="118"/>
      <c r="K85" s="119"/>
      <c r="L85" s="118"/>
      <c r="M85" s="179"/>
      <c r="N85" s="121"/>
      <c r="P85" s="121"/>
      <c r="Q85" s="151" t="s">
        <v>178</v>
      </c>
      <c r="R85" s="152" t="n">
        <v>-2.7</v>
      </c>
      <c r="S85" s="152" t="n">
        <v>765.7</v>
      </c>
      <c r="T85" s="153" t="n">
        <v>86</v>
      </c>
      <c r="U85" s="154" t="s">
        <v>78</v>
      </c>
      <c r="V85" s="153" t="n">
        <v>1</v>
      </c>
      <c r="W85" s="115" t="n">
        <v>0.9</v>
      </c>
      <c r="X85" s="116" t="n">
        <f aca="false">RANDBETWEEN(80,100)/100</f>
        <v>0.93</v>
      </c>
      <c r="Y85" s="117"/>
      <c r="Z85" s="118"/>
      <c r="AA85" s="119"/>
      <c r="AB85" s="123"/>
      <c r="AC85" s="124"/>
      <c r="AG85" s="186"/>
      <c r="AM85" s="128" t="n">
        <f aca="false">AM84-1</f>
        <v>44881</v>
      </c>
      <c r="AN85" s="129" t="str">
        <f aca="false">TEXT(AM85,"дддд")</f>
        <v>среда</v>
      </c>
      <c r="AO85" s="130" t="n">
        <v>1</v>
      </c>
      <c r="AP85" s="131" t="n">
        <v>1</v>
      </c>
      <c r="AQ85" s="131" t="n">
        <f aca="false">RANDBETWEEN(0,1)</f>
        <v>1</v>
      </c>
      <c r="AR85" s="131" t="n">
        <v>1</v>
      </c>
      <c r="AS85" s="131" t="n">
        <f aca="false">RANDBETWEEN(0,1)</f>
        <v>1</v>
      </c>
      <c r="AT85" s="131" t="n">
        <v>1</v>
      </c>
      <c r="AU85" s="131" t="n">
        <f aca="false">RANDBETWEEN(0,1)</f>
        <v>1</v>
      </c>
      <c r="AV85" s="131" t="n">
        <v>0</v>
      </c>
      <c r="AW85" s="131" t="n">
        <f aca="false">RANDBETWEEN(0,1)</f>
        <v>1</v>
      </c>
      <c r="AX85" s="131" t="n">
        <f aca="false">RANDBETWEEN(0,1)</f>
        <v>1</v>
      </c>
      <c r="AY85" s="131" t="n">
        <f aca="false">RANDBETWEEN(0,1)</f>
        <v>1</v>
      </c>
      <c r="AZ85" s="131" t="n">
        <v>1</v>
      </c>
      <c r="BA85" s="131" t="n">
        <f aca="false">RANDBETWEEN(0,1)</f>
        <v>1</v>
      </c>
      <c r="BB85" s="131" t="n">
        <v>1</v>
      </c>
      <c r="BC85" s="131" t="n">
        <f aca="false">RANDBETWEEN(0,1)</f>
        <v>1</v>
      </c>
      <c r="BD85" s="131" t="n">
        <f aca="false">RANDBETWEEN(0,1)</f>
        <v>1</v>
      </c>
      <c r="BE85" s="132" t="n">
        <f aca="false">RANDBETWEEN(40/6,70/6)/10*$AK$24</f>
        <v>1440</v>
      </c>
      <c r="BF85" s="133" t="n">
        <f aca="false">RANDBETWEEN(60,100)/100</f>
        <v>0.61</v>
      </c>
      <c r="BG85" s="132" t="n">
        <f aca="false">(AO85*$AK$8+AP85*$AK$9+AQ85*$AK$10+AR85*$AK$11+AS85*$AK$12+AT85*$AK$13+AU85*$AK$14+AV85*$AK$15+AW85*$AK$16+AX85*$AK$17+AY85*$AK$18+AZ85*$AK$19+BA85*$AK$20+BB85*$AK$21+BC85*$AK$22+BD85*$AK$23+BE85) * BF85</f>
        <v>8515.6</v>
      </c>
      <c r="BH85" s="133" t="n">
        <f aca="false">RANDBETWEEN(80,100)/100</f>
        <v>0.91</v>
      </c>
      <c r="BI85" s="132" t="n">
        <f aca="false">(AO85*$AK$8+AP85*$AK$9+AQ85*$AK$10+AR85*$AK$11+AS85*$AK$12+AT85*$AK$13+AU85*$AK$14+AV85*$AK$15+AW85*$AK$16+AX85*$AK$17+AY85*$AK$18+AZ85*$AK$19+BA85*$AK$20+BB85*$AK$21+BC85*$AK$22+BD85*$AK$23+BE85) * BH85</f>
        <v>12703.6</v>
      </c>
      <c r="BN85" s="134"/>
      <c r="BO85" s="135"/>
      <c r="BP85" s="156" t="n">
        <f aca="false">M622</f>
        <v>9315.9272171875</v>
      </c>
      <c r="BQ85" s="157" t="n">
        <f aca="false">AC622</f>
        <v>5937.5685</v>
      </c>
      <c r="BT85" s="82"/>
      <c r="BU85" s="158"/>
      <c r="BV85" s="140" t="n">
        <f aca="false">QUOTIENT(BW85,$BW$5)</f>
        <v>19</v>
      </c>
      <c r="BW85" s="17" t="n">
        <v>77</v>
      </c>
      <c r="BX85" s="141"/>
      <c r="BY85" s="191" t="s">
        <v>84</v>
      </c>
      <c r="BZ85" s="160" t="e">
        <f aca="true">INDIRECT( ADDRESS(CELL("строка",BG85)-BW85+BV85,68)) * CL85</f>
        <v>#VALUE!</v>
      </c>
      <c r="CA85" s="161" t="e">
        <f aca="true">INDIRECT( ADDRESS(CELL("строка",BG85)-BW85+BV85,59)) *CI85</f>
        <v>#VALUE!</v>
      </c>
      <c r="CB85" s="162" t="e">
        <f aca="true">INDIRECT( ADDRESS(CELL("строка",BG85)-BW85+BV85,69)) * CL85</f>
        <v>#VALUE!</v>
      </c>
      <c r="CC85" s="163" t="e">
        <f aca="true">INDIRECT( ADDRESS(CELL("строка",BG85)-BW85+BV85,61)) *CI85</f>
        <v>#VALUE!</v>
      </c>
      <c r="CD85" s="164" t="e">
        <f aca="false">BZ85-CA85</f>
        <v>#VALUE!</v>
      </c>
      <c r="CE85" s="189" t="e">
        <f aca="false">CB85-CC85</f>
        <v>#VALUE!</v>
      </c>
      <c r="CI85" s="22" t="n">
        <f aca="false">$CI$5</f>
        <v>0.3</v>
      </c>
      <c r="CL85" s="23" t="n">
        <f aca="false">CL81</f>
        <v>0.25</v>
      </c>
    </row>
    <row r="86" customFormat="false" ht="13.25" hidden="false" customHeight="true" outlineLevel="0" collapsed="false">
      <c r="A86" s="151" t="s">
        <v>179</v>
      </c>
      <c r="B86" s="152" t="n">
        <v>0.8</v>
      </c>
      <c r="C86" s="152" t="n">
        <v>766.9</v>
      </c>
      <c r="D86" s="153" t="n">
        <v>92</v>
      </c>
      <c r="E86" s="154" t="s">
        <v>77</v>
      </c>
      <c r="F86" s="153" t="n">
        <v>1.5</v>
      </c>
      <c r="G86" s="115" t="n">
        <v>0.15</v>
      </c>
      <c r="H86" s="116" t="n">
        <f aca="false">RANDBETWEEN(80,100)/100</f>
        <v>0.93</v>
      </c>
      <c r="I86" s="117" t="n">
        <v>0.390034722222222</v>
      </c>
      <c r="J86" s="118" t="n">
        <v>0.390034722222222</v>
      </c>
      <c r="K86" s="119" t="n">
        <f aca="false">(J86 * 24) * $B$3 * $F$3 * (1 - 0.7*AVERAGE(G86:G93)) * AVERAGE(H86:H93)</f>
        <v>5748.48775</v>
      </c>
      <c r="L86" s="118" t="n">
        <f aca="false">IF(AVERAGE(F86:F93)&gt; $J$3, $B$4*$F$4*AVERAGE(F86:F93)/$B$5*24*AVERAGE(H86:H93), $B$4*$F$4*AVERAGE(F86:F93)/$B$5*24*AVERAGE(H86:H93) * 0.2)</f>
        <v>2563.2</v>
      </c>
      <c r="M86" s="179" t="n">
        <f aca="false">K86+L86</f>
        <v>8311.68775</v>
      </c>
      <c r="N86" s="121"/>
      <c r="P86" s="121"/>
      <c r="Q86" s="151" t="s">
        <v>179</v>
      </c>
      <c r="R86" s="152" t="n">
        <v>-2.5</v>
      </c>
      <c r="S86" s="152" t="n">
        <v>765.1</v>
      </c>
      <c r="T86" s="153" t="n">
        <v>86</v>
      </c>
      <c r="U86" s="154" t="s">
        <v>78</v>
      </c>
      <c r="V86" s="153" t="n">
        <v>1</v>
      </c>
      <c r="W86" s="115" t="n">
        <v>0.9</v>
      </c>
      <c r="X86" s="116" t="n">
        <f aca="false">RANDBETWEEN(80,100)/100</f>
        <v>0.96</v>
      </c>
      <c r="Y86" s="117" t="n">
        <v>0.332905092592593</v>
      </c>
      <c r="Z86" s="118" t="n">
        <v>0.332905092592593</v>
      </c>
      <c r="AA86" s="119" t="n">
        <f aca="false">(Z86 * 24) * $B$3 * $F$3 * (1 - 0.7 * AVERAGE(W86:W93)) * AVERAGE(X86:X93)</f>
        <v>3130.61285833333</v>
      </c>
      <c r="AB86" s="123" t="n">
        <f aca="false">IF(AVERAGE(V86:V93)&gt; $J$3, $B$4*$F$4*AVERAGE(V86:V93)/$B$5*24*AVERAGE(X86:X93), $B$4*$F$4*AVERAGE(V86:V93)/$B$5*24*AVERAGE(X86:X93) * 0.2)</f>
        <v>1129.6</v>
      </c>
      <c r="AC86" s="124" t="n">
        <f aca="false">AA86+AB86</f>
        <v>4260.21285833333</v>
      </c>
      <c r="AG86" s="186"/>
      <c r="AM86" s="128" t="n">
        <f aca="false">AM85-1</f>
        <v>44880</v>
      </c>
      <c r="AN86" s="129" t="str">
        <f aca="false">TEXT(AM86,"дддд")</f>
        <v>вторник</v>
      </c>
      <c r="AO86" s="130" t="n">
        <v>1</v>
      </c>
      <c r="AP86" s="131" t="n">
        <v>1</v>
      </c>
      <c r="AQ86" s="131" t="n">
        <f aca="false">RANDBETWEEN(0,1)</f>
        <v>1</v>
      </c>
      <c r="AR86" s="131" t="n">
        <v>1</v>
      </c>
      <c r="AS86" s="131" t="n">
        <f aca="false">RANDBETWEEN(0,1)</f>
        <v>0</v>
      </c>
      <c r="AT86" s="131" t="n">
        <v>1</v>
      </c>
      <c r="AU86" s="131" t="n">
        <f aca="false">RANDBETWEEN(0,1)</f>
        <v>0</v>
      </c>
      <c r="AV86" s="131" t="n">
        <v>0</v>
      </c>
      <c r="AW86" s="131" t="n">
        <f aca="false">RANDBETWEEN(0,1)</f>
        <v>0</v>
      </c>
      <c r="AX86" s="131" t="n">
        <f aca="false">RANDBETWEEN(0,1)</f>
        <v>0</v>
      </c>
      <c r="AY86" s="131" t="n">
        <f aca="false">RANDBETWEEN(0,1)</f>
        <v>0</v>
      </c>
      <c r="AZ86" s="131" t="n">
        <v>1</v>
      </c>
      <c r="BA86" s="131" t="n">
        <f aca="false">RANDBETWEEN(0,1)</f>
        <v>1</v>
      </c>
      <c r="BB86" s="131" t="n">
        <v>1</v>
      </c>
      <c r="BC86" s="131" t="n">
        <f aca="false">RANDBETWEEN(0,1)</f>
        <v>1</v>
      </c>
      <c r="BD86" s="131" t="n">
        <f aca="false">RANDBETWEEN(0,1)</f>
        <v>1</v>
      </c>
      <c r="BE86" s="132" t="n">
        <f aca="false">RANDBETWEEN(40/6,70/6)/10*$AK$24</f>
        <v>1200</v>
      </c>
      <c r="BF86" s="133" t="n">
        <f aca="false">RANDBETWEEN(60,100)/100</f>
        <v>0.95</v>
      </c>
      <c r="BG86" s="132" t="n">
        <f aca="false">(AO86*$AK$8+AP86*$AK$9+AQ86*$AK$10+AR86*$AK$11+AS86*$AK$12+AT86*$AK$13+AU86*$AK$14+AV86*$AK$15+AW86*$AK$16+AX86*$AK$17+AY86*$AK$18+AZ86*$AK$19+BA86*$AK$20+BB86*$AK$21+BC86*$AK$22+BD86*$AK$23+BE86) * BF86</f>
        <v>8303</v>
      </c>
      <c r="BH86" s="133" t="n">
        <f aca="false">RANDBETWEEN(80,100)/100</f>
        <v>0.9</v>
      </c>
      <c r="BI86" s="132" t="n">
        <f aca="false">(AO86*$AK$8+AP86*$AK$9+AQ86*$AK$10+AR86*$AK$11+AS86*$AK$12+AT86*$AK$13+AU86*$AK$14+AV86*$AK$15+AW86*$AK$16+AX86*$AK$17+AY86*$AK$18+AZ86*$AK$19+BA86*$AK$20+BB86*$AK$21+BC86*$AK$22+BD86*$AK$23+BE86) * BH86</f>
        <v>7866</v>
      </c>
      <c r="BN86" s="134"/>
      <c r="BO86" s="135"/>
      <c r="BP86" s="156" t="n">
        <f aca="false">M630</f>
        <v>10876.0773273438</v>
      </c>
      <c r="BQ86" s="157" t="n">
        <f aca="false">AC630</f>
        <v>4520.8667578125</v>
      </c>
      <c r="BT86" s="82"/>
      <c r="BU86" s="158"/>
      <c r="BV86" s="140" t="n">
        <f aca="false">QUOTIENT(BW86,$BW$5)</f>
        <v>19</v>
      </c>
      <c r="BW86" s="17" t="n">
        <v>78</v>
      </c>
      <c r="BX86" s="141"/>
      <c r="BY86" s="191" t="s">
        <v>58</v>
      </c>
      <c r="BZ86" s="160" t="e">
        <f aca="true">INDIRECT( ADDRESS(CELL("строка",BG86)-BW86+BV86,68)) * CL86</f>
        <v>#VALUE!</v>
      </c>
      <c r="CA86" s="161" t="e">
        <f aca="true">INDIRECT( ADDRESS(CELL("строка",BG86)-BW86+BV86,59)) *CI86</f>
        <v>#VALUE!</v>
      </c>
      <c r="CB86" s="162" t="e">
        <f aca="true">INDIRECT( ADDRESS(CELL("строка",BG86)-BW86+BV86,69)) * CL86</f>
        <v>#VALUE!</v>
      </c>
      <c r="CC86" s="163" t="e">
        <f aca="true">INDIRECT( ADDRESS(CELL("строка",BG86)-BW86+BV86,61)) *CI86</f>
        <v>#VALUE!</v>
      </c>
      <c r="CD86" s="164" t="e">
        <f aca="false">BZ86-CA86</f>
        <v>#VALUE!</v>
      </c>
      <c r="CE86" s="189" t="e">
        <f aca="false">CB86-CC86</f>
        <v>#VALUE!</v>
      </c>
      <c r="CI86" s="22" t="n">
        <f aca="false">$CI$6</f>
        <v>0.4</v>
      </c>
      <c r="CL86" s="23" t="n">
        <f aca="false">CL82</f>
        <v>0.25</v>
      </c>
    </row>
    <row r="87" customFormat="false" ht="13.25" hidden="false" customHeight="true" outlineLevel="0" collapsed="false">
      <c r="A87" s="151" t="s">
        <v>180</v>
      </c>
      <c r="B87" s="152" t="n">
        <v>3.9</v>
      </c>
      <c r="C87" s="152" t="n">
        <v>766.9</v>
      </c>
      <c r="D87" s="153" t="n">
        <v>77</v>
      </c>
      <c r="E87" s="154" t="s">
        <v>83</v>
      </c>
      <c r="F87" s="153" t="n">
        <v>3</v>
      </c>
      <c r="G87" s="115" t="n">
        <v>0.9</v>
      </c>
      <c r="H87" s="116" t="n">
        <f aca="false">RANDBETWEEN(80,100)/100</f>
        <v>0.87</v>
      </c>
      <c r="I87" s="117"/>
      <c r="J87" s="118"/>
      <c r="K87" s="119"/>
      <c r="L87" s="118"/>
      <c r="M87" s="179"/>
      <c r="N87" s="121"/>
      <c r="P87" s="121"/>
      <c r="Q87" s="151" t="s">
        <v>180</v>
      </c>
      <c r="R87" s="152" t="n">
        <v>-2.3</v>
      </c>
      <c r="S87" s="152" t="n">
        <v>764.6</v>
      </c>
      <c r="T87" s="153" t="n">
        <v>84</v>
      </c>
      <c r="U87" s="154" t="s">
        <v>78</v>
      </c>
      <c r="V87" s="153" t="n">
        <v>1</v>
      </c>
      <c r="W87" s="115" t="n">
        <v>0.9</v>
      </c>
      <c r="X87" s="116" t="n">
        <f aca="false">RANDBETWEEN(80,100)/100</f>
        <v>0.93</v>
      </c>
      <c r="Y87" s="117"/>
      <c r="Z87" s="118"/>
      <c r="AA87" s="119"/>
      <c r="AB87" s="123"/>
      <c r="AC87" s="124"/>
      <c r="AG87" s="186"/>
      <c r="AM87" s="128" t="n">
        <f aca="false">AM86-1</f>
        <v>44879</v>
      </c>
      <c r="AN87" s="129" t="str">
        <f aca="false">TEXT(AM87,"дддд")</f>
        <v>понедельник</v>
      </c>
      <c r="AO87" s="130" t="n">
        <v>1</v>
      </c>
      <c r="AP87" s="131" t="n">
        <v>1</v>
      </c>
      <c r="AQ87" s="131" t="n">
        <f aca="false">RANDBETWEEN(0,1)</f>
        <v>1</v>
      </c>
      <c r="AR87" s="131" t="n">
        <v>1</v>
      </c>
      <c r="AS87" s="131" t="n">
        <f aca="false">RANDBETWEEN(0,1)</f>
        <v>1</v>
      </c>
      <c r="AT87" s="131" t="n">
        <v>1</v>
      </c>
      <c r="AU87" s="131" t="n">
        <f aca="false">RANDBETWEEN(0,1)</f>
        <v>0</v>
      </c>
      <c r="AV87" s="131" t="n">
        <v>0</v>
      </c>
      <c r="AW87" s="131" t="n">
        <f aca="false">RANDBETWEEN(0,1)</f>
        <v>0</v>
      </c>
      <c r="AX87" s="131" t="n">
        <f aca="false">RANDBETWEEN(0,1)</f>
        <v>0</v>
      </c>
      <c r="AY87" s="131" t="n">
        <f aca="false">RANDBETWEEN(0,1)</f>
        <v>0</v>
      </c>
      <c r="AZ87" s="131" t="n">
        <v>1</v>
      </c>
      <c r="BA87" s="131" t="n">
        <f aca="false">RANDBETWEEN(0,1)</f>
        <v>1</v>
      </c>
      <c r="BB87" s="131" t="n">
        <v>1</v>
      </c>
      <c r="BC87" s="131" t="n">
        <f aca="false">RANDBETWEEN(0,1)</f>
        <v>0</v>
      </c>
      <c r="BD87" s="131" t="n">
        <f aca="false">RANDBETWEEN(0,1)</f>
        <v>0</v>
      </c>
      <c r="BE87" s="132" t="n">
        <f aca="false">RANDBETWEEN(40/6,70/6)/10*$AK$24</f>
        <v>1200</v>
      </c>
      <c r="BF87" s="133" t="n">
        <f aca="false">RANDBETWEEN(60,100)/100</f>
        <v>0.83</v>
      </c>
      <c r="BG87" s="132" t="n">
        <f aca="false">(AO87*$AK$8+AP87*$AK$9+AQ87*$AK$10+AR87*$AK$11+AS87*$AK$12+AT87*$AK$13+AU87*$AK$14+AV87*$AK$15+AW87*$AK$16+AX87*$AK$17+AY87*$AK$18+AZ87*$AK$19+BA87*$AK$20+BB87*$AK$21+BC87*$AK$22+BD87*$AK$23+BE87) * BF87</f>
        <v>7519.8</v>
      </c>
      <c r="BH87" s="133" t="n">
        <f aca="false">RANDBETWEEN(80,100)/100</f>
        <v>0.95</v>
      </c>
      <c r="BI87" s="132" t="n">
        <f aca="false">(AO87*$AK$8+AP87*$AK$9+AQ87*$AK$10+AR87*$AK$11+AS87*$AK$12+AT87*$AK$13+AU87*$AK$14+AV87*$AK$15+AW87*$AK$16+AX87*$AK$17+AY87*$AK$18+AZ87*$AK$19+BA87*$AK$20+BB87*$AK$21+BC87*$AK$22+BD87*$AK$23+BE87) * BH87</f>
        <v>8607</v>
      </c>
      <c r="BN87" s="134"/>
      <c r="BO87" s="135"/>
      <c r="BP87" s="156" t="n">
        <f aca="false">M638</f>
        <v>33697.48910625</v>
      </c>
      <c r="BQ87" s="157" t="n">
        <f aca="false">AC638</f>
        <v>8611.2809109375</v>
      </c>
      <c r="BT87" s="82" t="e">
        <f aca="false">IF(SUM(CD84:CD87) &gt; 0,0,(SUM(CD84:CD87))/(-$BM$10*1000))</f>
        <v>#VALUE!</v>
      </c>
      <c r="BU87" s="158" t="e">
        <f aca="false">IF(SUM(CE84:CE87) &gt; 0,0,(SUM(CE84:CE87))/(-$BM$10*1000))</f>
        <v>#VALUE!</v>
      </c>
      <c r="BV87" s="140" t="n">
        <f aca="false">QUOTIENT(BW87,$BW$5)</f>
        <v>19</v>
      </c>
      <c r="BW87" s="17" t="n">
        <v>79</v>
      </c>
      <c r="BX87" s="141"/>
      <c r="BY87" s="192" t="s">
        <v>75</v>
      </c>
      <c r="BZ87" s="172" t="e">
        <f aca="true">INDIRECT( ADDRESS(CELL("строка",BG87)-BW87+BV87,68)) * CL87</f>
        <v>#VALUE!</v>
      </c>
      <c r="CA87" s="173" t="e">
        <f aca="true">INDIRECT( ADDRESS(CELL("строка",BG87)-BW87+BV87,59)) * CI87</f>
        <v>#VALUE!</v>
      </c>
      <c r="CB87" s="174" t="e">
        <f aca="true">INDIRECT( ADDRESS(CELL("строка",BG87)-BW87+BV87,69)) * CL87</f>
        <v>#VALUE!</v>
      </c>
      <c r="CC87" s="175" t="e">
        <f aca="true">INDIRECT( ADDRESS(CELL("строка",BG87)-BW87+BV87,61)) *CI87</f>
        <v>#VALUE!</v>
      </c>
      <c r="CD87" s="176" t="e">
        <f aca="false">BZ87-CA87</f>
        <v>#VALUE!</v>
      </c>
      <c r="CE87" s="187" t="e">
        <f aca="false">CB87-CC87</f>
        <v>#VALUE!</v>
      </c>
      <c r="CI87" s="178" t="n">
        <f aca="false">$CI$7</f>
        <v>0.1</v>
      </c>
      <c r="CL87" s="23" t="n">
        <f aca="false">CL83</f>
        <v>0.25</v>
      </c>
    </row>
    <row r="88" customFormat="false" ht="13.25" hidden="false" customHeight="true" outlineLevel="0" collapsed="false">
      <c r="A88" s="151" t="s">
        <v>181</v>
      </c>
      <c r="B88" s="152" t="n">
        <v>5.4</v>
      </c>
      <c r="C88" s="152" t="n">
        <v>766.6</v>
      </c>
      <c r="D88" s="153" t="n">
        <v>72</v>
      </c>
      <c r="E88" s="154" t="s">
        <v>78</v>
      </c>
      <c r="F88" s="153" t="n">
        <v>1.5</v>
      </c>
      <c r="G88" s="115" t="n">
        <v>0.9</v>
      </c>
      <c r="H88" s="116" t="n">
        <f aca="false">RANDBETWEEN(80,100)/100</f>
        <v>0.86</v>
      </c>
      <c r="I88" s="117"/>
      <c r="J88" s="118"/>
      <c r="K88" s="119"/>
      <c r="L88" s="118"/>
      <c r="M88" s="179"/>
      <c r="N88" s="121"/>
      <c r="P88" s="121"/>
      <c r="Q88" s="151" t="s">
        <v>181</v>
      </c>
      <c r="R88" s="152" t="n">
        <v>-2</v>
      </c>
      <c r="S88" s="152" t="n">
        <v>763.9</v>
      </c>
      <c r="T88" s="153" t="n">
        <v>83</v>
      </c>
      <c r="U88" s="154" t="s">
        <v>78</v>
      </c>
      <c r="V88" s="153" t="n">
        <v>1</v>
      </c>
      <c r="W88" s="115" t="n">
        <v>0.9</v>
      </c>
      <c r="X88" s="116" t="n">
        <f aca="false">RANDBETWEEN(80,100)/100</f>
        <v>0.92</v>
      </c>
      <c r="Y88" s="117"/>
      <c r="Z88" s="118"/>
      <c r="AA88" s="119"/>
      <c r="AB88" s="123"/>
      <c r="AC88" s="124"/>
      <c r="AG88" s="186"/>
      <c r="AM88" s="128" t="n">
        <f aca="false">AM87-1</f>
        <v>44878</v>
      </c>
      <c r="AN88" s="129" t="str">
        <f aca="false">TEXT(AM88,"дддд")</f>
        <v>воскресенье</v>
      </c>
      <c r="AO88" s="130" t="n">
        <v>1</v>
      </c>
      <c r="AP88" s="131" t="n">
        <v>1</v>
      </c>
      <c r="AQ88" s="131" t="n">
        <f aca="false">RANDBETWEEN(0,1)</f>
        <v>0</v>
      </c>
      <c r="AR88" s="131" t="n">
        <v>1</v>
      </c>
      <c r="AS88" s="131" t="n">
        <f aca="false">RANDBETWEEN(0,1)</f>
        <v>1</v>
      </c>
      <c r="AT88" s="131" t="n">
        <v>1</v>
      </c>
      <c r="AU88" s="131" t="n">
        <f aca="false">RANDBETWEEN(0,1)</f>
        <v>1</v>
      </c>
      <c r="AV88" s="131" t="n">
        <v>0</v>
      </c>
      <c r="AW88" s="131" t="n">
        <f aca="false">RANDBETWEEN(0,1)</f>
        <v>1</v>
      </c>
      <c r="AX88" s="131" t="n">
        <f aca="false">RANDBETWEEN(0,1)</f>
        <v>1</v>
      </c>
      <c r="AY88" s="131" t="n">
        <f aca="false">RANDBETWEEN(0,1)</f>
        <v>1</v>
      </c>
      <c r="AZ88" s="131" t="n">
        <v>1</v>
      </c>
      <c r="BA88" s="131" t="n">
        <f aca="false">RANDBETWEEN(0,1)</f>
        <v>0</v>
      </c>
      <c r="BB88" s="131" t="n">
        <v>1</v>
      </c>
      <c r="BC88" s="131" t="n">
        <f aca="false">RANDBETWEEN(0,1)</f>
        <v>1</v>
      </c>
      <c r="BD88" s="131" t="n">
        <f aca="false">RANDBETWEEN(0,1)</f>
        <v>1</v>
      </c>
      <c r="BE88" s="132" t="n">
        <f aca="false">RANDBETWEEN(40/6,70/6)/10*$AK$24</f>
        <v>960</v>
      </c>
      <c r="BF88" s="133" t="n">
        <f aca="false">RANDBETWEEN(60,100)/100</f>
        <v>0.97</v>
      </c>
      <c r="BG88" s="132" t="n">
        <f aca="false">(AO88*$AK$8+AP88*$AK$9+AQ88*$AK$10+AR88*$AK$11+AS88*$AK$12+AT88*$AK$13+AU88*$AK$14+AV88*$AK$15+AW88*$AK$16+AX88*$AK$17+AY88*$AK$18+AZ88*$AK$19+BA88*$AK$20+BB88*$AK$21+BC88*$AK$22+BD88*$AK$23+BE88) * BF88</f>
        <v>12299.6</v>
      </c>
      <c r="BH88" s="133" t="n">
        <f aca="false">RANDBETWEEN(80,100)/100</f>
        <v>0.8</v>
      </c>
      <c r="BI88" s="132" t="n">
        <f aca="false">(AO88*$AK$8+AP88*$AK$9+AQ88*$AK$10+AR88*$AK$11+AS88*$AK$12+AT88*$AK$13+AU88*$AK$14+AV88*$AK$15+AW88*$AK$16+AX88*$AK$17+AY88*$AK$18+AZ88*$AK$19+BA88*$AK$20+BB88*$AK$21+BC88*$AK$22+BD88*$AK$23+BE88) * BH88</f>
        <v>10144</v>
      </c>
      <c r="BN88" s="134"/>
      <c r="BO88" s="135"/>
      <c r="BP88" s="156" t="n">
        <f aca="false">M646</f>
        <v>50689.6142375</v>
      </c>
      <c r="BQ88" s="157" t="n">
        <f aca="false">AC646</f>
        <v>8052.26338125</v>
      </c>
      <c r="BT88" s="82" t="s">
        <v>79</v>
      </c>
      <c r="BU88" s="158"/>
      <c r="BV88" s="140" t="n">
        <f aca="false">QUOTIENT(BW88,$BW$5)</f>
        <v>20</v>
      </c>
      <c r="BW88" s="17" t="n">
        <v>80</v>
      </c>
      <c r="BX88" s="141" t="n">
        <f aca="false">DATE(2023,2,(1-QUOTIENT(BW88,$BW$5)))</f>
        <v>44938</v>
      </c>
      <c r="BY88" s="190" t="s">
        <v>80</v>
      </c>
      <c r="BZ88" s="143" t="e">
        <f aca="true">INDIRECT( ADDRESS(CELL("строка",BG88)-BW88+BV88,68)) * CL88</f>
        <v>#VALUE!</v>
      </c>
      <c r="CA88" s="144" t="e">
        <f aca="true">INDIRECT( ADDRESS(CELL("строка",BG88)-BW88+BV88,59)) *CI88</f>
        <v>#VALUE!</v>
      </c>
      <c r="CB88" s="145" t="e">
        <f aca="true">INDIRECT( ADDRESS(CELL("строка",BG88)-BW88+BV88,69)) * CL88</f>
        <v>#VALUE!</v>
      </c>
      <c r="CC88" s="146" t="e">
        <f aca="true">INDIRECT( ADDRESS(CELL("строка",BG88)-BW88+BV88,61)) *CI88</f>
        <v>#VALUE!</v>
      </c>
      <c r="CD88" s="147" t="e">
        <f aca="false">BZ88-CA88</f>
        <v>#VALUE!</v>
      </c>
      <c r="CE88" s="188" t="e">
        <f aca="false">CB88-CC88</f>
        <v>#VALUE!</v>
      </c>
      <c r="CI88" s="22" t="n">
        <f aca="false">$CI$4</f>
        <v>0.2</v>
      </c>
      <c r="CL88" s="23" t="n">
        <f aca="false">CL84</f>
        <v>0.25</v>
      </c>
    </row>
    <row r="89" customFormat="false" ht="13.25" hidden="false" customHeight="true" outlineLevel="0" collapsed="false">
      <c r="A89" s="151" t="s">
        <v>182</v>
      </c>
      <c r="B89" s="152" t="n">
        <v>5</v>
      </c>
      <c r="C89" s="152" t="n">
        <v>766.9</v>
      </c>
      <c r="D89" s="153" t="n">
        <v>74</v>
      </c>
      <c r="E89" s="154" t="s">
        <v>83</v>
      </c>
      <c r="F89" s="153" t="n">
        <v>1.5</v>
      </c>
      <c r="G89" s="115" t="n">
        <v>0.9</v>
      </c>
      <c r="H89" s="116" t="n">
        <f aca="false">RANDBETWEEN(80,100)/100</f>
        <v>0.92</v>
      </c>
      <c r="I89" s="117"/>
      <c r="J89" s="118"/>
      <c r="K89" s="119"/>
      <c r="L89" s="118"/>
      <c r="M89" s="179"/>
      <c r="N89" s="121"/>
      <c r="P89" s="121"/>
      <c r="Q89" s="151" t="s">
        <v>182</v>
      </c>
      <c r="R89" s="152" t="n">
        <v>-2.6</v>
      </c>
      <c r="S89" s="152" t="n">
        <v>763.6</v>
      </c>
      <c r="T89" s="153" t="n">
        <v>83</v>
      </c>
      <c r="U89" s="154" t="s">
        <v>78</v>
      </c>
      <c r="V89" s="153" t="n">
        <v>1</v>
      </c>
      <c r="W89" s="115" t="n">
        <v>0.9</v>
      </c>
      <c r="X89" s="116" t="n">
        <f aca="false">RANDBETWEEN(80,100)/100</f>
        <v>0.81</v>
      </c>
      <c r="Y89" s="117"/>
      <c r="Z89" s="118"/>
      <c r="AA89" s="119"/>
      <c r="AB89" s="123"/>
      <c r="AC89" s="124"/>
      <c r="AG89" s="186"/>
      <c r="AM89" s="128" t="n">
        <f aca="false">AM88-1</f>
        <v>44877</v>
      </c>
      <c r="AN89" s="129" t="str">
        <f aca="false">TEXT(AM89,"дддд")</f>
        <v>суббота</v>
      </c>
      <c r="AO89" s="130" t="n">
        <v>1</v>
      </c>
      <c r="AP89" s="131" t="n">
        <v>1</v>
      </c>
      <c r="AQ89" s="131" t="n">
        <f aca="false">RANDBETWEEN(0,1)</f>
        <v>1</v>
      </c>
      <c r="AR89" s="131" t="n">
        <v>1</v>
      </c>
      <c r="AS89" s="131" t="n">
        <f aca="false">RANDBETWEEN(0,1)</f>
        <v>1</v>
      </c>
      <c r="AT89" s="131" t="n">
        <v>1</v>
      </c>
      <c r="AU89" s="131" t="n">
        <f aca="false">RANDBETWEEN(0,1)</f>
        <v>0</v>
      </c>
      <c r="AV89" s="131" t="n">
        <v>0</v>
      </c>
      <c r="AW89" s="131" t="n">
        <f aca="false">RANDBETWEEN(0,1)</f>
        <v>1</v>
      </c>
      <c r="AX89" s="131" t="n">
        <f aca="false">RANDBETWEEN(0,1)</f>
        <v>0</v>
      </c>
      <c r="AY89" s="131" t="n">
        <f aca="false">RANDBETWEEN(0,1)</f>
        <v>1</v>
      </c>
      <c r="AZ89" s="131" t="n">
        <v>1</v>
      </c>
      <c r="BA89" s="131" t="n">
        <f aca="false">RANDBETWEEN(0,1)</f>
        <v>0</v>
      </c>
      <c r="BB89" s="131" t="n">
        <v>1</v>
      </c>
      <c r="BC89" s="131" t="n">
        <f aca="false">RANDBETWEEN(0,1)</f>
        <v>1</v>
      </c>
      <c r="BD89" s="131" t="n">
        <f aca="false">RANDBETWEEN(0,1)</f>
        <v>1</v>
      </c>
      <c r="BE89" s="132" t="n">
        <f aca="false">RANDBETWEEN(40/6,70/6)/10*$AK$24</f>
        <v>1200</v>
      </c>
      <c r="BF89" s="133" t="n">
        <f aca="false">RANDBETWEEN(60,100)/100</f>
        <v>0.73</v>
      </c>
      <c r="BG89" s="132" t="n">
        <f aca="false">(AO89*$AK$8+AP89*$AK$9+AQ89*$AK$10+AR89*$AK$11+AS89*$AK$12+AT89*$AK$13+AU89*$AK$14+AV89*$AK$15+AW89*$AK$16+AX89*$AK$17+AY89*$AK$18+AZ89*$AK$19+BA89*$AK$20+BB89*$AK$21+BC89*$AK$22+BD89*$AK$23+BE89) * BF89</f>
        <v>8570.2</v>
      </c>
      <c r="BH89" s="133" t="n">
        <f aca="false">RANDBETWEEN(80,100)/100</f>
        <v>0.99</v>
      </c>
      <c r="BI89" s="132" t="n">
        <f aca="false">(AO89*$AK$8+AP89*$AK$9+AQ89*$AK$10+AR89*$AK$11+AS89*$AK$12+AT89*$AK$13+AU89*$AK$14+AV89*$AK$15+AW89*$AK$16+AX89*$AK$17+AY89*$AK$18+AZ89*$AK$19+BA89*$AK$20+BB89*$AK$21+BC89*$AK$22+BD89*$AK$23+BE89) * BH89</f>
        <v>11622.6</v>
      </c>
      <c r="BN89" s="134"/>
      <c r="BO89" s="135"/>
      <c r="BP89" s="156" t="n">
        <f aca="false">M654</f>
        <v>5613.394921875</v>
      </c>
      <c r="BQ89" s="157" t="n">
        <f aca="false">AC654</f>
        <v>5254.4956625</v>
      </c>
      <c r="BT89" s="82"/>
      <c r="BU89" s="158"/>
      <c r="BV89" s="140" t="n">
        <f aca="false">QUOTIENT(BW89,$BW$5)</f>
        <v>20</v>
      </c>
      <c r="BW89" s="17" t="n">
        <v>81</v>
      </c>
      <c r="BX89" s="141"/>
      <c r="BY89" s="191" t="s">
        <v>84</v>
      </c>
      <c r="BZ89" s="160" t="e">
        <f aca="true">INDIRECT( ADDRESS(CELL("строка",BG89)-BW89+BV89,68)) * CL89</f>
        <v>#VALUE!</v>
      </c>
      <c r="CA89" s="161" t="e">
        <f aca="true">INDIRECT( ADDRESS(CELL("строка",BG89)-BW89+BV89,59)) *CI89</f>
        <v>#VALUE!</v>
      </c>
      <c r="CB89" s="162" t="e">
        <f aca="true">INDIRECT( ADDRESS(CELL("строка",BG89)-BW89+BV89,69)) * CL89</f>
        <v>#VALUE!</v>
      </c>
      <c r="CC89" s="163" t="e">
        <f aca="true">INDIRECT( ADDRESS(CELL("строка",BG89)-BW89+BV89,61)) *CI89</f>
        <v>#VALUE!</v>
      </c>
      <c r="CD89" s="164" t="e">
        <f aca="false">BZ89-CA89</f>
        <v>#VALUE!</v>
      </c>
      <c r="CE89" s="189" t="e">
        <f aca="false">CB89-CC89</f>
        <v>#VALUE!</v>
      </c>
      <c r="CI89" s="22" t="n">
        <f aca="false">$CI$5</f>
        <v>0.3</v>
      </c>
      <c r="CL89" s="23" t="n">
        <f aca="false">CL85</f>
        <v>0.25</v>
      </c>
    </row>
    <row r="90" customFormat="false" ht="13.25" hidden="false" customHeight="true" outlineLevel="0" collapsed="false">
      <c r="A90" s="151" t="s">
        <v>183</v>
      </c>
      <c r="B90" s="152" t="n">
        <v>-0.2</v>
      </c>
      <c r="C90" s="152" t="n">
        <v>766.9</v>
      </c>
      <c r="D90" s="153" t="n">
        <v>100</v>
      </c>
      <c r="E90" s="154" t="s">
        <v>77</v>
      </c>
      <c r="F90" s="153" t="n">
        <v>3</v>
      </c>
      <c r="G90" s="115" t="n">
        <v>0.9</v>
      </c>
      <c r="H90" s="116" t="n">
        <f aca="false">RANDBETWEEN(80,100)/100</f>
        <v>0.9</v>
      </c>
      <c r="I90" s="117"/>
      <c r="J90" s="118"/>
      <c r="K90" s="119"/>
      <c r="L90" s="118"/>
      <c r="M90" s="179"/>
      <c r="N90" s="121"/>
      <c r="P90" s="121"/>
      <c r="Q90" s="151" t="s">
        <v>183</v>
      </c>
      <c r="R90" s="152" t="n">
        <v>-3.7</v>
      </c>
      <c r="S90" s="152" t="n">
        <v>762</v>
      </c>
      <c r="T90" s="153" t="n">
        <v>79</v>
      </c>
      <c r="U90" s="154" t="n">
        <v>0</v>
      </c>
      <c r="V90" s="153" t="n">
        <v>0</v>
      </c>
      <c r="W90" s="115" t="n">
        <v>0.9</v>
      </c>
      <c r="X90" s="116" t="n">
        <f aca="false">RANDBETWEEN(80,100)/100</f>
        <v>0.83</v>
      </c>
      <c r="Y90" s="117"/>
      <c r="Z90" s="118"/>
      <c r="AA90" s="119"/>
      <c r="AB90" s="123"/>
      <c r="AC90" s="124"/>
      <c r="AG90" s="186"/>
      <c r="AM90" s="128" t="n">
        <f aca="false">AM89-1</f>
        <v>44876</v>
      </c>
      <c r="AN90" s="129" t="str">
        <f aca="false">TEXT(AM90,"дддд")</f>
        <v>пятница</v>
      </c>
      <c r="AO90" s="130" t="n">
        <v>1</v>
      </c>
      <c r="AP90" s="131" t="n">
        <v>1</v>
      </c>
      <c r="AQ90" s="131" t="n">
        <f aca="false">RANDBETWEEN(0,1)</f>
        <v>0</v>
      </c>
      <c r="AR90" s="131" t="n">
        <v>1</v>
      </c>
      <c r="AS90" s="131" t="n">
        <f aca="false">RANDBETWEEN(0,1)</f>
        <v>0</v>
      </c>
      <c r="AT90" s="131" t="n">
        <v>1</v>
      </c>
      <c r="AU90" s="131" t="n">
        <f aca="false">RANDBETWEEN(0,1)</f>
        <v>0</v>
      </c>
      <c r="AV90" s="131" t="n">
        <v>0</v>
      </c>
      <c r="AW90" s="131" t="n">
        <f aca="false">RANDBETWEEN(0,1)</f>
        <v>0</v>
      </c>
      <c r="AX90" s="131" t="n">
        <f aca="false">RANDBETWEEN(0,1)</f>
        <v>1</v>
      </c>
      <c r="AY90" s="131" t="n">
        <f aca="false">RANDBETWEEN(0,1)</f>
        <v>1</v>
      </c>
      <c r="AZ90" s="131" t="n">
        <v>1</v>
      </c>
      <c r="BA90" s="131" t="n">
        <f aca="false">RANDBETWEEN(0,1)</f>
        <v>1</v>
      </c>
      <c r="BB90" s="131" t="n">
        <v>1</v>
      </c>
      <c r="BC90" s="131" t="n">
        <f aca="false">RANDBETWEEN(0,1)</f>
        <v>1</v>
      </c>
      <c r="BD90" s="131" t="n">
        <f aca="false">RANDBETWEEN(0,1)</f>
        <v>1</v>
      </c>
      <c r="BE90" s="132" t="n">
        <f aca="false">RANDBETWEEN(40/6,70/6)/10*$AK$24</f>
        <v>1440</v>
      </c>
      <c r="BF90" s="133" t="n">
        <f aca="false">RANDBETWEEN(60,100)/100</f>
        <v>0.9</v>
      </c>
      <c r="BG90" s="132" t="n">
        <f aca="false">(AO90*$AK$8+AP90*$AK$9+AQ90*$AK$10+AR90*$AK$11+AS90*$AK$12+AT90*$AK$13+AU90*$AK$14+AV90*$AK$15+AW90*$AK$16+AX90*$AK$17+AY90*$AK$18+AZ90*$AK$19+BA90*$AK$20+BB90*$AK$21+BC90*$AK$22+BD90*$AK$23+BE90) * BF90</f>
        <v>9990</v>
      </c>
      <c r="BH90" s="133" t="n">
        <f aca="false">RANDBETWEEN(80,100)/100</f>
        <v>0.97</v>
      </c>
      <c r="BI90" s="132" t="n">
        <f aca="false">(AO90*$AK$8+AP90*$AK$9+AQ90*$AK$10+AR90*$AK$11+AS90*$AK$12+AT90*$AK$13+AU90*$AK$14+AV90*$AK$15+AW90*$AK$16+AX90*$AK$17+AY90*$AK$18+AZ90*$AK$19+BA90*$AK$20+BB90*$AK$21+BC90*$AK$22+BD90*$AK$23+BE90) * BH90</f>
        <v>10767</v>
      </c>
      <c r="BN90" s="134"/>
      <c r="BO90" s="135"/>
      <c r="BP90" s="156" t="n">
        <f aca="false">M662</f>
        <v>6013.84645833333</v>
      </c>
      <c r="BQ90" s="157" t="n">
        <f aca="false">AC662</f>
        <v>4269.7268203125</v>
      </c>
      <c r="BT90" s="82"/>
      <c r="BU90" s="158"/>
      <c r="BV90" s="140" t="n">
        <f aca="false">QUOTIENT(BW90,$BW$5)</f>
        <v>20</v>
      </c>
      <c r="BW90" s="17" t="n">
        <v>82</v>
      </c>
      <c r="BX90" s="141"/>
      <c r="BY90" s="191" t="s">
        <v>58</v>
      </c>
      <c r="BZ90" s="160" t="e">
        <f aca="true">INDIRECT( ADDRESS(CELL("строка",BG90)-BW90+BV90,68)) * CL90</f>
        <v>#VALUE!</v>
      </c>
      <c r="CA90" s="161" t="e">
        <f aca="true">INDIRECT( ADDRESS(CELL("строка",BG90)-BW90+BV90,59)) *CI90</f>
        <v>#VALUE!</v>
      </c>
      <c r="CB90" s="162" t="e">
        <f aca="true">INDIRECT( ADDRESS(CELL("строка",BG90)-BW90+BV90,69)) * CL90</f>
        <v>#VALUE!</v>
      </c>
      <c r="CC90" s="163" t="e">
        <f aca="true">INDIRECT( ADDRESS(CELL("строка",BG90)-BW90+BV90,61)) *CI90</f>
        <v>#VALUE!</v>
      </c>
      <c r="CD90" s="164" t="e">
        <f aca="false">BZ90-CA90</f>
        <v>#VALUE!</v>
      </c>
      <c r="CE90" s="189" t="e">
        <f aca="false">CB90-CC90</f>
        <v>#VALUE!</v>
      </c>
      <c r="CI90" s="22" t="n">
        <f aca="false">$CI$6</f>
        <v>0.4</v>
      </c>
      <c r="CL90" s="23" t="n">
        <f aca="false">CL86</f>
        <v>0.25</v>
      </c>
    </row>
    <row r="91" customFormat="false" ht="13.25" hidden="false" customHeight="true" outlineLevel="0" collapsed="false">
      <c r="A91" s="151" t="s">
        <v>184</v>
      </c>
      <c r="B91" s="152" t="n">
        <v>-0.2</v>
      </c>
      <c r="C91" s="152" t="n">
        <v>766.2</v>
      </c>
      <c r="D91" s="153"/>
      <c r="E91" s="154" t="s">
        <v>77</v>
      </c>
      <c r="F91" s="153" t="n">
        <v>3</v>
      </c>
      <c r="G91" s="182" t="s">
        <v>185</v>
      </c>
      <c r="H91" s="116" t="n">
        <f aca="false">RANDBETWEEN(80,100)/100</f>
        <v>0.87</v>
      </c>
      <c r="I91" s="117"/>
      <c r="J91" s="118"/>
      <c r="K91" s="119"/>
      <c r="L91" s="118"/>
      <c r="M91" s="179"/>
      <c r="N91" s="121"/>
      <c r="P91" s="121"/>
      <c r="Q91" s="151" t="s">
        <v>184</v>
      </c>
      <c r="R91" s="152" t="n">
        <v>-4.4</v>
      </c>
      <c r="S91" s="152" t="n">
        <v>761.2</v>
      </c>
      <c r="T91" s="153" t="n">
        <v>78</v>
      </c>
      <c r="U91" s="154" t="s">
        <v>78</v>
      </c>
      <c r="V91" s="153" t="n">
        <v>1</v>
      </c>
      <c r="W91" s="115" t="n">
        <v>0.9</v>
      </c>
      <c r="X91" s="116" t="n">
        <f aca="false">RANDBETWEEN(80,100)/100</f>
        <v>0.83</v>
      </c>
      <c r="Y91" s="117"/>
      <c r="Z91" s="118"/>
      <c r="AA91" s="119"/>
      <c r="AB91" s="123"/>
      <c r="AC91" s="124"/>
      <c r="AG91" s="186"/>
      <c r="AM91" s="128" t="n">
        <f aca="false">AM90-1</f>
        <v>44875</v>
      </c>
      <c r="AN91" s="129" t="str">
        <f aca="false">TEXT(AM91,"дддд")</f>
        <v>четверг</v>
      </c>
      <c r="AO91" s="130" t="n">
        <v>1</v>
      </c>
      <c r="AP91" s="131" t="n">
        <v>1</v>
      </c>
      <c r="AQ91" s="131" t="n">
        <f aca="false">RANDBETWEEN(0,1)</f>
        <v>0</v>
      </c>
      <c r="AR91" s="131" t="n">
        <v>1</v>
      </c>
      <c r="AS91" s="131" t="n">
        <f aca="false">RANDBETWEEN(0,1)</f>
        <v>1</v>
      </c>
      <c r="AT91" s="131" t="n">
        <v>1</v>
      </c>
      <c r="AU91" s="131" t="n">
        <f aca="false">RANDBETWEEN(0,1)</f>
        <v>1</v>
      </c>
      <c r="AV91" s="131" t="n">
        <v>0</v>
      </c>
      <c r="AW91" s="131" t="n">
        <f aca="false">RANDBETWEEN(0,1)</f>
        <v>0</v>
      </c>
      <c r="AX91" s="131" t="n">
        <f aca="false">RANDBETWEEN(0,1)</f>
        <v>0</v>
      </c>
      <c r="AY91" s="131" t="n">
        <f aca="false">RANDBETWEEN(0,1)</f>
        <v>0</v>
      </c>
      <c r="AZ91" s="131" t="n">
        <v>1</v>
      </c>
      <c r="BA91" s="131" t="n">
        <f aca="false">RANDBETWEEN(0,1)</f>
        <v>1</v>
      </c>
      <c r="BB91" s="131" t="n">
        <v>1</v>
      </c>
      <c r="BC91" s="131" t="n">
        <f aca="false">RANDBETWEEN(0,1)</f>
        <v>0</v>
      </c>
      <c r="BD91" s="131" t="n">
        <f aca="false">RANDBETWEEN(0,1)</f>
        <v>0</v>
      </c>
      <c r="BE91" s="132" t="n">
        <f aca="false">RANDBETWEEN(40/6,70/6)/10*$AK$24</f>
        <v>840</v>
      </c>
      <c r="BF91" s="133" t="n">
        <f aca="false">RANDBETWEEN(60,100)/100</f>
        <v>0.74</v>
      </c>
      <c r="BG91" s="132" t="n">
        <f aca="false">(AO91*$AK$8+AP91*$AK$9+AQ91*$AK$10+AR91*$AK$11+AS91*$AK$12+AT91*$AK$13+AU91*$AK$14+AV91*$AK$15+AW91*$AK$16+AX91*$AK$17+AY91*$AK$18+AZ91*$AK$19+BA91*$AK$20+BB91*$AK$21+BC91*$AK$22+BD91*$AK$23+BE91) * BF91</f>
        <v>6556.4</v>
      </c>
      <c r="BH91" s="133" t="n">
        <f aca="false">RANDBETWEEN(80,100)/100</f>
        <v>0.8</v>
      </c>
      <c r="BI91" s="132" t="n">
        <f aca="false">(AO91*$AK$8+AP91*$AK$9+AQ91*$AK$10+AR91*$AK$11+AS91*$AK$12+AT91*$AK$13+AU91*$AK$14+AV91*$AK$15+AW91*$AK$16+AX91*$AK$17+AY91*$AK$18+AZ91*$AK$19+BA91*$AK$20+BB91*$AK$21+BC91*$AK$22+BD91*$AK$23+BE91) * BH91</f>
        <v>7088</v>
      </c>
      <c r="BN91" s="134"/>
      <c r="BO91" s="135"/>
      <c r="BP91" s="156" t="n">
        <f aca="false">M670</f>
        <v>8583.24235</v>
      </c>
      <c r="BQ91" s="157" t="n">
        <f aca="false">AC670</f>
        <v>4694.999375</v>
      </c>
      <c r="BT91" s="82" t="e">
        <f aca="false">IF(SUM(CD88:CD91) &gt; 0,0,(SUM(CD88:CD91))/(-$BM$10*1000))</f>
        <v>#VALUE!</v>
      </c>
      <c r="BU91" s="158" t="e">
        <f aca="false">IF(SUM(CE88:CE91) &gt; 0,0,(SUM(CE88:CE91))/(-$BM$10*1000))</f>
        <v>#VALUE!</v>
      </c>
      <c r="BV91" s="140" t="n">
        <f aca="false">QUOTIENT(BW91,$BW$5)</f>
        <v>20</v>
      </c>
      <c r="BW91" s="17" t="n">
        <v>83</v>
      </c>
      <c r="BX91" s="141"/>
      <c r="BY91" s="192" t="s">
        <v>75</v>
      </c>
      <c r="BZ91" s="172" t="e">
        <f aca="true">INDIRECT( ADDRESS(CELL("строка",BG91)-BW91+BV91,68)) * CL91</f>
        <v>#VALUE!</v>
      </c>
      <c r="CA91" s="173" t="e">
        <f aca="true">INDIRECT( ADDRESS(CELL("строка",BG91)-BW91+BV91,59)) * CI91</f>
        <v>#VALUE!</v>
      </c>
      <c r="CB91" s="174" t="e">
        <f aca="true">INDIRECT( ADDRESS(CELL("строка",BG91)-BW91+BV91,69)) * CL91</f>
        <v>#VALUE!</v>
      </c>
      <c r="CC91" s="175" t="e">
        <f aca="true">INDIRECT( ADDRESS(CELL("строка",BG91)-BW91+BV91,61)) *CI91</f>
        <v>#VALUE!</v>
      </c>
      <c r="CD91" s="176" t="e">
        <f aca="false">BZ91-CA91</f>
        <v>#VALUE!</v>
      </c>
      <c r="CE91" s="187" t="e">
        <f aca="false">CB91-CC91</f>
        <v>#VALUE!</v>
      </c>
      <c r="CI91" s="178" t="n">
        <f aca="false">$CI$7</f>
        <v>0.1</v>
      </c>
      <c r="CL91" s="23" t="n">
        <f aca="false">CL87</f>
        <v>0.25</v>
      </c>
    </row>
    <row r="92" customFormat="false" ht="13.25" hidden="false" customHeight="true" outlineLevel="0" collapsed="false">
      <c r="A92" s="151" t="s">
        <v>186</v>
      </c>
      <c r="B92" s="152" t="n">
        <v>0.4</v>
      </c>
      <c r="C92" s="152" t="n">
        <v>766</v>
      </c>
      <c r="D92" s="153" t="n">
        <v>89</v>
      </c>
      <c r="E92" s="154" t="s">
        <v>77</v>
      </c>
      <c r="F92" s="153" t="n">
        <v>1.5</v>
      </c>
      <c r="G92" s="115" t="n">
        <v>0.25</v>
      </c>
      <c r="H92" s="116" t="n">
        <f aca="false">RANDBETWEEN(80,100)/100</f>
        <v>0.91</v>
      </c>
      <c r="I92" s="117"/>
      <c r="J92" s="118"/>
      <c r="K92" s="119"/>
      <c r="L92" s="118"/>
      <c r="M92" s="179"/>
      <c r="N92" s="121"/>
      <c r="P92" s="121"/>
      <c r="Q92" s="151" t="s">
        <v>186</v>
      </c>
      <c r="R92" s="152" t="n">
        <v>-4.5</v>
      </c>
      <c r="S92" s="152" t="n">
        <v>761</v>
      </c>
      <c r="T92" s="153" t="n">
        <v>73</v>
      </c>
      <c r="U92" s="154" t="s">
        <v>78</v>
      </c>
      <c r="V92" s="153" t="n">
        <v>1</v>
      </c>
      <c r="W92" s="115" t="n">
        <v>0.9</v>
      </c>
      <c r="X92" s="116" t="n">
        <f aca="false">RANDBETWEEN(80,100)/100</f>
        <v>0.84</v>
      </c>
      <c r="Y92" s="117"/>
      <c r="Z92" s="118"/>
      <c r="AA92" s="119"/>
      <c r="AB92" s="123"/>
      <c r="AC92" s="124"/>
      <c r="AG92" s="186"/>
      <c r="AM92" s="128" t="n">
        <f aca="false">AM91-1</f>
        <v>44874</v>
      </c>
      <c r="AN92" s="129" t="str">
        <f aca="false">TEXT(AM92,"дддд")</f>
        <v>среда</v>
      </c>
      <c r="AO92" s="130" t="n">
        <v>1</v>
      </c>
      <c r="AP92" s="131" t="n">
        <v>1</v>
      </c>
      <c r="AQ92" s="131" t="n">
        <f aca="false">RANDBETWEEN(0,1)</f>
        <v>1</v>
      </c>
      <c r="AR92" s="131" t="n">
        <v>1</v>
      </c>
      <c r="AS92" s="131" t="n">
        <f aca="false">RANDBETWEEN(0,1)</f>
        <v>1</v>
      </c>
      <c r="AT92" s="131" t="n">
        <v>1</v>
      </c>
      <c r="AU92" s="131" t="n">
        <f aca="false">RANDBETWEEN(0,1)</f>
        <v>1</v>
      </c>
      <c r="AV92" s="131" t="n">
        <v>0</v>
      </c>
      <c r="AW92" s="131" t="n">
        <f aca="false">RANDBETWEEN(0,1)</f>
        <v>0</v>
      </c>
      <c r="AX92" s="131" t="n">
        <f aca="false">RANDBETWEEN(0,1)</f>
        <v>1</v>
      </c>
      <c r="AY92" s="131" t="n">
        <f aca="false">RANDBETWEEN(0,1)</f>
        <v>1</v>
      </c>
      <c r="AZ92" s="131" t="n">
        <v>1</v>
      </c>
      <c r="BA92" s="131" t="n">
        <f aca="false">RANDBETWEEN(0,1)</f>
        <v>1</v>
      </c>
      <c r="BB92" s="131" t="n">
        <v>1</v>
      </c>
      <c r="BC92" s="131" t="n">
        <f aca="false">RANDBETWEEN(0,1)</f>
        <v>1</v>
      </c>
      <c r="BD92" s="131" t="n">
        <f aca="false">RANDBETWEEN(0,1)</f>
        <v>1</v>
      </c>
      <c r="BE92" s="132" t="n">
        <f aca="false">RANDBETWEEN(40/6,70/6)/10*$AK$24</f>
        <v>960</v>
      </c>
      <c r="BF92" s="133" t="n">
        <f aca="false">RANDBETWEEN(60,100)/100</f>
        <v>0.84</v>
      </c>
      <c r="BG92" s="132" t="n">
        <f aca="false">(AO92*$AK$8+AP92*$AK$9+AQ92*$AK$10+AR92*$AK$11+AS92*$AK$12+AT92*$AK$13+AU92*$AK$14+AV92*$AK$15+AW92*$AK$16+AX92*$AK$17+AY92*$AK$18+AZ92*$AK$19+BA92*$AK$20+BB92*$AK$21+BC92*$AK$22+BD92*$AK$23+BE92) * BF92</f>
        <v>10063.2</v>
      </c>
      <c r="BH92" s="133" t="n">
        <f aca="false">RANDBETWEEN(80,100)/100</f>
        <v>0.84</v>
      </c>
      <c r="BI92" s="132" t="n">
        <f aca="false">(AO92*$AK$8+AP92*$AK$9+AQ92*$AK$10+AR92*$AK$11+AS92*$AK$12+AT92*$AK$13+AU92*$AK$14+AV92*$AK$15+AW92*$AK$16+AX92*$AK$17+AY92*$AK$18+AZ92*$AK$19+BA92*$AK$20+BB92*$AK$21+BC92*$AK$22+BD92*$AK$23+BE92) * BH92</f>
        <v>10063.2</v>
      </c>
      <c r="BN92" s="134"/>
      <c r="BO92" s="135"/>
      <c r="BP92" s="156" t="n">
        <f aca="false">M678</f>
        <v>6050.92995</v>
      </c>
      <c r="BQ92" s="157" t="n">
        <f aca="false">AC678</f>
        <v>4912.50541666667</v>
      </c>
      <c r="BT92" s="82" t="s">
        <v>79</v>
      </c>
      <c r="BU92" s="158"/>
      <c r="BV92" s="140" t="n">
        <f aca="false">QUOTIENT(BW92,$BW$5)</f>
        <v>21</v>
      </c>
      <c r="BW92" s="17" t="n">
        <v>84</v>
      </c>
      <c r="BX92" s="141" t="n">
        <f aca="false">DATE(2023,2,(1-QUOTIENT(BW92,$BW$5)))</f>
        <v>44937</v>
      </c>
      <c r="BY92" s="190" t="s">
        <v>80</v>
      </c>
      <c r="BZ92" s="143" t="e">
        <f aca="true">INDIRECT( ADDRESS(CELL("строка",BG92)-BW92+BV92,68)) * CL92</f>
        <v>#VALUE!</v>
      </c>
      <c r="CA92" s="144" t="e">
        <f aca="true">INDIRECT( ADDRESS(CELL("строка",BG92)-BW92+BV92,59)) *CI92</f>
        <v>#VALUE!</v>
      </c>
      <c r="CB92" s="145" t="e">
        <f aca="true">INDIRECT( ADDRESS(CELL("строка",BG92)-BW92+BV92,69)) * CL92</f>
        <v>#VALUE!</v>
      </c>
      <c r="CC92" s="146" t="e">
        <f aca="true">INDIRECT( ADDRESS(CELL("строка",BG92)-BW92+BV92,61)) *CI92</f>
        <v>#VALUE!</v>
      </c>
      <c r="CD92" s="147" t="e">
        <f aca="false">BZ92-CA92</f>
        <v>#VALUE!</v>
      </c>
      <c r="CE92" s="188" t="e">
        <f aca="false">CB92-CC92</f>
        <v>#VALUE!</v>
      </c>
      <c r="CI92" s="22" t="n">
        <f aca="false">$CI$4</f>
        <v>0.2</v>
      </c>
      <c r="CL92" s="23" t="n">
        <f aca="false">CL88</f>
        <v>0.25</v>
      </c>
    </row>
    <row r="93" customFormat="false" ht="13.25" hidden="false" customHeight="true" outlineLevel="0" collapsed="false">
      <c r="A93" s="151" t="s">
        <v>187</v>
      </c>
      <c r="B93" s="152" t="n">
        <v>2</v>
      </c>
      <c r="C93" s="152" t="n">
        <v>765.7</v>
      </c>
      <c r="D93" s="153" t="n">
        <v>83</v>
      </c>
      <c r="E93" s="154" t="s">
        <v>83</v>
      </c>
      <c r="F93" s="153" t="n">
        <v>3</v>
      </c>
      <c r="G93" s="115" t="n">
        <v>0.25</v>
      </c>
      <c r="H93" s="116" t="n">
        <f aca="false">RANDBETWEEN(80,100)/100</f>
        <v>0.86</v>
      </c>
      <c r="I93" s="117"/>
      <c r="J93" s="118"/>
      <c r="K93" s="119"/>
      <c r="L93" s="118"/>
      <c r="M93" s="179"/>
      <c r="N93" s="121"/>
      <c r="P93" s="121"/>
      <c r="Q93" s="151" t="s">
        <v>187</v>
      </c>
      <c r="R93" s="152" t="n">
        <v>-4.5</v>
      </c>
      <c r="S93" s="152" t="n">
        <v>760.6</v>
      </c>
      <c r="T93" s="153" t="n">
        <v>69</v>
      </c>
      <c r="U93" s="154" t="s">
        <v>78</v>
      </c>
      <c r="V93" s="153" t="n">
        <v>2</v>
      </c>
      <c r="W93" s="115" t="n">
        <v>0.9</v>
      </c>
      <c r="X93" s="116" t="n">
        <f aca="false">RANDBETWEEN(80,100)/100</f>
        <v>0.94</v>
      </c>
      <c r="Y93" s="117"/>
      <c r="Z93" s="118"/>
      <c r="AA93" s="119"/>
      <c r="AB93" s="123"/>
      <c r="AC93" s="124"/>
      <c r="AG93" s="186"/>
      <c r="AM93" s="128" t="n">
        <f aca="false">AM92-1</f>
        <v>44873</v>
      </c>
      <c r="AN93" s="129" t="str">
        <f aca="false">TEXT(AM93,"дддд")</f>
        <v>вторник</v>
      </c>
      <c r="AO93" s="130" t="n">
        <v>1</v>
      </c>
      <c r="AP93" s="131" t="n">
        <v>1</v>
      </c>
      <c r="AQ93" s="131" t="n">
        <f aca="false">RANDBETWEEN(0,1)</f>
        <v>1</v>
      </c>
      <c r="AR93" s="131" t="n">
        <v>1</v>
      </c>
      <c r="AS93" s="131" t="n">
        <f aca="false">RANDBETWEEN(0,1)</f>
        <v>0</v>
      </c>
      <c r="AT93" s="131" t="n">
        <v>1</v>
      </c>
      <c r="AU93" s="131" t="n">
        <f aca="false">RANDBETWEEN(0,1)</f>
        <v>1</v>
      </c>
      <c r="AV93" s="131" t="n">
        <v>0</v>
      </c>
      <c r="AW93" s="131" t="n">
        <f aca="false">RANDBETWEEN(0,1)</f>
        <v>1</v>
      </c>
      <c r="AX93" s="131" t="n">
        <f aca="false">RANDBETWEEN(0,1)</f>
        <v>0</v>
      </c>
      <c r="AY93" s="131" t="n">
        <f aca="false">RANDBETWEEN(0,1)</f>
        <v>1</v>
      </c>
      <c r="AZ93" s="131" t="n">
        <v>1</v>
      </c>
      <c r="BA93" s="131" t="n">
        <f aca="false">RANDBETWEEN(0,1)</f>
        <v>0</v>
      </c>
      <c r="BB93" s="131" t="n">
        <v>1</v>
      </c>
      <c r="BC93" s="131" t="n">
        <f aca="false">RANDBETWEEN(0,1)</f>
        <v>0</v>
      </c>
      <c r="BD93" s="131" t="n">
        <f aca="false">RANDBETWEEN(0,1)</f>
        <v>1</v>
      </c>
      <c r="BE93" s="132" t="n">
        <f aca="false">RANDBETWEEN(40/6,70/6)/10*$AK$24</f>
        <v>1440</v>
      </c>
      <c r="BF93" s="133" t="n">
        <f aca="false">RANDBETWEEN(60,100)/100</f>
        <v>0.67</v>
      </c>
      <c r="BG93" s="132" t="n">
        <f aca="false">(AO93*$AK$8+AP93*$AK$9+AQ93*$AK$10+AR93*$AK$11+AS93*$AK$12+AT93*$AK$13+AU93*$AK$14+AV93*$AK$15+AW93*$AK$16+AX93*$AK$17+AY93*$AK$18+AZ93*$AK$19+BA93*$AK$20+BB93*$AK$21+BC93*$AK$22+BD93*$AK$23+BE93) * BF93</f>
        <v>7611.2</v>
      </c>
      <c r="BH93" s="133" t="n">
        <f aca="false">RANDBETWEEN(80,100)/100</f>
        <v>0.97</v>
      </c>
      <c r="BI93" s="132" t="n">
        <f aca="false">(AO93*$AK$8+AP93*$AK$9+AQ93*$AK$10+AR93*$AK$11+AS93*$AK$12+AT93*$AK$13+AU93*$AK$14+AV93*$AK$15+AW93*$AK$16+AX93*$AK$17+AY93*$AK$18+AZ93*$AK$19+BA93*$AK$20+BB93*$AK$21+BC93*$AK$22+BD93*$AK$23+BE93) * BH93</f>
        <v>11019.2</v>
      </c>
      <c r="BN93" s="134"/>
      <c r="BO93" s="135"/>
      <c r="BP93" s="156" t="n">
        <f aca="false">M686</f>
        <v>9017.694075</v>
      </c>
      <c r="BQ93" s="157" t="n">
        <f aca="false">AC686</f>
        <v>4636.69368333333</v>
      </c>
      <c r="BT93" s="82"/>
      <c r="BU93" s="158"/>
      <c r="BV93" s="140" t="n">
        <f aca="false">QUOTIENT(BW93,$BW$5)</f>
        <v>21</v>
      </c>
      <c r="BW93" s="17" t="n">
        <v>85</v>
      </c>
      <c r="BX93" s="141"/>
      <c r="BY93" s="191" t="s">
        <v>84</v>
      </c>
      <c r="BZ93" s="160" t="e">
        <f aca="true">INDIRECT( ADDRESS(CELL("строка",BG93)-BW93+BV93,68)) * CL93</f>
        <v>#VALUE!</v>
      </c>
      <c r="CA93" s="161" t="e">
        <f aca="true">INDIRECT( ADDRESS(CELL("строка",BG93)-BW93+BV93,59)) *CI93</f>
        <v>#VALUE!</v>
      </c>
      <c r="CB93" s="162" t="e">
        <f aca="true">INDIRECT( ADDRESS(CELL("строка",BG93)-BW93+BV93,69)) * CL93</f>
        <v>#VALUE!</v>
      </c>
      <c r="CC93" s="163" t="e">
        <f aca="true">INDIRECT( ADDRESS(CELL("строка",BG93)-BW93+BV93,61)) *CI93</f>
        <v>#VALUE!</v>
      </c>
      <c r="CD93" s="164" t="e">
        <f aca="false">BZ93-CA93</f>
        <v>#VALUE!</v>
      </c>
      <c r="CE93" s="189" t="e">
        <f aca="false">CB93-CC93</f>
        <v>#VALUE!</v>
      </c>
      <c r="CI93" s="22" t="n">
        <f aca="false">$CI$5</f>
        <v>0.3</v>
      </c>
      <c r="CL93" s="23" t="n">
        <f aca="false">CL89</f>
        <v>0.25</v>
      </c>
    </row>
    <row r="94" customFormat="false" ht="13.25" hidden="false" customHeight="true" outlineLevel="0" collapsed="false">
      <c r="A94" s="151" t="s">
        <v>188</v>
      </c>
      <c r="B94" s="152" t="n">
        <v>4.5</v>
      </c>
      <c r="C94" s="152" t="n">
        <v>765.5</v>
      </c>
      <c r="D94" s="153" t="n">
        <v>76</v>
      </c>
      <c r="E94" s="154" t="s">
        <v>83</v>
      </c>
      <c r="F94" s="153" t="n">
        <v>3</v>
      </c>
      <c r="G94" s="115" t="n">
        <v>0.9</v>
      </c>
      <c r="H94" s="116" t="n">
        <f aca="false">RANDBETWEEN(80,100)/100</f>
        <v>0.94</v>
      </c>
      <c r="I94" s="117" t="n">
        <v>0.388553240740741</v>
      </c>
      <c r="J94" s="118" t="n">
        <v>0.388553240740741</v>
      </c>
      <c r="K94" s="119" t="n">
        <f aca="false">(J94 * 24) * $B$3 * $F$3 * (1 - 0.7*AVERAGE(G94:G101)) * AVERAGE(H94:H101)</f>
        <v>4999.91087291667</v>
      </c>
      <c r="L94" s="118" t="n">
        <f aca="false">IF(AVERAGE(F94:F101)&gt; $J$3, $B$4*$F$4*AVERAGE(F94:F101)/$B$5*24*AVERAGE(H94:H101), $B$4*$F$4*AVERAGE(F94:F101)/$B$5*24*AVERAGE(H94:H101) * 0.2)</f>
        <v>25426.5</v>
      </c>
      <c r="M94" s="179" t="n">
        <f aca="false">K94+L94</f>
        <v>30426.4108729167</v>
      </c>
      <c r="N94" s="121"/>
      <c r="P94" s="121"/>
      <c r="Q94" s="151" t="s">
        <v>188</v>
      </c>
      <c r="R94" s="152" t="n">
        <v>-4</v>
      </c>
      <c r="S94" s="152" t="n">
        <v>760.3</v>
      </c>
      <c r="T94" s="153" t="n">
        <v>67</v>
      </c>
      <c r="U94" s="154" t="s">
        <v>78</v>
      </c>
      <c r="V94" s="153" t="n">
        <v>2</v>
      </c>
      <c r="W94" s="115" t="n">
        <v>0.9</v>
      </c>
      <c r="X94" s="116" t="n">
        <f aca="false">RANDBETWEEN(80,100)/100</f>
        <v>0.96</v>
      </c>
      <c r="Y94" s="117" t="n">
        <v>0.330532407407407</v>
      </c>
      <c r="Z94" s="118" t="n">
        <v>0.330532407407407</v>
      </c>
      <c r="AA94" s="119" t="n">
        <f aca="false">(Z94 * 24) * $B$3 * $F$3 * (1 - 0.7 * AVERAGE(W94:W101)) * AVERAGE(X94:X101)</f>
        <v>3408.977384375</v>
      </c>
      <c r="AB94" s="123" t="n">
        <f aca="false">IF(AVERAGE(V94:V101)&gt; $J$3, $B$4*$F$4*AVERAGE(V94:V101)/$B$5*24*AVERAGE(X94:X101), $B$4*$F$4*AVERAGE(V94:V101)/$B$5*24*AVERAGE(X94:X101) * 0.2)</f>
        <v>1735.2</v>
      </c>
      <c r="AC94" s="124" t="n">
        <f aca="false">AA94+AB94</f>
        <v>5144.177384375</v>
      </c>
      <c r="AG94" s="186"/>
      <c r="AM94" s="128" t="n">
        <f aca="false">AM93-1</f>
        <v>44872</v>
      </c>
      <c r="AN94" s="129" t="str">
        <f aca="false">TEXT(AM94,"дддд")</f>
        <v>понедельник</v>
      </c>
      <c r="AO94" s="130" t="n">
        <v>1</v>
      </c>
      <c r="AP94" s="131" t="n">
        <v>1</v>
      </c>
      <c r="AQ94" s="131" t="n">
        <f aca="false">RANDBETWEEN(0,1)</f>
        <v>0</v>
      </c>
      <c r="AR94" s="131" t="n">
        <v>1</v>
      </c>
      <c r="AS94" s="131" t="n">
        <f aca="false">RANDBETWEEN(0,1)</f>
        <v>0</v>
      </c>
      <c r="AT94" s="131" t="n">
        <v>1</v>
      </c>
      <c r="AU94" s="131" t="n">
        <f aca="false">RANDBETWEEN(0,1)</f>
        <v>0</v>
      </c>
      <c r="AV94" s="131" t="n">
        <v>0</v>
      </c>
      <c r="AW94" s="131" t="n">
        <f aca="false">RANDBETWEEN(0,1)</f>
        <v>0</v>
      </c>
      <c r="AX94" s="131" t="n">
        <f aca="false">RANDBETWEEN(0,1)</f>
        <v>1</v>
      </c>
      <c r="AY94" s="131" t="n">
        <f aca="false">RANDBETWEEN(0,1)</f>
        <v>0</v>
      </c>
      <c r="AZ94" s="131" t="n">
        <v>1</v>
      </c>
      <c r="BA94" s="131" t="n">
        <f aca="false">RANDBETWEEN(0,1)</f>
        <v>1</v>
      </c>
      <c r="BB94" s="131" t="n">
        <v>1</v>
      </c>
      <c r="BC94" s="131" t="n">
        <f aca="false">RANDBETWEEN(0,1)</f>
        <v>1</v>
      </c>
      <c r="BD94" s="131" t="n">
        <f aca="false">RANDBETWEEN(0,1)</f>
        <v>0</v>
      </c>
      <c r="BE94" s="132" t="n">
        <f aca="false">RANDBETWEEN(40/6,70/6)/10*$AK$24</f>
        <v>1440</v>
      </c>
      <c r="BF94" s="133" t="n">
        <f aca="false">RANDBETWEEN(60,100)/100</f>
        <v>0.72</v>
      </c>
      <c r="BG94" s="132" t="n">
        <f aca="false">(AO94*$AK$8+AP94*$AK$9+AQ94*$AK$10+AR94*$AK$11+AS94*$AK$12+AT94*$AK$13+AU94*$AK$14+AV94*$AK$15+AW94*$AK$16+AX94*$AK$17+AY94*$AK$18+AZ94*$AK$19+BA94*$AK$20+BB94*$AK$21+BC94*$AK$22+BD94*$AK$23+BE94) * BF94</f>
        <v>6840</v>
      </c>
      <c r="BH94" s="133" t="n">
        <f aca="false">RANDBETWEEN(80,100)/100</f>
        <v>0.91</v>
      </c>
      <c r="BI94" s="132" t="n">
        <f aca="false">(AO94*$AK$8+AP94*$AK$9+AQ94*$AK$10+AR94*$AK$11+AS94*$AK$12+AT94*$AK$13+AU94*$AK$14+AV94*$AK$15+AW94*$AK$16+AX94*$AK$17+AY94*$AK$18+AZ94*$AK$19+BA94*$AK$20+BB94*$AK$21+BC94*$AK$22+BD94*$AK$23+BE94) * BH94</f>
        <v>8645</v>
      </c>
      <c r="BN94" s="134"/>
      <c r="BO94" s="135"/>
      <c r="BP94" s="156" t="n">
        <f aca="false">M694</f>
        <v>39024.028125</v>
      </c>
      <c r="BQ94" s="157" t="n">
        <f aca="false">AC694</f>
        <v>4463.7152</v>
      </c>
      <c r="BT94" s="82"/>
      <c r="BU94" s="158"/>
      <c r="BV94" s="140" t="n">
        <f aca="false">QUOTIENT(BW94,$BW$5)</f>
        <v>21</v>
      </c>
      <c r="BW94" s="17" t="n">
        <v>86</v>
      </c>
      <c r="BX94" s="141"/>
      <c r="BY94" s="191" t="s">
        <v>58</v>
      </c>
      <c r="BZ94" s="160" t="e">
        <f aca="true">INDIRECT( ADDRESS(CELL("строка",BG94)-BW94+BV94,68)) * CL94</f>
        <v>#VALUE!</v>
      </c>
      <c r="CA94" s="161" t="e">
        <f aca="true">INDIRECT( ADDRESS(CELL("строка",BG94)-BW94+BV94,59)) *CI94</f>
        <v>#VALUE!</v>
      </c>
      <c r="CB94" s="162" t="e">
        <f aca="true">INDIRECT( ADDRESS(CELL("строка",BG94)-BW94+BV94,69)) * CL94</f>
        <v>#VALUE!</v>
      </c>
      <c r="CC94" s="163" t="e">
        <f aca="true">INDIRECT( ADDRESS(CELL("строка",BG94)-BW94+BV94,61)) *CI94</f>
        <v>#VALUE!</v>
      </c>
      <c r="CD94" s="164" t="e">
        <f aca="false">BZ94-CA94</f>
        <v>#VALUE!</v>
      </c>
      <c r="CE94" s="189" t="e">
        <f aca="false">CB94-CC94</f>
        <v>#VALUE!</v>
      </c>
      <c r="CI94" s="22" t="n">
        <f aca="false">$CI$6</f>
        <v>0.4</v>
      </c>
      <c r="CL94" s="23" t="n">
        <f aca="false">CL90</f>
        <v>0.25</v>
      </c>
    </row>
    <row r="95" customFormat="false" ht="13.25" hidden="false" customHeight="true" outlineLevel="0" collapsed="false">
      <c r="A95" s="151" t="s">
        <v>189</v>
      </c>
      <c r="B95" s="152" t="n">
        <v>6.5</v>
      </c>
      <c r="C95" s="152" t="n">
        <v>764.6</v>
      </c>
      <c r="D95" s="153" t="n">
        <v>67</v>
      </c>
      <c r="E95" s="154" t="s">
        <v>83</v>
      </c>
      <c r="F95" s="153" t="n">
        <v>1.5</v>
      </c>
      <c r="G95" s="115" t="n">
        <v>0.95</v>
      </c>
      <c r="H95" s="116" t="n">
        <f aca="false">RANDBETWEEN(80,100)/100</f>
        <v>0.87</v>
      </c>
      <c r="I95" s="117"/>
      <c r="J95" s="118"/>
      <c r="K95" s="119"/>
      <c r="L95" s="118"/>
      <c r="M95" s="179"/>
      <c r="N95" s="121"/>
      <c r="P95" s="121"/>
      <c r="Q95" s="151" t="s">
        <v>189</v>
      </c>
      <c r="R95" s="152" t="n">
        <v>-2.9</v>
      </c>
      <c r="S95" s="152" t="n">
        <v>760.3</v>
      </c>
      <c r="T95" s="153" t="n">
        <v>62</v>
      </c>
      <c r="U95" s="154" t="s">
        <v>78</v>
      </c>
      <c r="V95" s="153" t="n">
        <v>2</v>
      </c>
      <c r="W95" s="115" t="n">
        <v>0.9</v>
      </c>
      <c r="X95" s="116" t="n">
        <f aca="false">RANDBETWEEN(80,100)/100</f>
        <v>0.92</v>
      </c>
      <c r="Y95" s="117"/>
      <c r="Z95" s="118"/>
      <c r="AA95" s="119"/>
      <c r="AB95" s="123"/>
      <c r="AC95" s="124"/>
      <c r="AG95" s="186"/>
      <c r="AM95" s="128" t="n">
        <f aca="false">AM94-1</f>
        <v>44871</v>
      </c>
      <c r="AN95" s="129" t="str">
        <f aca="false">TEXT(AM95,"дддд")</f>
        <v>воскресенье</v>
      </c>
      <c r="AO95" s="130" t="n">
        <v>1</v>
      </c>
      <c r="AP95" s="131" t="n">
        <v>1</v>
      </c>
      <c r="AQ95" s="131" t="n">
        <f aca="false">RANDBETWEEN(0,1)</f>
        <v>0</v>
      </c>
      <c r="AR95" s="131" t="n">
        <v>1</v>
      </c>
      <c r="AS95" s="131" t="n">
        <f aca="false">RANDBETWEEN(0,1)</f>
        <v>1</v>
      </c>
      <c r="AT95" s="131" t="n">
        <v>1</v>
      </c>
      <c r="AU95" s="131" t="n">
        <f aca="false">RANDBETWEEN(0,1)</f>
        <v>1</v>
      </c>
      <c r="AV95" s="131" t="n">
        <v>0</v>
      </c>
      <c r="AW95" s="131" t="n">
        <f aca="false">RANDBETWEEN(0,1)</f>
        <v>1</v>
      </c>
      <c r="AX95" s="131" t="n">
        <f aca="false">RANDBETWEEN(0,1)</f>
        <v>0</v>
      </c>
      <c r="AY95" s="131" t="n">
        <f aca="false">RANDBETWEEN(0,1)</f>
        <v>0</v>
      </c>
      <c r="AZ95" s="131" t="n">
        <v>1</v>
      </c>
      <c r="BA95" s="131" t="n">
        <f aca="false">RANDBETWEEN(0,1)</f>
        <v>0</v>
      </c>
      <c r="BB95" s="131" t="n">
        <v>1</v>
      </c>
      <c r="BC95" s="131" t="n">
        <f aca="false">RANDBETWEEN(0,1)</f>
        <v>1</v>
      </c>
      <c r="BD95" s="131" t="n">
        <f aca="false">RANDBETWEEN(0,1)</f>
        <v>0</v>
      </c>
      <c r="BE95" s="132" t="n">
        <f aca="false">RANDBETWEEN(40/6,70/6)/10*$AK$24</f>
        <v>1080</v>
      </c>
      <c r="BF95" s="133" t="n">
        <f aca="false">RANDBETWEEN(60,100)/100</f>
        <v>0.65</v>
      </c>
      <c r="BG95" s="132" t="n">
        <f aca="false">(AO95*$AK$8+AP95*$AK$9+AQ95*$AK$10+AR95*$AK$11+AS95*$AK$12+AT95*$AK$13+AU95*$AK$14+AV95*$AK$15+AW95*$AK$16+AX95*$AK$17+AY95*$AK$18+AZ95*$AK$19+BA95*$AK$20+BB95*$AK$21+BC95*$AK$22+BD95*$AK$23+BE95) * BF95</f>
        <v>6617</v>
      </c>
      <c r="BH95" s="133" t="n">
        <f aca="false">RANDBETWEEN(80,100)/100</f>
        <v>0.82</v>
      </c>
      <c r="BI95" s="132" t="n">
        <f aca="false">(AO95*$AK$8+AP95*$AK$9+AQ95*$AK$10+AR95*$AK$11+AS95*$AK$12+AT95*$AK$13+AU95*$AK$14+AV95*$AK$15+AW95*$AK$16+AX95*$AK$17+AY95*$AK$18+AZ95*$AK$19+BA95*$AK$20+BB95*$AK$21+BC95*$AK$22+BD95*$AK$23+BE95) * BH95</f>
        <v>8347.6</v>
      </c>
      <c r="BN95" s="134"/>
      <c r="BO95" s="135"/>
      <c r="BP95" s="156" t="n">
        <f aca="false">M702</f>
        <v>46855.37666875</v>
      </c>
      <c r="BQ95" s="157" t="n">
        <f aca="false">AC702</f>
        <v>4100.94724583333</v>
      </c>
      <c r="BT95" s="82" t="e">
        <f aca="false">IF(SUM(CD92:CD95) &gt; 0,0,(SUM(CD92:CD95))/(-$BM$10*1000))</f>
        <v>#VALUE!</v>
      </c>
      <c r="BU95" s="158" t="e">
        <f aca="false">IF(SUM(CE92:CE95) &gt; 0,0,(SUM(CE92:CE95))/(-$BM$10*1000))</f>
        <v>#VALUE!</v>
      </c>
      <c r="BV95" s="140" t="n">
        <f aca="false">QUOTIENT(BW95,$BW$5)</f>
        <v>21</v>
      </c>
      <c r="BW95" s="17" t="n">
        <v>87</v>
      </c>
      <c r="BX95" s="141"/>
      <c r="BY95" s="192" t="s">
        <v>75</v>
      </c>
      <c r="BZ95" s="172" t="e">
        <f aca="true">INDIRECT( ADDRESS(CELL("строка",BG95)-BW95+BV95,68)) * CL95</f>
        <v>#VALUE!</v>
      </c>
      <c r="CA95" s="173" t="e">
        <f aca="true">INDIRECT( ADDRESS(CELL("строка",BG95)-BW95+BV95,59)) * CI95</f>
        <v>#VALUE!</v>
      </c>
      <c r="CB95" s="174" t="e">
        <f aca="true">INDIRECT( ADDRESS(CELL("строка",BG95)-BW95+BV95,69)) * CL95</f>
        <v>#VALUE!</v>
      </c>
      <c r="CC95" s="175" t="e">
        <f aca="true">INDIRECT( ADDRESS(CELL("строка",BG95)-BW95+BV95,61)) *CI95</f>
        <v>#VALUE!</v>
      </c>
      <c r="CD95" s="176" t="e">
        <f aca="false">BZ95-CA95</f>
        <v>#VALUE!</v>
      </c>
      <c r="CE95" s="187" t="e">
        <f aca="false">CB95-CC95</f>
        <v>#VALUE!</v>
      </c>
      <c r="CI95" s="178" t="n">
        <f aca="false">$CI$7</f>
        <v>0.1</v>
      </c>
      <c r="CL95" s="23" t="n">
        <f aca="false">CL91</f>
        <v>0.25</v>
      </c>
    </row>
    <row r="96" customFormat="false" ht="13.25" hidden="false" customHeight="true" outlineLevel="0" collapsed="false">
      <c r="A96" s="151" t="s">
        <v>190</v>
      </c>
      <c r="B96" s="152" t="n">
        <v>8.8</v>
      </c>
      <c r="C96" s="152" t="n">
        <v>763.7</v>
      </c>
      <c r="D96" s="153" t="n">
        <v>58</v>
      </c>
      <c r="E96" s="154" t="s">
        <v>78</v>
      </c>
      <c r="F96" s="153" t="n">
        <v>1.5</v>
      </c>
      <c r="G96" s="115" t="n">
        <v>0.95</v>
      </c>
      <c r="H96" s="116" t="n">
        <f aca="false">RANDBETWEEN(80,100)/100</f>
        <v>0.86</v>
      </c>
      <c r="I96" s="117"/>
      <c r="J96" s="118"/>
      <c r="K96" s="119"/>
      <c r="L96" s="118"/>
      <c r="M96" s="179"/>
      <c r="N96" s="121"/>
      <c r="P96" s="121"/>
      <c r="Q96" s="151" t="s">
        <v>190</v>
      </c>
      <c r="R96" s="152" t="n">
        <v>-2.2</v>
      </c>
      <c r="S96" s="152" t="n">
        <v>760.3</v>
      </c>
      <c r="T96" s="153" t="n">
        <v>65</v>
      </c>
      <c r="U96" s="154" t="s">
        <v>78</v>
      </c>
      <c r="V96" s="153" t="n">
        <v>2</v>
      </c>
      <c r="W96" s="115" t="n">
        <v>0.9</v>
      </c>
      <c r="X96" s="116" t="n">
        <f aca="false">RANDBETWEEN(80,100)/100</f>
        <v>0.82</v>
      </c>
      <c r="Y96" s="117"/>
      <c r="Z96" s="118"/>
      <c r="AA96" s="119"/>
      <c r="AB96" s="123"/>
      <c r="AC96" s="124"/>
      <c r="AG96" s="186"/>
      <c r="AM96" s="128" t="n">
        <f aca="false">AM95-1</f>
        <v>44870</v>
      </c>
      <c r="AN96" s="129" t="str">
        <f aca="false">TEXT(AM96,"дддд")</f>
        <v>суббота</v>
      </c>
      <c r="AO96" s="130" t="n">
        <v>1</v>
      </c>
      <c r="AP96" s="131" t="n">
        <v>1</v>
      </c>
      <c r="AQ96" s="131" t="n">
        <f aca="false">RANDBETWEEN(0,1)</f>
        <v>1</v>
      </c>
      <c r="AR96" s="131" t="n">
        <v>1</v>
      </c>
      <c r="AS96" s="131" t="n">
        <f aca="false">RANDBETWEEN(0,1)</f>
        <v>0</v>
      </c>
      <c r="AT96" s="131" t="n">
        <v>1</v>
      </c>
      <c r="AU96" s="131" t="n">
        <f aca="false">RANDBETWEEN(0,1)</f>
        <v>1</v>
      </c>
      <c r="AV96" s="131" t="n">
        <v>0</v>
      </c>
      <c r="AW96" s="131" t="n">
        <f aca="false">RANDBETWEEN(0,1)</f>
        <v>0</v>
      </c>
      <c r="AX96" s="131" t="n">
        <f aca="false">RANDBETWEEN(0,1)</f>
        <v>0</v>
      </c>
      <c r="AY96" s="131" t="n">
        <f aca="false">RANDBETWEEN(0,1)</f>
        <v>0</v>
      </c>
      <c r="AZ96" s="131" t="n">
        <v>1</v>
      </c>
      <c r="BA96" s="131" t="n">
        <f aca="false">RANDBETWEEN(0,1)</f>
        <v>1</v>
      </c>
      <c r="BB96" s="131" t="n">
        <v>1</v>
      </c>
      <c r="BC96" s="131" t="n">
        <f aca="false">RANDBETWEEN(0,1)</f>
        <v>0</v>
      </c>
      <c r="BD96" s="131" t="n">
        <f aca="false">RANDBETWEEN(0,1)</f>
        <v>0</v>
      </c>
      <c r="BE96" s="132" t="n">
        <f aca="false">RANDBETWEEN(40/6,70/6)/10*$AK$24</f>
        <v>1080</v>
      </c>
      <c r="BF96" s="133" t="n">
        <f aca="false">RANDBETWEEN(60,100)/100</f>
        <v>0.87</v>
      </c>
      <c r="BG96" s="132" t="n">
        <f aca="false">(AO96*$AK$8+AP96*$AK$9+AQ96*$AK$10+AR96*$AK$11+AS96*$AK$12+AT96*$AK$13+AU96*$AK$14+AV96*$AK$15+AW96*$AK$16+AX96*$AK$17+AY96*$AK$18+AZ96*$AK$19+BA96*$AK$20+BB96*$AK$21+BC96*$AK$22+BD96*$AK$23+BE96) * BF96</f>
        <v>7395</v>
      </c>
      <c r="BH96" s="133" t="n">
        <f aca="false">RANDBETWEEN(80,100)/100</f>
        <v>0.89</v>
      </c>
      <c r="BI96" s="132" t="n">
        <f aca="false">(AO96*$AK$8+AP96*$AK$9+AQ96*$AK$10+AR96*$AK$11+AS96*$AK$12+AT96*$AK$13+AU96*$AK$14+AV96*$AK$15+AW96*$AK$16+AX96*$AK$17+AY96*$AK$18+AZ96*$AK$19+BA96*$AK$20+BB96*$AK$21+BC96*$AK$22+BD96*$AK$23+BE96) * BH96</f>
        <v>7565</v>
      </c>
      <c r="BN96" s="134"/>
      <c r="BO96" s="135"/>
      <c r="BP96" s="156" t="n">
        <f aca="false">M710</f>
        <v>8521.20533333334</v>
      </c>
      <c r="BQ96" s="157" t="n">
        <f aca="false">AC710</f>
        <v>4712.41325833333</v>
      </c>
      <c r="BT96" s="82" t="s">
        <v>79</v>
      </c>
      <c r="BU96" s="158"/>
      <c r="BV96" s="140" t="n">
        <f aca="false">QUOTIENT(BW96,$BW$5)</f>
        <v>22</v>
      </c>
      <c r="BW96" s="17" t="n">
        <v>88</v>
      </c>
      <c r="BX96" s="141" t="n">
        <f aca="false">DATE(2023,2,(1-QUOTIENT(BW96,$BW$5)))</f>
        <v>44936</v>
      </c>
      <c r="BY96" s="190" t="s">
        <v>80</v>
      </c>
      <c r="BZ96" s="143" t="e">
        <f aca="true">INDIRECT( ADDRESS(CELL("строка",BG96)-BW96+BV96,68)) * CL96</f>
        <v>#VALUE!</v>
      </c>
      <c r="CA96" s="144" t="e">
        <f aca="true">INDIRECT( ADDRESS(CELL("строка",BG96)-BW96+BV96,59)) *CI96</f>
        <v>#VALUE!</v>
      </c>
      <c r="CB96" s="145" t="e">
        <f aca="true">INDIRECT( ADDRESS(CELL("строка",BG96)-BW96+BV96,69)) * CL96</f>
        <v>#VALUE!</v>
      </c>
      <c r="CC96" s="146" t="e">
        <f aca="true">INDIRECT( ADDRESS(CELL("строка",BG96)-BW96+BV96,61)) *CI96</f>
        <v>#VALUE!</v>
      </c>
      <c r="CD96" s="147" t="e">
        <f aca="false">BZ96-CA96</f>
        <v>#VALUE!</v>
      </c>
      <c r="CE96" s="188" t="e">
        <f aca="false">CB96-CC96</f>
        <v>#VALUE!</v>
      </c>
      <c r="CI96" s="22" t="n">
        <f aca="false">$CI$4</f>
        <v>0.2</v>
      </c>
      <c r="CL96" s="23" t="n">
        <f aca="false">CL92</f>
        <v>0.25</v>
      </c>
    </row>
    <row r="97" customFormat="false" ht="13.25" hidden="false" customHeight="true" outlineLevel="0" collapsed="false">
      <c r="A97" s="151" t="s">
        <v>191</v>
      </c>
      <c r="B97" s="152" t="n">
        <v>6.3</v>
      </c>
      <c r="C97" s="152" t="n">
        <v>762.9</v>
      </c>
      <c r="D97" s="153" t="n">
        <v>65</v>
      </c>
      <c r="E97" s="154" t="s">
        <v>107</v>
      </c>
      <c r="F97" s="153" t="n">
        <v>7.5</v>
      </c>
      <c r="G97" s="115" t="n">
        <v>0.95</v>
      </c>
      <c r="H97" s="116" t="n">
        <f aca="false">RANDBETWEEN(80,100)/100</f>
        <v>0.87</v>
      </c>
      <c r="I97" s="117"/>
      <c r="J97" s="118"/>
      <c r="K97" s="119"/>
      <c r="L97" s="118"/>
      <c r="M97" s="179"/>
      <c r="N97" s="121"/>
      <c r="P97" s="121"/>
      <c r="Q97" s="151" t="s">
        <v>191</v>
      </c>
      <c r="R97" s="152" t="n">
        <v>-1.9</v>
      </c>
      <c r="S97" s="152" t="n">
        <v>760.5</v>
      </c>
      <c r="T97" s="153" t="n">
        <v>66</v>
      </c>
      <c r="U97" s="154" t="s">
        <v>78</v>
      </c>
      <c r="V97" s="153" t="n">
        <v>1</v>
      </c>
      <c r="W97" s="115" t="n">
        <v>0.9</v>
      </c>
      <c r="X97" s="116" t="n">
        <f aca="false">RANDBETWEEN(80,100)/100</f>
        <v>0.92</v>
      </c>
      <c r="Y97" s="117"/>
      <c r="Z97" s="118"/>
      <c r="AA97" s="119"/>
      <c r="AB97" s="123"/>
      <c r="AC97" s="124"/>
      <c r="AG97" s="186"/>
      <c r="AM97" s="128" t="n">
        <f aca="false">AM96-1</f>
        <v>44869</v>
      </c>
      <c r="AN97" s="129" t="str">
        <f aca="false">TEXT(AM97,"дддд")</f>
        <v>пятница</v>
      </c>
      <c r="AO97" s="130" t="n">
        <v>1</v>
      </c>
      <c r="AP97" s="131" t="n">
        <v>1</v>
      </c>
      <c r="AQ97" s="131" t="n">
        <f aca="false">RANDBETWEEN(0,1)</f>
        <v>0</v>
      </c>
      <c r="AR97" s="131" t="n">
        <v>1</v>
      </c>
      <c r="AS97" s="131" t="n">
        <f aca="false">RANDBETWEEN(0,1)</f>
        <v>0</v>
      </c>
      <c r="AT97" s="131" t="n">
        <v>1</v>
      </c>
      <c r="AU97" s="131" t="n">
        <f aca="false">RANDBETWEEN(0,1)</f>
        <v>1</v>
      </c>
      <c r="AV97" s="131" t="n">
        <v>0</v>
      </c>
      <c r="AW97" s="131" t="n">
        <f aca="false">RANDBETWEEN(0,1)</f>
        <v>1</v>
      </c>
      <c r="AX97" s="131" t="n">
        <f aca="false">RANDBETWEEN(0,1)</f>
        <v>1</v>
      </c>
      <c r="AY97" s="131" t="n">
        <f aca="false">RANDBETWEEN(0,1)</f>
        <v>0</v>
      </c>
      <c r="AZ97" s="131" t="n">
        <v>1</v>
      </c>
      <c r="BA97" s="131" t="n">
        <f aca="false">RANDBETWEEN(0,1)</f>
        <v>0</v>
      </c>
      <c r="BB97" s="131" t="n">
        <v>1</v>
      </c>
      <c r="BC97" s="131" t="n">
        <f aca="false">RANDBETWEEN(0,1)</f>
        <v>0</v>
      </c>
      <c r="BD97" s="131" t="n">
        <f aca="false">RANDBETWEEN(0,1)</f>
        <v>0</v>
      </c>
      <c r="BE97" s="132" t="n">
        <f aca="false">RANDBETWEEN(40/6,70/6)/10*$AK$24</f>
        <v>1440</v>
      </c>
      <c r="BF97" s="133" t="n">
        <f aca="false">RANDBETWEEN(60,100)/100</f>
        <v>0.8</v>
      </c>
      <c r="BG97" s="132" t="n">
        <f aca="false">(AO97*$AK$8+AP97*$AK$9+AQ97*$AK$10+AR97*$AK$11+AS97*$AK$12+AT97*$AK$13+AU97*$AK$14+AV97*$AK$15+AW97*$AK$16+AX97*$AK$17+AY97*$AK$18+AZ97*$AK$19+BA97*$AK$20+BB97*$AK$21+BC97*$AK$22+BD97*$AK$23+BE97) * BF97</f>
        <v>8464</v>
      </c>
      <c r="BH97" s="133" t="n">
        <f aca="false">RANDBETWEEN(80,100)/100</f>
        <v>0.89</v>
      </c>
      <c r="BI97" s="132" t="n">
        <f aca="false">(AO97*$AK$8+AP97*$AK$9+AQ97*$AK$10+AR97*$AK$11+AS97*$AK$12+AT97*$AK$13+AU97*$AK$14+AV97*$AK$15+AW97*$AK$16+AX97*$AK$17+AY97*$AK$18+AZ97*$AK$19+BA97*$AK$20+BB97*$AK$21+BC97*$AK$22+BD97*$AK$23+BE97) * BH97</f>
        <v>9416.2</v>
      </c>
      <c r="BN97" s="134"/>
      <c r="BO97" s="135"/>
      <c r="BP97" s="156" t="n">
        <f aca="false">M718</f>
        <v>9607.15939166667</v>
      </c>
      <c r="BQ97" s="157" t="n">
        <f aca="false">AC718</f>
        <v>5116.9391</v>
      </c>
      <c r="BT97" s="82"/>
      <c r="BU97" s="158"/>
      <c r="BV97" s="140" t="n">
        <f aca="false">QUOTIENT(BW97,$BW$5)</f>
        <v>22</v>
      </c>
      <c r="BW97" s="17" t="n">
        <v>89</v>
      </c>
      <c r="BX97" s="141"/>
      <c r="BY97" s="191" t="s">
        <v>84</v>
      </c>
      <c r="BZ97" s="160" t="e">
        <f aca="true">INDIRECT( ADDRESS(CELL("строка",BG97)-BW97+BV97,68)) * CL97</f>
        <v>#VALUE!</v>
      </c>
      <c r="CA97" s="161" t="e">
        <f aca="true">INDIRECT( ADDRESS(CELL("строка",BG97)-BW97+BV97,59)) *CI97</f>
        <v>#VALUE!</v>
      </c>
      <c r="CB97" s="162" t="e">
        <f aca="true">INDIRECT( ADDRESS(CELL("строка",BG97)-BW97+BV97,69)) * CL97</f>
        <v>#VALUE!</v>
      </c>
      <c r="CC97" s="163" t="e">
        <f aca="true">INDIRECT( ADDRESS(CELL("строка",BG97)-BW97+BV97,61)) *CI97</f>
        <v>#VALUE!</v>
      </c>
      <c r="CD97" s="164" t="e">
        <f aca="false">BZ97-CA97</f>
        <v>#VALUE!</v>
      </c>
      <c r="CE97" s="189" t="e">
        <f aca="false">CB97-CC97</f>
        <v>#VALUE!</v>
      </c>
      <c r="CI97" s="22" t="n">
        <f aca="false">$CI$5</f>
        <v>0.3</v>
      </c>
      <c r="CL97" s="23" t="n">
        <f aca="false">CL93</f>
        <v>0.25</v>
      </c>
    </row>
    <row r="98" customFormat="false" ht="13.25" hidden="false" customHeight="true" outlineLevel="0" collapsed="false">
      <c r="A98" s="151" t="s">
        <v>192</v>
      </c>
      <c r="B98" s="152" t="n">
        <v>1.8</v>
      </c>
      <c r="C98" s="152" t="n">
        <v>762.4</v>
      </c>
      <c r="D98" s="153" t="n">
        <v>83</v>
      </c>
      <c r="E98" s="154" t="s">
        <v>107</v>
      </c>
      <c r="F98" s="153" t="n">
        <v>3</v>
      </c>
      <c r="G98" s="115" t="n">
        <v>0.9</v>
      </c>
      <c r="H98" s="116" t="n">
        <f aca="false">RANDBETWEEN(80,100)/100</f>
        <v>0.91</v>
      </c>
      <c r="I98" s="117"/>
      <c r="J98" s="118"/>
      <c r="K98" s="119"/>
      <c r="L98" s="118"/>
      <c r="M98" s="179"/>
      <c r="N98" s="121"/>
      <c r="P98" s="121"/>
      <c r="Q98" s="151" t="s">
        <v>192</v>
      </c>
      <c r="R98" s="152" t="n">
        <v>-2</v>
      </c>
      <c r="S98" s="152" t="n">
        <v>759.7</v>
      </c>
      <c r="T98" s="153" t="n">
        <v>68</v>
      </c>
      <c r="U98" s="154" t="s">
        <v>78</v>
      </c>
      <c r="V98" s="153" t="n">
        <v>1</v>
      </c>
      <c r="W98" s="115" t="n">
        <v>0.75</v>
      </c>
      <c r="X98" s="116" t="n">
        <f aca="false">RANDBETWEEN(80,100)/100</f>
        <v>0.85</v>
      </c>
      <c r="Y98" s="117"/>
      <c r="Z98" s="118"/>
      <c r="AA98" s="119"/>
      <c r="AB98" s="123"/>
      <c r="AC98" s="124"/>
      <c r="AG98" s="186"/>
      <c r="AM98" s="128" t="n">
        <f aca="false">AM97-1</f>
        <v>44868</v>
      </c>
      <c r="AN98" s="129" t="str">
        <f aca="false">TEXT(AM98,"дддд")</f>
        <v>четверг</v>
      </c>
      <c r="AO98" s="130" t="n">
        <v>1</v>
      </c>
      <c r="AP98" s="131" t="n">
        <v>1</v>
      </c>
      <c r="AQ98" s="131" t="n">
        <f aca="false">RANDBETWEEN(0,1)</f>
        <v>1</v>
      </c>
      <c r="AR98" s="131" t="n">
        <v>1</v>
      </c>
      <c r="AS98" s="131" t="n">
        <f aca="false">RANDBETWEEN(0,1)</f>
        <v>1</v>
      </c>
      <c r="AT98" s="131" t="n">
        <v>1</v>
      </c>
      <c r="AU98" s="131" t="n">
        <f aca="false">RANDBETWEEN(0,1)</f>
        <v>0</v>
      </c>
      <c r="AV98" s="131" t="n">
        <v>0</v>
      </c>
      <c r="AW98" s="131" t="n">
        <f aca="false">RANDBETWEEN(0,1)</f>
        <v>0</v>
      </c>
      <c r="AX98" s="131" t="n">
        <f aca="false">RANDBETWEEN(0,1)</f>
        <v>0</v>
      </c>
      <c r="AY98" s="131" t="n">
        <f aca="false">RANDBETWEEN(0,1)</f>
        <v>1</v>
      </c>
      <c r="AZ98" s="131" t="n">
        <v>1</v>
      </c>
      <c r="BA98" s="131" t="n">
        <f aca="false">RANDBETWEEN(0,1)</f>
        <v>0</v>
      </c>
      <c r="BB98" s="131" t="n">
        <v>1</v>
      </c>
      <c r="BC98" s="131" t="n">
        <f aca="false">RANDBETWEEN(0,1)</f>
        <v>1</v>
      </c>
      <c r="BD98" s="131" t="n">
        <f aca="false">RANDBETWEEN(0,1)</f>
        <v>1</v>
      </c>
      <c r="BE98" s="132" t="n">
        <f aca="false">RANDBETWEEN(40/6,70/6)/10*$AK$24</f>
        <v>1200</v>
      </c>
      <c r="BF98" s="133" t="n">
        <f aca="false">RANDBETWEEN(60,100)/100</f>
        <v>0.95</v>
      </c>
      <c r="BG98" s="132" t="n">
        <f aca="false">(AO98*$AK$8+AP98*$AK$9+AQ98*$AK$10+AR98*$AK$11+AS98*$AK$12+AT98*$AK$13+AU98*$AK$14+AV98*$AK$15+AW98*$AK$16+AX98*$AK$17+AY98*$AK$18+AZ98*$AK$19+BA98*$AK$20+BB98*$AK$21+BC98*$AK$22+BD98*$AK$23+BE98) * BF98</f>
        <v>9728</v>
      </c>
      <c r="BH98" s="133" t="n">
        <f aca="false">RANDBETWEEN(80,100)/100</f>
        <v>0.83</v>
      </c>
      <c r="BI98" s="132" t="n">
        <f aca="false">(AO98*$AK$8+AP98*$AK$9+AQ98*$AK$10+AR98*$AK$11+AS98*$AK$12+AT98*$AK$13+AU98*$AK$14+AV98*$AK$15+AW98*$AK$16+AX98*$AK$17+AY98*$AK$18+AZ98*$AK$19+BA98*$AK$20+BB98*$AK$21+BC98*$AK$22+BD98*$AK$23+BE98) * BH98</f>
        <v>8499.2</v>
      </c>
      <c r="BN98" s="134"/>
      <c r="BO98" s="135"/>
      <c r="BP98" s="156" t="n">
        <f aca="false">M726</f>
        <v>33197.3530039062</v>
      </c>
      <c r="BQ98" s="157" t="n">
        <f aca="false">AC726</f>
        <v>5688.2838375</v>
      </c>
      <c r="BT98" s="82"/>
      <c r="BU98" s="158"/>
      <c r="BV98" s="140" t="n">
        <f aca="false">QUOTIENT(BW98,$BW$5)</f>
        <v>22</v>
      </c>
      <c r="BW98" s="17" t="n">
        <v>90</v>
      </c>
      <c r="BX98" s="141"/>
      <c r="BY98" s="191" t="s">
        <v>58</v>
      </c>
      <c r="BZ98" s="160" t="e">
        <f aca="true">INDIRECT( ADDRESS(CELL("строка",BG98)-BW98+BV98,68)) * CL98</f>
        <v>#VALUE!</v>
      </c>
      <c r="CA98" s="161" t="e">
        <f aca="true">INDIRECT( ADDRESS(CELL("строка",BG98)-BW98+BV98,59)) *CI98</f>
        <v>#VALUE!</v>
      </c>
      <c r="CB98" s="162" t="e">
        <f aca="true">INDIRECT( ADDRESS(CELL("строка",BG98)-BW98+BV98,69)) * CL98</f>
        <v>#VALUE!</v>
      </c>
      <c r="CC98" s="163" t="e">
        <f aca="true">INDIRECT( ADDRESS(CELL("строка",BG98)-BW98+BV98,61)) *CI98</f>
        <v>#VALUE!</v>
      </c>
      <c r="CD98" s="164" t="e">
        <f aca="false">BZ98-CA98</f>
        <v>#VALUE!</v>
      </c>
      <c r="CE98" s="189" t="e">
        <f aca="false">CB98-CC98</f>
        <v>#VALUE!</v>
      </c>
      <c r="CI98" s="22" t="n">
        <f aca="false">$CI$6</f>
        <v>0.4</v>
      </c>
      <c r="CL98" s="23" t="n">
        <f aca="false">CL94</f>
        <v>0.25</v>
      </c>
    </row>
    <row r="99" customFormat="false" ht="13.25" hidden="false" customHeight="true" outlineLevel="0" collapsed="false">
      <c r="A99" s="151" t="s">
        <v>193</v>
      </c>
      <c r="B99" s="152" t="n">
        <v>1.4</v>
      </c>
      <c r="C99" s="152" t="n">
        <v>760.3</v>
      </c>
      <c r="D99" s="153" t="n">
        <v>81</v>
      </c>
      <c r="E99" s="154" t="s">
        <v>107</v>
      </c>
      <c r="F99" s="153" t="n">
        <v>6</v>
      </c>
      <c r="G99" s="182" t="s">
        <v>194</v>
      </c>
      <c r="H99" s="116" t="n">
        <f aca="false">RANDBETWEEN(80,100)/100</f>
        <v>0.98</v>
      </c>
      <c r="I99" s="117"/>
      <c r="J99" s="118"/>
      <c r="K99" s="119"/>
      <c r="L99" s="118"/>
      <c r="M99" s="179"/>
      <c r="N99" s="121"/>
      <c r="P99" s="121"/>
      <c r="Q99" s="151" t="s">
        <v>193</v>
      </c>
      <c r="R99" s="152" t="n">
        <v>-0.5</v>
      </c>
      <c r="S99" s="152" t="n">
        <v>758.2</v>
      </c>
      <c r="T99" s="153" t="n">
        <v>68</v>
      </c>
      <c r="U99" s="154" t="s">
        <v>78</v>
      </c>
      <c r="V99" s="153" t="n">
        <v>1</v>
      </c>
      <c r="W99" s="115" t="n">
        <v>0.9</v>
      </c>
      <c r="X99" s="116" t="n">
        <f aca="false">RANDBETWEEN(80,100)/100</f>
        <v>0.94</v>
      </c>
      <c r="Y99" s="117"/>
      <c r="Z99" s="118"/>
      <c r="AA99" s="119"/>
      <c r="AB99" s="123"/>
      <c r="AC99" s="124"/>
      <c r="AG99" s="186"/>
      <c r="AM99" s="128" t="n">
        <f aca="false">AM98-1</f>
        <v>44867</v>
      </c>
      <c r="AN99" s="129" t="str">
        <f aca="false">TEXT(AM99,"дддд")</f>
        <v>среда</v>
      </c>
      <c r="AO99" s="130" t="n">
        <v>1</v>
      </c>
      <c r="AP99" s="131" t="n">
        <v>1</v>
      </c>
      <c r="AQ99" s="131" t="n">
        <f aca="false">RANDBETWEEN(0,1)</f>
        <v>1</v>
      </c>
      <c r="AR99" s="131" t="n">
        <v>1</v>
      </c>
      <c r="AS99" s="131" t="n">
        <f aca="false">RANDBETWEEN(0,1)</f>
        <v>0</v>
      </c>
      <c r="AT99" s="131" t="n">
        <v>1</v>
      </c>
      <c r="AU99" s="131" t="n">
        <f aca="false">RANDBETWEEN(0,1)</f>
        <v>0</v>
      </c>
      <c r="AV99" s="131" t="n">
        <v>0</v>
      </c>
      <c r="AW99" s="131" t="n">
        <f aca="false">RANDBETWEEN(0,1)</f>
        <v>1</v>
      </c>
      <c r="AX99" s="131" t="n">
        <f aca="false">RANDBETWEEN(0,1)</f>
        <v>0</v>
      </c>
      <c r="AY99" s="131" t="n">
        <f aca="false">RANDBETWEEN(0,1)</f>
        <v>0</v>
      </c>
      <c r="AZ99" s="131" t="n">
        <v>1</v>
      </c>
      <c r="BA99" s="131" t="n">
        <f aca="false">RANDBETWEEN(0,1)</f>
        <v>0</v>
      </c>
      <c r="BB99" s="131" t="n">
        <v>1</v>
      </c>
      <c r="BC99" s="131" t="n">
        <f aca="false">RANDBETWEEN(0,1)</f>
        <v>1</v>
      </c>
      <c r="BD99" s="131" t="n">
        <f aca="false">RANDBETWEEN(0,1)</f>
        <v>1</v>
      </c>
      <c r="BE99" s="132" t="n">
        <f aca="false">RANDBETWEEN(40/6,70/6)/10*$AK$24</f>
        <v>1320</v>
      </c>
      <c r="BF99" s="133" t="n">
        <f aca="false">RANDBETWEEN(60,100)/100</f>
        <v>0.87</v>
      </c>
      <c r="BG99" s="132" t="n">
        <f aca="false">(AO99*$AK$8+AP99*$AK$9+AQ99*$AK$10+AR99*$AK$11+AS99*$AK$12+AT99*$AK$13+AU99*$AK$14+AV99*$AK$15+AW99*$AK$16+AX99*$AK$17+AY99*$AK$18+AZ99*$AK$19+BA99*$AK$20+BB99*$AK$21+BC99*$AK$22+BD99*$AK$23+BE99) * BF99</f>
        <v>8491.2</v>
      </c>
      <c r="BH99" s="133" t="n">
        <f aca="false">RANDBETWEEN(80,100)/100</f>
        <v>0.85</v>
      </c>
      <c r="BI99" s="132" t="n">
        <f aca="false">(AO99*$AK$8+AP99*$AK$9+AQ99*$AK$10+AR99*$AK$11+AS99*$AK$12+AT99*$AK$13+AU99*$AK$14+AV99*$AK$15+AW99*$AK$16+AX99*$AK$17+AY99*$AK$18+AZ99*$AK$19+BA99*$AK$20+BB99*$AK$21+BC99*$AK$22+BD99*$AK$23+BE99) * BH99</f>
        <v>8296</v>
      </c>
      <c r="BN99" s="134"/>
      <c r="BO99" s="135"/>
      <c r="BP99" s="156" t="n">
        <f aca="false">M734</f>
        <v>37709.4169666667</v>
      </c>
      <c r="BQ99" s="157" t="n">
        <f aca="false">AC734</f>
        <v>4800.312875</v>
      </c>
      <c r="BT99" s="82" t="e">
        <f aca="false">IF(SUM(CD96:CD99) &gt; 0,0,(SUM(CD96:CD99))/(-$BM$10*1000))</f>
        <v>#VALUE!</v>
      </c>
      <c r="BU99" s="158" t="e">
        <f aca="false">IF(SUM(CE96:CE99) &gt; 0,0,(SUM(CE96:CE99))/(-$BM$10*1000))</f>
        <v>#VALUE!</v>
      </c>
      <c r="BV99" s="140" t="n">
        <f aca="false">QUOTIENT(BW99,$BW$5)</f>
        <v>22</v>
      </c>
      <c r="BW99" s="17" t="n">
        <v>91</v>
      </c>
      <c r="BX99" s="141"/>
      <c r="BY99" s="192" t="s">
        <v>75</v>
      </c>
      <c r="BZ99" s="172" t="e">
        <f aca="true">INDIRECT( ADDRESS(CELL("строка",BG99)-BW99+BV99,68)) * CL99</f>
        <v>#VALUE!</v>
      </c>
      <c r="CA99" s="173" t="e">
        <f aca="true">INDIRECT( ADDRESS(CELL("строка",BG99)-BW99+BV99,59)) * CI99</f>
        <v>#VALUE!</v>
      </c>
      <c r="CB99" s="174" t="e">
        <f aca="true">INDIRECT( ADDRESS(CELL("строка",BG99)-BW99+BV99,69)) * CL99</f>
        <v>#VALUE!</v>
      </c>
      <c r="CC99" s="175" t="e">
        <f aca="true">INDIRECT( ADDRESS(CELL("строка",BG99)-BW99+BV99,61)) *CI99</f>
        <v>#VALUE!</v>
      </c>
      <c r="CD99" s="176" t="e">
        <f aca="false">BZ99-CA99</f>
        <v>#VALUE!</v>
      </c>
      <c r="CE99" s="187" t="e">
        <f aca="false">CB99-CC99</f>
        <v>#VALUE!</v>
      </c>
      <c r="CI99" s="178" t="n">
        <f aca="false">$CI$7</f>
        <v>0.1</v>
      </c>
      <c r="CL99" s="23" t="n">
        <f aca="false">CL95</f>
        <v>0.25</v>
      </c>
    </row>
    <row r="100" customFormat="false" ht="13.25" hidden="false" customHeight="true" outlineLevel="0" collapsed="false">
      <c r="A100" s="151" t="s">
        <v>195</v>
      </c>
      <c r="B100" s="152" t="n">
        <v>1.3</v>
      </c>
      <c r="C100" s="152" t="n">
        <v>759.8</v>
      </c>
      <c r="D100" s="153" t="n">
        <v>82</v>
      </c>
      <c r="E100" s="154" t="s">
        <v>83</v>
      </c>
      <c r="F100" s="153" t="n">
        <v>4.5</v>
      </c>
      <c r="G100" s="115" t="n">
        <v>0.25</v>
      </c>
      <c r="H100" s="116" t="n">
        <f aca="false">RANDBETWEEN(80,100)/100</f>
        <v>0.98</v>
      </c>
      <c r="I100" s="117"/>
      <c r="J100" s="118"/>
      <c r="K100" s="119"/>
      <c r="L100" s="118"/>
      <c r="M100" s="179"/>
      <c r="N100" s="121"/>
      <c r="P100" s="121"/>
      <c r="Q100" s="151" t="s">
        <v>195</v>
      </c>
      <c r="R100" s="152" t="n">
        <v>0.4</v>
      </c>
      <c r="S100" s="152" t="n">
        <v>757</v>
      </c>
      <c r="T100" s="153" t="n">
        <v>77</v>
      </c>
      <c r="U100" s="154" t="s">
        <v>78</v>
      </c>
      <c r="V100" s="153" t="n">
        <v>1</v>
      </c>
      <c r="W100" s="115" t="n">
        <v>0.9</v>
      </c>
      <c r="X100" s="116" t="n">
        <f aca="false">RANDBETWEEN(80,100)/100</f>
        <v>0.98</v>
      </c>
      <c r="Y100" s="117"/>
      <c r="Z100" s="118"/>
      <c r="AA100" s="119"/>
      <c r="AB100" s="123"/>
      <c r="AC100" s="124"/>
      <c r="AG100" s="186"/>
      <c r="AM100" s="128" t="n">
        <f aca="false">AM99-1</f>
        <v>44866</v>
      </c>
      <c r="AN100" s="129" t="str">
        <f aca="false">TEXT(AM100,"дддд")</f>
        <v>вторник</v>
      </c>
      <c r="AO100" s="130" t="n">
        <v>1</v>
      </c>
      <c r="AP100" s="131" t="n">
        <v>1</v>
      </c>
      <c r="AQ100" s="131" t="n">
        <f aca="false">RANDBETWEEN(0,1)</f>
        <v>1</v>
      </c>
      <c r="AR100" s="131" t="n">
        <v>1</v>
      </c>
      <c r="AS100" s="131" t="n">
        <f aca="false">RANDBETWEEN(0,1)</f>
        <v>0</v>
      </c>
      <c r="AT100" s="131" t="n">
        <v>1</v>
      </c>
      <c r="AU100" s="131" t="n">
        <f aca="false">RANDBETWEEN(0,1)</f>
        <v>1</v>
      </c>
      <c r="AV100" s="131" t="n">
        <v>0</v>
      </c>
      <c r="AW100" s="131" t="n">
        <f aca="false">RANDBETWEEN(0,1)</f>
        <v>1</v>
      </c>
      <c r="AX100" s="131" t="n">
        <f aca="false">RANDBETWEEN(0,1)</f>
        <v>1</v>
      </c>
      <c r="AY100" s="131" t="n">
        <f aca="false">RANDBETWEEN(0,1)</f>
        <v>0</v>
      </c>
      <c r="AZ100" s="131" t="n">
        <v>1</v>
      </c>
      <c r="BA100" s="131" t="n">
        <f aca="false">RANDBETWEEN(0,1)</f>
        <v>0</v>
      </c>
      <c r="BB100" s="131" t="n">
        <v>1</v>
      </c>
      <c r="BC100" s="131" t="n">
        <f aca="false">RANDBETWEEN(0,1)</f>
        <v>0</v>
      </c>
      <c r="BD100" s="131" t="n">
        <f aca="false">RANDBETWEEN(0,1)</f>
        <v>0</v>
      </c>
      <c r="BE100" s="132" t="n">
        <f aca="false">RANDBETWEEN(40/6,70/6)/10*$AK$24</f>
        <v>1320</v>
      </c>
      <c r="BF100" s="133" t="n">
        <f aca="false">RANDBETWEEN(60,100)/100</f>
        <v>0.89</v>
      </c>
      <c r="BG100" s="132" t="n">
        <f aca="false">(AO100*$AK$8+AP100*$AK$9+AQ100*$AK$10+AR100*$AK$11+AS100*$AK$12+AT100*$AK$13+AU100*$AK$14+AV100*$AK$15+AW100*$AK$16+AX100*$AK$17+AY100*$AK$18+AZ100*$AK$19+BA100*$AK$20+BB100*$AK$21+BC100*$AK$22+BD100*$AK$23+BE100) * BF100</f>
        <v>9487.4</v>
      </c>
      <c r="BH100" s="133" t="n">
        <f aca="false">RANDBETWEEN(80,100)/100</f>
        <v>0.86</v>
      </c>
      <c r="BI100" s="132" t="n">
        <f aca="false">(AO100*$AK$8+AP100*$AK$9+AQ100*$AK$10+AR100*$AK$11+AS100*$AK$12+AT100*$AK$13+AU100*$AK$14+AV100*$AK$15+AW100*$AK$16+AX100*$AK$17+AY100*$AK$18+AZ100*$AK$19+BA100*$AK$20+BB100*$AK$21+BC100*$AK$22+BD100*$AK$23+BE100) * BH100</f>
        <v>9167.6</v>
      </c>
      <c r="BN100" s="134"/>
      <c r="BO100" s="135"/>
      <c r="BP100" s="156" t="n">
        <f aca="false">M742</f>
        <v>34541.10305625</v>
      </c>
      <c r="BQ100" s="157" t="n">
        <f aca="false">AC742</f>
        <v>5761.72487708333</v>
      </c>
      <c r="BT100" s="82" t="s">
        <v>79</v>
      </c>
      <c r="BU100" s="158"/>
      <c r="BV100" s="140" t="n">
        <f aca="false">QUOTIENT(BW100,$BW$5)</f>
        <v>23</v>
      </c>
      <c r="BW100" s="17" t="n">
        <v>92</v>
      </c>
      <c r="BX100" s="141" t="n">
        <f aca="false">DATE(2023,2,(1-QUOTIENT(BW100,$BW$5)))</f>
        <v>44935</v>
      </c>
      <c r="BY100" s="190" t="s">
        <v>80</v>
      </c>
      <c r="BZ100" s="143" t="e">
        <f aca="true">INDIRECT( ADDRESS(CELL("строка",BG100)-BW100+BV100,68)) * CL100</f>
        <v>#VALUE!</v>
      </c>
      <c r="CA100" s="144" t="e">
        <f aca="true">INDIRECT( ADDRESS(CELL("строка",BG100)-BW100+BV100,59)) *CI100</f>
        <v>#VALUE!</v>
      </c>
      <c r="CB100" s="145" t="e">
        <f aca="true">INDIRECT( ADDRESS(CELL("строка",BG100)-BW100+BV100,69)) * CL100</f>
        <v>#VALUE!</v>
      </c>
      <c r="CC100" s="146" t="e">
        <f aca="true">INDIRECT( ADDRESS(CELL("строка",BG100)-BW100+BV100,61)) *CI100</f>
        <v>#VALUE!</v>
      </c>
      <c r="CD100" s="147" t="e">
        <f aca="false">BZ100-CA100</f>
        <v>#VALUE!</v>
      </c>
      <c r="CE100" s="188" t="e">
        <f aca="false">CB100-CC100</f>
        <v>#VALUE!</v>
      </c>
      <c r="CI100" s="22" t="n">
        <f aca="false">$CI$4</f>
        <v>0.2</v>
      </c>
      <c r="CL100" s="23" t="n">
        <f aca="false">CL96</f>
        <v>0.25</v>
      </c>
    </row>
    <row r="101" customFormat="false" ht="13.25" hidden="false" customHeight="true" outlineLevel="0" collapsed="false">
      <c r="A101" s="151" t="s">
        <v>196</v>
      </c>
      <c r="B101" s="152" t="n">
        <v>2.8</v>
      </c>
      <c r="C101" s="152" t="n">
        <v>759.7</v>
      </c>
      <c r="D101" s="153" t="n">
        <v>77</v>
      </c>
      <c r="E101" s="154" t="s">
        <v>107</v>
      </c>
      <c r="F101" s="153" t="n">
        <v>7.5</v>
      </c>
      <c r="G101" s="115" t="n">
        <v>0.25</v>
      </c>
      <c r="H101" s="116" t="n">
        <f aca="false">RANDBETWEEN(80,100)/100</f>
        <v>0.96</v>
      </c>
      <c r="I101" s="117"/>
      <c r="J101" s="118"/>
      <c r="K101" s="119"/>
      <c r="L101" s="118"/>
      <c r="M101" s="179"/>
      <c r="N101" s="121"/>
      <c r="P101" s="121"/>
      <c r="Q101" s="151" t="s">
        <v>196</v>
      </c>
      <c r="R101" s="152" t="n">
        <v>2.2</v>
      </c>
      <c r="S101" s="152" t="n">
        <v>755.4</v>
      </c>
      <c r="T101" s="153" t="n">
        <v>78</v>
      </c>
      <c r="U101" s="154" t="s">
        <v>78</v>
      </c>
      <c r="V101" s="153" t="n">
        <v>2</v>
      </c>
      <c r="W101" s="115" t="n">
        <v>0.75</v>
      </c>
      <c r="X101" s="116" t="n">
        <f aca="false">RANDBETWEEN(80,100)/100</f>
        <v>0.84</v>
      </c>
      <c r="Y101" s="117"/>
      <c r="Z101" s="118"/>
      <c r="AA101" s="119"/>
      <c r="AB101" s="123"/>
      <c r="AC101" s="124"/>
      <c r="AG101" s="186"/>
      <c r="AM101" s="128" t="n">
        <f aca="false">AM100-1</f>
        <v>44865</v>
      </c>
      <c r="AN101" s="129" t="str">
        <f aca="false">TEXT(AM101,"дддд")</f>
        <v>понедельник</v>
      </c>
      <c r="AO101" s="130" t="n">
        <v>1</v>
      </c>
      <c r="AP101" s="131" t="n">
        <v>1</v>
      </c>
      <c r="AQ101" s="131" t="n">
        <f aca="false">RANDBETWEEN(0,1)</f>
        <v>0</v>
      </c>
      <c r="AR101" s="131" t="n">
        <v>1</v>
      </c>
      <c r="AS101" s="131" t="n">
        <f aca="false">RANDBETWEEN(0,1)</f>
        <v>1</v>
      </c>
      <c r="AT101" s="131" t="n">
        <v>1</v>
      </c>
      <c r="AU101" s="131" t="n">
        <f aca="false">RANDBETWEEN(0,1)</f>
        <v>1</v>
      </c>
      <c r="AV101" s="131" t="n">
        <v>0</v>
      </c>
      <c r="AW101" s="131" t="n">
        <f aca="false">RANDBETWEEN(0,1)</f>
        <v>1</v>
      </c>
      <c r="AX101" s="131" t="n">
        <f aca="false">RANDBETWEEN(0,1)</f>
        <v>0</v>
      </c>
      <c r="AY101" s="131" t="n">
        <f aca="false">RANDBETWEEN(0,1)</f>
        <v>0</v>
      </c>
      <c r="AZ101" s="131" t="n">
        <v>1</v>
      </c>
      <c r="BA101" s="131" t="n">
        <f aca="false">RANDBETWEEN(0,1)</f>
        <v>0</v>
      </c>
      <c r="BB101" s="131" t="n">
        <v>1</v>
      </c>
      <c r="BC101" s="131" t="n">
        <f aca="false">RANDBETWEEN(0,1)</f>
        <v>0</v>
      </c>
      <c r="BD101" s="131" t="n">
        <f aca="false">RANDBETWEEN(0,1)</f>
        <v>0</v>
      </c>
      <c r="BE101" s="132" t="n">
        <f aca="false">RANDBETWEEN(40/6,70/6)/10*$AK$24</f>
        <v>960</v>
      </c>
      <c r="BF101" s="133" t="n">
        <f aca="false">RANDBETWEEN(60,100)/100</f>
        <v>0.67</v>
      </c>
      <c r="BG101" s="132" t="n">
        <f aca="false">(AO101*$AK$8+AP101*$AK$9+AQ101*$AK$10+AR101*$AK$11+AS101*$AK$12+AT101*$AK$13+AU101*$AK$14+AV101*$AK$15+AW101*$AK$16+AX101*$AK$17+AY101*$AK$18+AZ101*$AK$19+BA101*$AK$20+BB101*$AK$21+BC101*$AK$22+BD101*$AK$23+BE101) * BF101</f>
        <v>6619.6</v>
      </c>
      <c r="BH101" s="133" t="n">
        <f aca="false">RANDBETWEEN(80,100)/100</f>
        <v>0.8</v>
      </c>
      <c r="BI101" s="132" t="n">
        <f aca="false">(AO101*$AK$8+AP101*$AK$9+AQ101*$AK$10+AR101*$AK$11+AS101*$AK$12+AT101*$AK$13+AU101*$AK$14+AV101*$AK$15+AW101*$AK$16+AX101*$AK$17+AY101*$AK$18+AZ101*$AK$19+BA101*$AK$20+BB101*$AK$21+BC101*$AK$22+BD101*$AK$23+BE101) * BH101</f>
        <v>7904</v>
      </c>
      <c r="BN101" s="134"/>
      <c r="BO101" s="135"/>
      <c r="BP101" s="156" t="n">
        <f aca="false">M750</f>
        <v>56539.9960125</v>
      </c>
      <c r="BQ101" s="157" t="n">
        <f aca="false">AC750</f>
        <v>7048.040840625</v>
      </c>
      <c r="BT101" s="82"/>
      <c r="BU101" s="158"/>
      <c r="BV101" s="140" t="n">
        <f aca="false">QUOTIENT(BW101,$BW$5)</f>
        <v>23</v>
      </c>
      <c r="BW101" s="17" t="n">
        <v>93</v>
      </c>
      <c r="BX101" s="141"/>
      <c r="BY101" s="191" t="s">
        <v>84</v>
      </c>
      <c r="BZ101" s="160" t="e">
        <f aca="true">INDIRECT( ADDRESS(CELL("строка",BG101)-BW101+BV101,68)) * CL101</f>
        <v>#VALUE!</v>
      </c>
      <c r="CA101" s="161" t="e">
        <f aca="true">INDIRECT( ADDRESS(CELL("строка",BG101)-BW101+BV101,59)) *CI101</f>
        <v>#VALUE!</v>
      </c>
      <c r="CB101" s="162" t="e">
        <f aca="true">INDIRECT( ADDRESS(CELL("строка",BG101)-BW101+BV101,69)) * CL101</f>
        <v>#VALUE!</v>
      </c>
      <c r="CC101" s="163" t="e">
        <f aca="true">INDIRECT( ADDRESS(CELL("строка",BG101)-BW101+BV101,61)) *CI101</f>
        <v>#VALUE!</v>
      </c>
      <c r="CD101" s="164" t="e">
        <f aca="false">BZ101-CA101</f>
        <v>#VALUE!</v>
      </c>
      <c r="CE101" s="189" t="e">
        <f aca="false">CB101-CC101</f>
        <v>#VALUE!</v>
      </c>
      <c r="CI101" s="22" t="n">
        <f aca="false">$CI$5</f>
        <v>0.3</v>
      </c>
      <c r="CL101" s="23" t="n">
        <f aca="false">CL97</f>
        <v>0.25</v>
      </c>
    </row>
    <row r="102" customFormat="false" ht="13.25" hidden="false" customHeight="true" outlineLevel="0" collapsed="false">
      <c r="A102" s="151" t="s">
        <v>197</v>
      </c>
      <c r="B102" s="152" t="n">
        <v>3.1</v>
      </c>
      <c r="C102" s="152" t="n">
        <v>760.5</v>
      </c>
      <c r="D102" s="153" t="n">
        <v>74</v>
      </c>
      <c r="E102" s="154" t="s">
        <v>83</v>
      </c>
      <c r="F102" s="153" t="n">
        <v>9</v>
      </c>
      <c r="G102" s="115" t="n">
        <v>0.9</v>
      </c>
      <c r="H102" s="116" t="n">
        <f aca="false">RANDBETWEEN(80,100)/100</f>
        <v>0.99</v>
      </c>
      <c r="I102" s="117" t="n">
        <v>0.387106481481482</v>
      </c>
      <c r="J102" s="118" t="n">
        <v>0.387106481481482</v>
      </c>
      <c r="K102" s="119" t="n">
        <f aca="false">(J102 * 24) * $B$3 * $F$3 * (1 - 0.7*AVERAGE(G102:G109)) * AVERAGE(H102:H109)</f>
        <v>6112.60489583333</v>
      </c>
      <c r="L102" s="118" t="n">
        <f aca="false">IF(AVERAGE(F102:F109)&gt; $J$3, $B$4*$F$4*AVERAGE(F102:F109)/$B$5*24*AVERAGE(H102:H109), $B$4*$F$4*AVERAGE(F102:F109)/$B$5*24*AVERAGE(H102:H109) * 0.2)</f>
        <v>32625</v>
      </c>
      <c r="M102" s="179" t="n">
        <f aca="false">K102+L102</f>
        <v>38737.6048958333</v>
      </c>
      <c r="N102" s="121"/>
      <c r="P102" s="121"/>
      <c r="Q102" s="151" t="s">
        <v>197</v>
      </c>
      <c r="R102" s="152" t="n">
        <v>2.9</v>
      </c>
      <c r="S102" s="152" t="n">
        <v>753.8</v>
      </c>
      <c r="T102" s="153" t="n">
        <v>76</v>
      </c>
      <c r="U102" s="154" t="s">
        <v>78</v>
      </c>
      <c r="V102" s="153" t="n">
        <v>2</v>
      </c>
      <c r="W102" s="115" t="n">
        <v>0.9</v>
      </c>
      <c r="X102" s="116" t="n">
        <f aca="false">RANDBETWEEN(80,100)/100</f>
        <v>0.98</v>
      </c>
      <c r="Y102" s="117" t="n">
        <v>0.328206018518519</v>
      </c>
      <c r="Z102" s="118" t="n">
        <v>0.328206018518519</v>
      </c>
      <c r="AA102" s="119" t="n">
        <f aca="false">(Z102 * 24) * $B$3 * $F$3 * (1 - 0.7 * AVERAGE(W102:W109)) * AVERAGE(X102:X109)</f>
        <v>3127.688484375</v>
      </c>
      <c r="AB102" s="123" t="n">
        <f aca="false">IF(AVERAGE(V102:V109)&gt; $J$3, $B$4*$F$4*AVERAGE(V102:V109)/$B$5*24*AVERAGE(X102:X109), $B$4*$F$4*AVERAGE(V102:V109)/$B$5*24*AVERAGE(X102:X109) * 0.2)</f>
        <v>2316.8</v>
      </c>
      <c r="AC102" s="124" t="n">
        <f aca="false">AA102+AB102</f>
        <v>5444.488484375</v>
      </c>
      <c r="AG102" s="186"/>
      <c r="AM102" s="128" t="n">
        <f aca="false">AM101-1</f>
        <v>44864</v>
      </c>
      <c r="AN102" s="129" t="str">
        <f aca="false">TEXT(AM102,"дддд")</f>
        <v>воскресенье</v>
      </c>
      <c r="AO102" s="130" t="n">
        <v>1</v>
      </c>
      <c r="AP102" s="131" t="n">
        <v>1</v>
      </c>
      <c r="AQ102" s="131" t="n">
        <f aca="false">RANDBETWEEN(0,1)</f>
        <v>0</v>
      </c>
      <c r="AR102" s="131" t="n">
        <v>1</v>
      </c>
      <c r="AS102" s="131" t="n">
        <f aca="false">RANDBETWEEN(0,1)</f>
        <v>0</v>
      </c>
      <c r="AT102" s="131" t="n">
        <v>1</v>
      </c>
      <c r="AU102" s="131" t="n">
        <f aca="false">RANDBETWEEN(0,1)</f>
        <v>1</v>
      </c>
      <c r="AV102" s="131" t="n">
        <v>0</v>
      </c>
      <c r="AW102" s="131" t="n">
        <f aca="false">RANDBETWEEN(0,1)</f>
        <v>0</v>
      </c>
      <c r="AX102" s="131" t="n">
        <f aca="false">RANDBETWEEN(0,1)</f>
        <v>0</v>
      </c>
      <c r="AY102" s="131" t="n">
        <f aca="false">RANDBETWEEN(0,1)</f>
        <v>0</v>
      </c>
      <c r="AZ102" s="131" t="n">
        <v>1</v>
      </c>
      <c r="BA102" s="131" t="n">
        <f aca="false">RANDBETWEEN(0,1)</f>
        <v>0</v>
      </c>
      <c r="BB102" s="131" t="n">
        <v>1</v>
      </c>
      <c r="BC102" s="131" t="n">
        <f aca="false">RANDBETWEEN(0,1)</f>
        <v>0</v>
      </c>
      <c r="BD102" s="131" t="n">
        <f aca="false">RANDBETWEEN(0,1)</f>
        <v>0</v>
      </c>
      <c r="BE102" s="132" t="n">
        <f aca="false">RANDBETWEEN(40/6,70/6)/10*$AK$24</f>
        <v>840</v>
      </c>
      <c r="BF102" s="133" t="n">
        <f aca="false">RANDBETWEEN(60,100)/100</f>
        <v>0.62</v>
      </c>
      <c r="BG102" s="132" t="n">
        <f aca="false">(AO102*$AK$8+AP102*$AK$9+AQ102*$AK$10+AR102*$AK$11+AS102*$AK$12+AT102*$AK$13+AU102*$AK$14+AV102*$AK$15+AW102*$AK$16+AX102*$AK$17+AY102*$AK$18+AZ102*$AK$19+BA102*$AK$20+BB102*$AK$21+BC102*$AK$22+BD102*$AK$23+BE102) * BF102</f>
        <v>4625.2</v>
      </c>
      <c r="BH102" s="133" t="n">
        <f aca="false">RANDBETWEEN(80,100)/100</f>
        <v>0.86</v>
      </c>
      <c r="BI102" s="132" t="n">
        <f aca="false">(AO102*$AK$8+AP102*$AK$9+AQ102*$AK$10+AR102*$AK$11+AS102*$AK$12+AT102*$AK$13+AU102*$AK$14+AV102*$AK$15+AW102*$AK$16+AX102*$AK$17+AY102*$AK$18+AZ102*$AK$19+BA102*$AK$20+BB102*$AK$21+BC102*$AK$22+BD102*$AK$23+BE102) * BH102</f>
        <v>6415.6</v>
      </c>
      <c r="BN102" s="134"/>
      <c r="BO102" s="135"/>
      <c r="BP102" s="156" t="n">
        <f aca="false">M758</f>
        <v>37826.138671875</v>
      </c>
      <c r="BQ102" s="157" t="n">
        <f aca="false">AC758</f>
        <v>6339.52633125</v>
      </c>
      <c r="BT102" s="82"/>
      <c r="BU102" s="158"/>
      <c r="BV102" s="140" t="n">
        <f aca="false">QUOTIENT(BW102,$BW$5)</f>
        <v>23</v>
      </c>
      <c r="BW102" s="17" t="n">
        <v>94</v>
      </c>
      <c r="BX102" s="141"/>
      <c r="BY102" s="191" t="s">
        <v>58</v>
      </c>
      <c r="BZ102" s="160" t="e">
        <f aca="true">INDIRECT( ADDRESS(CELL("строка",BG102)-BW102+BV102,68)) * CL102</f>
        <v>#VALUE!</v>
      </c>
      <c r="CA102" s="161" t="e">
        <f aca="true">INDIRECT( ADDRESS(CELL("строка",BG102)-BW102+BV102,59)) *CI102</f>
        <v>#VALUE!</v>
      </c>
      <c r="CB102" s="162" t="e">
        <f aca="true">INDIRECT( ADDRESS(CELL("строка",BG102)-BW102+BV102,69)) * CL102</f>
        <v>#VALUE!</v>
      </c>
      <c r="CC102" s="163" t="e">
        <f aca="true">INDIRECT( ADDRESS(CELL("строка",BG102)-BW102+BV102,61)) *CI102</f>
        <v>#VALUE!</v>
      </c>
      <c r="CD102" s="164" t="e">
        <f aca="false">BZ102-CA102</f>
        <v>#VALUE!</v>
      </c>
      <c r="CE102" s="189" t="e">
        <f aca="false">CB102-CC102</f>
        <v>#VALUE!</v>
      </c>
      <c r="CI102" s="22" t="n">
        <f aca="false">$CI$6</f>
        <v>0.4</v>
      </c>
      <c r="CL102" s="23" t="n">
        <f aca="false">CL98</f>
        <v>0.25</v>
      </c>
    </row>
    <row r="103" customFormat="false" ht="13.25" hidden="false" customHeight="true" outlineLevel="0" collapsed="false">
      <c r="A103" s="151" t="s">
        <v>198</v>
      </c>
      <c r="B103" s="152" t="n">
        <v>5.4</v>
      </c>
      <c r="C103" s="152" t="n">
        <v>760.9</v>
      </c>
      <c r="D103" s="153" t="n">
        <v>57</v>
      </c>
      <c r="E103" s="154" t="s">
        <v>83</v>
      </c>
      <c r="F103" s="153" t="n">
        <v>6</v>
      </c>
      <c r="G103" s="182" t="s">
        <v>110</v>
      </c>
      <c r="H103" s="116" t="n">
        <f aca="false">RANDBETWEEN(80,100)/100</f>
        <v>0.87</v>
      </c>
      <c r="I103" s="117"/>
      <c r="J103" s="118"/>
      <c r="K103" s="119"/>
      <c r="L103" s="118"/>
      <c r="M103" s="179"/>
      <c r="N103" s="121"/>
      <c r="P103" s="121"/>
      <c r="Q103" s="151" t="s">
        <v>198</v>
      </c>
      <c r="R103" s="152" t="n">
        <v>3.5</v>
      </c>
      <c r="S103" s="152" t="n">
        <v>752.3</v>
      </c>
      <c r="T103" s="153" t="n">
        <v>77</v>
      </c>
      <c r="U103" s="154" t="s">
        <v>78</v>
      </c>
      <c r="V103" s="153" t="n">
        <v>2</v>
      </c>
      <c r="W103" s="115" t="n">
        <v>0.95</v>
      </c>
      <c r="X103" s="116" t="n">
        <f aca="false">RANDBETWEEN(80,100)/100</f>
        <v>0.85</v>
      </c>
      <c r="Y103" s="117"/>
      <c r="Z103" s="118"/>
      <c r="AA103" s="119"/>
      <c r="AB103" s="123"/>
      <c r="AC103" s="124"/>
      <c r="AG103" s="186"/>
      <c r="AM103" s="128" t="n">
        <f aca="false">AM102-1</f>
        <v>44863</v>
      </c>
      <c r="AN103" s="129" t="str">
        <f aca="false">TEXT(AM103,"дддд")</f>
        <v>суббота</v>
      </c>
      <c r="AO103" s="130" t="n">
        <v>1</v>
      </c>
      <c r="AP103" s="131" t="n">
        <v>1</v>
      </c>
      <c r="AQ103" s="131" t="n">
        <f aca="false">RANDBETWEEN(0,1)</f>
        <v>1</v>
      </c>
      <c r="AR103" s="131" t="n">
        <v>1</v>
      </c>
      <c r="AS103" s="131" t="n">
        <f aca="false">RANDBETWEEN(0,1)</f>
        <v>1</v>
      </c>
      <c r="AT103" s="131" t="n">
        <v>1</v>
      </c>
      <c r="AU103" s="131" t="n">
        <f aca="false">RANDBETWEEN(0,1)</f>
        <v>0</v>
      </c>
      <c r="AV103" s="131" t="n">
        <v>0</v>
      </c>
      <c r="AW103" s="131" t="n">
        <f aca="false">RANDBETWEEN(0,1)</f>
        <v>1</v>
      </c>
      <c r="AX103" s="131" t="n">
        <f aca="false">RANDBETWEEN(0,1)</f>
        <v>0</v>
      </c>
      <c r="AY103" s="131" t="n">
        <f aca="false">RANDBETWEEN(0,1)</f>
        <v>1</v>
      </c>
      <c r="AZ103" s="131" t="n">
        <v>1</v>
      </c>
      <c r="BA103" s="131" t="n">
        <f aca="false">RANDBETWEEN(0,1)</f>
        <v>0</v>
      </c>
      <c r="BB103" s="131" t="n">
        <v>1</v>
      </c>
      <c r="BC103" s="131" t="n">
        <f aca="false">RANDBETWEEN(0,1)</f>
        <v>0</v>
      </c>
      <c r="BD103" s="131" t="n">
        <f aca="false">RANDBETWEEN(0,1)</f>
        <v>0</v>
      </c>
      <c r="BE103" s="132" t="n">
        <f aca="false">RANDBETWEEN(40/6,70/6)/10*$AK$24</f>
        <v>1080</v>
      </c>
      <c r="BF103" s="133" t="n">
        <f aca="false">RANDBETWEEN(60,100)/100</f>
        <v>0.85</v>
      </c>
      <c r="BG103" s="132" t="n">
        <f aca="false">(AO103*$AK$8+AP103*$AK$9+AQ103*$AK$10+AR103*$AK$11+AS103*$AK$12+AT103*$AK$13+AU103*$AK$14+AV103*$AK$15+AW103*$AK$16+AX103*$AK$17+AY103*$AK$18+AZ103*$AK$19+BA103*$AK$20+BB103*$AK$21+BC103*$AK$22+BD103*$AK$23+BE103) * BF103</f>
        <v>9469</v>
      </c>
      <c r="BH103" s="133" t="n">
        <f aca="false">RANDBETWEEN(80,100)/100</f>
        <v>0.86</v>
      </c>
      <c r="BI103" s="132" t="n">
        <f aca="false">(AO103*$AK$8+AP103*$AK$9+AQ103*$AK$10+AR103*$AK$11+AS103*$AK$12+AT103*$AK$13+AU103*$AK$14+AV103*$AK$15+AW103*$AK$16+AX103*$AK$17+AY103*$AK$18+AZ103*$AK$19+BA103*$AK$20+BB103*$AK$21+BC103*$AK$22+BD103*$AK$23+BE103) * BH103</f>
        <v>9580.4</v>
      </c>
      <c r="BN103" s="134"/>
      <c r="BO103" s="135"/>
      <c r="BP103" s="156" t="n">
        <f aca="false">M766</f>
        <v>6248.1644875</v>
      </c>
      <c r="BQ103" s="157" t="n">
        <f aca="false">AC766</f>
        <v>4528.6319921875</v>
      </c>
      <c r="BT103" s="82" t="e">
        <f aca="false">IF(SUM(CD100:CD103) &gt; 0,0,(SUM(CD100:CD103))/(-$BM$10*1000))</f>
        <v>#VALUE!</v>
      </c>
      <c r="BU103" s="158" t="e">
        <f aca="false">IF(SUM(CE100:CE103) &gt; 0,0,(SUM(CE100:CE103))/(-$BM$10*1000))</f>
        <v>#VALUE!</v>
      </c>
      <c r="BV103" s="140" t="n">
        <f aca="false">QUOTIENT(BW103,$BW$5)</f>
        <v>23</v>
      </c>
      <c r="BW103" s="17" t="n">
        <v>95</v>
      </c>
      <c r="BX103" s="141"/>
      <c r="BY103" s="192" t="s">
        <v>75</v>
      </c>
      <c r="BZ103" s="172" t="e">
        <f aca="true">INDIRECT( ADDRESS(CELL("строка",BG103)-BW103+BV103,68)) * CL103</f>
        <v>#VALUE!</v>
      </c>
      <c r="CA103" s="173" t="e">
        <f aca="true">INDIRECT( ADDRESS(CELL("строка",BG103)-BW103+BV103,59)) * CI103</f>
        <v>#VALUE!</v>
      </c>
      <c r="CB103" s="174" t="e">
        <f aca="true">INDIRECT( ADDRESS(CELL("строка",BG103)-BW103+BV103,69)) * CL103</f>
        <v>#VALUE!</v>
      </c>
      <c r="CC103" s="175" t="e">
        <f aca="true">INDIRECT( ADDRESS(CELL("строка",BG103)-BW103+BV103,61)) *CI103</f>
        <v>#VALUE!</v>
      </c>
      <c r="CD103" s="176" t="e">
        <f aca="false">BZ103-CA103</f>
        <v>#VALUE!</v>
      </c>
      <c r="CE103" s="187" t="e">
        <f aca="false">CB103-CC103</f>
        <v>#VALUE!</v>
      </c>
      <c r="CI103" s="178" t="n">
        <f aca="false">$CI$7</f>
        <v>0.1</v>
      </c>
      <c r="CL103" s="23" t="n">
        <f aca="false">CL99</f>
        <v>0.25</v>
      </c>
    </row>
    <row r="104" customFormat="false" ht="13.25" hidden="false" customHeight="true" outlineLevel="0" collapsed="false">
      <c r="A104" s="151" t="s">
        <v>199</v>
      </c>
      <c r="B104" s="152" t="n">
        <v>10.6</v>
      </c>
      <c r="C104" s="152" t="n">
        <v>761.3</v>
      </c>
      <c r="D104" s="153" t="n">
        <v>48</v>
      </c>
      <c r="E104" s="154" t="s">
        <v>83</v>
      </c>
      <c r="F104" s="153" t="n">
        <v>9</v>
      </c>
      <c r="G104" s="115" t="n">
        <v>0.9</v>
      </c>
      <c r="H104" s="116" t="n">
        <f aca="false">RANDBETWEEN(80,100)/100</f>
        <v>1</v>
      </c>
      <c r="I104" s="117"/>
      <c r="J104" s="118"/>
      <c r="K104" s="119"/>
      <c r="L104" s="118"/>
      <c r="M104" s="179"/>
      <c r="N104" s="121"/>
      <c r="P104" s="121"/>
      <c r="Q104" s="151" t="s">
        <v>199</v>
      </c>
      <c r="R104" s="152" t="n">
        <v>4.1</v>
      </c>
      <c r="S104" s="152" t="n">
        <v>751.2</v>
      </c>
      <c r="T104" s="153" t="n">
        <v>77</v>
      </c>
      <c r="U104" s="154" t="s">
        <v>78</v>
      </c>
      <c r="V104" s="153" t="n">
        <v>2</v>
      </c>
      <c r="W104" s="115" t="n">
        <v>0.9</v>
      </c>
      <c r="X104" s="116" t="n">
        <f aca="false">RANDBETWEEN(80,100)/100</f>
        <v>0.82</v>
      </c>
      <c r="Y104" s="117"/>
      <c r="Z104" s="118"/>
      <c r="AA104" s="119"/>
      <c r="AB104" s="123"/>
      <c r="AC104" s="124"/>
      <c r="AG104" s="186"/>
      <c r="AM104" s="128" t="n">
        <f aca="false">AM103-1</f>
        <v>44862</v>
      </c>
      <c r="AN104" s="129" t="str">
        <f aca="false">TEXT(AM104,"дддд")</f>
        <v>пятница</v>
      </c>
      <c r="AO104" s="130" t="n">
        <v>1</v>
      </c>
      <c r="AP104" s="131" t="n">
        <v>1</v>
      </c>
      <c r="AQ104" s="131" t="n">
        <f aca="false">RANDBETWEEN(0,1)</f>
        <v>1</v>
      </c>
      <c r="AR104" s="131" t="n">
        <v>1</v>
      </c>
      <c r="AS104" s="131" t="n">
        <f aca="false">RANDBETWEEN(0,1)</f>
        <v>1</v>
      </c>
      <c r="AT104" s="131" t="n">
        <v>1</v>
      </c>
      <c r="AU104" s="131" t="n">
        <f aca="false">RANDBETWEEN(0,1)</f>
        <v>0</v>
      </c>
      <c r="AV104" s="131" t="n">
        <v>0</v>
      </c>
      <c r="AW104" s="131" t="n">
        <f aca="false">RANDBETWEEN(0,1)</f>
        <v>0</v>
      </c>
      <c r="AX104" s="131" t="n">
        <f aca="false">RANDBETWEEN(0,1)</f>
        <v>0</v>
      </c>
      <c r="AY104" s="131" t="n">
        <f aca="false">RANDBETWEEN(0,1)</f>
        <v>0</v>
      </c>
      <c r="AZ104" s="131" t="n">
        <v>1</v>
      </c>
      <c r="BA104" s="131" t="n">
        <f aca="false">RANDBETWEEN(0,1)</f>
        <v>1</v>
      </c>
      <c r="BB104" s="131" t="n">
        <v>1</v>
      </c>
      <c r="BC104" s="131" t="n">
        <f aca="false">RANDBETWEEN(0,1)</f>
        <v>0</v>
      </c>
      <c r="BD104" s="131" t="n">
        <f aca="false">RANDBETWEEN(0,1)</f>
        <v>1</v>
      </c>
      <c r="BE104" s="132" t="n">
        <f aca="false">RANDBETWEEN(40/6,70/6)/10*$AK$24</f>
        <v>840</v>
      </c>
      <c r="BF104" s="133" t="n">
        <f aca="false">RANDBETWEEN(60,100)/100</f>
        <v>0.73</v>
      </c>
      <c r="BG104" s="132" t="n">
        <f aca="false">(AO104*$AK$8+AP104*$AK$9+AQ104*$AK$10+AR104*$AK$11+AS104*$AK$12+AT104*$AK$13+AU104*$AK$14+AV104*$AK$15+AW104*$AK$16+AX104*$AK$17+AY104*$AK$18+AZ104*$AK$19+BA104*$AK$20+BB104*$AK$21+BC104*$AK$22+BD104*$AK$23+BE104) * BF104</f>
        <v>6570</v>
      </c>
      <c r="BH104" s="133" t="n">
        <f aca="false">RANDBETWEEN(80,100)/100</f>
        <v>0.89</v>
      </c>
      <c r="BI104" s="132" t="n">
        <f aca="false">(AO104*$AK$8+AP104*$AK$9+AQ104*$AK$10+AR104*$AK$11+AS104*$AK$12+AT104*$AK$13+AU104*$AK$14+AV104*$AK$15+AW104*$AK$16+AX104*$AK$17+AY104*$AK$18+AZ104*$AK$19+BA104*$AK$20+BB104*$AK$21+BC104*$AK$22+BD104*$AK$23+BE104) * BH104</f>
        <v>8010</v>
      </c>
      <c r="BN104" s="134"/>
      <c r="BO104" s="135"/>
      <c r="BP104" s="156" t="n">
        <f aca="false">M774</f>
        <v>9267.743459375</v>
      </c>
      <c r="BQ104" s="157" t="n">
        <f aca="false">AC774</f>
        <v>3990.2552421875</v>
      </c>
      <c r="BT104" s="82" t="s">
        <v>79</v>
      </c>
      <c r="BU104" s="158"/>
      <c r="BV104" s="140" t="n">
        <f aca="false">QUOTIENT(BW104,$BW$5)</f>
        <v>24</v>
      </c>
      <c r="BW104" s="17" t="n">
        <v>96</v>
      </c>
      <c r="BX104" s="141" t="n">
        <f aca="false">DATE(2023,2,(1-QUOTIENT(BW104,$BW$5)))</f>
        <v>44934</v>
      </c>
      <c r="BY104" s="190" t="s">
        <v>80</v>
      </c>
      <c r="BZ104" s="143" t="e">
        <f aca="true">INDIRECT( ADDRESS(CELL("строка",BG104)-BW104+BV104,68)) * CL104</f>
        <v>#VALUE!</v>
      </c>
      <c r="CA104" s="144" t="e">
        <f aca="true">INDIRECT( ADDRESS(CELL("строка",BG104)-BW104+BV104,59)) *CI104</f>
        <v>#VALUE!</v>
      </c>
      <c r="CB104" s="145" t="e">
        <f aca="true">INDIRECT( ADDRESS(CELL("строка",BG104)-BW104+BV104,69)) * CL104</f>
        <v>#VALUE!</v>
      </c>
      <c r="CC104" s="146" t="e">
        <f aca="true">INDIRECT( ADDRESS(CELL("строка",BG104)-BW104+BV104,61)) *CI104</f>
        <v>#VALUE!</v>
      </c>
      <c r="CD104" s="147" t="e">
        <f aca="false">BZ104-CA104</f>
        <v>#VALUE!</v>
      </c>
      <c r="CE104" s="188" t="e">
        <f aca="false">CB104-CC104</f>
        <v>#VALUE!</v>
      </c>
      <c r="CI104" s="22" t="n">
        <f aca="false">$CI$4</f>
        <v>0.2</v>
      </c>
      <c r="CL104" s="23" t="n">
        <f aca="false">CL100</f>
        <v>0.25</v>
      </c>
    </row>
    <row r="105" customFormat="false" ht="13.25" hidden="false" customHeight="true" outlineLevel="0" collapsed="false">
      <c r="A105" s="151" t="s">
        <v>200</v>
      </c>
      <c r="B105" s="152" t="n">
        <v>6.8</v>
      </c>
      <c r="C105" s="152" t="n">
        <v>762.3</v>
      </c>
      <c r="D105" s="153" t="n">
        <v>60</v>
      </c>
      <c r="E105" s="154" t="s">
        <v>83</v>
      </c>
      <c r="F105" s="153" t="n">
        <v>4.5</v>
      </c>
      <c r="G105" s="115" t="n">
        <v>0.95</v>
      </c>
      <c r="H105" s="116" t="n">
        <f aca="false">RANDBETWEEN(80,100)/100</f>
        <v>0.82</v>
      </c>
      <c r="I105" s="117"/>
      <c r="J105" s="118"/>
      <c r="K105" s="119"/>
      <c r="L105" s="118"/>
      <c r="M105" s="179"/>
      <c r="N105" s="121"/>
      <c r="P105" s="121"/>
      <c r="Q105" s="151" t="s">
        <v>200</v>
      </c>
      <c r="R105" s="152" t="n">
        <v>3.4</v>
      </c>
      <c r="S105" s="152" t="n">
        <v>750.6</v>
      </c>
      <c r="T105" s="153" t="n">
        <v>80</v>
      </c>
      <c r="U105" s="154" t="s">
        <v>78</v>
      </c>
      <c r="V105" s="153" t="n">
        <v>2</v>
      </c>
      <c r="W105" s="115" t="n">
        <v>0.9</v>
      </c>
      <c r="X105" s="116" t="n">
        <f aca="false">RANDBETWEEN(80,100)/100</f>
        <v>0.9</v>
      </c>
      <c r="Y105" s="117"/>
      <c r="Z105" s="118"/>
      <c r="AA105" s="119"/>
      <c r="AB105" s="123"/>
      <c r="AC105" s="124"/>
      <c r="AG105" s="186"/>
      <c r="AM105" s="128" t="n">
        <f aca="false">AM104-1</f>
        <v>44861</v>
      </c>
      <c r="AN105" s="129" t="str">
        <f aca="false">TEXT(AM105,"дддд")</f>
        <v>четверг</v>
      </c>
      <c r="AO105" s="130" t="n">
        <v>1</v>
      </c>
      <c r="AP105" s="131" t="n">
        <v>1</v>
      </c>
      <c r="AQ105" s="131" t="n">
        <f aca="false">RANDBETWEEN(0,1)</f>
        <v>0</v>
      </c>
      <c r="AR105" s="131" t="n">
        <v>1</v>
      </c>
      <c r="AS105" s="131" t="n">
        <f aca="false">RANDBETWEEN(0,1)</f>
        <v>1</v>
      </c>
      <c r="AT105" s="131" t="n">
        <v>1</v>
      </c>
      <c r="AU105" s="131" t="n">
        <f aca="false">RANDBETWEEN(0,1)</f>
        <v>0</v>
      </c>
      <c r="AV105" s="131" t="n">
        <v>0</v>
      </c>
      <c r="AW105" s="131" t="n">
        <f aca="false">RANDBETWEEN(0,1)</f>
        <v>1</v>
      </c>
      <c r="AX105" s="131" t="n">
        <f aca="false">RANDBETWEEN(0,1)</f>
        <v>1</v>
      </c>
      <c r="AY105" s="131" t="n">
        <f aca="false">RANDBETWEEN(0,1)</f>
        <v>0</v>
      </c>
      <c r="AZ105" s="131" t="n">
        <v>1</v>
      </c>
      <c r="BA105" s="131" t="n">
        <f aca="false">RANDBETWEEN(0,1)</f>
        <v>1</v>
      </c>
      <c r="BB105" s="131" t="n">
        <v>1</v>
      </c>
      <c r="BC105" s="131" t="n">
        <f aca="false">RANDBETWEEN(0,1)</f>
        <v>1</v>
      </c>
      <c r="BD105" s="131" t="n">
        <f aca="false">RANDBETWEEN(0,1)</f>
        <v>1</v>
      </c>
      <c r="BE105" s="132" t="n">
        <f aca="false">RANDBETWEEN(40/6,70/6)/10*$AK$24</f>
        <v>1320</v>
      </c>
      <c r="BF105" s="133" t="n">
        <f aca="false">RANDBETWEEN(60,100)/100</f>
        <v>0.95</v>
      </c>
      <c r="BG105" s="132" t="n">
        <f aca="false">(AO105*$AK$8+AP105*$AK$9+AQ105*$AK$10+AR105*$AK$11+AS105*$AK$12+AT105*$AK$13+AU105*$AK$14+AV105*$AK$15+AW105*$AK$16+AX105*$AK$17+AY105*$AK$18+AZ105*$AK$19+BA105*$AK$20+BB105*$AK$21+BC105*$AK$22+BD105*$AK$23+BE105) * BF105</f>
        <v>11381</v>
      </c>
      <c r="BH105" s="133" t="n">
        <f aca="false">RANDBETWEEN(80,100)/100</f>
        <v>0.83</v>
      </c>
      <c r="BI105" s="132" t="n">
        <f aca="false">(AO105*$AK$8+AP105*$AK$9+AQ105*$AK$10+AR105*$AK$11+AS105*$AK$12+AT105*$AK$13+AU105*$AK$14+AV105*$AK$15+AW105*$AK$16+AX105*$AK$17+AY105*$AK$18+AZ105*$AK$19+BA105*$AK$20+BB105*$AK$21+BC105*$AK$22+BD105*$AK$23+BE105) * BH105</f>
        <v>9943.4</v>
      </c>
      <c r="BN105" s="134"/>
      <c r="BO105" s="135"/>
      <c r="BP105" s="156" t="n">
        <f aca="false">M782</f>
        <v>38579.872575</v>
      </c>
      <c r="BQ105" s="157" t="n">
        <f aca="false">AC782</f>
        <v>5387.3489109375</v>
      </c>
      <c r="BT105" s="82"/>
      <c r="BU105" s="158"/>
      <c r="BV105" s="140" t="n">
        <f aca="false">QUOTIENT(BW105,$BW$5)</f>
        <v>24</v>
      </c>
      <c r="BW105" s="17" t="n">
        <v>97</v>
      </c>
      <c r="BX105" s="141"/>
      <c r="BY105" s="191" t="s">
        <v>84</v>
      </c>
      <c r="BZ105" s="160" t="e">
        <f aca="true">INDIRECT( ADDRESS(CELL("строка",BG105)-BW105+BV105,68)) * CL105</f>
        <v>#VALUE!</v>
      </c>
      <c r="CA105" s="161" t="e">
        <f aca="true">INDIRECT( ADDRESS(CELL("строка",BG105)-BW105+BV105,59)) *CI105</f>
        <v>#VALUE!</v>
      </c>
      <c r="CB105" s="162" t="e">
        <f aca="true">INDIRECT( ADDRESS(CELL("строка",BG105)-BW105+BV105,69)) * CL105</f>
        <v>#VALUE!</v>
      </c>
      <c r="CC105" s="163" t="e">
        <f aca="true">INDIRECT( ADDRESS(CELL("строка",BG105)-BW105+BV105,61)) *CI105</f>
        <v>#VALUE!</v>
      </c>
      <c r="CD105" s="164" t="e">
        <f aca="false">BZ105-CA105</f>
        <v>#VALUE!</v>
      </c>
      <c r="CE105" s="189" t="e">
        <f aca="false">CB105-CC105</f>
        <v>#VALUE!</v>
      </c>
      <c r="CI105" s="22" t="n">
        <f aca="false">$CI$5</f>
        <v>0.3</v>
      </c>
      <c r="CL105" s="23" t="n">
        <f aca="false">CL101</f>
        <v>0.25</v>
      </c>
    </row>
    <row r="106" customFormat="false" ht="13.25" hidden="false" customHeight="true" outlineLevel="0" collapsed="false">
      <c r="A106" s="151" t="s">
        <v>201</v>
      </c>
      <c r="B106" s="152" t="n">
        <v>0.1</v>
      </c>
      <c r="C106" s="152" t="n">
        <v>763.3</v>
      </c>
      <c r="D106" s="153" t="n">
        <v>82</v>
      </c>
      <c r="E106" s="154" t="s">
        <v>83</v>
      </c>
      <c r="F106" s="153" t="n">
        <v>4.5</v>
      </c>
      <c r="G106" s="115" t="n">
        <v>0.75</v>
      </c>
      <c r="H106" s="116" t="n">
        <f aca="false">RANDBETWEEN(80,100)/100</f>
        <v>0.82</v>
      </c>
      <c r="I106" s="117"/>
      <c r="J106" s="118"/>
      <c r="K106" s="119"/>
      <c r="L106" s="118"/>
      <c r="M106" s="179"/>
      <c r="N106" s="121"/>
      <c r="P106" s="121"/>
      <c r="Q106" s="151" t="s">
        <v>201</v>
      </c>
      <c r="R106" s="152" t="n">
        <v>3.1</v>
      </c>
      <c r="S106" s="152" t="n">
        <v>749.8</v>
      </c>
      <c r="T106" s="153" t="n">
        <v>83</v>
      </c>
      <c r="U106" s="154" t="s">
        <v>78</v>
      </c>
      <c r="V106" s="153" t="n">
        <v>2</v>
      </c>
      <c r="W106" s="115" t="n">
        <v>0.9</v>
      </c>
      <c r="X106" s="116" t="n">
        <f aca="false">RANDBETWEEN(80,100)/100</f>
        <v>0.94</v>
      </c>
      <c r="Y106" s="117"/>
      <c r="Z106" s="118"/>
      <c r="AA106" s="119"/>
      <c r="AB106" s="123"/>
      <c r="AC106" s="124"/>
      <c r="AG106" s="186"/>
      <c r="AM106" s="128" t="n">
        <f aca="false">AM105-1</f>
        <v>44860</v>
      </c>
      <c r="AN106" s="129" t="str">
        <f aca="false">TEXT(AM106,"дддд")</f>
        <v>среда</v>
      </c>
      <c r="AO106" s="130" t="n">
        <v>1</v>
      </c>
      <c r="AP106" s="131" t="n">
        <v>1</v>
      </c>
      <c r="AQ106" s="131" t="n">
        <f aca="false">RANDBETWEEN(0,1)</f>
        <v>1</v>
      </c>
      <c r="AR106" s="131" t="n">
        <v>1</v>
      </c>
      <c r="AS106" s="131" t="n">
        <f aca="false">RANDBETWEEN(0,1)</f>
        <v>1</v>
      </c>
      <c r="AT106" s="131" t="n">
        <v>1</v>
      </c>
      <c r="AU106" s="131" t="n">
        <f aca="false">RANDBETWEEN(0,1)</f>
        <v>0</v>
      </c>
      <c r="AV106" s="131" t="n">
        <v>0</v>
      </c>
      <c r="AW106" s="131" t="n">
        <f aca="false">RANDBETWEEN(0,1)</f>
        <v>1</v>
      </c>
      <c r="AX106" s="131" t="n">
        <f aca="false">RANDBETWEEN(0,1)</f>
        <v>1</v>
      </c>
      <c r="AY106" s="131" t="n">
        <f aca="false">RANDBETWEEN(0,1)</f>
        <v>1</v>
      </c>
      <c r="AZ106" s="131" t="n">
        <v>1</v>
      </c>
      <c r="BA106" s="131" t="n">
        <f aca="false">RANDBETWEEN(0,1)</f>
        <v>0</v>
      </c>
      <c r="BB106" s="131" t="n">
        <v>1</v>
      </c>
      <c r="BC106" s="131" t="n">
        <f aca="false">RANDBETWEEN(0,1)</f>
        <v>1</v>
      </c>
      <c r="BD106" s="131" t="n">
        <f aca="false">RANDBETWEEN(0,1)</f>
        <v>0</v>
      </c>
      <c r="BE106" s="132" t="n">
        <f aca="false">RANDBETWEEN(40/6,70/6)/10*$AK$24</f>
        <v>1200</v>
      </c>
      <c r="BF106" s="133" t="n">
        <f aca="false">RANDBETWEEN(60,100)/100</f>
        <v>0.92</v>
      </c>
      <c r="BG106" s="132" t="n">
        <f aca="false">(AO106*$AK$8+AP106*$AK$9+AQ106*$AK$10+AR106*$AK$11+AS106*$AK$12+AT106*$AK$13+AU106*$AK$14+AV106*$AK$15+AW106*$AK$16+AX106*$AK$17+AY106*$AK$18+AZ106*$AK$19+BA106*$AK$20+BB106*$AK$21+BC106*$AK$22+BD106*$AK$23+BE106) * BF106</f>
        <v>11463.2</v>
      </c>
      <c r="BH106" s="133" t="n">
        <f aca="false">RANDBETWEEN(80,100)/100</f>
        <v>0.95</v>
      </c>
      <c r="BI106" s="132" t="n">
        <f aca="false">(AO106*$AK$8+AP106*$AK$9+AQ106*$AK$10+AR106*$AK$11+AS106*$AK$12+AT106*$AK$13+AU106*$AK$14+AV106*$AK$15+AW106*$AK$16+AX106*$AK$17+AY106*$AK$18+AZ106*$AK$19+BA106*$AK$20+BB106*$AK$21+BC106*$AK$22+BD106*$AK$23+BE106) * BH106</f>
        <v>11837</v>
      </c>
      <c r="BN106" s="134"/>
      <c r="BO106" s="135"/>
      <c r="BP106" s="156" t="n">
        <f aca="false">M790</f>
        <v>7651.680225</v>
      </c>
      <c r="BQ106" s="157" t="n">
        <f aca="false">AC790</f>
        <v>6457.6475</v>
      </c>
      <c r="BT106" s="82"/>
      <c r="BU106" s="158"/>
      <c r="BV106" s="140" t="n">
        <f aca="false">QUOTIENT(BW106,$BW$5)</f>
        <v>24</v>
      </c>
      <c r="BW106" s="17" t="n">
        <v>98</v>
      </c>
      <c r="BX106" s="141"/>
      <c r="BY106" s="191" t="s">
        <v>58</v>
      </c>
      <c r="BZ106" s="160" t="e">
        <f aca="true">INDIRECT( ADDRESS(CELL("строка",BG106)-BW106+BV106,68)) * CL106</f>
        <v>#VALUE!</v>
      </c>
      <c r="CA106" s="161" t="e">
        <f aca="true">INDIRECT( ADDRESS(CELL("строка",BG106)-BW106+BV106,59)) *CI106</f>
        <v>#VALUE!</v>
      </c>
      <c r="CB106" s="162" t="e">
        <f aca="true">INDIRECT( ADDRESS(CELL("строка",BG106)-BW106+BV106,69)) * CL106</f>
        <v>#VALUE!</v>
      </c>
      <c r="CC106" s="163" t="e">
        <f aca="true">INDIRECT( ADDRESS(CELL("строка",BG106)-BW106+BV106,61)) *CI106</f>
        <v>#VALUE!</v>
      </c>
      <c r="CD106" s="164" t="e">
        <f aca="false">BZ106-CA106</f>
        <v>#VALUE!</v>
      </c>
      <c r="CE106" s="189" t="e">
        <f aca="false">CB106-CC106</f>
        <v>#VALUE!</v>
      </c>
      <c r="CI106" s="22" t="n">
        <f aca="false">$CI$6</f>
        <v>0.4</v>
      </c>
      <c r="CL106" s="23" t="n">
        <f aca="false">CL102</f>
        <v>0.25</v>
      </c>
    </row>
    <row r="107" customFormat="false" ht="13.25" hidden="false" customHeight="true" outlineLevel="0" collapsed="false">
      <c r="A107" s="151" t="s">
        <v>202</v>
      </c>
      <c r="B107" s="152" t="n">
        <v>-1.2</v>
      </c>
      <c r="C107" s="152" t="n">
        <v>763.3</v>
      </c>
      <c r="D107" s="153" t="n">
        <v>88</v>
      </c>
      <c r="E107" s="154" t="s">
        <v>83</v>
      </c>
      <c r="F107" s="153" t="n">
        <v>4.5</v>
      </c>
      <c r="G107" s="115" t="n">
        <v>0.15</v>
      </c>
      <c r="H107" s="116" t="n">
        <f aca="false">RANDBETWEEN(80,100)/100</f>
        <v>0.95</v>
      </c>
      <c r="I107" s="117"/>
      <c r="J107" s="118"/>
      <c r="K107" s="119"/>
      <c r="L107" s="118"/>
      <c r="M107" s="179"/>
      <c r="N107" s="121"/>
      <c r="P107" s="121"/>
      <c r="Q107" s="151" t="s">
        <v>202</v>
      </c>
      <c r="R107" s="152" t="n">
        <v>2.9</v>
      </c>
      <c r="S107" s="152" t="n">
        <v>749</v>
      </c>
      <c r="T107" s="153" t="n">
        <v>87</v>
      </c>
      <c r="U107" s="154" t="s">
        <v>78</v>
      </c>
      <c r="V107" s="153" t="n">
        <v>2</v>
      </c>
      <c r="W107" s="115" t="n">
        <v>0.9</v>
      </c>
      <c r="X107" s="116" t="n">
        <f aca="false">RANDBETWEEN(80,100)/100</f>
        <v>0.92</v>
      </c>
      <c r="Y107" s="117"/>
      <c r="Z107" s="118"/>
      <c r="AA107" s="119"/>
      <c r="AB107" s="123"/>
      <c r="AC107" s="124"/>
      <c r="AG107" s="186"/>
      <c r="AM107" s="128" t="n">
        <f aca="false">AM106-1</f>
        <v>44859</v>
      </c>
      <c r="AN107" s="129" t="str">
        <f aca="false">TEXT(AM107,"дддд")</f>
        <v>вторник</v>
      </c>
      <c r="AO107" s="130" t="n">
        <v>1</v>
      </c>
      <c r="AP107" s="131" t="n">
        <v>1</v>
      </c>
      <c r="AQ107" s="131" t="n">
        <f aca="false">RANDBETWEEN(0,1)</f>
        <v>0</v>
      </c>
      <c r="AR107" s="131" t="n">
        <v>1</v>
      </c>
      <c r="AS107" s="131" t="n">
        <f aca="false">RANDBETWEEN(0,1)</f>
        <v>1</v>
      </c>
      <c r="AT107" s="131" t="n">
        <v>1</v>
      </c>
      <c r="AU107" s="131" t="n">
        <f aca="false">RANDBETWEEN(0,1)</f>
        <v>1</v>
      </c>
      <c r="AV107" s="131" t="n">
        <v>0</v>
      </c>
      <c r="AW107" s="131" t="n">
        <f aca="false">RANDBETWEEN(0,1)</f>
        <v>0</v>
      </c>
      <c r="AX107" s="131" t="n">
        <f aca="false">RANDBETWEEN(0,1)</f>
        <v>1</v>
      </c>
      <c r="AY107" s="131" t="n">
        <f aca="false">RANDBETWEEN(0,1)</f>
        <v>1</v>
      </c>
      <c r="AZ107" s="131" t="n">
        <v>1</v>
      </c>
      <c r="BA107" s="131" t="n">
        <f aca="false">RANDBETWEEN(0,1)</f>
        <v>1</v>
      </c>
      <c r="BB107" s="131" t="n">
        <v>1</v>
      </c>
      <c r="BC107" s="131" t="n">
        <f aca="false">RANDBETWEEN(0,1)</f>
        <v>1</v>
      </c>
      <c r="BD107" s="131" t="n">
        <f aca="false">RANDBETWEEN(0,1)</f>
        <v>1</v>
      </c>
      <c r="BE107" s="132" t="n">
        <f aca="false">RANDBETWEEN(40/6,70/6)/10*$AK$24</f>
        <v>1320</v>
      </c>
      <c r="BF107" s="133" t="n">
        <f aca="false">RANDBETWEEN(60,100)/100</f>
        <v>0.65</v>
      </c>
      <c r="BG107" s="132" t="n">
        <f aca="false">(AO107*$AK$8+AP107*$AK$9+AQ107*$AK$10+AR107*$AK$11+AS107*$AK$12+AT107*$AK$13+AU107*$AK$14+AV107*$AK$15+AW107*$AK$16+AX107*$AK$17+AY107*$AK$18+AZ107*$AK$19+BA107*$AK$20+BB107*$AK$21+BC107*$AK$22+BD107*$AK$23+BE107) * BF107</f>
        <v>7891</v>
      </c>
      <c r="BH107" s="133" t="n">
        <f aca="false">RANDBETWEEN(80,100)/100</f>
        <v>0.95</v>
      </c>
      <c r="BI107" s="132" t="n">
        <f aca="false">(AO107*$AK$8+AP107*$AK$9+AQ107*$AK$10+AR107*$AK$11+AS107*$AK$12+AT107*$AK$13+AU107*$AK$14+AV107*$AK$15+AW107*$AK$16+AX107*$AK$17+AY107*$AK$18+AZ107*$AK$19+BA107*$AK$20+BB107*$AK$21+BC107*$AK$22+BD107*$AK$23+BE107) * BH107</f>
        <v>11533</v>
      </c>
      <c r="BN107" s="134"/>
      <c r="BO107" s="135"/>
      <c r="BP107" s="156" t="n">
        <f aca="false">M798</f>
        <v>9576.66006666667</v>
      </c>
      <c r="BQ107" s="157" t="n">
        <f aca="false">AC798</f>
        <v>9067.7884</v>
      </c>
      <c r="BT107" s="82" t="e">
        <f aca="false">IF(SUM(CD104:CD107) &gt; 0,0,(SUM(CD104:CD107))/(-$BM$10*1000))</f>
        <v>#VALUE!</v>
      </c>
      <c r="BU107" s="158" t="e">
        <f aca="false">IF(SUM(CE104:CE107) &gt; 0,0,(SUM(CE104:CE107))/(-$BM$10*1000))</f>
        <v>#VALUE!</v>
      </c>
      <c r="BV107" s="140" t="n">
        <f aca="false">QUOTIENT(BW107,$BW$5)</f>
        <v>24</v>
      </c>
      <c r="BW107" s="17" t="n">
        <v>99</v>
      </c>
      <c r="BX107" s="141"/>
      <c r="BY107" s="192" t="s">
        <v>75</v>
      </c>
      <c r="BZ107" s="172" t="e">
        <f aca="true">INDIRECT( ADDRESS(CELL("строка",BG107)-BW107+BV107,68)) * CL107</f>
        <v>#VALUE!</v>
      </c>
      <c r="CA107" s="173" t="e">
        <f aca="true">INDIRECT( ADDRESS(CELL("строка",BG107)-BW107+BV107,59)) * CI107</f>
        <v>#VALUE!</v>
      </c>
      <c r="CB107" s="174" t="e">
        <f aca="true">INDIRECT( ADDRESS(CELL("строка",BG107)-BW107+BV107,69)) * CL107</f>
        <v>#VALUE!</v>
      </c>
      <c r="CC107" s="175" t="e">
        <f aca="true">INDIRECT( ADDRESS(CELL("строка",BG107)-BW107+BV107,61)) *CI107</f>
        <v>#VALUE!</v>
      </c>
      <c r="CD107" s="176" t="e">
        <f aca="false">BZ107-CA107</f>
        <v>#VALUE!</v>
      </c>
      <c r="CE107" s="187" t="e">
        <f aca="false">CB107-CC107</f>
        <v>#VALUE!</v>
      </c>
      <c r="CI107" s="178" t="n">
        <f aca="false">$CI$7</f>
        <v>0.1</v>
      </c>
      <c r="CL107" s="23" t="n">
        <f aca="false">CL103</f>
        <v>0.25</v>
      </c>
    </row>
    <row r="108" customFormat="false" ht="13.25" hidden="false" customHeight="true" outlineLevel="0" collapsed="false">
      <c r="A108" s="151" t="s">
        <v>203</v>
      </c>
      <c r="B108" s="152" t="n">
        <v>-0.1</v>
      </c>
      <c r="C108" s="152" t="n">
        <v>763.8</v>
      </c>
      <c r="D108" s="153" t="n">
        <v>83</v>
      </c>
      <c r="E108" s="154" t="s">
        <v>107</v>
      </c>
      <c r="F108" s="153" t="n">
        <v>3</v>
      </c>
      <c r="G108" s="115" t="n">
        <v>0.15</v>
      </c>
      <c r="H108" s="116" t="n">
        <f aca="false">RANDBETWEEN(80,100)/100</f>
        <v>0.92</v>
      </c>
      <c r="I108" s="117"/>
      <c r="J108" s="118"/>
      <c r="K108" s="119"/>
      <c r="L108" s="118"/>
      <c r="M108" s="179"/>
      <c r="N108" s="121"/>
      <c r="P108" s="121"/>
      <c r="Q108" s="151" t="s">
        <v>203</v>
      </c>
      <c r="R108" s="152" t="n">
        <v>2.3</v>
      </c>
      <c r="S108" s="152" t="n">
        <v>748.8</v>
      </c>
      <c r="T108" s="153" t="n">
        <v>91</v>
      </c>
      <c r="U108" s="154" t="s">
        <v>78</v>
      </c>
      <c r="V108" s="153" t="n">
        <v>2</v>
      </c>
      <c r="W108" s="115" t="n">
        <v>0.9</v>
      </c>
      <c r="X108" s="116" t="n">
        <f aca="false">RANDBETWEEN(80,100)/100</f>
        <v>1</v>
      </c>
      <c r="Y108" s="117"/>
      <c r="Z108" s="118"/>
      <c r="AA108" s="119"/>
      <c r="AB108" s="123"/>
      <c r="AC108" s="124"/>
      <c r="AG108" s="186"/>
      <c r="AM108" s="128" t="n">
        <f aca="false">AM107-1</f>
        <v>44858</v>
      </c>
      <c r="AN108" s="129" t="str">
        <f aca="false">TEXT(AM108,"дддд")</f>
        <v>понедельник</v>
      </c>
      <c r="AO108" s="130" t="n">
        <v>1</v>
      </c>
      <c r="AP108" s="131" t="n">
        <v>1</v>
      </c>
      <c r="AQ108" s="131" t="n">
        <f aca="false">RANDBETWEEN(0,1)</f>
        <v>1</v>
      </c>
      <c r="AR108" s="131" t="n">
        <v>1</v>
      </c>
      <c r="AS108" s="131" t="n">
        <f aca="false">RANDBETWEEN(0,1)</f>
        <v>0</v>
      </c>
      <c r="AT108" s="131" t="n">
        <v>1</v>
      </c>
      <c r="AU108" s="131" t="n">
        <f aca="false">RANDBETWEEN(0,1)</f>
        <v>1</v>
      </c>
      <c r="AV108" s="131" t="n">
        <v>0</v>
      </c>
      <c r="AW108" s="131" t="n">
        <f aca="false">RANDBETWEEN(0,1)</f>
        <v>1</v>
      </c>
      <c r="AX108" s="131" t="n">
        <f aca="false">RANDBETWEEN(0,1)</f>
        <v>1</v>
      </c>
      <c r="AY108" s="131" t="n">
        <f aca="false">RANDBETWEEN(0,1)</f>
        <v>1</v>
      </c>
      <c r="AZ108" s="131" t="n">
        <v>1</v>
      </c>
      <c r="BA108" s="131" t="n">
        <f aca="false">RANDBETWEEN(0,1)</f>
        <v>0</v>
      </c>
      <c r="BB108" s="131" t="n">
        <v>1</v>
      </c>
      <c r="BC108" s="131" t="n">
        <f aca="false">RANDBETWEEN(0,1)</f>
        <v>1</v>
      </c>
      <c r="BD108" s="131" t="n">
        <f aca="false">RANDBETWEEN(0,1)</f>
        <v>1</v>
      </c>
      <c r="BE108" s="132" t="n">
        <f aca="false">RANDBETWEEN(40/6,70/6)/10*$AK$24</f>
        <v>1440</v>
      </c>
      <c r="BF108" s="133" t="n">
        <f aca="false">RANDBETWEEN(60,100)/100</f>
        <v>0.77</v>
      </c>
      <c r="BG108" s="132" t="n">
        <f aca="false">(AO108*$AK$8+AP108*$AK$9+AQ108*$AK$10+AR108*$AK$11+AS108*$AK$12+AT108*$AK$13+AU108*$AK$14+AV108*$AK$15+AW108*$AK$16+AX108*$AK$17+AY108*$AK$18+AZ108*$AK$19+BA108*$AK$20+BB108*$AK$21+BC108*$AK$22+BD108*$AK$23+BE108) * BF108</f>
        <v>9671.2</v>
      </c>
      <c r="BH108" s="133" t="n">
        <f aca="false">RANDBETWEEN(80,100)/100</f>
        <v>0.86</v>
      </c>
      <c r="BI108" s="132" t="n">
        <f aca="false">(AO108*$AK$8+AP108*$AK$9+AQ108*$AK$10+AR108*$AK$11+AS108*$AK$12+AT108*$AK$13+AU108*$AK$14+AV108*$AK$15+AW108*$AK$16+AX108*$AK$17+AY108*$AK$18+AZ108*$AK$19+BA108*$AK$20+BB108*$AK$21+BC108*$AK$22+BD108*$AK$23+BE108) * BH108</f>
        <v>10801.6</v>
      </c>
      <c r="BN108" s="134"/>
      <c r="BO108" s="135"/>
      <c r="BP108" s="156" t="n">
        <f aca="false">M806</f>
        <v>47507.7568588542</v>
      </c>
      <c r="BQ108" s="157" t="n">
        <f aca="false">AC806</f>
        <v>6042.31364583333</v>
      </c>
      <c r="BT108" s="82" t="s">
        <v>79</v>
      </c>
      <c r="BU108" s="158"/>
      <c r="BV108" s="140" t="n">
        <f aca="false">QUOTIENT(BW108,$BW$5)</f>
        <v>25</v>
      </c>
      <c r="BW108" s="17" t="n">
        <v>100</v>
      </c>
      <c r="BX108" s="141" t="n">
        <f aca="false">DATE(2023,2,(1-QUOTIENT(BW108,$BW$5)))</f>
        <v>44933</v>
      </c>
      <c r="BY108" s="190" t="s">
        <v>80</v>
      </c>
      <c r="BZ108" s="143" t="e">
        <f aca="true">INDIRECT( ADDRESS(CELL("строка",BG108)-BW108+BV108,68)) * CL108</f>
        <v>#VALUE!</v>
      </c>
      <c r="CA108" s="144" t="e">
        <f aca="true">INDIRECT( ADDRESS(CELL("строка",BG108)-BW108+BV108,59)) *CI108</f>
        <v>#VALUE!</v>
      </c>
      <c r="CB108" s="145" t="e">
        <f aca="true">INDIRECT( ADDRESS(CELL("строка",BG108)-BW108+BV108,69)) * CL108</f>
        <v>#VALUE!</v>
      </c>
      <c r="CC108" s="146" t="e">
        <f aca="true">INDIRECT( ADDRESS(CELL("строка",BG108)-BW108+BV108,61)) *CI108</f>
        <v>#VALUE!</v>
      </c>
      <c r="CD108" s="147" t="e">
        <f aca="false">BZ108-CA108</f>
        <v>#VALUE!</v>
      </c>
      <c r="CE108" s="188" t="e">
        <f aca="false">CB108-CC108</f>
        <v>#VALUE!</v>
      </c>
      <c r="CI108" s="22" t="n">
        <f aca="false">$CI$4</f>
        <v>0.2</v>
      </c>
      <c r="CL108" s="23" t="n">
        <f aca="false">CL104</f>
        <v>0.25</v>
      </c>
    </row>
    <row r="109" customFormat="false" ht="13.25" hidden="false" customHeight="true" outlineLevel="0" collapsed="false">
      <c r="A109" s="151" t="s">
        <v>204</v>
      </c>
      <c r="B109" s="152" t="n">
        <v>2.4</v>
      </c>
      <c r="C109" s="152" t="n">
        <v>764.1</v>
      </c>
      <c r="D109" s="153" t="n">
        <v>74</v>
      </c>
      <c r="E109" s="154" t="s">
        <v>83</v>
      </c>
      <c r="F109" s="153" t="n">
        <v>4.5</v>
      </c>
      <c r="G109" s="115" t="n">
        <v>0.15</v>
      </c>
      <c r="H109" s="116" t="n">
        <f aca="false">RANDBETWEEN(80,100)/100</f>
        <v>0.88</v>
      </c>
      <c r="I109" s="117"/>
      <c r="J109" s="118"/>
      <c r="K109" s="119"/>
      <c r="L109" s="118"/>
      <c r="M109" s="179"/>
      <c r="N109" s="121"/>
      <c r="P109" s="121"/>
      <c r="Q109" s="151" t="s">
        <v>204</v>
      </c>
      <c r="R109" s="152" t="n">
        <v>1.4</v>
      </c>
      <c r="S109" s="152" t="n">
        <v>748.8</v>
      </c>
      <c r="T109" s="153" t="n">
        <v>96</v>
      </c>
      <c r="U109" s="154" t="s">
        <v>78</v>
      </c>
      <c r="V109" s="153" t="n">
        <v>2</v>
      </c>
      <c r="W109" s="115" t="n">
        <v>0.9</v>
      </c>
      <c r="X109" s="116" t="n">
        <f aca="false">RANDBETWEEN(80,100)/100</f>
        <v>0.83</v>
      </c>
      <c r="Y109" s="117"/>
      <c r="Z109" s="118"/>
      <c r="AA109" s="119"/>
      <c r="AB109" s="123"/>
      <c r="AC109" s="124"/>
      <c r="AG109" s="186"/>
      <c r="AM109" s="128" t="n">
        <f aca="false">AM108-1</f>
        <v>44857</v>
      </c>
      <c r="AN109" s="129" t="str">
        <f aca="false">TEXT(AM109,"дддд")</f>
        <v>воскресенье</v>
      </c>
      <c r="AO109" s="130" t="n">
        <v>1</v>
      </c>
      <c r="AP109" s="131" t="n">
        <v>1</v>
      </c>
      <c r="AQ109" s="131" t="n">
        <f aca="false">RANDBETWEEN(0,1)</f>
        <v>0</v>
      </c>
      <c r="AR109" s="131" t="n">
        <v>1</v>
      </c>
      <c r="AS109" s="131" t="n">
        <f aca="false">RANDBETWEEN(0,1)</f>
        <v>0</v>
      </c>
      <c r="AT109" s="131" t="n">
        <v>1</v>
      </c>
      <c r="AU109" s="131" t="n">
        <f aca="false">RANDBETWEEN(0,1)</f>
        <v>1</v>
      </c>
      <c r="AV109" s="131" t="n">
        <v>0</v>
      </c>
      <c r="AW109" s="131" t="n">
        <f aca="false">RANDBETWEEN(0,1)</f>
        <v>0</v>
      </c>
      <c r="AX109" s="131" t="n">
        <f aca="false">RANDBETWEEN(0,1)</f>
        <v>0</v>
      </c>
      <c r="AY109" s="131" t="n">
        <f aca="false">RANDBETWEEN(0,1)</f>
        <v>1</v>
      </c>
      <c r="AZ109" s="131" t="n">
        <v>1</v>
      </c>
      <c r="BA109" s="131" t="n">
        <f aca="false">RANDBETWEEN(0,1)</f>
        <v>0</v>
      </c>
      <c r="BB109" s="131" t="n">
        <v>1</v>
      </c>
      <c r="BC109" s="131" t="n">
        <f aca="false">RANDBETWEEN(0,1)</f>
        <v>0</v>
      </c>
      <c r="BD109" s="131" t="n">
        <f aca="false">RANDBETWEEN(0,1)</f>
        <v>0</v>
      </c>
      <c r="BE109" s="132" t="n">
        <f aca="false">RANDBETWEEN(40/6,70/6)/10*$AK$24</f>
        <v>960</v>
      </c>
      <c r="BF109" s="133" t="n">
        <f aca="false">RANDBETWEEN(60,100)/100</f>
        <v>1</v>
      </c>
      <c r="BG109" s="132" t="n">
        <f aca="false">(AO109*$AK$8+AP109*$AK$9+AQ109*$AK$10+AR109*$AK$11+AS109*$AK$12+AT109*$AK$13+AU109*$AK$14+AV109*$AK$15+AW109*$AK$16+AX109*$AK$17+AY109*$AK$18+AZ109*$AK$19+BA109*$AK$20+BB109*$AK$21+BC109*$AK$22+BD109*$AK$23+BE109) * BF109</f>
        <v>8880</v>
      </c>
      <c r="BH109" s="133" t="n">
        <f aca="false">RANDBETWEEN(80,100)/100</f>
        <v>0.86</v>
      </c>
      <c r="BI109" s="132" t="n">
        <f aca="false">(AO109*$AK$8+AP109*$AK$9+AQ109*$AK$10+AR109*$AK$11+AS109*$AK$12+AT109*$AK$13+AU109*$AK$14+AV109*$AK$15+AW109*$AK$16+AX109*$AK$17+AY109*$AK$18+AZ109*$AK$19+BA109*$AK$20+BB109*$AK$21+BC109*$AK$22+BD109*$AK$23+BE109) * BH109</f>
        <v>7636.8</v>
      </c>
      <c r="BN109" s="134"/>
      <c r="BO109" s="135"/>
      <c r="BP109" s="156" t="n">
        <f aca="false">M814</f>
        <v>10352.9561375</v>
      </c>
      <c r="BQ109" s="157" t="n">
        <f aca="false">AC814</f>
        <v>5416.25796875</v>
      </c>
      <c r="BT109" s="82"/>
      <c r="BU109" s="158"/>
      <c r="BV109" s="140" t="n">
        <f aca="false">QUOTIENT(BW109,$BW$5)</f>
        <v>25</v>
      </c>
      <c r="BW109" s="17" t="n">
        <v>101</v>
      </c>
      <c r="BX109" s="141"/>
      <c r="BY109" s="191" t="s">
        <v>84</v>
      </c>
      <c r="BZ109" s="160" t="e">
        <f aca="true">INDIRECT( ADDRESS(CELL("строка",BG109)-BW109+BV109,68)) * CL109</f>
        <v>#VALUE!</v>
      </c>
      <c r="CA109" s="161" t="e">
        <f aca="true">INDIRECT( ADDRESS(CELL("строка",BG109)-BW109+BV109,59)) *CI109</f>
        <v>#VALUE!</v>
      </c>
      <c r="CB109" s="162" t="e">
        <f aca="true">INDIRECT( ADDRESS(CELL("строка",BG109)-BW109+BV109,69)) * CL109</f>
        <v>#VALUE!</v>
      </c>
      <c r="CC109" s="163" t="e">
        <f aca="true">INDIRECT( ADDRESS(CELL("строка",BG109)-BW109+BV109,61)) *CI109</f>
        <v>#VALUE!</v>
      </c>
      <c r="CD109" s="164" t="e">
        <f aca="false">BZ109-CA109</f>
        <v>#VALUE!</v>
      </c>
      <c r="CE109" s="189" t="e">
        <f aca="false">CB109-CC109</f>
        <v>#VALUE!</v>
      </c>
      <c r="CI109" s="22" t="n">
        <f aca="false">$CI$5</f>
        <v>0.3</v>
      </c>
      <c r="CL109" s="23" t="n">
        <f aca="false">CL105</f>
        <v>0.25</v>
      </c>
    </row>
    <row r="110" customFormat="false" ht="13.25" hidden="false" customHeight="true" outlineLevel="0" collapsed="false">
      <c r="A110" s="151" t="s">
        <v>205</v>
      </c>
      <c r="B110" s="152" t="n">
        <v>5.9</v>
      </c>
      <c r="C110" s="152" t="n">
        <v>763.9</v>
      </c>
      <c r="D110" s="153" t="n">
        <v>59</v>
      </c>
      <c r="E110" s="154" t="s">
        <v>107</v>
      </c>
      <c r="F110" s="153" t="n">
        <v>3</v>
      </c>
      <c r="G110" s="115" t="n">
        <v>0.15</v>
      </c>
      <c r="H110" s="116" t="n">
        <f aca="false">RANDBETWEEN(80,100)/100</f>
        <v>0.82</v>
      </c>
      <c r="I110" s="117" t="n">
        <v>0.385694444444444</v>
      </c>
      <c r="J110" s="118" t="n">
        <v>0.385694444444444</v>
      </c>
      <c r="K110" s="119" t="n">
        <f aca="false">(J110 * 24) * $B$3 * $F$3 * (1 - 0.7*AVERAGE(G110:G117)) * AVERAGE(H110:H117)</f>
        <v>4781.42124375</v>
      </c>
      <c r="L110" s="118" t="n">
        <f aca="false">IF(AVERAGE(F110:F117)&gt; $J$3, $B$4*$F$4*AVERAGE(F110:F117)/$B$5*24*AVERAGE(H110:H117), $B$4*$F$4*AVERAGE(F110:F117)/$B$5*24*AVERAGE(H110:H117) * 0.2)</f>
        <v>3503.7</v>
      </c>
      <c r="M110" s="179" t="n">
        <f aca="false">K110+L110</f>
        <v>8285.12124375</v>
      </c>
      <c r="N110" s="121"/>
      <c r="P110" s="121"/>
      <c r="Q110" s="151" t="s">
        <v>205</v>
      </c>
      <c r="R110" s="152" t="n">
        <v>1</v>
      </c>
      <c r="S110" s="152" t="n">
        <v>749.2</v>
      </c>
      <c r="T110" s="153" t="n">
        <v>96</v>
      </c>
      <c r="U110" s="154" t="s">
        <v>78</v>
      </c>
      <c r="V110" s="153" t="n">
        <v>1</v>
      </c>
      <c r="W110" s="115" t="n">
        <v>0.9</v>
      </c>
      <c r="X110" s="116" t="n">
        <f aca="false">RANDBETWEEN(80,100)/100</f>
        <v>0.97</v>
      </c>
      <c r="Y110" s="117" t="n">
        <v>0.3259375</v>
      </c>
      <c r="Z110" s="118" t="n">
        <v>0.3259375</v>
      </c>
      <c r="AA110" s="119" t="n">
        <f aca="false">(Z110 * 24) * $B$3 * $F$3 * (1 - 0.7 * AVERAGE(W110:W117)) * AVERAGE(X110:X117)</f>
        <v>3151.919925</v>
      </c>
      <c r="AB110" s="123" t="n">
        <f aca="false">IF(AVERAGE(V110:V117)&gt; $J$3, $B$4*$F$4*AVERAGE(V110:V117)/$B$5*24*AVERAGE(X110:X117), $B$4*$F$4*AVERAGE(V110:V117)/$B$5*24*AVERAGE(X110:X117) * 0.2)</f>
        <v>2613.6</v>
      </c>
      <c r="AC110" s="124" t="n">
        <f aca="false">AA110+AB110</f>
        <v>5765.519925</v>
      </c>
      <c r="AG110" s="186"/>
      <c r="AM110" s="128" t="n">
        <f aca="false">AM109-1</f>
        <v>44856</v>
      </c>
      <c r="AN110" s="129" t="str">
        <f aca="false">TEXT(AM110,"дддд")</f>
        <v>суббота</v>
      </c>
      <c r="AO110" s="130" t="n">
        <v>1</v>
      </c>
      <c r="AP110" s="131" t="n">
        <v>1</v>
      </c>
      <c r="AQ110" s="131" t="n">
        <f aca="false">RANDBETWEEN(0,1)</f>
        <v>1</v>
      </c>
      <c r="AR110" s="131" t="n">
        <v>1</v>
      </c>
      <c r="AS110" s="131" t="n">
        <f aca="false">RANDBETWEEN(0,1)</f>
        <v>0</v>
      </c>
      <c r="AT110" s="131" t="n">
        <v>1</v>
      </c>
      <c r="AU110" s="131" t="n">
        <f aca="false">RANDBETWEEN(0,1)</f>
        <v>1</v>
      </c>
      <c r="AV110" s="131" t="n">
        <v>0</v>
      </c>
      <c r="AW110" s="131" t="n">
        <f aca="false">RANDBETWEEN(0,1)</f>
        <v>0</v>
      </c>
      <c r="AX110" s="131" t="n">
        <f aca="false">RANDBETWEEN(0,1)</f>
        <v>1</v>
      </c>
      <c r="AY110" s="131" t="n">
        <f aca="false">RANDBETWEEN(0,1)</f>
        <v>0</v>
      </c>
      <c r="AZ110" s="131" t="n">
        <v>1</v>
      </c>
      <c r="BA110" s="131" t="n">
        <f aca="false">RANDBETWEEN(0,1)</f>
        <v>1</v>
      </c>
      <c r="BB110" s="131" t="n">
        <v>1</v>
      </c>
      <c r="BC110" s="131" t="n">
        <f aca="false">RANDBETWEEN(0,1)</f>
        <v>0</v>
      </c>
      <c r="BD110" s="131" t="n">
        <f aca="false">RANDBETWEEN(0,1)</f>
        <v>0</v>
      </c>
      <c r="BE110" s="132" t="n">
        <f aca="false">RANDBETWEEN(40/6,70/6)/10*$AK$24</f>
        <v>840</v>
      </c>
      <c r="BF110" s="133" t="n">
        <f aca="false">RANDBETWEEN(60,100)/100</f>
        <v>1</v>
      </c>
      <c r="BG110" s="132" t="n">
        <f aca="false">(AO110*$AK$8+AP110*$AK$9+AQ110*$AK$10+AR110*$AK$11+AS110*$AK$12+AT110*$AK$13+AU110*$AK$14+AV110*$AK$15+AW110*$AK$16+AX110*$AK$17+AY110*$AK$18+AZ110*$AK$19+BA110*$AK$20+BB110*$AK$21+BC110*$AK$22+BD110*$AK$23+BE110) * BF110</f>
        <v>9280</v>
      </c>
      <c r="BH110" s="133" t="n">
        <f aca="false">RANDBETWEEN(80,100)/100</f>
        <v>0.88</v>
      </c>
      <c r="BI110" s="132" t="n">
        <f aca="false">(AO110*$AK$8+AP110*$AK$9+AQ110*$AK$10+AR110*$AK$11+AS110*$AK$12+AT110*$AK$13+AU110*$AK$14+AV110*$AK$15+AW110*$AK$16+AX110*$AK$17+AY110*$AK$18+AZ110*$AK$19+BA110*$AK$20+BB110*$AK$21+BC110*$AK$22+BD110*$AK$23+BE110) * BH110</f>
        <v>8166.4</v>
      </c>
      <c r="BN110" s="134"/>
      <c r="BO110" s="135"/>
      <c r="BP110" s="156" t="n">
        <f aca="false">M822</f>
        <v>11459.9155625</v>
      </c>
      <c r="BQ110" s="157" t="n">
        <f aca="false">AC822</f>
        <v>4347.0601140625</v>
      </c>
      <c r="BT110" s="82"/>
      <c r="BU110" s="158"/>
      <c r="BV110" s="140" t="n">
        <f aca="false">QUOTIENT(BW110,$BW$5)</f>
        <v>25</v>
      </c>
      <c r="BW110" s="17" t="n">
        <v>102</v>
      </c>
      <c r="BX110" s="141"/>
      <c r="BY110" s="191" t="s">
        <v>58</v>
      </c>
      <c r="BZ110" s="160" t="e">
        <f aca="true">INDIRECT( ADDRESS(CELL("строка",BG110)-BW110+BV110,68)) * CL110</f>
        <v>#VALUE!</v>
      </c>
      <c r="CA110" s="161" t="e">
        <f aca="true">INDIRECT( ADDRESS(CELL("строка",BG110)-BW110+BV110,59)) *CI110</f>
        <v>#VALUE!</v>
      </c>
      <c r="CB110" s="162" t="e">
        <f aca="true">INDIRECT( ADDRESS(CELL("строка",BG110)-BW110+BV110,69)) * CL110</f>
        <v>#VALUE!</v>
      </c>
      <c r="CC110" s="163" t="e">
        <f aca="true">INDIRECT( ADDRESS(CELL("строка",BG110)-BW110+BV110,61)) *CI110</f>
        <v>#VALUE!</v>
      </c>
      <c r="CD110" s="164" t="e">
        <f aca="false">BZ110-CA110</f>
        <v>#VALUE!</v>
      </c>
      <c r="CE110" s="189" t="e">
        <f aca="false">CB110-CC110</f>
        <v>#VALUE!</v>
      </c>
      <c r="CI110" s="22" t="n">
        <f aca="false">$CI$6</f>
        <v>0.4</v>
      </c>
      <c r="CL110" s="23" t="n">
        <f aca="false">CL106</f>
        <v>0.25</v>
      </c>
    </row>
    <row r="111" customFormat="false" ht="13.25" hidden="false" customHeight="true" outlineLevel="0" collapsed="false">
      <c r="A111" s="151" t="s">
        <v>206</v>
      </c>
      <c r="B111" s="152" t="n">
        <v>9.8</v>
      </c>
      <c r="C111" s="152" t="n">
        <v>763.9</v>
      </c>
      <c r="D111" s="153" t="n">
        <v>53</v>
      </c>
      <c r="E111" s="154" t="s">
        <v>83</v>
      </c>
      <c r="F111" s="153" t="n">
        <v>4.5</v>
      </c>
      <c r="G111" s="115" t="n">
        <v>0.9</v>
      </c>
      <c r="H111" s="116" t="n">
        <f aca="false">RANDBETWEEN(80,100)/100</f>
        <v>0.83</v>
      </c>
      <c r="I111" s="117"/>
      <c r="J111" s="118"/>
      <c r="K111" s="119"/>
      <c r="L111" s="118"/>
      <c r="M111" s="179"/>
      <c r="N111" s="121"/>
      <c r="P111" s="121"/>
      <c r="Q111" s="151" t="s">
        <v>206</v>
      </c>
      <c r="R111" s="152" t="n">
        <v>1.3</v>
      </c>
      <c r="S111" s="152" t="n">
        <v>750.1</v>
      </c>
      <c r="T111" s="153" t="n">
        <v>94</v>
      </c>
      <c r="U111" s="154" t="s">
        <v>78</v>
      </c>
      <c r="V111" s="153" t="n">
        <v>2</v>
      </c>
      <c r="W111" s="115" t="n">
        <v>0.9</v>
      </c>
      <c r="X111" s="116" t="n">
        <f aca="false">RANDBETWEEN(80,100)/100</f>
        <v>0.87</v>
      </c>
      <c r="Y111" s="117"/>
      <c r="Z111" s="118"/>
      <c r="AA111" s="119"/>
      <c r="AB111" s="123"/>
      <c r="AC111" s="124"/>
      <c r="AG111" s="186"/>
      <c r="AM111" s="128" t="n">
        <f aca="false">AM110-1</f>
        <v>44855</v>
      </c>
      <c r="AN111" s="129" t="str">
        <f aca="false">TEXT(AM111,"дддд")</f>
        <v>пятница</v>
      </c>
      <c r="AO111" s="130" t="n">
        <v>1</v>
      </c>
      <c r="AP111" s="131" t="n">
        <v>1</v>
      </c>
      <c r="AQ111" s="131" t="n">
        <f aca="false">RANDBETWEEN(0,1)</f>
        <v>1</v>
      </c>
      <c r="AR111" s="131" t="n">
        <v>1</v>
      </c>
      <c r="AS111" s="131" t="n">
        <f aca="false">RANDBETWEEN(0,1)</f>
        <v>1</v>
      </c>
      <c r="AT111" s="131" t="n">
        <v>1</v>
      </c>
      <c r="AU111" s="131" t="n">
        <f aca="false">RANDBETWEEN(0,1)</f>
        <v>0</v>
      </c>
      <c r="AV111" s="131" t="n">
        <v>0</v>
      </c>
      <c r="AW111" s="131" t="n">
        <f aca="false">RANDBETWEEN(0,1)</f>
        <v>0</v>
      </c>
      <c r="AX111" s="131" t="n">
        <f aca="false">RANDBETWEEN(0,1)</f>
        <v>1</v>
      </c>
      <c r="AY111" s="131" t="n">
        <f aca="false">RANDBETWEEN(0,1)</f>
        <v>1</v>
      </c>
      <c r="AZ111" s="131" t="n">
        <v>1</v>
      </c>
      <c r="BA111" s="131" t="n">
        <f aca="false">RANDBETWEEN(0,1)</f>
        <v>0</v>
      </c>
      <c r="BB111" s="131" t="n">
        <v>1</v>
      </c>
      <c r="BC111" s="131" t="n">
        <f aca="false">RANDBETWEEN(0,1)</f>
        <v>0</v>
      </c>
      <c r="BD111" s="131" t="n">
        <f aca="false">RANDBETWEEN(0,1)</f>
        <v>0</v>
      </c>
      <c r="BE111" s="132" t="n">
        <f aca="false">RANDBETWEEN(40/6,70/6)/10*$AK$24</f>
        <v>960</v>
      </c>
      <c r="BF111" s="133" t="n">
        <f aca="false">RANDBETWEEN(60,100)/100</f>
        <v>0.96</v>
      </c>
      <c r="BG111" s="132" t="n">
        <f aca="false">(AO111*$AK$8+AP111*$AK$9+AQ111*$AK$10+AR111*$AK$11+AS111*$AK$12+AT111*$AK$13+AU111*$AK$14+AV111*$AK$15+AW111*$AK$16+AX111*$AK$17+AY111*$AK$18+AZ111*$AK$19+BA111*$AK$20+BB111*$AK$21+BC111*$AK$22+BD111*$AK$23+BE111) * BF111</f>
        <v>10118.4</v>
      </c>
      <c r="BH111" s="133" t="n">
        <f aca="false">RANDBETWEEN(80,100)/100</f>
        <v>0.81</v>
      </c>
      <c r="BI111" s="132" t="n">
        <f aca="false">(AO111*$AK$8+AP111*$AK$9+AQ111*$AK$10+AR111*$AK$11+AS111*$AK$12+AT111*$AK$13+AU111*$AK$14+AV111*$AK$15+AW111*$AK$16+AX111*$AK$17+AY111*$AK$18+AZ111*$AK$19+BA111*$AK$20+BB111*$AK$21+BC111*$AK$22+BD111*$AK$23+BE111) * BH111</f>
        <v>8537.4</v>
      </c>
      <c r="BN111" s="134"/>
      <c r="BO111" s="135"/>
      <c r="BP111" s="156" t="n">
        <f aca="false">M830</f>
        <v>42141.1887</v>
      </c>
      <c r="BQ111" s="157" t="n">
        <f aca="false">AC830</f>
        <v>4883.73260416666</v>
      </c>
      <c r="BT111" s="82" t="e">
        <f aca="false">IF(SUM(CD108:CD111) &gt; 0,0,(SUM(CD108:CD111))/(-$BM$10*1000))</f>
        <v>#VALUE!</v>
      </c>
      <c r="BU111" s="158" t="e">
        <f aca="false">IF(SUM(CE108:CE111) &gt; 0,0,(SUM(CE108:CE111))/(-$BM$10*1000))</f>
        <v>#VALUE!</v>
      </c>
      <c r="BV111" s="140" t="n">
        <f aca="false">QUOTIENT(BW111,$BW$5)</f>
        <v>25</v>
      </c>
      <c r="BW111" s="17" t="n">
        <v>103</v>
      </c>
      <c r="BX111" s="141"/>
      <c r="BY111" s="192" t="s">
        <v>75</v>
      </c>
      <c r="BZ111" s="172" t="e">
        <f aca="true">INDIRECT( ADDRESS(CELL("строка",BG111)-BW111+BV111,68)) * CL111</f>
        <v>#VALUE!</v>
      </c>
      <c r="CA111" s="173" t="e">
        <f aca="true">INDIRECT( ADDRESS(CELL("строка",BG111)-BW111+BV111,59)) * CI111</f>
        <v>#VALUE!</v>
      </c>
      <c r="CB111" s="174" t="e">
        <f aca="true">INDIRECT( ADDRESS(CELL("строка",BG111)-BW111+BV111,69)) * CL111</f>
        <v>#VALUE!</v>
      </c>
      <c r="CC111" s="175" t="e">
        <f aca="true">INDIRECT( ADDRESS(CELL("строка",BG111)-BW111+BV111,61)) *CI111</f>
        <v>#VALUE!</v>
      </c>
      <c r="CD111" s="176" t="e">
        <f aca="false">BZ111-CA111</f>
        <v>#VALUE!</v>
      </c>
      <c r="CE111" s="187" t="e">
        <f aca="false">CB111-CC111</f>
        <v>#VALUE!</v>
      </c>
      <c r="CI111" s="178" t="n">
        <f aca="false">$CI$7</f>
        <v>0.1</v>
      </c>
      <c r="CL111" s="23" t="n">
        <f aca="false">CL107</f>
        <v>0.25</v>
      </c>
    </row>
    <row r="112" customFormat="false" ht="13.25" hidden="false" customHeight="true" outlineLevel="0" collapsed="false">
      <c r="A112" s="151" t="s">
        <v>207</v>
      </c>
      <c r="B112" s="152" t="n">
        <v>14.3</v>
      </c>
      <c r="C112" s="152" t="n">
        <v>763.6</v>
      </c>
      <c r="D112" s="153" t="n">
        <v>41</v>
      </c>
      <c r="E112" s="154" t="s">
        <v>83</v>
      </c>
      <c r="F112" s="153" t="n">
        <v>4.5</v>
      </c>
      <c r="G112" s="115" t="n">
        <v>0.95</v>
      </c>
      <c r="H112" s="116" t="n">
        <f aca="false">RANDBETWEEN(80,100)/100</f>
        <v>0.91</v>
      </c>
      <c r="I112" s="117"/>
      <c r="J112" s="118"/>
      <c r="K112" s="119"/>
      <c r="L112" s="118"/>
      <c r="M112" s="179"/>
      <c r="N112" s="121"/>
      <c r="P112" s="121"/>
      <c r="Q112" s="151" t="s">
        <v>207</v>
      </c>
      <c r="R112" s="152" t="n">
        <v>1.5</v>
      </c>
      <c r="S112" s="152" t="n">
        <v>749.1</v>
      </c>
      <c r="T112" s="153" t="n">
        <v>95</v>
      </c>
      <c r="U112" s="154" t="s">
        <v>78</v>
      </c>
      <c r="V112" s="153" t="n">
        <v>2</v>
      </c>
      <c r="W112" s="115" t="n">
        <v>0.9</v>
      </c>
      <c r="X112" s="116" t="n">
        <f aca="false">RANDBETWEEN(80,100)/100</f>
        <v>0.83</v>
      </c>
      <c r="Y112" s="117"/>
      <c r="Z112" s="118"/>
      <c r="AA112" s="119"/>
      <c r="AB112" s="123"/>
      <c r="AC112" s="124"/>
      <c r="AG112" s="186"/>
      <c r="AM112" s="128" t="n">
        <f aca="false">AM111-1</f>
        <v>44854</v>
      </c>
      <c r="AN112" s="129" t="str">
        <f aca="false">TEXT(AM112,"дддд")</f>
        <v>четверг</v>
      </c>
      <c r="AO112" s="130" t="n">
        <v>1</v>
      </c>
      <c r="AP112" s="131" t="n">
        <v>1</v>
      </c>
      <c r="AQ112" s="131" t="n">
        <f aca="false">RANDBETWEEN(0,1)</f>
        <v>0</v>
      </c>
      <c r="AR112" s="131" t="n">
        <v>1</v>
      </c>
      <c r="AS112" s="131" t="n">
        <f aca="false">RANDBETWEEN(0,1)</f>
        <v>0</v>
      </c>
      <c r="AT112" s="131" t="n">
        <v>1</v>
      </c>
      <c r="AU112" s="131" t="n">
        <f aca="false">RANDBETWEEN(0,1)</f>
        <v>1</v>
      </c>
      <c r="AV112" s="131" t="n">
        <v>0</v>
      </c>
      <c r="AW112" s="131" t="n">
        <f aca="false">RANDBETWEEN(0,1)</f>
        <v>0</v>
      </c>
      <c r="AX112" s="131" t="n">
        <f aca="false">RANDBETWEEN(0,1)</f>
        <v>1</v>
      </c>
      <c r="AY112" s="131" t="n">
        <f aca="false">RANDBETWEEN(0,1)</f>
        <v>1</v>
      </c>
      <c r="AZ112" s="131" t="n">
        <v>1</v>
      </c>
      <c r="BA112" s="131" t="n">
        <f aca="false">RANDBETWEEN(0,1)</f>
        <v>1</v>
      </c>
      <c r="BB112" s="131" t="n">
        <v>1</v>
      </c>
      <c r="BC112" s="131" t="n">
        <f aca="false">RANDBETWEEN(0,1)</f>
        <v>0</v>
      </c>
      <c r="BD112" s="131" t="n">
        <f aca="false">RANDBETWEEN(0,1)</f>
        <v>1</v>
      </c>
      <c r="BE112" s="132" t="n">
        <f aca="false">RANDBETWEEN(40/6,70/6)/10*$AK$24</f>
        <v>960</v>
      </c>
      <c r="BF112" s="133" t="n">
        <f aca="false">RANDBETWEEN(60,100)/100</f>
        <v>0.62</v>
      </c>
      <c r="BG112" s="132" t="n">
        <f aca="false">(AO112*$AK$8+AP112*$AK$9+AQ112*$AK$10+AR112*$AK$11+AS112*$AK$12+AT112*$AK$13+AU112*$AK$14+AV112*$AK$15+AW112*$AK$16+AX112*$AK$17+AY112*$AK$18+AZ112*$AK$19+BA112*$AK$20+BB112*$AK$21+BC112*$AK$22+BD112*$AK$23+BE112) * BF112</f>
        <v>6696</v>
      </c>
      <c r="BH112" s="133" t="n">
        <f aca="false">RANDBETWEEN(80,100)/100</f>
        <v>0.9</v>
      </c>
      <c r="BI112" s="132" t="n">
        <f aca="false">(AO112*$AK$8+AP112*$AK$9+AQ112*$AK$10+AR112*$AK$11+AS112*$AK$12+AT112*$AK$13+AU112*$AK$14+AV112*$AK$15+AW112*$AK$16+AX112*$AK$17+AY112*$AK$18+AZ112*$AK$19+BA112*$AK$20+BB112*$AK$21+BC112*$AK$22+BD112*$AK$23+BE112) * BH112</f>
        <v>9720</v>
      </c>
      <c r="BN112" s="134"/>
      <c r="BO112" s="135"/>
      <c r="BP112" s="156" t="n">
        <f aca="false">M838</f>
        <v>40979.1259333333</v>
      </c>
      <c r="BQ112" s="157" t="n">
        <f aca="false">AC838</f>
        <v>6110.1130125</v>
      </c>
      <c r="BT112" s="82" t="s">
        <v>79</v>
      </c>
      <c r="BU112" s="158"/>
      <c r="BV112" s="140" t="n">
        <f aca="false">QUOTIENT(BW112,$BW$5)</f>
        <v>26</v>
      </c>
      <c r="BW112" s="17" t="n">
        <v>104</v>
      </c>
      <c r="BX112" s="141" t="n">
        <f aca="false">DATE(2023,2,(1-QUOTIENT(BW112,$BW$5)))</f>
        <v>44932</v>
      </c>
      <c r="BY112" s="190" t="s">
        <v>80</v>
      </c>
      <c r="BZ112" s="143" t="e">
        <f aca="true">INDIRECT( ADDRESS(CELL("строка",BG112)-BW112+BV112,68)) * CL112</f>
        <v>#VALUE!</v>
      </c>
      <c r="CA112" s="144" t="e">
        <f aca="true">INDIRECT( ADDRESS(CELL("строка",BG112)-BW112+BV112,59)) *CI112</f>
        <v>#VALUE!</v>
      </c>
      <c r="CB112" s="145" t="e">
        <f aca="true">INDIRECT( ADDRESS(CELL("строка",BG112)-BW112+BV112,69)) * CL112</f>
        <v>#VALUE!</v>
      </c>
      <c r="CC112" s="146" t="e">
        <f aca="true">INDIRECT( ADDRESS(CELL("строка",BG112)-BW112+BV112,61)) *CI112</f>
        <v>#VALUE!</v>
      </c>
      <c r="CD112" s="147" t="e">
        <f aca="false">BZ112-CA112</f>
        <v>#VALUE!</v>
      </c>
      <c r="CE112" s="188" t="e">
        <f aca="false">CB112-CC112</f>
        <v>#VALUE!</v>
      </c>
      <c r="CI112" s="22" t="n">
        <f aca="false">$CI$4</f>
        <v>0.2</v>
      </c>
      <c r="CL112" s="23" t="n">
        <f aca="false">CL108</f>
        <v>0.25</v>
      </c>
    </row>
    <row r="113" customFormat="false" ht="13.25" hidden="false" customHeight="true" outlineLevel="0" collapsed="false">
      <c r="A113" s="151" t="s">
        <v>208</v>
      </c>
      <c r="B113" s="152" t="n">
        <v>13.8</v>
      </c>
      <c r="C113" s="152" t="n">
        <v>764.2</v>
      </c>
      <c r="D113" s="153" t="n">
        <v>38</v>
      </c>
      <c r="E113" s="154" t="s">
        <v>78</v>
      </c>
      <c r="F113" s="153" t="n">
        <v>3</v>
      </c>
      <c r="G113" s="115" t="n">
        <v>0.75</v>
      </c>
      <c r="H113" s="116" t="n">
        <f aca="false">RANDBETWEEN(80,100)/100</f>
        <v>0.93</v>
      </c>
      <c r="I113" s="117"/>
      <c r="J113" s="118"/>
      <c r="K113" s="119"/>
      <c r="L113" s="118"/>
      <c r="M113" s="179"/>
      <c r="N113" s="121"/>
      <c r="P113" s="121"/>
      <c r="Q113" s="151" t="s">
        <v>208</v>
      </c>
      <c r="R113" s="152" t="n">
        <v>2.3</v>
      </c>
      <c r="S113" s="152" t="n">
        <v>748.9</v>
      </c>
      <c r="T113" s="153" t="n">
        <v>93</v>
      </c>
      <c r="U113" s="154" t="s">
        <v>78</v>
      </c>
      <c r="V113" s="153" t="n">
        <v>2</v>
      </c>
      <c r="W113" s="115" t="n">
        <v>0.9</v>
      </c>
      <c r="X113" s="116" t="n">
        <f aca="false">RANDBETWEEN(80,100)/100</f>
        <v>0.86</v>
      </c>
      <c r="Y113" s="117"/>
      <c r="Z113" s="118"/>
      <c r="AA113" s="119"/>
      <c r="AB113" s="123"/>
      <c r="AC113" s="124"/>
      <c r="AG113" s="186"/>
      <c r="AM113" s="128" t="n">
        <f aca="false">AM112-1</f>
        <v>44853</v>
      </c>
      <c r="AN113" s="129" t="str">
        <f aca="false">TEXT(AM113,"дддд")</f>
        <v>среда</v>
      </c>
      <c r="AO113" s="130" t="n">
        <v>1</v>
      </c>
      <c r="AP113" s="131" t="n">
        <v>1</v>
      </c>
      <c r="AQ113" s="131" t="n">
        <f aca="false">RANDBETWEEN(0,1)</f>
        <v>1</v>
      </c>
      <c r="AR113" s="131" t="n">
        <v>1</v>
      </c>
      <c r="AS113" s="131" t="n">
        <f aca="false">RANDBETWEEN(0,1)</f>
        <v>0</v>
      </c>
      <c r="AT113" s="131" t="n">
        <v>1</v>
      </c>
      <c r="AU113" s="131" t="n">
        <f aca="false">RANDBETWEEN(0,1)</f>
        <v>0</v>
      </c>
      <c r="AV113" s="131" t="n">
        <v>0</v>
      </c>
      <c r="AW113" s="131" t="n">
        <f aca="false">RANDBETWEEN(0,1)</f>
        <v>0</v>
      </c>
      <c r="AX113" s="131" t="n">
        <f aca="false">RANDBETWEEN(0,1)</f>
        <v>0</v>
      </c>
      <c r="AY113" s="131" t="n">
        <f aca="false">RANDBETWEEN(0,1)</f>
        <v>1</v>
      </c>
      <c r="AZ113" s="131" t="n">
        <v>1</v>
      </c>
      <c r="BA113" s="131" t="n">
        <f aca="false">RANDBETWEEN(0,1)</f>
        <v>0</v>
      </c>
      <c r="BB113" s="131" t="n">
        <v>1</v>
      </c>
      <c r="BC113" s="131" t="n">
        <f aca="false">RANDBETWEEN(0,1)</f>
        <v>1</v>
      </c>
      <c r="BD113" s="131" t="n">
        <f aca="false">RANDBETWEEN(0,1)</f>
        <v>0</v>
      </c>
      <c r="BE113" s="132" t="n">
        <f aca="false">RANDBETWEEN(40/6,70/6)/10*$AK$24</f>
        <v>960</v>
      </c>
      <c r="BF113" s="133" t="n">
        <f aca="false">RANDBETWEEN(60,100)/100</f>
        <v>0.66</v>
      </c>
      <c r="BG113" s="132" t="n">
        <f aca="false">(AO113*$AK$8+AP113*$AK$9+AQ113*$AK$10+AR113*$AK$11+AS113*$AK$12+AT113*$AK$13+AU113*$AK$14+AV113*$AK$15+AW113*$AK$16+AX113*$AK$17+AY113*$AK$18+AZ113*$AK$19+BA113*$AK$20+BB113*$AK$21+BC113*$AK$22+BD113*$AK$23+BE113) * BF113</f>
        <v>5874</v>
      </c>
      <c r="BH113" s="133" t="n">
        <f aca="false">RANDBETWEEN(80,100)/100</f>
        <v>0.82</v>
      </c>
      <c r="BI113" s="132" t="n">
        <f aca="false">(AO113*$AK$8+AP113*$AK$9+AQ113*$AK$10+AR113*$AK$11+AS113*$AK$12+AT113*$AK$13+AU113*$AK$14+AV113*$AK$15+AW113*$AK$16+AX113*$AK$17+AY113*$AK$18+AZ113*$AK$19+BA113*$AK$20+BB113*$AK$21+BC113*$AK$22+BD113*$AK$23+BE113) * BH113</f>
        <v>7298</v>
      </c>
      <c r="BN113" s="134"/>
      <c r="BO113" s="135"/>
      <c r="BP113" s="156" t="n">
        <f aca="false">M846</f>
        <v>9346.5588125</v>
      </c>
      <c r="BQ113" s="157" t="n">
        <f aca="false">AC846</f>
        <v>4874.50498333333</v>
      </c>
      <c r="BT113" s="82"/>
      <c r="BU113" s="158"/>
      <c r="BV113" s="140" t="n">
        <f aca="false">QUOTIENT(BW113,$BW$5)</f>
        <v>26</v>
      </c>
      <c r="BW113" s="17" t="n">
        <v>105</v>
      </c>
      <c r="BX113" s="141"/>
      <c r="BY113" s="191" t="s">
        <v>84</v>
      </c>
      <c r="BZ113" s="160" t="e">
        <f aca="true">INDIRECT( ADDRESS(CELL("строка",BG113)-BW113+BV113,68)) * CL113</f>
        <v>#VALUE!</v>
      </c>
      <c r="CA113" s="161" t="e">
        <f aca="true">INDIRECT( ADDRESS(CELL("строка",BG113)-BW113+BV113,59)) *CI113</f>
        <v>#VALUE!</v>
      </c>
      <c r="CB113" s="162" t="e">
        <f aca="true">INDIRECT( ADDRESS(CELL("строка",BG113)-BW113+BV113,69)) * CL113</f>
        <v>#VALUE!</v>
      </c>
      <c r="CC113" s="163" t="e">
        <f aca="true">INDIRECT( ADDRESS(CELL("строка",BG113)-BW113+BV113,61)) *CI113</f>
        <v>#VALUE!</v>
      </c>
      <c r="CD113" s="164" t="e">
        <f aca="false">BZ113-CA113</f>
        <v>#VALUE!</v>
      </c>
      <c r="CE113" s="189" t="e">
        <f aca="false">CB113-CC113</f>
        <v>#VALUE!</v>
      </c>
      <c r="CI113" s="22" t="n">
        <f aca="false">$CI$5</f>
        <v>0.3</v>
      </c>
      <c r="CL113" s="23" t="n">
        <f aca="false">CL109</f>
        <v>0.25</v>
      </c>
    </row>
    <row r="114" customFormat="false" ht="13.25" hidden="false" customHeight="true" outlineLevel="0" collapsed="false">
      <c r="A114" s="151" t="s">
        <v>209</v>
      </c>
      <c r="B114" s="152" t="n">
        <v>3.5</v>
      </c>
      <c r="C114" s="152" t="n">
        <v>764.3</v>
      </c>
      <c r="D114" s="153" t="n">
        <v>71</v>
      </c>
      <c r="E114" s="154" t="s">
        <v>83</v>
      </c>
      <c r="F114" s="153" t="n">
        <v>3</v>
      </c>
      <c r="G114" s="115" t="n">
        <v>0.25</v>
      </c>
      <c r="H114" s="116" t="n">
        <f aca="false">RANDBETWEEN(80,100)/100</f>
        <v>0.88</v>
      </c>
      <c r="I114" s="117"/>
      <c r="J114" s="118"/>
      <c r="K114" s="119"/>
      <c r="L114" s="118"/>
      <c r="M114" s="179"/>
      <c r="N114" s="121"/>
      <c r="P114" s="121"/>
      <c r="Q114" s="151" t="s">
        <v>209</v>
      </c>
      <c r="R114" s="152" t="n">
        <v>1.6</v>
      </c>
      <c r="S114" s="152" t="n">
        <v>747.4</v>
      </c>
      <c r="T114" s="153" t="n">
        <v>93</v>
      </c>
      <c r="U114" s="154" t="s">
        <v>78</v>
      </c>
      <c r="V114" s="153" t="n">
        <v>2</v>
      </c>
      <c r="W114" s="115" t="n">
        <v>0.9</v>
      </c>
      <c r="X114" s="116" t="n">
        <f aca="false">RANDBETWEEN(80,100)/100</f>
        <v>0.84</v>
      </c>
      <c r="Y114" s="117"/>
      <c r="Z114" s="118"/>
      <c r="AA114" s="119"/>
      <c r="AB114" s="123"/>
      <c r="AC114" s="124"/>
      <c r="AG114" s="186"/>
      <c r="AM114" s="128" t="n">
        <f aca="false">AM113-1</f>
        <v>44852</v>
      </c>
      <c r="AN114" s="129" t="str">
        <f aca="false">TEXT(AM114,"дддд")</f>
        <v>вторник</v>
      </c>
      <c r="AO114" s="130" t="n">
        <v>1</v>
      </c>
      <c r="AP114" s="131" t="n">
        <v>1</v>
      </c>
      <c r="AQ114" s="131" t="n">
        <f aca="false">RANDBETWEEN(0,1)</f>
        <v>0</v>
      </c>
      <c r="AR114" s="131" t="n">
        <v>1</v>
      </c>
      <c r="AS114" s="131" t="n">
        <f aca="false">RANDBETWEEN(0,1)</f>
        <v>1</v>
      </c>
      <c r="AT114" s="131" t="n">
        <v>1</v>
      </c>
      <c r="AU114" s="131" t="n">
        <f aca="false">RANDBETWEEN(0,1)</f>
        <v>1</v>
      </c>
      <c r="AV114" s="131" t="n">
        <v>0</v>
      </c>
      <c r="AW114" s="131" t="n">
        <f aca="false">RANDBETWEEN(0,1)</f>
        <v>1</v>
      </c>
      <c r="AX114" s="131" t="n">
        <f aca="false">RANDBETWEEN(0,1)</f>
        <v>1</v>
      </c>
      <c r="AY114" s="131" t="n">
        <f aca="false">RANDBETWEEN(0,1)</f>
        <v>0</v>
      </c>
      <c r="AZ114" s="131" t="n">
        <v>1</v>
      </c>
      <c r="BA114" s="131" t="n">
        <f aca="false">RANDBETWEEN(0,1)</f>
        <v>1</v>
      </c>
      <c r="BB114" s="131" t="n">
        <v>1</v>
      </c>
      <c r="BC114" s="131" t="n">
        <f aca="false">RANDBETWEEN(0,1)</f>
        <v>0</v>
      </c>
      <c r="BD114" s="131" t="n">
        <f aca="false">RANDBETWEEN(0,1)</f>
        <v>0</v>
      </c>
      <c r="BE114" s="132" t="n">
        <f aca="false">RANDBETWEEN(40/6,70/6)/10*$AK$24</f>
        <v>1200</v>
      </c>
      <c r="BF114" s="133" t="n">
        <f aca="false">RANDBETWEEN(60,100)/100</f>
        <v>0.84</v>
      </c>
      <c r="BG114" s="132" t="n">
        <f aca="false">(AO114*$AK$8+AP114*$AK$9+AQ114*$AK$10+AR114*$AK$11+AS114*$AK$12+AT114*$AK$13+AU114*$AK$14+AV114*$AK$15+AW114*$AK$16+AX114*$AK$17+AY114*$AK$18+AZ114*$AK$19+BA114*$AK$20+BB114*$AK$21+BC114*$AK$22+BD114*$AK$23+BE114) * BF114</f>
        <v>9861.6</v>
      </c>
      <c r="BH114" s="133" t="n">
        <f aca="false">RANDBETWEEN(80,100)/100</f>
        <v>0.95</v>
      </c>
      <c r="BI114" s="132" t="n">
        <f aca="false">(AO114*$AK$8+AP114*$AK$9+AQ114*$AK$10+AR114*$AK$11+AS114*$AK$12+AT114*$AK$13+AU114*$AK$14+AV114*$AK$15+AW114*$AK$16+AX114*$AK$17+AY114*$AK$18+AZ114*$AK$19+BA114*$AK$20+BB114*$AK$21+BC114*$AK$22+BD114*$AK$23+BE114) * BH114</f>
        <v>11153</v>
      </c>
      <c r="BN114" s="134"/>
      <c r="BO114" s="135"/>
      <c r="BP114" s="156" t="n">
        <f aca="false">M854</f>
        <v>12366.1515625</v>
      </c>
      <c r="BQ114" s="157" t="n">
        <f aca="false">AC854</f>
        <v>5431.61488125</v>
      </c>
      <c r="BT114" s="82"/>
      <c r="BU114" s="158"/>
      <c r="BV114" s="140" t="n">
        <f aca="false">QUOTIENT(BW114,$BW$5)</f>
        <v>26</v>
      </c>
      <c r="BW114" s="17" t="n">
        <v>106</v>
      </c>
      <c r="BX114" s="141"/>
      <c r="BY114" s="191" t="s">
        <v>58</v>
      </c>
      <c r="BZ114" s="160" t="e">
        <f aca="true">INDIRECT( ADDRESS(CELL("строка",BG114)-BW114+BV114,68)) * CL114</f>
        <v>#VALUE!</v>
      </c>
      <c r="CA114" s="161" t="e">
        <f aca="true">INDIRECT( ADDRESS(CELL("строка",BG114)-BW114+BV114,59)) *CI114</f>
        <v>#VALUE!</v>
      </c>
      <c r="CB114" s="162" t="e">
        <f aca="true">INDIRECT( ADDRESS(CELL("строка",BG114)-BW114+BV114,69)) * CL114</f>
        <v>#VALUE!</v>
      </c>
      <c r="CC114" s="163" t="e">
        <f aca="true">INDIRECT( ADDRESS(CELL("строка",BG114)-BW114+BV114,61)) *CI114</f>
        <v>#VALUE!</v>
      </c>
      <c r="CD114" s="164" t="e">
        <f aca="false">BZ114-CA114</f>
        <v>#VALUE!</v>
      </c>
      <c r="CE114" s="189" t="e">
        <f aca="false">CB114-CC114</f>
        <v>#VALUE!</v>
      </c>
      <c r="CI114" s="22" t="n">
        <f aca="false">$CI$6</f>
        <v>0.4</v>
      </c>
      <c r="CL114" s="23" t="n">
        <f aca="false">CL110</f>
        <v>0.25</v>
      </c>
    </row>
    <row r="115" customFormat="false" ht="13.25" hidden="false" customHeight="true" outlineLevel="0" collapsed="false">
      <c r="A115" s="151" t="s">
        <v>210</v>
      </c>
      <c r="B115" s="152" t="n">
        <v>3</v>
      </c>
      <c r="C115" s="152" t="n">
        <v>763.6</v>
      </c>
      <c r="D115" s="153" t="n">
        <v>73</v>
      </c>
      <c r="E115" s="154" t="s">
        <v>83</v>
      </c>
      <c r="F115" s="153" t="n">
        <v>3</v>
      </c>
      <c r="G115" s="115" t="n">
        <v>0.9</v>
      </c>
      <c r="H115" s="116" t="n">
        <f aca="false">RANDBETWEEN(80,100)/100</f>
        <v>0.81</v>
      </c>
      <c r="I115" s="117"/>
      <c r="J115" s="118"/>
      <c r="K115" s="119"/>
      <c r="L115" s="118"/>
      <c r="M115" s="179"/>
      <c r="N115" s="121"/>
      <c r="P115" s="121"/>
      <c r="Q115" s="151" t="s">
        <v>210</v>
      </c>
      <c r="R115" s="152" t="n">
        <v>1</v>
      </c>
      <c r="S115" s="152" t="n">
        <v>746.2</v>
      </c>
      <c r="T115" s="153" t="n">
        <v>93</v>
      </c>
      <c r="U115" s="154" t="s">
        <v>78</v>
      </c>
      <c r="V115" s="153" t="n">
        <v>3</v>
      </c>
      <c r="W115" s="115" t="n">
        <v>0.9</v>
      </c>
      <c r="X115" s="116" t="n">
        <f aca="false">RANDBETWEEN(80,100)/100</f>
        <v>0.97</v>
      </c>
      <c r="Y115" s="117"/>
      <c r="Z115" s="118"/>
      <c r="AA115" s="119"/>
      <c r="AB115" s="123"/>
      <c r="AC115" s="124"/>
      <c r="AG115" s="186"/>
      <c r="AM115" s="128" t="n">
        <f aca="false">AM114-1</f>
        <v>44851</v>
      </c>
      <c r="AN115" s="129" t="str">
        <f aca="false">TEXT(AM115,"дддд")</f>
        <v>понедельник</v>
      </c>
      <c r="AO115" s="130" t="n">
        <v>1</v>
      </c>
      <c r="AP115" s="131" t="n">
        <v>1</v>
      </c>
      <c r="AQ115" s="131" t="n">
        <f aca="false">RANDBETWEEN(0,1)</f>
        <v>0</v>
      </c>
      <c r="AR115" s="131" t="n">
        <v>1</v>
      </c>
      <c r="AS115" s="131" t="n">
        <f aca="false">RANDBETWEEN(0,1)</f>
        <v>1</v>
      </c>
      <c r="AT115" s="131" t="n">
        <v>1</v>
      </c>
      <c r="AU115" s="131" t="n">
        <f aca="false">RANDBETWEEN(0,1)</f>
        <v>0</v>
      </c>
      <c r="AV115" s="131" t="n">
        <v>0</v>
      </c>
      <c r="AW115" s="131" t="n">
        <f aca="false">RANDBETWEEN(0,1)</f>
        <v>0</v>
      </c>
      <c r="AX115" s="131" t="n">
        <f aca="false">RANDBETWEEN(0,1)</f>
        <v>1</v>
      </c>
      <c r="AY115" s="131" t="n">
        <f aca="false">RANDBETWEEN(0,1)</f>
        <v>0</v>
      </c>
      <c r="AZ115" s="131" t="n">
        <v>1</v>
      </c>
      <c r="BA115" s="131" t="n">
        <f aca="false">RANDBETWEEN(0,1)</f>
        <v>1</v>
      </c>
      <c r="BB115" s="131" t="n">
        <v>1</v>
      </c>
      <c r="BC115" s="131" t="n">
        <f aca="false">RANDBETWEEN(0,1)</f>
        <v>0</v>
      </c>
      <c r="BD115" s="131" t="n">
        <f aca="false">RANDBETWEEN(0,1)</f>
        <v>1</v>
      </c>
      <c r="BE115" s="132" t="n">
        <f aca="false">RANDBETWEEN(40/6,70/6)/10*$AK$24</f>
        <v>1080</v>
      </c>
      <c r="BF115" s="133" t="n">
        <f aca="false">RANDBETWEEN(60,100)/100</f>
        <v>0.76</v>
      </c>
      <c r="BG115" s="132" t="n">
        <f aca="false">(AO115*$AK$8+AP115*$AK$9+AQ115*$AK$10+AR115*$AK$11+AS115*$AK$12+AT115*$AK$13+AU115*$AK$14+AV115*$AK$15+AW115*$AK$16+AX115*$AK$17+AY115*$AK$18+AZ115*$AK$19+BA115*$AK$20+BB115*$AK$21+BC115*$AK$22+BD115*$AK$23+BE115) * BF115</f>
        <v>7645.6</v>
      </c>
      <c r="BH115" s="133" t="n">
        <f aca="false">RANDBETWEEN(80,100)/100</f>
        <v>0.86</v>
      </c>
      <c r="BI115" s="132" t="n">
        <f aca="false">(AO115*$AK$8+AP115*$AK$9+AQ115*$AK$10+AR115*$AK$11+AS115*$AK$12+AT115*$AK$13+AU115*$AK$14+AV115*$AK$15+AW115*$AK$16+AX115*$AK$17+AY115*$AK$18+AZ115*$AK$19+BA115*$AK$20+BB115*$AK$21+BC115*$AK$22+BD115*$AK$23+BE115) * BH115</f>
        <v>8651.6</v>
      </c>
      <c r="BN115" s="134"/>
      <c r="BO115" s="135"/>
      <c r="BP115" s="156" t="n">
        <f aca="false">M862</f>
        <v>39230.6788125</v>
      </c>
      <c r="BQ115" s="157" t="n">
        <f aca="false">AC862</f>
        <v>5842.49255208333</v>
      </c>
      <c r="BT115" s="82" t="e">
        <f aca="false">IF(SUM(CD112:CD115) &gt; 0,0,(SUM(CD112:CD115))/(-$BM$10*1000))</f>
        <v>#VALUE!</v>
      </c>
      <c r="BU115" s="158" t="e">
        <f aca="false">IF(SUM(CE112:CE115) &gt; 0,0,(SUM(CE112:CE115))/(-$BM$10*1000))</f>
        <v>#VALUE!</v>
      </c>
      <c r="BV115" s="140" t="n">
        <f aca="false">QUOTIENT(BW115,$BW$5)</f>
        <v>26</v>
      </c>
      <c r="BW115" s="17" t="n">
        <v>107</v>
      </c>
      <c r="BX115" s="141"/>
      <c r="BY115" s="192" t="s">
        <v>75</v>
      </c>
      <c r="BZ115" s="172" t="e">
        <f aca="true">INDIRECT( ADDRESS(CELL("строка",BG115)-BW115+BV115,68)) * CL115</f>
        <v>#VALUE!</v>
      </c>
      <c r="CA115" s="173" t="e">
        <f aca="true">INDIRECT( ADDRESS(CELL("строка",BG115)-BW115+BV115,59)) * CI115</f>
        <v>#VALUE!</v>
      </c>
      <c r="CB115" s="174" t="e">
        <f aca="true">INDIRECT( ADDRESS(CELL("строка",BG115)-BW115+BV115,69)) * CL115</f>
        <v>#VALUE!</v>
      </c>
      <c r="CC115" s="175" t="e">
        <f aca="true">INDIRECT( ADDRESS(CELL("строка",BG115)-BW115+BV115,61)) *CI115</f>
        <v>#VALUE!</v>
      </c>
      <c r="CD115" s="176" t="e">
        <f aca="false">BZ115-CA115</f>
        <v>#VALUE!</v>
      </c>
      <c r="CE115" s="187" t="e">
        <f aca="false">CB115-CC115</f>
        <v>#VALUE!</v>
      </c>
      <c r="CI115" s="178" t="n">
        <f aca="false">$CI$7</f>
        <v>0.1</v>
      </c>
      <c r="CL115" s="23" t="n">
        <f aca="false">CL111</f>
        <v>0.25</v>
      </c>
    </row>
    <row r="116" customFormat="false" ht="13.25" hidden="false" customHeight="true" outlineLevel="0" collapsed="false">
      <c r="A116" s="151" t="s">
        <v>211</v>
      </c>
      <c r="B116" s="152" t="n">
        <v>2.5</v>
      </c>
      <c r="C116" s="152" t="n">
        <v>763.3</v>
      </c>
      <c r="D116" s="153" t="n">
        <v>74</v>
      </c>
      <c r="E116" s="154" t="s">
        <v>107</v>
      </c>
      <c r="F116" s="153" t="n">
        <v>3</v>
      </c>
      <c r="G116" s="115" t="n">
        <v>0.9</v>
      </c>
      <c r="H116" s="116" t="n">
        <f aca="false">RANDBETWEEN(80,100)/100</f>
        <v>0.83</v>
      </c>
      <c r="I116" s="117"/>
      <c r="J116" s="118"/>
      <c r="K116" s="119"/>
      <c r="L116" s="118"/>
      <c r="M116" s="179"/>
      <c r="N116" s="121"/>
      <c r="P116" s="121"/>
      <c r="Q116" s="151" t="s">
        <v>211</v>
      </c>
      <c r="R116" s="152" t="n">
        <v>1</v>
      </c>
      <c r="S116" s="152" t="n">
        <v>746.5</v>
      </c>
      <c r="T116" s="153" t="n">
        <v>91</v>
      </c>
      <c r="U116" s="154" t="s">
        <v>78</v>
      </c>
      <c r="V116" s="153" t="n">
        <v>3</v>
      </c>
      <c r="W116" s="115" t="n">
        <v>0.9</v>
      </c>
      <c r="X116" s="116" t="n">
        <f aca="false">RANDBETWEEN(80,100)/100</f>
        <v>0.95</v>
      </c>
      <c r="Y116" s="117"/>
      <c r="Z116" s="118"/>
      <c r="AA116" s="119"/>
      <c r="AB116" s="123"/>
      <c r="AC116" s="124"/>
      <c r="AG116" s="186"/>
      <c r="AM116" s="128" t="n">
        <f aca="false">AM115-1</f>
        <v>44850</v>
      </c>
      <c r="AN116" s="129" t="str">
        <f aca="false">TEXT(AM116,"дддд")</f>
        <v>воскресенье</v>
      </c>
      <c r="AO116" s="130" t="n">
        <v>1</v>
      </c>
      <c r="AP116" s="131" t="n">
        <v>1</v>
      </c>
      <c r="AQ116" s="131" t="n">
        <f aca="false">RANDBETWEEN(0,1)</f>
        <v>0</v>
      </c>
      <c r="AR116" s="131" t="n">
        <v>1</v>
      </c>
      <c r="AS116" s="131" t="n">
        <f aca="false">RANDBETWEEN(0,1)</f>
        <v>0</v>
      </c>
      <c r="AT116" s="131" t="n">
        <v>1</v>
      </c>
      <c r="AU116" s="131" t="n">
        <f aca="false">RANDBETWEEN(0,1)</f>
        <v>0</v>
      </c>
      <c r="AV116" s="131" t="n">
        <v>0</v>
      </c>
      <c r="AW116" s="131" t="n">
        <f aca="false">RANDBETWEEN(0,1)</f>
        <v>0</v>
      </c>
      <c r="AX116" s="131" t="n">
        <f aca="false">RANDBETWEEN(0,1)</f>
        <v>0</v>
      </c>
      <c r="AY116" s="131" t="n">
        <f aca="false">RANDBETWEEN(0,1)</f>
        <v>0</v>
      </c>
      <c r="AZ116" s="131" t="n">
        <v>1</v>
      </c>
      <c r="BA116" s="131" t="n">
        <f aca="false">RANDBETWEEN(0,1)</f>
        <v>1</v>
      </c>
      <c r="BB116" s="131" t="n">
        <v>1</v>
      </c>
      <c r="BC116" s="131" t="n">
        <f aca="false">RANDBETWEEN(0,1)</f>
        <v>0</v>
      </c>
      <c r="BD116" s="131" t="n">
        <f aca="false">RANDBETWEEN(0,1)</f>
        <v>1</v>
      </c>
      <c r="BE116" s="132" t="n">
        <f aca="false">RANDBETWEEN(40/6,70/6)/10*$AK$24</f>
        <v>960</v>
      </c>
      <c r="BF116" s="133" t="n">
        <f aca="false">RANDBETWEEN(60,100)/100</f>
        <v>0.71</v>
      </c>
      <c r="BG116" s="132" t="n">
        <f aca="false">(AO116*$AK$8+AP116*$AK$9+AQ116*$AK$10+AR116*$AK$11+AS116*$AK$12+AT116*$AK$13+AU116*$AK$14+AV116*$AK$15+AW116*$AK$16+AX116*$AK$17+AY116*$AK$18+AZ116*$AK$19+BA116*$AK$20+BB116*$AK$21+BC116*$AK$22+BD116*$AK$23+BE116) * BF116</f>
        <v>5765.2</v>
      </c>
      <c r="BH116" s="133" t="n">
        <f aca="false">RANDBETWEEN(80,100)/100</f>
        <v>0.91</v>
      </c>
      <c r="BI116" s="132" t="n">
        <f aca="false">(AO116*$AK$8+AP116*$AK$9+AQ116*$AK$10+AR116*$AK$11+AS116*$AK$12+AT116*$AK$13+AU116*$AK$14+AV116*$AK$15+AW116*$AK$16+AX116*$AK$17+AY116*$AK$18+AZ116*$AK$19+BA116*$AK$20+BB116*$AK$21+BC116*$AK$22+BD116*$AK$23+BE116) * BH116</f>
        <v>7389.2</v>
      </c>
      <c r="BN116" s="134"/>
      <c r="BO116" s="135"/>
      <c r="BP116" s="156" t="n">
        <f aca="false">M870</f>
        <v>51116.6325526042</v>
      </c>
      <c r="BQ116" s="157" t="n">
        <f aca="false">AC870</f>
        <v>11608.241203125</v>
      </c>
      <c r="BT116" s="82" t="s">
        <v>79</v>
      </c>
      <c r="BU116" s="158"/>
      <c r="BV116" s="140" t="n">
        <f aca="false">QUOTIENT(BW116,$BW$5)</f>
        <v>27</v>
      </c>
      <c r="BW116" s="17" t="n">
        <v>108</v>
      </c>
      <c r="BX116" s="141" t="n">
        <f aca="false">DATE(2023,2,(1-QUOTIENT(BW116,$BW$5)))</f>
        <v>44931</v>
      </c>
      <c r="BY116" s="190" t="s">
        <v>80</v>
      </c>
      <c r="BZ116" s="143" t="e">
        <f aca="true">INDIRECT( ADDRESS(CELL("строка",BG116)-BW116+BV116,68)) * CL116</f>
        <v>#VALUE!</v>
      </c>
      <c r="CA116" s="144" t="e">
        <f aca="true">INDIRECT( ADDRESS(CELL("строка",BG116)-BW116+BV116,59)) *CI116</f>
        <v>#VALUE!</v>
      </c>
      <c r="CB116" s="145" t="e">
        <f aca="true">INDIRECT( ADDRESS(CELL("строка",BG116)-BW116+BV116,69)) * CL116</f>
        <v>#VALUE!</v>
      </c>
      <c r="CC116" s="146" t="e">
        <f aca="true">INDIRECT( ADDRESS(CELL("строка",BG116)-BW116+BV116,61)) *CI116</f>
        <v>#VALUE!</v>
      </c>
      <c r="CD116" s="147" t="e">
        <f aca="false">BZ116-CA116</f>
        <v>#VALUE!</v>
      </c>
      <c r="CE116" s="188" t="e">
        <f aca="false">CB116-CC116</f>
        <v>#VALUE!</v>
      </c>
      <c r="CI116" s="22" t="n">
        <f aca="false">$CI$4</f>
        <v>0.2</v>
      </c>
      <c r="CL116" s="23" t="n">
        <f aca="false">CL112</f>
        <v>0.25</v>
      </c>
    </row>
    <row r="117" customFormat="false" ht="13.25" hidden="false" customHeight="true" outlineLevel="0" collapsed="false">
      <c r="A117" s="151" t="s">
        <v>212</v>
      </c>
      <c r="B117" s="152" t="n">
        <v>3.6</v>
      </c>
      <c r="C117" s="152" t="n">
        <v>762.9</v>
      </c>
      <c r="D117" s="153" t="n">
        <v>70</v>
      </c>
      <c r="E117" s="154" t="s">
        <v>107</v>
      </c>
      <c r="F117" s="153" t="n">
        <v>1.5</v>
      </c>
      <c r="G117" s="115" t="n">
        <v>0.9</v>
      </c>
      <c r="H117" s="116" t="n">
        <f aca="false">RANDBETWEEN(80,100)/100</f>
        <v>0.86</v>
      </c>
      <c r="I117" s="117"/>
      <c r="J117" s="118"/>
      <c r="K117" s="119"/>
      <c r="L117" s="118"/>
      <c r="M117" s="179"/>
      <c r="N117" s="121"/>
      <c r="P117" s="121"/>
      <c r="Q117" s="151" t="s">
        <v>212</v>
      </c>
      <c r="R117" s="152" t="n">
        <v>0.6</v>
      </c>
      <c r="S117" s="152" t="n">
        <v>747.4</v>
      </c>
      <c r="T117" s="153" t="n">
        <v>89</v>
      </c>
      <c r="U117" s="154" t="s">
        <v>78</v>
      </c>
      <c r="V117" s="153" t="n">
        <v>3</v>
      </c>
      <c r="W117" s="115" t="n">
        <v>0.9</v>
      </c>
      <c r="X117" s="116" t="n">
        <f aca="false">RANDBETWEEN(80,100)/100</f>
        <v>0.97</v>
      </c>
      <c r="Y117" s="117"/>
      <c r="Z117" s="118"/>
      <c r="AA117" s="119"/>
      <c r="AB117" s="123"/>
      <c r="AC117" s="124"/>
      <c r="AG117" s="186"/>
      <c r="AM117" s="128" t="n">
        <f aca="false">AM116-1</f>
        <v>44849</v>
      </c>
      <c r="AN117" s="129" t="str">
        <f aca="false">TEXT(AM117,"дддд")</f>
        <v>суббота</v>
      </c>
      <c r="AO117" s="130" t="n">
        <v>1</v>
      </c>
      <c r="AP117" s="131" t="n">
        <v>1</v>
      </c>
      <c r="AQ117" s="131" t="n">
        <f aca="false">RANDBETWEEN(0,1)</f>
        <v>1</v>
      </c>
      <c r="AR117" s="131" t="n">
        <v>1</v>
      </c>
      <c r="AS117" s="131" t="n">
        <f aca="false">RANDBETWEEN(0,1)</f>
        <v>1</v>
      </c>
      <c r="AT117" s="131" t="n">
        <v>1</v>
      </c>
      <c r="AU117" s="131" t="n">
        <f aca="false">RANDBETWEEN(0,1)</f>
        <v>1</v>
      </c>
      <c r="AV117" s="131" t="n">
        <v>0</v>
      </c>
      <c r="AW117" s="131" t="n">
        <f aca="false">RANDBETWEEN(0,1)</f>
        <v>1</v>
      </c>
      <c r="AX117" s="131" t="n">
        <f aca="false">RANDBETWEEN(0,1)</f>
        <v>0</v>
      </c>
      <c r="AY117" s="131" t="n">
        <f aca="false">RANDBETWEEN(0,1)</f>
        <v>0</v>
      </c>
      <c r="AZ117" s="131" t="n">
        <v>1</v>
      </c>
      <c r="BA117" s="131" t="n">
        <f aca="false">RANDBETWEEN(0,1)</f>
        <v>0</v>
      </c>
      <c r="BB117" s="131" t="n">
        <v>1</v>
      </c>
      <c r="BC117" s="131" t="n">
        <f aca="false">RANDBETWEEN(0,1)</f>
        <v>0</v>
      </c>
      <c r="BD117" s="131" t="n">
        <f aca="false">RANDBETWEEN(0,1)</f>
        <v>0</v>
      </c>
      <c r="BE117" s="132" t="n">
        <f aca="false">RANDBETWEEN(40/6,70/6)/10*$AK$24</f>
        <v>1080</v>
      </c>
      <c r="BF117" s="133" t="n">
        <f aca="false">RANDBETWEEN(60,100)/100</f>
        <v>0.77</v>
      </c>
      <c r="BG117" s="132" t="n">
        <f aca="false">(AO117*$AK$8+AP117*$AK$9+AQ117*$AK$10+AR117*$AK$11+AS117*$AK$12+AT117*$AK$13+AU117*$AK$14+AV117*$AK$15+AW117*$AK$16+AX117*$AK$17+AY117*$AK$18+AZ117*$AK$19+BA117*$AK$20+BB117*$AK$21+BC117*$AK$22+BD117*$AK$23+BE117) * BF117</f>
        <v>7854</v>
      </c>
      <c r="BH117" s="133" t="n">
        <f aca="false">RANDBETWEEN(80,100)/100</f>
        <v>0.99</v>
      </c>
      <c r="BI117" s="132" t="n">
        <f aca="false">(AO117*$AK$8+AP117*$AK$9+AQ117*$AK$10+AR117*$AK$11+AS117*$AK$12+AT117*$AK$13+AU117*$AK$14+AV117*$AK$15+AW117*$AK$16+AX117*$AK$17+AY117*$AK$18+AZ117*$AK$19+BA117*$AK$20+BB117*$AK$21+BC117*$AK$22+BD117*$AK$23+BE117) * BH117</f>
        <v>10098</v>
      </c>
      <c r="BN117" s="134"/>
      <c r="BO117" s="135"/>
      <c r="BP117" s="156" t="n">
        <f aca="false">M878</f>
        <v>49027.0594600694</v>
      </c>
      <c r="BQ117" s="157" t="n">
        <f aca="false">AC878</f>
        <v>5004.12777265625</v>
      </c>
      <c r="BT117" s="82"/>
      <c r="BU117" s="158"/>
      <c r="BV117" s="140" t="n">
        <f aca="false">QUOTIENT(BW117,$BW$5)</f>
        <v>27</v>
      </c>
      <c r="BW117" s="17" t="n">
        <v>109</v>
      </c>
      <c r="BX117" s="141"/>
      <c r="BY117" s="191" t="s">
        <v>84</v>
      </c>
      <c r="BZ117" s="160" t="e">
        <f aca="true">INDIRECT( ADDRESS(CELL("строка",BG117)-BW117+BV117,68)) * CL117</f>
        <v>#VALUE!</v>
      </c>
      <c r="CA117" s="161" t="e">
        <f aca="true">INDIRECT( ADDRESS(CELL("строка",BG117)-BW117+BV117,59)) *CI117</f>
        <v>#VALUE!</v>
      </c>
      <c r="CB117" s="162" t="e">
        <f aca="true">INDIRECT( ADDRESS(CELL("строка",BG117)-BW117+BV117,69)) * CL117</f>
        <v>#VALUE!</v>
      </c>
      <c r="CC117" s="163" t="e">
        <f aca="true">INDIRECT( ADDRESS(CELL("строка",BG117)-BW117+BV117,61)) *CI117</f>
        <v>#VALUE!</v>
      </c>
      <c r="CD117" s="164" t="e">
        <f aca="false">BZ117-CA117</f>
        <v>#VALUE!</v>
      </c>
      <c r="CE117" s="189" t="e">
        <f aca="false">CB117-CC117</f>
        <v>#VALUE!</v>
      </c>
      <c r="CI117" s="22" t="n">
        <f aca="false">$CI$5</f>
        <v>0.3</v>
      </c>
      <c r="CL117" s="23" t="n">
        <f aca="false">CL113</f>
        <v>0.25</v>
      </c>
    </row>
    <row r="118" customFormat="false" ht="13.25" hidden="false" customHeight="true" outlineLevel="0" collapsed="false">
      <c r="A118" s="151" t="s">
        <v>213</v>
      </c>
      <c r="B118" s="152" t="n">
        <v>6.8</v>
      </c>
      <c r="C118" s="152" t="n">
        <v>762.4</v>
      </c>
      <c r="D118" s="153" t="n">
        <v>55</v>
      </c>
      <c r="E118" s="154" t="s">
        <v>83</v>
      </c>
      <c r="F118" s="153" t="n">
        <v>1.5</v>
      </c>
      <c r="G118" s="115" t="n">
        <v>0.9</v>
      </c>
      <c r="H118" s="116" t="n">
        <f aca="false">RANDBETWEEN(80,100)/100</f>
        <v>0.95</v>
      </c>
      <c r="I118" s="117" t="n">
        <v>0.38431712962963</v>
      </c>
      <c r="J118" s="118" t="n">
        <v>0.38431712962963</v>
      </c>
      <c r="K118" s="119" t="n">
        <f aca="false">(J118 * 24) * $B$3 * $F$3 * (1 - 0.7*AVERAGE(G118:G125)) * AVERAGE(H118:H125)</f>
        <v>7079.93724088542</v>
      </c>
      <c r="L118" s="118" t="n">
        <f aca="false">IF(AVERAGE(F118:F125)&gt; $J$3, $B$4*$F$4*AVERAGE(F118:F125)/$B$5*24*AVERAGE(H118:H125), $B$4*$F$4*AVERAGE(F118:F125)/$B$5*24*AVERAGE(H118:H125) * 0.2)</f>
        <v>3298.5</v>
      </c>
      <c r="M118" s="179" t="n">
        <f aca="false">K118+L118</f>
        <v>10378.4372408854</v>
      </c>
      <c r="N118" s="121"/>
      <c r="P118" s="121"/>
      <c r="Q118" s="151" t="s">
        <v>213</v>
      </c>
      <c r="R118" s="152" t="n">
        <v>-0.1</v>
      </c>
      <c r="S118" s="152" t="n">
        <v>748.3</v>
      </c>
      <c r="T118" s="153" t="n">
        <v>82</v>
      </c>
      <c r="U118" s="154" t="s">
        <v>78</v>
      </c>
      <c r="V118" s="153" t="n">
        <v>3</v>
      </c>
      <c r="W118" s="115" t="n">
        <v>0.9</v>
      </c>
      <c r="X118" s="116" t="n">
        <f aca="false">RANDBETWEEN(80,100)/100</f>
        <v>0.86</v>
      </c>
      <c r="Y118" s="117" t="n">
        <v>0.323726851851852</v>
      </c>
      <c r="Z118" s="118" t="n">
        <v>0.323726851851852</v>
      </c>
      <c r="AA118" s="119" t="n">
        <f aca="false">(Z118 * 24) * $B$3 * $F$3 * (1 - 0.7 * AVERAGE(W118:W125)) * AVERAGE(X118:X125)</f>
        <v>3165.03858333333</v>
      </c>
      <c r="AB118" s="123" t="n">
        <f aca="false">IF(AVERAGE(V118:V125)&gt; $J$3, $B$4*$F$4*AVERAGE(V118:V125)/$B$5*24*AVERAGE(X118:X125), $B$4*$F$4*AVERAGE(V118:V125)/$B$5*24*AVERAGE(X118:X125) * 0.2)</f>
        <v>2936</v>
      </c>
      <c r="AC118" s="124" t="n">
        <f aca="false">AA118+AB118</f>
        <v>6101.03858333333</v>
      </c>
      <c r="AG118" s="186"/>
      <c r="AM118" s="128" t="n">
        <f aca="false">AM117-1</f>
        <v>44848</v>
      </c>
      <c r="AN118" s="129" t="str">
        <f aca="false">TEXT(AM118,"дддд")</f>
        <v>пятница</v>
      </c>
      <c r="AO118" s="130" t="n">
        <v>1</v>
      </c>
      <c r="AP118" s="131" t="n">
        <v>1</v>
      </c>
      <c r="AQ118" s="131" t="n">
        <f aca="false">RANDBETWEEN(0,1)</f>
        <v>1</v>
      </c>
      <c r="AR118" s="131" t="n">
        <v>1</v>
      </c>
      <c r="AS118" s="131" t="n">
        <f aca="false">RANDBETWEEN(0,1)</f>
        <v>1</v>
      </c>
      <c r="AT118" s="131" t="n">
        <v>1</v>
      </c>
      <c r="AU118" s="131" t="n">
        <f aca="false">RANDBETWEEN(0,1)</f>
        <v>1</v>
      </c>
      <c r="AV118" s="131" t="n">
        <v>0</v>
      </c>
      <c r="AW118" s="131" t="n">
        <f aca="false">RANDBETWEEN(0,1)</f>
        <v>1</v>
      </c>
      <c r="AX118" s="131" t="n">
        <f aca="false">RANDBETWEEN(0,1)</f>
        <v>1</v>
      </c>
      <c r="AY118" s="131" t="n">
        <f aca="false">RANDBETWEEN(0,1)</f>
        <v>0</v>
      </c>
      <c r="AZ118" s="131" t="n">
        <v>1</v>
      </c>
      <c r="BA118" s="131" t="n">
        <f aca="false">RANDBETWEEN(0,1)</f>
        <v>0</v>
      </c>
      <c r="BB118" s="131" t="n">
        <v>1</v>
      </c>
      <c r="BC118" s="131" t="n">
        <f aca="false">RANDBETWEEN(0,1)</f>
        <v>1</v>
      </c>
      <c r="BD118" s="131" t="n">
        <f aca="false">RANDBETWEEN(0,1)</f>
        <v>0</v>
      </c>
      <c r="BE118" s="132" t="n">
        <f aca="false">RANDBETWEEN(40/6,70/6)/10*$AK$24</f>
        <v>840</v>
      </c>
      <c r="BF118" s="133" t="n">
        <f aca="false">RANDBETWEEN(60,100)/100</f>
        <v>0.99</v>
      </c>
      <c r="BG118" s="132" t="n">
        <f aca="false">(AO118*$AK$8+AP118*$AK$9+AQ118*$AK$10+AR118*$AK$11+AS118*$AK$12+AT118*$AK$13+AU118*$AK$14+AV118*$AK$15+AW118*$AK$16+AX118*$AK$17+AY118*$AK$18+AZ118*$AK$19+BA118*$AK$20+BB118*$AK$21+BC118*$AK$22+BD118*$AK$23+BE118) * BF118</f>
        <v>11048.4</v>
      </c>
      <c r="BH118" s="133" t="n">
        <f aca="false">RANDBETWEEN(80,100)/100</f>
        <v>0.89</v>
      </c>
      <c r="BI118" s="132" t="n">
        <f aca="false">(AO118*$AK$8+AP118*$AK$9+AQ118*$AK$10+AR118*$AK$11+AS118*$AK$12+AT118*$AK$13+AU118*$AK$14+AV118*$AK$15+AW118*$AK$16+AX118*$AK$17+AY118*$AK$18+AZ118*$AK$19+BA118*$AK$20+BB118*$AK$21+BC118*$AK$22+BD118*$AK$23+BE118) * BH118</f>
        <v>9932.4</v>
      </c>
      <c r="BN118" s="134"/>
      <c r="BO118" s="135"/>
      <c r="BP118" s="156" t="n">
        <f aca="false">M886</f>
        <v>13617.7958333333</v>
      </c>
      <c r="BQ118" s="157" t="n">
        <f aca="false">AC886</f>
        <v>6666.0518203125</v>
      </c>
      <c r="BT118" s="82"/>
      <c r="BU118" s="158"/>
      <c r="BV118" s="140" t="n">
        <f aca="false">QUOTIENT(BW118,$BW$5)</f>
        <v>27</v>
      </c>
      <c r="BW118" s="17" t="n">
        <v>110</v>
      </c>
      <c r="BX118" s="141"/>
      <c r="BY118" s="191" t="s">
        <v>58</v>
      </c>
      <c r="BZ118" s="160" t="e">
        <f aca="true">INDIRECT( ADDRESS(CELL("строка",BG118)-BW118+BV118,68)) * CL118</f>
        <v>#VALUE!</v>
      </c>
      <c r="CA118" s="161" t="e">
        <f aca="true">INDIRECT( ADDRESS(CELL("строка",BG118)-BW118+BV118,59)) *CI118</f>
        <v>#VALUE!</v>
      </c>
      <c r="CB118" s="162" t="e">
        <f aca="true">INDIRECT( ADDRESS(CELL("строка",BG118)-BW118+BV118,69)) * CL118</f>
        <v>#VALUE!</v>
      </c>
      <c r="CC118" s="163" t="e">
        <f aca="true">INDIRECT( ADDRESS(CELL("строка",BG118)-BW118+BV118,61)) *CI118</f>
        <v>#VALUE!</v>
      </c>
      <c r="CD118" s="164" t="e">
        <f aca="false">BZ118-CA118</f>
        <v>#VALUE!</v>
      </c>
      <c r="CE118" s="189" t="e">
        <f aca="false">CB118-CC118</f>
        <v>#VALUE!</v>
      </c>
      <c r="CI118" s="22" t="n">
        <f aca="false">$CI$6</f>
        <v>0.4</v>
      </c>
      <c r="CL118" s="23" t="n">
        <f aca="false">CL114</f>
        <v>0.25</v>
      </c>
    </row>
    <row r="119" customFormat="false" ht="13.25" hidden="false" customHeight="true" outlineLevel="0" collapsed="false">
      <c r="A119" s="151" t="s">
        <v>214</v>
      </c>
      <c r="B119" s="152" t="n">
        <v>8.3</v>
      </c>
      <c r="C119" s="152" t="n">
        <v>761.5</v>
      </c>
      <c r="D119" s="153" t="n">
        <v>55</v>
      </c>
      <c r="E119" s="154" t="s">
        <v>93</v>
      </c>
      <c r="F119" s="153" t="n">
        <v>3</v>
      </c>
      <c r="G119" s="115" t="n">
        <v>0.75</v>
      </c>
      <c r="H119" s="116" t="n">
        <f aca="false">RANDBETWEEN(80,100)/100</f>
        <v>0.94</v>
      </c>
      <c r="I119" s="117"/>
      <c r="J119" s="118"/>
      <c r="K119" s="119"/>
      <c r="L119" s="118"/>
      <c r="M119" s="179"/>
      <c r="N119" s="121"/>
      <c r="P119" s="121"/>
      <c r="Q119" s="151" t="s">
        <v>214</v>
      </c>
      <c r="R119" s="152" t="n">
        <v>1</v>
      </c>
      <c r="S119" s="152" t="n">
        <v>748.1</v>
      </c>
      <c r="T119" s="153" t="n">
        <v>75</v>
      </c>
      <c r="U119" s="154" t="s">
        <v>78</v>
      </c>
      <c r="V119" s="153" t="n">
        <v>3</v>
      </c>
      <c r="W119" s="115" t="n">
        <v>0.9</v>
      </c>
      <c r="X119" s="116" t="n">
        <f aca="false">RANDBETWEEN(80,100)/100</f>
        <v>0.86</v>
      </c>
      <c r="Y119" s="117"/>
      <c r="Z119" s="118"/>
      <c r="AA119" s="119"/>
      <c r="AB119" s="123"/>
      <c r="AC119" s="124"/>
      <c r="AG119" s="186"/>
      <c r="AM119" s="128" t="n">
        <f aca="false">AM118-1</f>
        <v>44847</v>
      </c>
      <c r="AN119" s="129" t="str">
        <f aca="false">TEXT(AM119,"дддд")</f>
        <v>четверг</v>
      </c>
      <c r="AO119" s="130" t="n">
        <v>1</v>
      </c>
      <c r="AP119" s="131" t="n">
        <v>1</v>
      </c>
      <c r="AQ119" s="131" t="n">
        <f aca="false">RANDBETWEEN(0,1)</f>
        <v>1</v>
      </c>
      <c r="AR119" s="131" t="n">
        <v>1</v>
      </c>
      <c r="AS119" s="131" t="n">
        <f aca="false">RANDBETWEEN(0,1)</f>
        <v>1</v>
      </c>
      <c r="AT119" s="131" t="n">
        <v>1</v>
      </c>
      <c r="AU119" s="131" t="n">
        <f aca="false">RANDBETWEEN(0,1)</f>
        <v>1</v>
      </c>
      <c r="AV119" s="131" t="n">
        <v>0</v>
      </c>
      <c r="AW119" s="131" t="n">
        <f aca="false">RANDBETWEEN(0,1)</f>
        <v>1</v>
      </c>
      <c r="AX119" s="131" t="n">
        <f aca="false">RANDBETWEEN(0,1)</f>
        <v>0</v>
      </c>
      <c r="AY119" s="131" t="n">
        <f aca="false">RANDBETWEEN(0,1)</f>
        <v>0</v>
      </c>
      <c r="AZ119" s="131" t="n">
        <v>1</v>
      </c>
      <c r="BA119" s="131" t="n">
        <f aca="false">RANDBETWEEN(0,1)</f>
        <v>1</v>
      </c>
      <c r="BB119" s="131" t="n">
        <v>1</v>
      </c>
      <c r="BC119" s="131" t="n">
        <f aca="false">RANDBETWEEN(0,1)</f>
        <v>0</v>
      </c>
      <c r="BD119" s="131" t="n">
        <f aca="false">RANDBETWEEN(0,1)</f>
        <v>0</v>
      </c>
      <c r="BE119" s="132" t="n">
        <f aca="false">RANDBETWEEN(40/6,70/6)/10*$AK$24</f>
        <v>1200</v>
      </c>
      <c r="BF119" s="133" t="n">
        <f aca="false">RANDBETWEEN(60,100)/100</f>
        <v>0.98</v>
      </c>
      <c r="BG119" s="132" t="n">
        <f aca="false">(AO119*$AK$8+AP119*$AK$9+AQ119*$AK$10+AR119*$AK$11+AS119*$AK$12+AT119*$AK$13+AU119*$AK$14+AV119*$AK$15+AW119*$AK$16+AX119*$AK$17+AY119*$AK$18+AZ119*$AK$19+BA119*$AK$20+BB119*$AK$21+BC119*$AK$22+BD119*$AK$23+BE119) * BF119</f>
        <v>10701.6</v>
      </c>
      <c r="BH119" s="133" t="n">
        <f aca="false">RANDBETWEEN(80,100)/100</f>
        <v>0.91</v>
      </c>
      <c r="BI119" s="132" t="n">
        <f aca="false">(AO119*$AK$8+AP119*$AK$9+AQ119*$AK$10+AR119*$AK$11+AS119*$AK$12+AT119*$AK$13+AU119*$AK$14+AV119*$AK$15+AW119*$AK$16+AX119*$AK$17+AY119*$AK$18+AZ119*$AK$19+BA119*$AK$20+BB119*$AK$21+BC119*$AK$22+BD119*$AK$23+BE119) * BH119</f>
        <v>9937.2</v>
      </c>
      <c r="BN119" s="134"/>
      <c r="BO119" s="135"/>
      <c r="BP119" s="156" t="n">
        <f aca="false">M894</f>
        <v>9649.9229</v>
      </c>
      <c r="BQ119" s="157" t="n">
        <f aca="false">AC894</f>
        <v>6520.0253625</v>
      </c>
      <c r="BT119" s="82" t="e">
        <f aca="false">IF(SUM(CD116:CD119) &gt; 0,0,(SUM(CD116:CD119))/(-$BM$10*1000))</f>
        <v>#VALUE!</v>
      </c>
      <c r="BU119" s="158" t="e">
        <f aca="false">IF(SUM(CE116:CE119) &gt; 0,0,(SUM(CE116:CE119))/(-$BM$10*1000))</f>
        <v>#VALUE!</v>
      </c>
      <c r="BV119" s="140" t="n">
        <f aca="false">QUOTIENT(BW119,$BW$5)</f>
        <v>27</v>
      </c>
      <c r="BW119" s="17" t="n">
        <v>111</v>
      </c>
      <c r="BX119" s="141"/>
      <c r="BY119" s="192" t="s">
        <v>75</v>
      </c>
      <c r="BZ119" s="172" t="e">
        <f aca="true">INDIRECT( ADDRESS(CELL("строка",BG119)-BW119+BV119,68)) * CL119</f>
        <v>#VALUE!</v>
      </c>
      <c r="CA119" s="173" t="e">
        <f aca="true">INDIRECT( ADDRESS(CELL("строка",BG119)-BW119+BV119,59)) * CI119</f>
        <v>#VALUE!</v>
      </c>
      <c r="CB119" s="174" t="e">
        <f aca="true">INDIRECT( ADDRESS(CELL("строка",BG119)-BW119+BV119,69)) * CL119</f>
        <v>#VALUE!</v>
      </c>
      <c r="CC119" s="175" t="e">
        <f aca="true">INDIRECT( ADDRESS(CELL("строка",BG119)-BW119+BV119,61)) *CI119</f>
        <v>#VALUE!</v>
      </c>
      <c r="CD119" s="176" t="e">
        <f aca="false">BZ119-CA119</f>
        <v>#VALUE!</v>
      </c>
      <c r="CE119" s="187" t="e">
        <f aca="false">CB119-CC119</f>
        <v>#VALUE!</v>
      </c>
      <c r="CI119" s="178" t="n">
        <f aca="false">$CI$7</f>
        <v>0.1</v>
      </c>
      <c r="CL119" s="23" t="n">
        <f aca="false">CL115</f>
        <v>0.25</v>
      </c>
    </row>
    <row r="120" customFormat="false" ht="13.25" hidden="false" customHeight="true" outlineLevel="0" collapsed="false">
      <c r="A120" s="151" t="s">
        <v>215</v>
      </c>
      <c r="B120" s="152" t="n">
        <v>13.9</v>
      </c>
      <c r="C120" s="152" t="n">
        <v>760.6</v>
      </c>
      <c r="D120" s="153" t="n">
        <v>35</v>
      </c>
      <c r="E120" s="154" t="s">
        <v>107</v>
      </c>
      <c r="F120" s="153" t="n">
        <v>3</v>
      </c>
      <c r="G120" s="115" t="n">
        <v>0.75</v>
      </c>
      <c r="H120" s="116" t="n">
        <f aca="false">RANDBETWEEN(80,100)/100</f>
        <v>0.9</v>
      </c>
      <c r="I120" s="117"/>
      <c r="J120" s="118"/>
      <c r="K120" s="119"/>
      <c r="L120" s="118"/>
      <c r="M120" s="179"/>
      <c r="N120" s="121"/>
      <c r="P120" s="121"/>
      <c r="Q120" s="151" t="s">
        <v>215</v>
      </c>
      <c r="R120" s="152" t="n">
        <v>0.8</v>
      </c>
      <c r="S120" s="152" t="n">
        <v>748.5</v>
      </c>
      <c r="T120" s="153" t="n">
        <v>86</v>
      </c>
      <c r="U120" s="154" t="s">
        <v>78</v>
      </c>
      <c r="V120" s="153" t="n">
        <v>2</v>
      </c>
      <c r="W120" s="115" t="n">
        <v>0.9</v>
      </c>
      <c r="X120" s="116" t="n">
        <f aca="false">RANDBETWEEN(80,100)/100</f>
        <v>0.94</v>
      </c>
      <c r="Y120" s="117"/>
      <c r="Z120" s="118"/>
      <c r="AA120" s="119"/>
      <c r="AB120" s="123"/>
      <c r="AC120" s="124"/>
      <c r="AG120" s="186"/>
      <c r="AM120" s="128" t="n">
        <f aca="false">AM119-1</f>
        <v>44846</v>
      </c>
      <c r="AN120" s="129" t="str">
        <f aca="false">TEXT(AM120,"дддд")</f>
        <v>среда</v>
      </c>
      <c r="AO120" s="130" t="n">
        <v>1</v>
      </c>
      <c r="AP120" s="131" t="n">
        <v>1</v>
      </c>
      <c r="AQ120" s="131" t="n">
        <f aca="false">RANDBETWEEN(0,1)</f>
        <v>1</v>
      </c>
      <c r="AR120" s="131" t="n">
        <v>1</v>
      </c>
      <c r="AS120" s="131" t="n">
        <f aca="false">RANDBETWEEN(0,1)</f>
        <v>0</v>
      </c>
      <c r="AT120" s="131" t="n">
        <v>1</v>
      </c>
      <c r="AU120" s="131" t="n">
        <f aca="false">RANDBETWEEN(0,1)</f>
        <v>1</v>
      </c>
      <c r="AV120" s="131" t="n">
        <v>0</v>
      </c>
      <c r="AW120" s="131" t="n">
        <f aca="false">RANDBETWEEN(0,1)</f>
        <v>1</v>
      </c>
      <c r="AX120" s="131" t="n">
        <f aca="false">RANDBETWEEN(0,1)</f>
        <v>1</v>
      </c>
      <c r="AY120" s="131" t="n">
        <f aca="false">RANDBETWEEN(0,1)</f>
        <v>1</v>
      </c>
      <c r="AZ120" s="131" t="n">
        <v>1</v>
      </c>
      <c r="BA120" s="131" t="n">
        <f aca="false">RANDBETWEEN(0,1)</f>
        <v>1</v>
      </c>
      <c r="BB120" s="131" t="n">
        <v>1</v>
      </c>
      <c r="BC120" s="131" t="n">
        <f aca="false">RANDBETWEEN(0,1)</f>
        <v>0</v>
      </c>
      <c r="BD120" s="131" t="n">
        <f aca="false">RANDBETWEEN(0,1)</f>
        <v>0</v>
      </c>
      <c r="BE120" s="132" t="n">
        <f aca="false">RANDBETWEEN(40/6,70/6)/10*$AK$24</f>
        <v>1080</v>
      </c>
      <c r="BF120" s="133" t="n">
        <f aca="false">RANDBETWEEN(60,100)/100</f>
        <v>0.6</v>
      </c>
      <c r="BG120" s="132" t="n">
        <f aca="false">(AO120*$AK$8+AP120*$AK$9+AQ120*$AK$10+AR120*$AK$11+AS120*$AK$12+AT120*$AK$13+AU120*$AK$14+AV120*$AK$15+AW120*$AK$16+AX120*$AK$17+AY120*$AK$18+AZ120*$AK$19+BA120*$AK$20+BB120*$AK$21+BC120*$AK$22+BD120*$AK$23+BE120) * BF120</f>
        <v>7392</v>
      </c>
      <c r="BH120" s="133" t="n">
        <f aca="false">RANDBETWEEN(80,100)/100</f>
        <v>0.97</v>
      </c>
      <c r="BI120" s="132" t="n">
        <f aca="false">(AO120*$AK$8+AP120*$AK$9+AQ120*$AK$10+AR120*$AK$11+AS120*$AK$12+AT120*$AK$13+AU120*$AK$14+AV120*$AK$15+AW120*$AK$16+AX120*$AK$17+AY120*$AK$18+AZ120*$AK$19+BA120*$AK$20+BB120*$AK$21+BC120*$AK$22+BD120*$AK$23+BE120) * BH120</f>
        <v>11950.4</v>
      </c>
      <c r="BN120" s="134"/>
      <c r="BO120" s="135"/>
      <c r="BP120" s="156" t="n">
        <f aca="false">M902</f>
        <v>33978.430435</v>
      </c>
      <c r="BQ120" s="157" t="n">
        <f aca="false">AC902</f>
        <v>8057.8408125</v>
      </c>
      <c r="BT120" s="82" t="s">
        <v>79</v>
      </c>
      <c r="BU120" s="158"/>
      <c r="BV120" s="140" t="n">
        <f aca="false">QUOTIENT(BW120,$BW$5)</f>
        <v>28</v>
      </c>
      <c r="BW120" s="17" t="n">
        <v>112</v>
      </c>
      <c r="BX120" s="141" t="n">
        <f aca="false">DATE(2023,2,(1-QUOTIENT(BW120,$BW$5)))</f>
        <v>44930</v>
      </c>
      <c r="BY120" s="190" t="s">
        <v>80</v>
      </c>
      <c r="BZ120" s="143" t="e">
        <f aca="true">INDIRECT( ADDRESS(CELL("строка",BG120)-BW120+BV120,68)) * CL120</f>
        <v>#VALUE!</v>
      </c>
      <c r="CA120" s="144" t="e">
        <f aca="true">INDIRECT( ADDRESS(CELL("строка",BG120)-BW120+BV120,59)) *CI120</f>
        <v>#VALUE!</v>
      </c>
      <c r="CB120" s="145" t="e">
        <f aca="true">INDIRECT( ADDRESS(CELL("строка",BG120)-BW120+BV120,69)) * CL120</f>
        <v>#VALUE!</v>
      </c>
      <c r="CC120" s="146" t="e">
        <f aca="true">INDIRECT( ADDRESS(CELL("строка",BG120)-BW120+BV120,61)) *CI120</f>
        <v>#VALUE!</v>
      </c>
      <c r="CD120" s="147" t="e">
        <f aca="false">BZ120-CA120</f>
        <v>#VALUE!</v>
      </c>
      <c r="CE120" s="188" t="e">
        <f aca="false">CB120-CC120</f>
        <v>#VALUE!</v>
      </c>
      <c r="CI120" s="22" t="n">
        <f aca="false">$CI$4</f>
        <v>0.2</v>
      </c>
      <c r="CL120" s="23" t="n">
        <f aca="false">CL116</f>
        <v>0.25</v>
      </c>
    </row>
    <row r="121" customFormat="false" ht="13.25" hidden="false" customHeight="true" outlineLevel="0" collapsed="false">
      <c r="A121" s="151" t="s">
        <v>216</v>
      </c>
      <c r="B121" s="152" t="n">
        <v>9.9</v>
      </c>
      <c r="C121" s="152" t="n">
        <v>761.4</v>
      </c>
      <c r="D121" s="153" t="n">
        <v>46</v>
      </c>
      <c r="E121" s="154" t="s">
        <v>107</v>
      </c>
      <c r="F121" s="153" t="n">
        <v>3</v>
      </c>
      <c r="G121" s="115" t="n">
        <v>0.25</v>
      </c>
      <c r="H121" s="116" t="n">
        <f aca="false">RANDBETWEEN(80,100)/100</f>
        <v>0.85</v>
      </c>
      <c r="I121" s="117"/>
      <c r="J121" s="118"/>
      <c r="K121" s="119"/>
      <c r="L121" s="118"/>
      <c r="M121" s="179"/>
      <c r="N121" s="121"/>
      <c r="P121" s="121"/>
      <c r="Q121" s="151" t="s">
        <v>216</v>
      </c>
      <c r="R121" s="152" t="n">
        <v>0.5</v>
      </c>
      <c r="S121" s="152" t="n">
        <v>748.5</v>
      </c>
      <c r="T121" s="153" t="n">
        <v>82</v>
      </c>
      <c r="U121" s="154" t="s">
        <v>78</v>
      </c>
      <c r="V121" s="153" t="n">
        <v>2</v>
      </c>
      <c r="W121" s="115" t="n">
        <v>0.9</v>
      </c>
      <c r="X121" s="116" t="n">
        <f aca="false">RANDBETWEEN(80,100)/100</f>
        <v>0.97</v>
      </c>
      <c r="Y121" s="117"/>
      <c r="Z121" s="118"/>
      <c r="AA121" s="119"/>
      <c r="AB121" s="123"/>
      <c r="AC121" s="124"/>
      <c r="AG121" s="186"/>
      <c r="AM121" s="128" t="n">
        <f aca="false">AM120-1</f>
        <v>44845</v>
      </c>
      <c r="AN121" s="129" t="str">
        <f aca="false">TEXT(AM121,"дддд")</f>
        <v>вторник</v>
      </c>
      <c r="AO121" s="130" t="n">
        <v>1</v>
      </c>
      <c r="AP121" s="131" t="n">
        <v>1</v>
      </c>
      <c r="AQ121" s="131" t="n">
        <f aca="false">RANDBETWEEN(0,1)</f>
        <v>1</v>
      </c>
      <c r="AR121" s="131" t="n">
        <v>1</v>
      </c>
      <c r="AS121" s="131" t="n">
        <f aca="false">RANDBETWEEN(0,1)</f>
        <v>1</v>
      </c>
      <c r="AT121" s="131" t="n">
        <v>1</v>
      </c>
      <c r="AU121" s="131" t="n">
        <f aca="false">RANDBETWEEN(0,1)</f>
        <v>1</v>
      </c>
      <c r="AV121" s="131" t="n">
        <v>0</v>
      </c>
      <c r="AW121" s="131" t="n">
        <f aca="false">RANDBETWEEN(0,1)</f>
        <v>1</v>
      </c>
      <c r="AX121" s="131" t="n">
        <f aca="false">RANDBETWEEN(0,1)</f>
        <v>1</v>
      </c>
      <c r="AY121" s="131" t="n">
        <f aca="false">RANDBETWEEN(0,1)</f>
        <v>0</v>
      </c>
      <c r="AZ121" s="131" t="n">
        <v>1</v>
      </c>
      <c r="BA121" s="131" t="n">
        <f aca="false">RANDBETWEEN(0,1)</f>
        <v>0</v>
      </c>
      <c r="BB121" s="131" t="n">
        <v>1</v>
      </c>
      <c r="BC121" s="131" t="n">
        <f aca="false">RANDBETWEEN(0,1)</f>
        <v>0</v>
      </c>
      <c r="BD121" s="131" t="n">
        <f aca="false">RANDBETWEEN(0,1)</f>
        <v>0</v>
      </c>
      <c r="BE121" s="132" t="n">
        <f aca="false">RANDBETWEEN(40/6,70/6)/10*$AK$24</f>
        <v>960</v>
      </c>
      <c r="BF121" s="133" t="n">
        <f aca="false">RANDBETWEEN(60,100)/100</f>
        <v>0.98</v>
      </c>
      <c r="BG121" s="132" t="n">
        <f aca="false">(AO121*$AK$8+AP121*$AK$9+AQ121*$AK$10+AR121*$AK$11+AS121*$AK$12+AT121*$AK$13+AU121*$AK$14+AV121*$AK$15+AW121*$AK$16+AX121*$AK$17+AY121*$AK$18+AZ121*$AK$19+BA121*$AK$20+BB121*$AK$21+BC121*$AK$22+BD121*$AK$23+BE121) * BF121</f>
        <v>10878</v>
      </c>
      <c r="BH121" s="133" t="n">
        <f aca="false">RANDBETWEEN(80,100)/100</f>
        <v>0.98</v>
      </c>
      <c r="BI121" s="132" t="n">
        <f aca="false">(AO121*$AK$8+AP121*$AK$9+AQ121*$AK$10+AR121*$AK$11+AS121*$AK$12+AT121*$AK$13+AU121*$AK$14+AV121*$AK$15+AW121*$AK$16+AX121*$AK$17+AY121*$AK$18+AZ121*$AK$19+BA121*$AK$20+BB121*$AK$21+BC121*$AK$22+BD121*$AK$23+BE121) * BH121</f>
        <v>10878</v>
      </c>
      <c r="BN121" s="134"/>
      <c r="BO121" s="135"/>
      <c r="BP121" s="156" t="n">
        <f aca="false">M910</f>
        <v>62418.1697666667</v>
      </c>
      <c r="BQ121" s="157" t="n">
        <f aca="false">AC910</f>
        <v>11609.0528125</v>
      </c>
      <c r="BT121" s="82"/>
      <c r="BU121" s="158"/>
      <c r="BV121" s="140" t="n">
        <f aca="false">QUOTIENT(BW121,$BW$5)</f>
        <v>28</v>
      </c>
      <c r="BW121" s="17" t="n">
        <v>113</v>
      </c>
      <c r="BX121" s="141"/>
      <c r="BY121" s="191" t="s">
        <v>84</v>
      </c>
      <c r="BZ121" s="160" t="e">
        <f aca="true">INDIRECT( ADDRESS(CELL("строка",BG121)-BW121+BV121,68)) * CL121</f>
        <v>#VALUE!</v>
      </c>
      <c r="CA121" s="161" t="e">
        <f aca="true">INDIRECT( ADDRESS(CELL("строка",BG121)-BW121+BV121,59)) *CI121</f>
        <v>#VALUE!</v>
      </c>
      <c r="CB121" s="162" t="e">
        <f aca="true">INDIRECT( ADDRESS(CELL("строка",BG121)-BW121+BV121,69)) * CL121</f>
        <v>#VALUE!</v>
      </c>
      <c r="CC121" s="163" t="e">
        <f aca="true">INDIRECT( ADDRESS(CELL("строка",BG121)-BW121+BV121,61)) *CI121</f>
        <v>#VALUE!</v>
      </c>
      <c r="CD121" s="164" t="e">
        <f aca="false">BZ121-CA121</f>
        <v>#VALUE!</v>
      </c>
      <c r="CE121" s="189" t="e">
        <f aca="false">CB121-CC121</f>
        <v>#VALUE!</v>
      </c>
      <c r="CI121" s="22" t="n">
        <f aca="false">$CI$5</f>
        <v>0.3</v>
      </c>
      <c r="CL121" s="23" t="n">
        <f aca="false">CL117</f>
        <v>0.25</v>
      </c>
    </row>
    <row r="122" customFormat="false" ht="13.25" hidden="false" customHeight="true" outlineLevel="0" collapsed="false">
      <c r="A122" s="151" t="s">
        <v>217</v>
      </c>
      <c r="B122" s="152" t="n">
        <v>-0.6</v>
      </c>
      <c r="C122" s="152" t="n">
        <v>762.1</v>
      </c>
      <c r="D122" s="153" t="n">
        <v>84</v>
      </c>
      <c r="E122" s="154" t="s">
        <v>107</v>
      </c>
      <c r="F122" s="153" t="n">
        <v>4.5</v>
      </c>
      <c r="G122" s="115" t="n">
        <v>0.25</v>
      </c>
      <c r="H122" s="116" t="n">
        <f aca="false">RANDBETWEEN(80,100)/100</f>
        <v>0.92</v>
      </c>
      <c r="I122" s="117"/>
      <c r="J122" s="118"/>
      <c r="K122" s="119"/>
      <c r="L122" s="118"/>
      <c r="M122" s="179"/>
      <c r="N122" s="121"/>
      <c r="P122" s="121"/>
      <c r="Q122" s="151" t="s">
        <v>217</v>
      </c>
      <c r="R122" s="152" t="n">
        <v>0.2</v>
      </c>
      <c r="S122" s="152" t="n">
        <v>747.9</v>
      </c>
      <c r="T122" s="153" t="n">
        <v>83</v>
      </c>
      <c r="U122" s="154" t="s">
        <v>78</v>
      </c>
      <c r="V122" s="153" t="n">
        <v>2</v>
      </c>
      <c r="W122" s="115" t="n">
        <v>0.9</v>
      </c>
      <c r="X122" s="116" t="n">
        <f aca="false">RANDBETWEEN(80,100)/100</f>
        <v>0.86</v>
      </c>
      <c r="Y122" s="117"/>
      <c r="Z122" s="118"/>
      <c r="AA122" s="119"/>
      <c r="AB122" s="123"/>
      <c r="AC122" s="124"/>
      <c r="AG122" s="186"/>
      <c r="AM122" s="128" t="n">
        <f aca="false">AM121-1</f>
        <v>44844</v>
      </c>
      <c r="AN122" s="129" t="str">
        <f aca="false">TEXT(AM122,"дддд")</f>
        <v>понедельник</v>
      </c>
      <c r="AO122" s="130" t="n">
        <v>1</v>
      </c>
      <c r="AP122" s="131" t="n">
        <v>1</v>
      </c>
      <c r="AQ122" s="131" t="n">
        <f aca="false">RANDBETWEEN(0,1)</f>
        <v>1</v>
      </c>
      <c r="AR122" s="131" t="n">
        <v>1</v>
      </c>
      <c r="AS122" s="131" t="n">
        <f aca="false">RANDBETWEEN(0,1)</f>
        <v>1</v>
      </c>
      <c r="AT122" s="131" t="n">
        <v>1</v>
      </c>
      <c r="AU122" s="131" t="n">
        <f aca="false">RANDBETWEEN(0,1)</f>
        <v>1</v>
      </c>
      <c r="AV122" s="131" t="n">
        <v>0</v>
      </c>
      <c r="AW122" s="131" t="n">
        <f aca="false">RANDBETWEEN(0,1)</f>
        <v>1</v>
      </c>
      <c r="AX122" s="131" t="n">
        <f aca="false">RANDBETWEEN(0,1)</f>
        <v>1</v>
      </c>
      <c r="AY122" s="131" t="n">
        <f aca="false">RANDBETWEEN(0,1)</f>
        <v>1</v>
      </c>
      <c r="AZ122" s="131" t="n">
        <v>1</v>
      </c>
      <c r="BA122" s="131" t="n">
        <f aca="false">RANDBETWEEN(0,1)</f>
        <v>0</v>
      </c>
      <c r="BB122" s="131" t="n">
        <v>1</v>
      </c>
      <c r="BC122" s="131" t="n">
        <f aca="false">RANDBETWEEN(0,1)</f>
        <v>1</v>
      </c>
      <c r="BD122" s="131" t="n">
        <f aca="false">RANDBETWEEN(0,1)</f>
        <v>1</v>
      </c>
      <c r="BE122" s="132" t="n">
        <f aca="false">RANDBETWEEN(40/6,70/6)/10*$AK$24</f>
        <v>960</v>
      </c>
      <c r="BF122" s="133" t="n">
        <f aca="false">RANDBETWEEN(60,100)/100</f>
        <v>0.98</v>
      </c>
      <c r="BG122" s="132" t="n">
        <f aca="false">(AO122*$AK$8+AP122*$AK$9+AQ122*$AK$10+AR122*$AK$11+AS122*$AK$12+AT122*$AK$13+AU122*$AK$14+AV122*$AK$15+AW122*$AK$16+AX122*$AK$17+AY122*$AK$18+AZ122*$AK$19+BA122*$AK$20+BB122*$AK$21+BC122*$AK$22+BD122*$AK$23+BE122) * BF122</f>
        <v>12622.4</v>
      </c>
      <c r="BH122" s="133" t="n">
        <f aca="false">RANDBETWEEN(80,100)/100</f>
        <v>0.8</v>
      </c>
      <c r="BI122" s="132" t="n">
        <f aca="false">(AO122*$AK$8+AP122*$AK$9+AQ122*$AK$10+AR122*$AK$11+AS122*$AK$12+AT122*$AK$13+AU122*$AK$14+AV122*$AK$15+AW122*$AK$16+AX122*$AK$17+AY122*$AK$18+AZ122*$AK$19+BA122*$AK$20+BB122*$AK$21+BC122*$AK$22+BD122*$AK$23+BE122) * BH122</f>
        <v>10304</v>
      </c>
      <c r="BN122" s="134"/>
      <c r="BO122" s="135"/>
      <c r="BP122" s="156" t="n">
        <f aca="false">M918</f>
        <v>36752.0806026042</v>
      </c>
      <c r="BQ122" s="157" t="n">
        <f aca="false">AC918</f>
        <v>10443.8972929688</v>
      </c>
      <c r="BT122" s="82"/>
      <c r="BU122" s="158"/>
      <c r="BV122" s="140" t="n">
        <f aca="false">QUOTIENT(BW122,$BW$5)</f>
        <v>28</v>
      </c>
      <c r="BW122" s="17" t="n">
        <v>114</v>
      </c>
      <c r="BX122" s="141"/>
      <c r="BY122" s="191" t="s">
        <v>58</v>
      </c>
      <c r="BZ122" s="160" t="e">
        <f aca="true">INDIRECT( ADDRESS(CELL("строка",BG122)-BW122+BV122,68)) * CL122</f>
        <v>#VALUE!</v>
      </c>
      <c r="CA122" s="161" t="e">
        <f aca="true">INDIRECT( ADDRESS(CELL("строка",BG122)-BW122+BV122,59)) *CI122</f>
        <v>#VALUE!</v>
      </c>
      <c r="CB122" s="162" t="e">
        <f aca="true">INDIRECT( ADDRESS(CELL("строка",BG122)-BW122+BV122,69)) * CL122</f>
        <v>#VALUE!</v>
      </c>
      <c r="CC122" s="163" t="e">
        <f aca="true">INDIRECT( ADDRESS(CELL("строка",BG122)-BW122+BV122,61)) *CI122</f>
        <v>#VALUE!</v>
      </c>
      <c r="CD122" s="164" t="e">
        <f aca="false">BZ122-CA122</f>
        <v>#VALUE!</v>
      </c>
      <c r="CE122" s="189" t="e">
        <f aca="false">CB122-CC122</f>
        <v>#VALUE!</v>
      </c>
      <c r="CI122" s="22" t="n">
        <f aca="false">$CI$6</f>
        <v>0.4</v>
      </c>
      <c r="CL122" s="23" t="n">
        <f aca="false">CL118</f>
        <v>0.25</v>
      </c>
    </row>
    <row r="123" customFormat="false" ht="13.25" hidden="false" customHeight="true" outlineLevel="0" collapsed="false">
      <c r="A123" s="151" t="s">
        <v>218</v>
      </c>
      <c r="B123" s="152" t="n">
        <v>-2.6</v>
      </c>
      <c r="C123" s="152" t="n">
        <v>761.2</v>
      </c>
      <c r="D123" s="153" t="n">
        <v>89</v>
      </c>
      <c r="E123" s="154" t="s">
        <v>107</v>
      </c>
      <c r="F123" s="153" t="n">
        <v>3</v>
      </c>
      <c r="G123" s="115" t="n">
        <v>0.15</v>
      </c>
      <c r="H123" s="116" t="n">
        <f aca="false">RANDBETWEEN(80,100)/100</f>
        <v>0.95</v>
      </c>
      <c r="I123" s="117"/>
      <c r="J123" s="118"/>
      <c r="K123" s="119"/>
      <c r="L123" s="118"/>
      <c r="M123" s="179"/>
      <c r="N123" s="121"/>
      <c r="P123" s="121"/>
      <c r="Q123" s="151" t="s">
        <v>218</v>
      </c>
      <c r="R123" s="152" t="n">
        <v>0.1</v>
      </c>
      <c r="S123" s="152" t="n">
        <v>746.8</v>
      </c>
      <c r="T123" s="153" t="n">
        <v>87</v>
      </c>
      <c r="U123" s="154" t="s">
        <v>78</v>
      </c>
      <c r="V123" s="153" t="n">
        <v>2</v>
      </c>
      <c r="W123" s="115" t="n">
        <v>0.9</v>
      </c>
      <c r="X123" s="116" t="n">
        <f aca="false">RANDBETWEEN(80,100)/100</f>
        <v>0.93</v>
      </c>
      <c r="Y123" s="117"/>
      <c r="Z123" s="118"/>
      <c r="AA123" s="119"/>
      <c r="AB123" s="123"/>
      <c r="AC123" s="124"/>
      <c r="AG123" s="186"/>
      <c r="AM123" s="128" t="n">
        <f aca="false">AM122-1</f>
        <v>44843</v>
      </c>
      <c r="AN123" s="129" t="str">
        <f aca="false">TEXT(AM123,"дддд")</f>
        <v>воскресенье</v>
      </c>
      <c r="AO123" s="130" t="n">
        <v>1</v>
      </c>
      <c r="AP123" s="131" t="n">
        <v>1</v>
      </c>
      <c r="AQ123" s="131" t="n">
        <f aca="false">RANDBETWEEN(0,1)</f>
        <v>0</v>
      </c>
      <c r="AR123" s="131" t="n">
        <v>1</v>
      </c>
      <c r="AS123" s="131" t="n">
        <f aca="false">RANDBETWEEN(0,1)</f>
        <v>1</v>
      </c>
      <c r="AT123" s="131" t="n">
        <v>1</v>
      </c>
      <c r="AU123" s="131" t="n">
        <f aca="false">RANDBETWEEN(0,1)</f>
        <v>0</v>
      </c>
      <c r="AV123" s="131" t="n">
        <v>0</v>
      </c>
      <c r="AW123" s="131" t="n">
        <f aca="false">RANDBETWEEN(0,1)</f>
        <v>0</v>
      </c>
      <c r="AX123" s="131" t="n">
        <f aca="false">RANDBETWEEN(0,1)</f>
        <v>1</v>
      </c>
      <c r="AY123" s="131" t="n">
        <f aca="false">RANDBETWEEN(0,1)</f>
        <v>1</v>
      </c>
      <c r="AZ123" s="131" t="n">
        <v>1</v>
      </c>
      <c r="BA123" s="131" t="n">
        <f aca="false">RANDBETWEEN(0,1)</f>
        <v>0</v>
      </c>
      <c r="BB123" s="131" t="n">
        <v>1</v>
      </c>
      <c r="BC123" s="131" t="n">
        <f aca="false">RANDBETWEEN(0,1)</f>
        <v>1</v>
      </c>
      <c r="BD123" s="131" t="n">
        <f aca="false">RANDBETWEEN(0,1)</f>
        <v>1</v>
      </c>
      <c r="BE123" s="132" t="n">
        <f aca="false">RANDBETWEEN(40/6,70/6)/10*$AK$24</f>
        <v>840</v>
      </c>
      <c r="BF123" s="133" t="n">
        <f aca="false">RANDBETWEEN(60,100)/100</f>
        <v>0.96</v>
      </c>
      <c r="BG123" s="132" t="n">
        <f aca="false">(AO123*$AK$8+AP123*$AK$9+AQ123*$AK$10+AR123*$AK$11+AS123*$AK$12+AT123*$AK$13+AU123*$AK$14+AV123*$AK$15+AW123*$AK$16+AX123*$AK$17+AY123*$AK$18+AZ123*$AK$19+BA123*$AK$20+BB123*$AK$21+BC123*$AK$22+BD123*$AK$23+BE123) * BF123</f>
        <v>10272</v>
      </c>
      <c r="BH123" s="133" t="n">
        <f aca="false">RANDBETWEEN(80,100)/100</f>
        <v>1</v>
      </c>
      <c r="BI123" s="132" t="n">
        <f aca="false">(AO123*$AK$8+AP123*$AK$9+AQ123*$AK$10+AR123*$AK$11+AS123*$AK$12+AT123*$AK$13+AU123*$AK$14+AV123*$AK$15+AW123*$AK$16+AX123*$AK$17+AY123*$AK$18+AZ123*$AK$19+BA123*$AK$20+BB123*$AK$21+BC123*$AK$22+BD123*$AK$23+BE123) * BH123</f>
        <v>10700</v>
      </c>
      <c r="BN123" s="134"/>
      <c r="BO123" s="135"/>
      <c r="BP123" s="156" t="n">
        <f aca="false">M926</f>
        <v>8487.21058567708</v>
      </c>
      <c r="BQ123" s="157" t="n">
        <f aca="false">AC926</f>
        <v>6872.93441</v>
      </c>
      <c r="BT123" s="82" t="e">
        <f aca="false">IF(SUM(CD120:CD123) &gt; 0,0,(SUM(CD120:CD123))/(-$BM$10*1000))</f>
        <v>#VALUE!</v>
      </c>
      <c r="BU123" s="158" t="e">
        <f aca="false">IF(SUM(CE120:CE123) &gt; 0,0,(SUM(CE120:CE123))/(-$BM$10*1000))</f>
        <v>#VALUE!</v>
      </c>
      <c r="BV123" s="140" t="n">
        <f aca="false">QUOTIENT(BW123,$BW$5)</f>
        <v>28</v>
      </c>
      <c r="BW123" s="17" t="n">
        <v>115</v>
      </c>
      <c r="BX123" s="141"/>
      <c r="BY123" s="192" t="s">
        <v>75</v>
      </c>
      <c r="BZ123" s="172" t="e">
        <f aca="true">INDIRECT( ADDRESS(CELL("строка",BG123)-BW123+BV123,68)) * CL123</f>
        <v>#VALUE!</v>
      </c>
      <c r="CA123" s="173" t="e">
        <f aca="true">INDIRECT( ADDRESS(CELL("строка",BG123)-BW123+BV123,59)) * CI123</f>
        <v>#VALUE!</v>
      </c>
      <c r="CB123" s="174" t="e">
        <f aca="true">INDIRECT( ADDRESS(CELL("строка",BG123)-BW123+BV123,69)) * CL123</f>
        <v>#VALUE!</v>
      </c>
      <c r="CC123" s="175" t="e">
        <f aca="true">INDIRECT( ADDRESS(CELL("строка",BG123)-BW123+BV123,61)) *CI123</f>
        <v>#VALUE!</v>
      </c>
      <c r="CD123" s="176" t="e">
        <f aca="false">BZ123-CA123</f>
        <v>#VALUE!</v>
      </c>
      <c r="CE123" s="187" t="e">
        <f aca="false">CB123-CC123</f>
        <v>#VALUE!</v>
      </c>
      <c r="CI123" s="178" t="n">
        <f aca="false">$CI$7</f>
        <v>0.1</v>
      </c>
      <c r="CL123" s="23" t="n">
        <f aca="false">CL119</f>
        <v>0.25</v>
      </c>
    </row>
    <row r="124" customFormat="false" ht="13.25" hidden="false" customHeight="true" outlineLevel="0" collapsed="false">
      <c r="A124" s="151" t="s">
        <v>219</v>
      </c>
      <c r="B124" s="152" t="n">
        <v>-0.8</v>
      </c>
      <c r="C124" s="152" t="n">
        <v>761.5</v>
      </c>
      <c r="D124" s="153" t="n">
        <v>84</v>
      </c>
      <c r="E124" s="154" t="s">
        <v>83</v>
      </c>
      <c r="F124" s="153" t="n">
        <v>1.5</v>
      </c>
      <c r="G124" s="115" t="n">
        <v>0.15</v>
      </c>
      <c r="H124" s="116" t="n">
        <f aca="false">RANDBETWEEN(80,100)/100</f>
        <v>0.86</v>
      </c>
      <c r="I124" s="117"/>
      <c r="J124" s="118"/>
      <c r="K124" s="119"/>
      <c r="L124" s="118"/>
      <c r="M124" s="179"/>
      <c r="N124" s="121"/>
      <c r="P124" s="121"/>
      <c r="Q124" s="151" t="s">
        <v>219</v>
      </c>
      <c r="R124" s="152" t="n">
        <v>0</v>
      </c>
      <c r="S124" s="152" t="n">
        <v>747.1</v>
      </c>
      <c r="T124" s="153" t="n">
        <v>86</v>
      </c>
      <c r="U124" s="154" t="s">
        <v>78</v>
      </c>
      <c r="V124" s="153" t="n">
        <v>3</v>
      </c>
      <c r="W124" s="115" t="n">
        <v>0.9</v>
      </c>
      <c r="X124" s="116" t="n">
        <f aca="false">RANDBETWEEN(80,100)/100</f>
        <v>0.94</v>
      </c>
      <c r="Y124" s="117"/>
      <c r="Z124" s="118"/>
      <c r="AA124" s="119"/>
      <c r="AB124" s="123"/>
      <c r="AC124" s="124"/>
      <c r="AG124" s="186"/>
      <c r="AM124" s="128" t="n">
        <f aca="false">AM123-1</f>
        <v>44842</v>
      </c>
      <c r="AN124" s="129" t="str">
        <f aca="false">TEXT(AM124,"дддд")</f>
        <v>суббота</v>
      </c>
      <c r="AO124" s="130" t="n">
        <v>1</v>
      </c>
      <c r="AP124" s="131" t="n">
        <v>1</v>
      </c>
      <c r="AQ124" s="131" t="n">
        <f aca="false">RANDBETWEEN(0,1)</f>
        <v>1</v>
      </c>
      <c r="AR124" s="131" t="n">
        <v>1</v>
      </c>
      <c r="AS124" s="131" t="n">
        <f aca="false">RANDBETWEEN(0,1)</f>
        <v>0</v>
      </c>
      <c r="AT124" s="131" t="n">
        <v>1</v>
      </c>
      <c r="AU124" s="131" t="n">
        <f aca="false">RANDBETWEEN(0,1)</f>
        <v>0</v>
      </c>
      <c r="AV124" s="131" t="n">
        <v>0</v>
      </c>
      <c r="AW124" s="131" t="n">
        <f aca="false">RANDBETWEEN(0,1)</f>
        <v>0</v>
      </c>
      <c r="AX124" s="131" t="n">
        <f aca="false">RANDBETWEEN(0,1)</f>
        <v>1</v>
      </c>
      <c r="AY124" s="131" t="n">
        <f aca="false">RANDBETWEEN(0,1)</f>
        <v>0</v>
      </c>
      <c r="AZ124" s="131" t="n">
        <v>1</v>
      </c>
      <c r="BA124" s="131" t="n">
        <f aca="false">RANDBETWEEN(0,1)</f>
        <v>1</v>
      </c>
      <c r="BB124" s="131" t="n">
        <v>1</v>
      </c>
      <c r="BC124" s="131" t="n">
        <f aca="false">RANDBETWEEN(0,1)</f>
        <v>0</v>
      </c>
      <c r="BD124" s="131" t="n">
        <f aca="false">RANDBETWEEN(0,1)</f>
        <v>0</v>
      </c>
      <c r="BE124" s="132" t="n">
        <f aca="false">RANDBETWEEN(40/6,70/6)/10*$AK$24</f>
        <v>1200</v>
      </c>
      <c r="BF124" s="133" t="n">
        <f aca="false">RANDBETWEEN(60,100)/100</f>
        <v>0.91</v>
      </c>
      <c r="BG124" s="132" t="n">
        <f aca="false">(AO124*$AK$8+AP124*$AK$9+AQ124*$AK$10+AR124*$AK$11+AS124*$AK$12+AT124*$AK$13+AU124*$AK$14+AV124*$AK$15+AW124*$AK$16+AX124*$AK$17+AY124*$AK$18+AZ124*$AK$19+BA124*$AK$20+BB124*$AK$21+BC124*$AK$22+BD124*$AK$23+BE124) * BF124</f>
        <v>8444.8</v>
      </c>
      <c r="BH124" s="133" t="n">
        <f aca="false">RANDBETWEEN(80,100)/100</f>
        <v>0.97</v>
      </c>
      <c r="BI124" s="132" t="n">
        <f aca="false">(AO124*$AK$8+AP124*$AK$9+AQ124*$AK$10+AR124*$AK$11+AS124*$AK$12+AT124*$AK$13+AU124*$AK$14+AV124*$AK$15+AW124*$AK$16+AX124*$AK$17+AY124*$AK$18+AZ124*$AK$19+BA124*$AK$20+BB124*$AK$21+BC124*$AK$22+BD124*$AK$23+BE124) * BH124</f>
        <v>9001.6</v>
      </c>
      <c r="BN124" s="134"/>
      <c r="BO124" s="135"/>
      <c r="BP124" s="156" t="n">
        <f aca="false">M934</f>
        <v>56843.09745</v>
      </c>
      <c r="BQ124" s="157" t="n">
        <f aca="false">AC934</f>
        <v>6654.58408333333</v>
      </c>
      <c r="BT124" s="82" t="s">
        <v>79</v>
      </c>
      <c r="BU124" s="158"/>
      <c r="BV124" s="140" t="n">
        <f aca="false">QUOTIENT(BW124,$BW$5)</f>
        <v>29</v>
      </c>
      <c r="BW124" s="17" t="n">
        <v>116</v>
      </c>
      <c r="BX124" s="141" t="n">
        <f aca="false">DATE(2023,2,(1-QUOTIENT(BW124,$BW$5)))</f>
        <v>44929</v>
      </c>
      <c r="BY124" s="190" t="s">
        <v>80</v>
      </c>
      <c r="BZ124" s="143" t="e">
        <f aca="true">INDIRECT( ADDRESS(CELL("строка",BG124)-BW124+BV124,68)) * CL124</f>
        <v>#VALUE!</v>
      </c>
      <c r="CA124" s="144" t="e">
        <f aca="true">INDIRECT( ADDRESS(CELL("строка",BG124)-BW124+BV124,59)) *CI124</f>
        <v>#VALUE!</v>
      </c>
      <c r="CB124" s="145" t="e">
        <f aca="true">INDIRECT( ADDRESS(CELL("строка",BG124)-BW124+BV124,69)) * CL124</f>
        <v>#VALUE!</v>
      </c>
      <c r="CC124" s="146" t="e">
        <f aca="true">INDIRECT( ADDRESS(CELL("строка",BG124)-BW124+BV124,61)) *CI124</f>
        <v>#VALUE!</v>
      </c>
      <c r="CD124" s="147" t="e">
        <f aca="false">BZ124-CA124</f>
        <v>#VALUE!</v>
      </c>
      <c r="CE124" s="188" t="e">
        <f aca="false">CB124-CC124</f>
        <v>#VALUE!</v>
      </c>
      <c r="CI124" s="22" t="n">
        <f aca="false">$CI$4</f>
        <v>0.2</v>
      </c>
      <c r="CL124" s="23" t="n">
        <f aca="false">CL120</f>
        <v>0.25</v>
      </c>
    </row>
    <row r="125" customFormat="false" ht="13.25" hidden="false" customHeight="true" outlineLevel="0" collapsed="false">
      <c r="A125" s="151" t="s">
        <v>220</v>
      </c>
      <c r="B125" s="152" t="n">
        <v>0.8</v>
      </c>
      <c r="C125" s="152" t="n">
        <v>760.9</v>
      </c>
      <c r="D125" s="153" t="n">
        <v>78</v>
      </c>
      <c r="E125" s="154" t="s">
        <v>107</v>
      </c>
      <c r="F125" s="153" t="n">
        <v>3</v>
      </c>
      <c r="G125" s="115" t="n">
        <v>0.25</v>
      </c>
      <c r="H125" s="116" t="n">
        <f aca="false">RANDBETWEEN(80,100)/100</f>
        <v>0.96</v>
      </c>
      <c r="I125" s="117"/>
      <c r="J125" s="118"/>
      <c r="K125" s="119"/>
      <c r="L125" s="118"/>
      <c r="M125" s="179"/>
      <c r="N125" s="121"/>
      <c r="P125" s="121"/>
      <c r="Q125" s="151" t="s">
        <v>220</v>
      </c>
      <c r="R125" s="152" t="n">
        <v>0.4</v>
      </c>
      <c r="S125" s="152" t="n">
        <v>747.3</v>
      </c>
      <c r="T125" s="153" t="n">
        <v>84</v>
      </c>
      <c r="U125" s="154" t="s">
        <v>78</v>
      </c>
      <c r="V125" s="153" t="n">
        <v>3</v>
      </c>
      <c r="W125" s="115" t="n">
        <v>0.9</v>
      </c>
      <c r="X125" s="116" t="n">
        <f aca="false">RANDBETWEEN(80,100)/100</f>
        <v>0.98</v>
      </c>
      <c r="Y125" s="117"/>
      <c r="Z125" s="118"/>
      <c r="AA125" s="119"/>
      <c r="AB125" s="123"/>
      <c r="AC125" s="124"/>
      <c r="AG125" s="186"/>
      <c r="AM125" s="128" t="n">
        <f aca="false">AM124-1</f>
        <v>44841</v>
      </c>
      <c r="AN125" s="129" t="str">
        <f aca="false">TEXT(AM125,"дддд")</f>
        <v>пятница</v>
      </c>
      <c r="AO125" s="130" t="n">
        <v>1</v>
      </c>
      <c r="AP125" s="131" t="n">
        <v>1</v>
      </c>
      <c r="AQ125" s="131" t="n">
        <f aca="false">RANDBETWEEN(0,1)</f>
        <v>0</v>
      </c>
      <c r="AR125" s="131" t="n">
        <v>1</v>
      </c>
      <c r="AS125" s="131" t="n">
        <f aca="false">RANDBETWEEN(0,1)</f>
        <v>0</v>
      </c>
      <c r="AT125" s="131" t="n">
        <v>1</v>
      </c>
      <c r="AU125" s="131" t="n">
        <f aca="false">RANDBETWEEN(0,1)</f>
        <v>0</v>
      </c>
      <c r="AV125" s="131" t="n">
        <v>0</v>
      </c>
      <c r="AW125" s="131" t="n">
        <f aca="false">RANDBETWEEN(0,1)</f>
        <v>0</v>
      </c>
      <c r="AX125" s="131" t="n">
        <f aca="false">RANDBETWEEN(0,1)</f>
        <v>0</v>
      </c>
      <c r="AY125" s="131" t="n">
        <f aca="false">RANDBETWEEN(0,1)</f>
        <v>1</v>
      </c>
      <c r="AZ125" s="131" t="n">
        <v>1</v>
      </c>
      <c r="BA125" s="131" t="n">
        <f aca="false">RANDBETWEEN(0,1)</f>
        <v>0</v>
      </c>
      <c r="BB125" s="131" t="n">
        <v>1</v>
      </c>
      <c r="BC125" s="131" t="n">
        <f aca="false">RANDBETWEEN(0,1)</f>
        <v>1</v>
      </c>
      <c r="BD125" s="131" t="n">
        <f aca="false">RANDBETWEEN(0,1)</f>
        <v>1</v>
      </c>
      <c r="BE125" s="132" t="n">
        <f aca="false">RANDBETWEEN(40/6,70/6)/10*$AK$24</f>
        <v>1200</v>
      </c>
      <c r="BF125" s="133" t="n">
        <f aca="false">RANDBETWEEN(60,100)/100</f>
        <v>0.89</v>
      </c>
      <c r="BG125" s="132" t="n">
        <f aca="false">(AO125*$AK$8+AP125*$AK$9+AQ125*$AK$10+AR125*$AK$11+AS125*$AK$12+AT125*$AK$13+AU125*$AK$14+AV125*$AK$15+AW125*$AK$16+AX125*$AK$17+AY125*$AK$18+AZ125*$AK$19+BA125*$AK$20+BB125*$AK$21+BC125*$AK$22+BD125*$AK$23+BE125) * BF125</f>
        <v>8223.6</v>
      </c>
      <c r="BH125" s="133" t="n">
        <f aca="false">RANDBETWEEN(80,100)/100</f>
        <v>0.91</v>
      </c>
      <c r="BI125" s="132" t="n">
        <f aca="false">(AO125*$AK$8+AP125*$AK$9+AQ125*$AK$10+AR125*$AK$11+AS125*$AK$12+AT125*$AK$13+AU125*$AK$14+AV125*$AK$15+AW125*$AK$16+AX125*$AK$17+AY125*$AK$18+AZ125*$AK$19+BA125*$AK$20+BB125*$AK$21+BC125*$AK$22+BD125*$AK$23+BE125) * BH125</f>
        <v>8408.4</v>
      </c>
      <c r="BN125" s="134"/>
      <c r="BO125" s="135"/>
      <c r="BP125" s="156" t="n">
        <f aca="false">M942</f>
        <v>15456.5882838542</v>
      </c>
      <c r="BQ125" s="157" t="n">
        <f aca="false">AC942</f>
        <v>7469.15655</v>
      </c>
      <c r="BT125" s="82"/>
      <c r="BU125" s="158"/>
      <c r="BV125" s="140" t="n">
        <f aca="false">QUOTIENT(BW125,$BW$5)</f>
        <v>29</v>
      </c>
      <c r="BW125" s="17" t="n">
        <v>117</v>
      </c>
      <c r="BX125" s="141"/>
      <c r="BY125" s="191" t="s">
        <v>84</v>
      </c>
      <c r="BZ125" s="160" t="e">
        <f aca="true">INDIRECT( ADDRESS(CELL("строка",BG125)-BW125+BV125,68)) * CL125</f>
        <v>#VALUE!</v>
      </c>
      <c r="CA125" s="161" t="e">
        <f aca="true">INDIRECT( ADDRESS(CELL("строка",BG125)-BW125+BV125,59)) *CI125</f>
        <v>#VALUE!</v>
      </c>
      <c r="CB125" s="162" t="e">
        <f aca="true">INDIRECT( ADDRESS(CELL("строка",BG125)-BW125+BV125,69)) * CL125</f>
        <v>#VALUE!</v>
      </c>
      <c r="CC125" s="163" t="e">
        <f aca="true">INDIRECT( ADDRESS(CELL("строка",BG125)-BW125+BV125,61)) *CI125</f>
        <v>#VALUE!</v>
      </c>
      <c r="CD125" s="164" t="e">
        <f aca="false">BZ125-CA125</f>
        <v>#VALUE!</v>
      </c>
      <c r="CE125" s="189" t="e">
        <f aca="false">CB125-CC125</f>
        <v>#VALUE!</v>
      </c>
      <c r="CI125" s="22" t="n">
        <f aca="false">$CI$5</f>
        <v>0.3</v>
      </c>
      <c r="CL125" s="23" t="n">
        <f aca="false">CL121</f>
        <v>0.25</v>
      </c>
    </row>
    <row r="126" customFormat="false" ht="13.25" hidden="false" customHeight="true" outlineLevel="0" collapsed="false">
      <c r="A126" s="151" t="s">
        <v>221</v>
      </c>
      <c r="B126" s="152" t="n">
        <v>2.6</v>
      </c>
      <c r="C126" s="152" t="n">
        <v>760.6</v>
      </c>
      <c r="D126" s="153" t="n">
        <v>67</v>
      </c>
      <c r="E126" s="154" t="s">
        <v>107</v>
      </c>
      <c r="F126" s="153" t="n">
        <v>3</v>
      </c>
      <c r="G126" s="182" t="s">
        <v>185</v>
      </c>
      <c r="H126" s="116" t="n">
        <f aca="false">RANDBETWEEN(80,100)/100</f>
        <v>0.87</v>
      </c>
      <c r="I126" s="117" t="n">
        <v>0.382986111111111</v>
      </c>
      <c r="J126" s="118" t="n">
        <v>0.382986111111111</v>
      </c>
      <c r="K126" s="119" t="n">
        <f aca="false">(J126 * 24) * $B$3 * $F$3 * (1 - 0.7*AVERAGE(G126:G133)) * AVERAGE(H126:H133)</f>
        <v>6583.117625</v>
      </c>
      <c r="L126" s="118" t="n">
        <f aca="false">IF(AVERAGE(F126:F133)&gt; $J$3, $B$4*$F$4*AVERAGE(F126:F133)/$B$5*24*AVERAGE(H126:H133), $B$4*$F$4*AVERAGE(F126:F133)/$B$5*24*AVERAGE(H126:H133) * 0.2)</f>
        <v>3661.8</v>
      </c>
      <c r="M126" s="179" t="n">
        <f aca="false">K126+L126</f>
        <v>10244.917625</v>
      </c>
      <c r="N126" s="121"/>
      <c r="P126" s="121"/>
      <c r="Q126" s="151" t="s">
        <v>221</v>
      </c>
      <c r="R126" s="152" t="n">
        <v>1</v>
      </c>
      <c r="S126" s="152" t="n">
        <v>747.4</v>
      </c>
      <c r="T126" s="153" t="n">
        <v>83</v>
      </c>
      <c r="U126" s="154" t="s">
        <v>78</v>
      </c>
      <c r="V126" s="153" t="n">
        <v>3</v>
      </c>
      <c r="W126" s="115" t="n">
        <v>0.9</v>
      </c>
      <c r="X126" s="116" t="n">
        <f aca="false">RANDBETWEEN(80,100)/100</f>
        <v>0.8</v>
      </c>
      <c r="Y126" s="117" t="n">
        <v>0.321574074074074</v>
      </c>
      <c r="Z126" s="118" t="n">
        <v>0.321574074074074</v>
      </c>
      <c r="AA126" s="119" t="n">
        <f aca="false">(Z126 * 24) * $B$3 * $F$3 * (1 - 0.7 * AVERAGE(W126:W133)) * AVERAGE(X126:X133)</f>
        <v>2981.2232</v>
      </c>
      <c r="AB126" s="123" t="n">
        <f aca="false">IF(AVERAGE(V126:V133)&gt; $J$3, $B$4*$F$4*AVERAGE(V126:V133)/$B$5*24*AVERAGE(X126:X133), $B$4*$F$4*AVERAGE(V126:V133)/$B$5*24*AVERAGE(X126:X133) * 0.2)</f>
        <v>2505.6</v>
      </c>
      <c r="AC126" s="124" t="n">
        <f aca="false">AA126+AB126</f>
        <v>5486.8232</v>
      </c>
      <c r="AG126" s="186"/>
      <c r="AM126" s="128" t="n">
        <f aca="false">AM125-1</f>
        <v>44840</v>
      </c>
      <c r="AN126" s="129" t="str">
        <f aca="false">TEXT(AM126,"дддд")</f>
        <v>четверг</v>
      </c>
      <c r="AO126" s="130" t="n">
        <v>1</v>
      </c>
      <c r="AP126" s="131" t="n">
        <v>1</v>
      </c>
      <c r="AQ126" s="131" t="n">
        <f aca="false">RANDBETWEEN(0,1)</f>
        <v>1</v>
      </c>
      <c r="AR126" s="131" t="n">
        <v>1</v>
      </c>
      <c r="AS126" s="131" t="n">
        <f aca="false">RANDBETWEEN(0,1)</f>
        <v>1</v>
      </c>
      <c r="AT126" s="131" t="n">
        <v>1</v>
      </c>
      <c r="AU126" s="131" t="n">
        <f aca="false">RANDBETWEEN(0,1)</f>
        <v>0</v>
      </c>
      <c r="AV126" s="131" t="n">
        <v>0</v>
      </c>
      <c r="AW126" s="131" t="n">
        <f aca="false">RANDBETWEEN(0,1)</f>
        <v>0</v>
      </c>
      <c r="AX126" s="131" t="n">
        <f aca="false">RANDBETWEEN(0,1)</f>
        <v>0</v>
      </c>
      <c r="AY126" s="131" t="n">
        <f aca="false">RANDBETWEEN(0,1)</f>
        <v>0</v>
      </c>
      <c r="AZ126" s="131" t="n">
        <v>1</v>
      </c>
      <c r="BA126" s="131" t="n">
        <f aca="false">RANDBETWEEN(0,1)</f>
        <v>0</v>
      </c>
      <c r="BB126" s="131" t="n">
        <v>1</v>
      </c>
      <c r="BC126" s="131" t="n">
        <f aca="false">RANDBETWEEN(0,1)</f>
        <v>1</v>
      </c>
      <c r="BD126" s="131" t="n">
        <f aca="false">RANDBETWEEN(0,1)</f>
        <v>0</v>
      </c>
      <c r="BE126" s="132" t="n">
        <f aca="false">RANDBETWEEN(40/6,70/6)/10*$AK$24</f>
        <v>1200</v>
      </c>
      <c r="BF126" s="133" t="n">
        <f aca="false">RANDBETWEEN(60,100)/100</f>
        <v>1</v>
      </c>
      <c r="BG126" s="132" t="n">
        <f aca="false">(AO126*$AK$8+AP126*$AK$9+AQ126*$AK$10+AR126*$AK$11+AS126*$AK$12+AT126*$AK$13+AU126*$AK$14+AV126*$AK$15+AW126*$AK$16+AX126*$AK$17+AY126*$AK$18+AZ126*$AK$19+BA126*$AK$20+BB126*$AK$21+BC126*$AK$22+BD126*$AK$23+BE126) * BF126</f>
        <v>8640</v>
      </c>
      <c r="BH126" s="133" t="n">
        <f aca="false">RANDBETWEEN(80,100)/100</f>
        <v>0.91</v>
      </c>
      <c r="BI126" s="132" t="n">
        <f aca="false">(AO126*$AK$8+AP126*$AK$9+AQ126*$AK$10+AR126*$AK$11+AS126*$AK$12+AT126*$AK$13+AU126*$AK$14+AV126*$AK$15+AW126*$AK$16+AX126*$AK$17+AY126*$AK$18+AZ126*$AK$19+BA126*$AK$20+BB126*$AK$21+BC126*$AK$22+BD126*$AK$23+BE126) * BH126</f>
        <v>7862.4</v>
      </c>
      <c r="BN126" s="134"/>
      <c r="BO126" s="135"/>
      <c r="BP126" s="156" t="n">
        <f aca="false">M950</f>
        <v>10915.5392958333</v>
      </c>
      <c r="BQ126" s="157" t="n">
        <f aca="false">AC950</f>
        <v>4712.8615625</v>
      </c>
      <c r="BT126" s="82"/>
      <c r="BU126" s="158"/>
      <c r="BV126" s="140" t="n">
        <f aca="false">QUOTIENT(BW126,$BW$5)</f>
        <v>29</v>
      </c>
      <c r="BW126" s="17" t="n">
        <v>118</v>
      </c>
      <c r="BX126" s="141"/>
      <c r="BY126" s="191" t="s">
        <v>58</v>
      </c>
      <c r="BZ126" s="160" t="e">
        <f aca="true">INDIRECT( ADDRESS(CELL("строка",BG126)-BW126+BV126,68)) * CL126</f>
        <v>#VALUE!</v>
      </c>
      <c r="CA126" s="161" t="e">
        <f aca="true">INDIRECT( ADDRESS(CELL("строка",BG126)-BW126+BV126,59)) *CI126</f>
        <v>#VALUE!</v>
      </c>
      <c r="CB126" s="162" t="e">
        <f aca="true">INDIRECT( ADDRESS(CELL("строка",BG126)-BW126+BV126,69)) * CL126</f>
        <v>#VALUE!</v>
      </c>
      <c r="CC126" s="163" t="e">
        <f aca="true">INDIRECT( ADDRESS(CELL("строка",BG126)-BW126+BV126,61)) *CI126</f>
        <v>#VALUE!</v>
      </c>
      <c r="CD126" s="164" t="e">
        <f aca="false">BZ126-CA126</f>
        <v>#VALUE!</v>
      </c>
      <c r="CE126" s="189" t="e">
        <f aca="false">CB126-CC126</f>
        <v>#VALUE!</v>
      </c>
      <c r="CI126" s="22" t="n">
        <f aca="false">$CI$6</f>
        <v>0.4</v>
      </c>
      <c r="CL126" s="23" t="n">
        <f aca="false">CL122</f>
        <v>0.25</v>
      </c>
    </row>
    <row r="127" customFormat="false" ht="13.25" hidden="false" customHeight="true" outlineLevel="0" collapsed="false">
      <c r="A127" s="151" t="s">
        <v>222</v>
      </c>
      <c r="B127" s="152" t="n">
        <v>6.4</v>
      </c>
      <c r="C127" s="152" t="n">
        <v>760.6</v>
      </c>
      <c r="D127" s="153" t="n">
        <v>53</v>
      </c>
      <c r="E127" s="154" t="s">
        <v>107</v>
      </c>
      <c r="F127" s="153" t="n">
        <v>1.5</v>
      </c>
      <c r="G127" s="115" t="n">
        <v>0.9</v>
      </c>
      <c r="H127" s="116" t="n">
        <f aca="false">RANDBETWEEN(80,100)/100</f>
        <v>0.89</v>
      </c>
      <c r="I127" s="117"/>
      <c r="J127" s="118"/>
      <c r="K127" s="119"/>
      <c r="L127" s="118"/>
      <c r="M127" s="179"/>
      <c r="N127" s="121"/>
      <c r="P127" s="121"/>
      <c r="Q127" s="151" t="s">
        <v>222</v>
      </c>
      <c r="R127" s="152" t="n">
        <v>1.9</v>
      </c>
      <c r="S127" s="152" t="n">
        <v>747.4</v>
      </c>
      <c r="T127" s="153" t="n">
        <v>80</v>
      </c>
      <c r="U127" s="154" t="s">
        <v>78</v>
      </c>
      <c r="V127" s="153" t="n">
        <v>3</v>
      </c>
      <c r="W127" s="115" t="n">
        <v>0.9</v>
      </c>
      <c r="X127" s="116" t="n">
        <f aca="false">RANDBETWEEN(80,100)/100</f>
        <v>0.96</v>
      </c>
      <c r="Y127" s="117"/>
      <c r="Z127" s="118"/>
      <c r="AA127" s="119"/>
      <c r="AB127" s="123"/>
      <c r="AC127" s="124"/>
      <c r="AG127" s="186"/>
      <c r="AM127" s="128" t="n">
        <f aca="false">AM126-1</f>
        <v>44839</v>
      </c>
      <c r="AN127" s="129" t="str">
        <f aca="false">TEXT(AM127,"дддд")</f>
        <v>среда</v>
      </c>
      <c r="AO127" s="130" t="n">
        <v>1</v>
      </c>
      <c r="AP127" s="131" t="n">
        <v>1</v>
      </c>
      <c r="AQ127" s="131" t="n">
        <f aca="false">RANDBETWEEN(0,1)</f>
        <v>0</v>
      </c>
      <c r="AR127" s="131" t="n">
        <v>1</v>
      </c>
      <c r="AS127" s="131" t="n">
        <f aca="false">RANDBETWEEN(0,1)</f>
        <v>1</v>
      </c>
      <c r="AT127" s="131" t="n">
        <v>1</v>
      </c>
      <c r="AU127" s="131" t="n">
        <f aca="false">RANDBETWEEN(0,1)</f>
        <v>1</v>
      </c>
      <c r="AV127" s="131" t="n">
        <v>0</v>
      </c>
      <c r="AW127" s="131" t="n">
        <f aca="false">RANDBETWEEN(0,1)</f>
        <v>1</v>
      </c>
      <c r="AX127" s="131" t="n">
        <f aca="false">RANDBETWEEN(0,1)</f>
        <v>1</v>
      </c>
      <c r="AY127" s="131" t="n">
        <f aca="false">RANDBETWEEN(0,1)</f>
        <v>1</v>
      </c>
      <c r="AZ127" s="131" t="n">
        <v>1</v>
      </c>
      <c r="BA127" s="131" t="n">
        <f aca="false">RANDBETWEEN(0,1)</f>
        <v>0</v>
      </c>
      <c r="BB127" s="131" t="n">
        <v>1</v>
      </c>
      <c r="BC127" s="131" t="n">
        <f aca="false">RANDBETWEEN(0,1)</f>
        <v>0</v>
      </c>
      <c r="BD127" s="131" t="n">
        <f aca="false">RANDBETWEEN(0,1)</f>
        <v>0</v>
      </c>
      <c r="BE127" s="132" t="n">
        <f aca="false">RANDBETWEEN(40/6,70/6)/10*$AK$24</f>
        <v>1200</v>
      </c>
      <c r="BF127" s="133" t="n">
        <f aca="false">RANDBETWEEN(60,100)/100</f>
        <v>0.73</v>
      </c>
      <c r="BG127" s="132" t="n">
        <f aca="false">(AO127*$AK$8+AP127*$AK$9+AQ127*$AK$10+AR127*$AK$11+AS127*$AK$12+AT127*$AK$13+AU127*$AK$14+AV127*$AK$15+AW127*$AK$16+AX127*$AK$17+AY127*$AK$18+AZ127*$AK$19+BA127*$AK$20+BB127*$AK$21+BC127*$AK$22+BD127*$AK$23+BE127) * BF127</f>
        <v>9081.2</v>
      </c>
      <c r="BH127" s="133" t="n">
        <f aca="false">RANDBETWEEN(80,100)/100</f>
        <v>0.81</v>
      </c>
      <c r="BI127" s="132" t="n">
        <f aca="false">(AO127*$AK$8+AP127*$AK$9+AQ127*$AK$10+AR127*$AK$11+AS127*$AK$12+AT127*$AK$13+AU127*$AK$14+AV127*$AK$15+AW127*$AK$16+AX127*$AK$17+AY127*$AK$18+AZ127*$AK$19+BA127*$AK$20+BB127*$AK$21+BC127*$AK$22+BD127*$AK$23+BE127) * BH127</f>
        <v>10076.4</v>
      </c>
      <c r="BN127" s="134"/>
      <c r="BO127" s="135"/>
      <c r="BP127" s="156" t="n">
        <f aca="false">M958</f>
        <v>7089.14464791667</v>
      </c>
      <c r="BQ127" s="157" t="n">
        <f aca="false">AC958</f>
        <v>5477.629509375</v>
      </c>
      <c r="BT127" s="82" t="e">
        <f aca="false">IF(SUM(CD124:CD127) &gt; 0,0,(SUM(CD124:CD127))/(-$BM$10*1000))</f>
        <v>#VALUE!</v>
      </c>
      <c r="BU127" s="158" t="e">
        <f aca="false">IF(SUM(CE124:CE127) &gt; 0,0,(SUM(CE124:CE127))/(-$BM$10*1000))</f>
        <v>#VALUE!</v>
      </c>
      <c r="BV127" s="140" t="n">
        <f aca="false">QUOTIENT(BW127,$BW$5)</f>
        <v>29</v>
      </c>
      <c r="BW127" s="17" t="n">
        <v>119</v>
      </c>
      <c r="BX127" s="141"/>
      <c r="BY127" s="192" t="s">
        <v>75</v>
      </c>
      <c r="BZ127" s="172" t="e">
        <f aca="true">INDIRECT( ADDRESS(CELL("строка",BG127)-BW127+BV127,68)) * CL127</f>
        <v>#VALUE!</v>
      </c>
      <c r="CA127" s="173" t="e">
        <f aca="true">INDIRECT( ADDRESS(CELL("строка",BG127)-BW127+BV127,59)) * CI127</f>
        <v>#VALUE!</v>
      </c>
      <c r="CB127" s="174" t="e">
        <f aca="true">INDIRECT( ADDRESS(CELL("строка",BG127)-BW127+BV127,69)) * CL127</f>
        <v>#VALUE!</v>
      </c>
      <c r="CC127" s="175" t="e">
        <f aca="true">INDIRECT( ADDRESS(CELL("строка",BG127)-BW127+BV127,61)) *CI127</f>
        <v>#VALUE!</v>
      </c>
      <c r="CD127" s="176" t="e">
        <f aca="false">BZ127-CA127</f>
        <v>#VALUE!</v>
      </c>
      <c r="CE127" s="187" t="e">
        <f aca="false">CB127-CC127</f>
        <v>#VALUE!</v>
      </c>
      <c r="CI127" s="178" t="n">
        <f aca="false">$CI$7</f>
        <v>0.1</v>
      </c>
      <c r="CL127" s="23" t="n">
        <f aca="false">CL123</f>
        <v>0.25</v>
      </c>
    </row>
    <row r="128" customFormat="false" ht="13.25" hidden="false" customHeight="true" outlineLevel="0" collapsed="false">
      <c r="A128" s="151" t="s">
        <v>223</v>
      </c>
      <c r="B128" s="152" t="n">
        <v>11.1</v>
      </c>
      <c r="C128" s="152" t="n">
        <v>760.1</v>
      </c>
      <c r="D128" s="153" t="n">
        <v>45</v>
      </c>
      <c r="E128" s="154" t="s">
        <v>107</v>
      </c>
      <c r="F128" s="153" t="n">
        <v>6</v>
      </c>
      <c r="G128" s="115" t="n">
        <v>0.9</v>
      </c>
      <c r="H128" s="116" t="n">
        <f aca="false">RANDBETWEEN(80,100)/100</f>
        <v>0.87</v>
      </c>
      <c r="I128" s="117"/>
      <c r="J128" s="118"/>
      <c r="K128" s="119"/>
      <c r="L128" s="118"/>
      <c r="M128" s="179"/>
      <c r="N128" s="121"/>
      <c r="P128" s="121"/>
      <c r="Q128" s="151" t="s">
        <v>223</v>
      </c>
      <c r="R128" s="152" t="n">
        <v>0.9</v>
      </c>
      <c r="S128" s="152" t="n">
        <v>747.6</v>
      </c>
      <c r="T128" s="153" t="n">
        <v>88</v>
      </c>
      <c r="U128" s="154" t="s">
        <v>78</v>
      </c>
      <c r="V128" s="153" t="n">
        <v>2</v>
      </c>
      <c r="W128" s="115" t="n">
        <v>0.9</v>
      </c>
      <c r="X128" s="116" t="n">
        <f aca="false">RANDBETWEEN(80,100)/100</f>
        <v>0.88</v>
      </c>
      <c r="Y128" s="117"/>
      <c r="Z128" s="118"/>
      <c r="AA128" s="119"/>
      <c r="AB128" s="123"/>
      <c r="AC128" s="124"/>
      <c r="AG128" s="186"/>
      <c r="AM128" s="128" t="n">
        <f aca="false">AM127-1</f>
        <v>44838</v>
      </c>
      <c r="AN128" s="129" t="str">
        <f aca="false">TEXT(AM128,"дддд")</f>
        <v>вторник</v>
      </c>
      <c r="AO128" s="130" t="n">
        <v>1</v>
      </c>
      <c r="AP128" s="131" t="n">
        <v>1</v>
      </c>
      <c r="AQ128" s="131" t="n">
        <f aca="false">RANDBETWEEN(0,1)</f>
        <v>1</v>
      </c>
      <c r="AR128" s="131" t="n">
        <v>1</v>
      </c>
      <c r="AS128" s="131" t="n">
        <f aca="false">RANDBETWEEN(0,1)</f>
        <v>0</v>
      </c>
      <c r="AT128" s="131" t="n">
        <v>1</v>
      </c>
      <c r="AU128" s="131" t="n">
        <f aca="false">RANDBETWEEN(0,1)</f>
        <v>0</v>
      </c>
      <c r="AV128" s="131" t="n">
        <v>0</v>
      </c>
      <c r="AW128" s="131" t="n">
        <f aca="false">RANDBETWEEN(0,1)</f>
        <v>1</v>
      </c>
      <c r="AX128" s="131" t="n">
        <f aca="false">RANDBETWEEN(0,1)</f>
        <v>0</v>
      </c>
      <c r="AY128" s="131" t="n">
        <f aca="false">RANDBETWEEN(0,1)</f>
        <v>1</v>
      </c>
      <c r="AZ128" s="131" t="n">
        <v>1</v>
      </c>
      <c r="BA128" s="131" t="n">
        <f aca="false">RANDBETWEEN(0,1)</f>
        <v>0</v>
      </c>
      <c r="BB128" s="131" t="n">
        <v>1</v>
      </c>
      <c r="BC128" s="131" t="n">
        <f aca="false">RANDBETWEEN(0,1)</f>
        <v>1</v>
      </c>
      <c r="BD128" s="131" t="n">
        <f aca="false">RANDBETWEEN(0,1)</f>
        <v>1</v>
      </c>
      <c r="BE128" s="132" t="n">
        <f aca="false">RANDBETWEEN(40/6,70/6)/10*$AK$24</f>
        <v>840</v>
      </c>
      <c r="BF128" s="133" t="n">
        <f aca="false">RANDBETWEEN(60,100)/100</f>
        <v>0.64</v>
      </c>
      <c r="BG128" s="132" t="n">
        <f aca="false">(AO128*$AK$8+AP128*$AK$9+AQ128*$AK$10+AR128*$AK$11+AS128*$AK$12+AT128*$AK$13+AU128*$AK$14+AV128*$AK$15+AW128*$AK$16+AX128*$AK$17+AY128*$AK$18+AZ128*$AK$19+BA128*$AK$20+BB128*$AK$21+BC128*$AK$22+BD128*$AK$23+BE128) * BF128</f>
        <v>6771.2</v>
      </c>
      <c r="BH128" s="133" t="n">
        <f aca="false">RANDBETWEEN(80,100)/100</f>
        <v>0.85</v>
      </c>
      <c r="BI128" s="132" t="n">
        <f aca="false">(AO128*$AK$8+AP128*$AK$9+AQ128*$AK$10+AR128*$AK$11+AS128*$AK$12+AT128*$AK$13+AU128*$AK$14+AV128*$AK$15+AW128*$AK$16+AX128*$AK$17+AY128*$AK$18+AZ128*$AK$19+BA128*$AK$20+BB128*$AK$21+BC128*$AK$22+BD128*$AK$23+BE128) * BH128</f>
        <v>8993</v>
      </c>
      <c r="BN128" s="134"/>
      <c r="BO128" s="135"/>
      <c r="BP128" s="156" t="n">
        <f aca="false">M966</f>
        <v>10835.8472083333</v>
      </c>
      <c r="BQ128" s="157" t="n">
        <f aca="false">AC966</f>
        <v>6674.99796875</v>
      </c>
      <c r="BT128" s="82" t="s">
        <v>79</v>
      </c>
      <c r="BU128" s="158"/>
      <c r="BV128" s="140" t="n">
        <f aca="false">QUOTIENT(BW128,$BW$5)</f>
        <v>30</v>
      </c>
      <c r="BW128" s="17" t="n">
        <v>120</v>
      </c>
      <c r="BX128" s="141" t="n">
        <f aca="false">DATE(2023,2,(1-QUOTIENT(BW128,$BW$5)))</f>
        <v>44928</v>
      </c>
      <c r="BY128" s="190" t="s">
        <v>80</v>
      </c>
      <c r="BZ128" s="143" t="e">
        <f aca="true">INDIRECT( ADDRESS(CELL("строка",BG128)-BW128+BV128,68)) * CL128</f>
        <v>#VALUE!</v>
      </c>
      <c r="CA128" s="144" t="e">
        <f aca="true">INDIRECT( ADDRESS(CELL("строка",BG128)-BW128+BV128,59)) *CI128</f>
        <v>#VALUE!</v>
      </c>
      <c r="CB128" s="145" t="e">
        <f aca="true">INDIRECT( ADDRESS(CELL("строка",BG128)-BW128+BV128,69)) * CL128</f>
        <v>#VALUE!</v>
      </c>
      <c r="CC128" s="146" t="e">
        <f aca="true">INDIRECT( ADDRESS(CELL("строка",BG128)-BW128+BV128,61)) *CI128</f>
        <v>#VALUE!</v>
      </c>
      <c r="CD128" s="147" t="e">
        <f aca="false">BZ128-CA128</f>
        <v>#VALUE!</v>
      </c>
      <c r="CE128" s="188" t="e">
        <f aca="false">CB128-CC128</f>
        <v>#VALUE!</v>
      </c>
      <c r="CI128" s="22" t="n">
        <f aca="false">$CI$4</f>
        <v>0.2</v>
      </c>
      <c r="CL128" s="23" t="n">
        <f aca="false">CL124</f>
        <v>0.25</v>
      </c>
    </row>
    <row r="129" customFormat="false" ht="13.25" hidden="false" customHeight="true" outlineLevel="0" collapsed="false">
      <c r="A129" s="151" t="s">
        <v>224</v>
      </c>
      <c r="B129" s="152" t="n">
        <v>7.3</v>
      </c>
      <c r="C129" s="152" t="n">
        <v>761</v>
      </c>
      <c r="D129" s="153" t="n">
        <v>53</v>
      </c>
      <c r="E129" s="154" t="s">
        <v>107</v>
      </c>
      <c r="F129" s="153" t="n">
        <v>4.5</v>
      </c>
      <c r="G129" s="115" t="n">
        <v>0.75</v>
      </c>
      <c r="H129" s="116" t="n">
        <f aca="false">RANDBETWEEN(80,100)/100</f>
        <v>0.91</v>
      </c>
      <c r="I129" s="117"/>
      <c r="J129" s="118"/>
      <c r="K129" s="119"/>
      <c r="L129" s="118"/>
      <c r="M129" s="179"/>
      <c r="N129" s="121"/>
      <c r="P129" s="121"/>
      <c r="Q129" s="151" t="s">
        <v>224</v>
      </c>
      <c r="R129" s="152" t="n">
        <v>-0.8</v>
      </c>
      <c r="S129" s="152" t="n">
        <v>747.7</v>
      </c>
      <c r="T129" s="153" t="n">
        <v>96</v>
      </c>
      <c r="U129" s="154" t="s">
        <v>78</v>
      </c>
      <c r="V129" s="153" t="n">
        <v>2</v>
      </c>
      <c r="W129" s="115" t="n">
        <v>0.9</v>
      </c>
      <c r="X129" s="116" t="n">
        <f aca="false">RANDBETWEEN(80,100)/100</f>
        <v>0.82</v>
      </c>
      <c r="Y129" s="117"/>
      <c r="Z129" s="118"/>
      <c r="AA129" s="119"/>
      <c r="AB129" s="123"/>
      <c r="AC129" s="124"/>
      <c r="AG129" s="186"/>
      <c r="AM129" s="128" t="n">
        <f aca="false">AM128-1</f>
        <v>44837</v>
      </c>
      <c r="AN129" s="129" t="str">
        <f aca="false">TEXT(AM129,"дддд")</f>
        <v>понедельник</v>
      </c>
      <c r="AO129" s="130" t="n">
        <v>1</v>
      </c>
      <c r="AP129" s="131" t="n">
        <v>1</v>
      </c>
      <c r="AQ129" s="131" t="n">
        <f aca="false">RANDBETWEEN(0,1)</f>
        <v>0</v>
      </c>
      <c r="AR129" s="131" t="n">
        <v>1</v>
      </c>
      <c r="AS129" s="131" t="n">
        <f aca="false">RANDBETWEEN(0,1)</f>
        <v>1</v>
      </c>
      <c r="AT129" s="131" t="n">
        <v>1</v>
      </c>
      <c r="AU129" s="131" t="n">
        <f aca="false">RANDBETWEEN(0,1)</f>
        <v>1</v>
      </c>
      <c r="AV129" s="131" t="n">
        <v>0</v>
      </c>
      <c r="AW129" s="131" t="n">
        <f aca="false">RANDBETWEEN(0,1)</f>
        <v>0</v>
      </c>
      <c r="AX129" s="131" t="n">
        <f aca="false">RANDBETWEEN(0,1)</f>
        <v>1</v>
      </c>
      <c r="AY129" s="131" t="n">
        <f aca="false">RANDBETWEEN(0,1)</f>
        <v>0</v>
      </c>
      <c r="AZ129" s="131" t="n">
        <v>1</v>
      </c>
      <c r="BA129" s="131" t="n">
        <f aca="false">RANDBETWEEN(0,1)</f>
        <v>0</v>
      </c>
      <c r="BB129" s="131" t="n">
        <v>1</v>
      </c>
      <c r="BC129" s="131" t="n">
        <f aca="false">RANDBETWEEN(0,1)</f>
        <v>0</v>
      </c>
      <c r="BD129" s="131" t="n">
        <f aca="false">RANDBETWEEN(0,1)</f>
        <v>1</v>
      </c>
      <c r="BE129" s="132" t="n">
        <f aca="false">RANDBETWEEN(40/6,70/6)/10*$AK$24</f>
        <v>960</v>
      </c>
      <c r="BF129" s="133" t="n">
        <f aca="false">RANDBETWEEN(60,100)/100</f>
        <v>0.91</v>
      </c>
      <c r="BG129" s="132" t="n">
        <f aca="false">(AO129*$AK$8+AP129*$AK$9+AQ129*$AK$10+AR129*$AK$11+AS129*$AK$12+AT129*$AK$13+AU129*$AK$14+AV129*$AK$15+AW129*$AK$16+AX129*$AK$17+AY129*$AK$18+AZ129*$AK$19+BA129*$AK$20+BB129*$AK$21+BC129*$AK$22+BD129*$AK$23+BE129) * BF129</f>
        <v>8827</v>
      </c>
      <c r="BH129" s="133" t="n">
        <f aca="false">RANDBETWEEN(80,100)/100</f>
        <v>0.97</v>
      </c>
      <c r="BI129" s="132" t="n">
        <f aca="false">(AO129*$AK$8+AP129*$AK$9+AQ129*$AK$10+AR129*$AK$11+AS129*$AK$12+AT129*$AK$13+AU129*$AK$14+AV129*$AK$15+AW129*$AK$16+AX129*$AK$17+AY129*$AK$18+AZ129*$AK$19+BA129*$AK$20+BB129*$AK$21+BC129*$AK$22+BD129*$AK$23+BE129) * BH129</f>
        <v>9409</v>
      </c>
      <c r="BN129" s="134"/>
      <c r="BO129" s="135"/>
      <c r="BP129" s="156" t="n">
        <f aca="false">M974</f>
        <v>32808.99625</v>
      </c>
      <c r="BQ129" s="157" t="n">
        <f aca="false">AC974</f>
        <v>7266.4896</v>
      </c>
      <c r="BT129" s="82"/>
      <c r="BU129" s="158"/>
      <c r="BV129" s="140" t="n">
        <f aca="false">QUOTIENT(BW129,$BW$5)</f>
        <v>30</v>
      </c>
      <c r="BW129" s="17" t="n">
        <v>121</v>
      </c>
      <c r="BX129" s="141"/>
      <c r="BY129" s="191" t="s">
        <v>84</v>
      </c>
      <c r="BZ129" s="160" t="e">
        <f aca="true">INDIRECT( ADDRESS(CELL("строка",BG129)-BW129+BV129,68)) * CL129</f>
        <v>#VALUE!</v>
      </c>
      <c r="CA129" s="161" t="e">
        <f aca="true">INDIRECT( ADDRESS(CELL("строка",BG129)-BW129+BV129,59)) *CI129</f>
        <v>#VALUE!</v>
      </c>
      <c r="CB129" s="162" t="e">
        <f aca="true">INDIRECT( ADDRESS(CELL("строка",BG129)-BW129+BV129,69)) * CL129</f>
        <v>#VALUE!</v>
      </c>
      <c r="CC129" s="163" t="e">
        <f aca="true">INDIRECT( ADDRESS(CELL("строка",BG129)-BW129+BV129,61)) *CI129</f>
        <v>#VALUE!</v>
      </c>
      <c r="CD129" s="164" t="e">
        <f aca="false">BZ129-CA129</f>
        <v>#VALUE!</v>
      </c>
      <c r="CE129" s="189" t="e">
        <f aca="false">CB129-CC129</f>
        <v>#VALUE!</v>
      </c>
      <c r="CI129" s="22" t="n">
        <f aca="false">$CI$5</f>
        <v>0.3</v>
      </c>
      <c r="CL129" s="23" t="n">
        <f aca="false">CL125</f>
        <v>0.25</v>
      </c>
    </row>
    <row r="130" customFormat="false" ht="13.25" hidden="false" customHeight="true" outlineLevel="0" collapsed="false">
      <c r="A130" s="151" t="s">
        <v>225</v>
      </c>
      <c r="B130" s="152" t="n">
        <v>-2.3</v>
      </c>
      <c r="C130" s="152" t="n">
        <v>761.5</v>
      </c>
      <c r="D130" s="153" t="n">
        <v>96</v>
      </c>
      <c r="E130" s="154" t="s">
        <v>78</v>
      </c>
      <c r="F130" s="153" t="n">
        <v>1.5</v>
      </c>
      <c r="G130" s="115" t="n">
        <v>0.25</v>
      </c>
      <c r="H130" s="116" t="n">
        <f aca="false">RANDBETWEEN(80,100)/100</f>
        <v>0.97</v>
      </c>
      <c r="I130" s="117"/>
      <c r="J130" s="118"/>
      <c r="K130" s="119"/>
      <c r="L130" s="118"/>
      <c r="M130" s="179"/>
      <c r="N130" s="121"/>
      <c r="P130" s="121"/>
      <c r="Q130" s="151" t="s">
        <v>225</v>
      </c>
      <c r="R130" s="152" t="n">
        <v>-1.9</v>
      </c>
      <c r="S130" s="152" t="n">
        <v>747.7</v>
      </c>
      <c r="T130" s="153" t="n">
        <v>92</v>
      </c>
      <c r="U130" s="154" t="s">
        <v>78</v>
      </c>
      <c r="V130" s="153" t="n">
        <v>2</v>
      </c>
      <c r="W130" s="115" t="n">
        <v>0.9</v>
      </c>
      <c r="X130" s="116" t="n">
        <f aca="false">RANDBETWEEN(80,100)/100</f>
        <v>0.9</v>
      </c>
      <c r="Y130" s="117"/>
      <c r="Z130" s="118"/>
      <c r="AA130" s="119"/>
      <c r="AB130" s="123"/>
      <c r="AC130" s="124"/>
      <c r="AG130" s="186"/>
      <c r="AM130" s="128" t="n">
        <f aca="false">AM129-1</f>
        <v>44836</v>
      </c>
      <c r="AN130" s="129" t="str">
        <f aca="false">TEXT(AM130,"дддд")</f>
        <v>воскресенье</v>
      </c>
      <c r="AO130" s="130" t="n">
        <v>1</v>
      </c>
      <c r="AP130" s="131" t="n">
        <v>1</v>
      </c>
      <c r="AQ130" s="131" t="n">
        <f aca="false">RANDBETWEEN(0,1)</f>
        <v>1</v>
      </c>
      <c r="AR130" s="131" t="n">
        <v>1</v>
      </c>
      <c r="AS130" s="131" t="n">
        <f aca="false">RANDBETWEEN(0,1)</f>
        <v>1</v>
      </c>
      <c r="AT130" s="131" t="n">
        <v>1</v>
      </c>
      <c r="AU130" s="131" t="n">
        <f aca="false">RANDBETWEEN(0,1)</f>
        <v>0</v>
      </c>
      <c r="AV130" s="131" t="n">
        <v>0</v>
      </c>
      <c r="AW130" s="131" t="n">
        <f aca="false">RANDBETWEEN(0,1)</f>
        <v>1</v>
      </c>
      <c r="AX130" s="131" t="n">
        <f aca="false">RANDBETWEEN(0,1)</f>
        <v>1</v>
      </c>
      <c r="AY130" s="131" t="n">
        <f aca="false">RANDBETWEEN(0,1)</f>
        <v>0</v>
      </c>
      <c r="AZ130" s="131" t="n">
        <v>1</v>
      </c>
      <c r="BA130" s="131" t="n">
        <f aca="false">RANDBETWEEN(0,1)</f>
        <v>1</v>
      </c>
      <c r="BB130" s="131" t="n">
        <v>1</v>
      </c>
      <c r="BC130" s="131" t="n">
        <f aca="false">RANDBETWEEN(0,1)</f>
        <v>0</v>
      </c>
      <c r="BD130" s="131" t="n">
        <f aca="false">RANDBETWEEN(0,1)</f>
        <v>0</v>
      </c>
      <c r="BE130" s="132" t="n">
        <f aca="false">RANDBETWEEN(40/6,70/6)/10*$AK$24</f>
        <v>960</v>
      </c>
      <c r="BF130" s="133" t="n">
        <f aca="false">RANDBETWEEN(60,100)/100</f>
        <v>0.78</v>
      </c>
      <c r="BG130" s="132" t="n">
        <f aca="false">(AO130*$AK$8+AP130*$AK$9+AQ130*$AK$10+AR130*$AK$11+AS130*$AK$12+AT130*$AK$13+AU130*$AK$14+AV130*$AK$15+AW130*$AK$16+AX130*$AK$17+AY130*$AK$18+AZ130*$AK$19+BA130*$AK$20+BB130*$AK$21+BC130*$AK$22+BD130*$AK$23+BE130) * BF130</f>
        <v>8845.2</v>
      </c>
      <c r="BH130" s="133" t="n">
        <f aca="false">RANDBETWEEN(80,100)/100</f>
        <v>0.84</v>
      </c>
      <c r="BI130" s="132" t="n">
        <f aca="false">(AO130*$AK$8+AP130*$AK$9+AQ130*$AK$10+AR130*$AK$11+AS130*$AK$12+AT130*$AK$13+AU130*$AK$14+AV130*$AK$15+AW130*$AK$16+AX130*$AK$17+AY130*$AK$18+AZ130*$AK$19+BA130*$AK$20+BB130*$AK$21+BC130*$AK$22+BD130*$AK$23+BE130) * BH130</f>
        <v>9525.6</v>
      </c>
      <c r="BN130" s="134"/>
      <c r="BO130" s="135"/>
      <c r="BP130" s="156" t="n">
        <f aca="false">M982</f>
        <v>29790.079375</v>
      </c>
      <c r="BQ130" s="157" t="n">
        <f aca="false">AC982</f>
        <v>4897.9009</v>
      </c>
      <c r="BT130" s="82"/>
      <c r="BU130" s="158"/>
      <c r="BV130" s="140" t="n">
        <f aca="false">QUOTIENT(BW130,$BW$5)</f>
        <v>30</v>
      </c>
      <c r="BW130" s="17" t="n">
        <v>122</v>
      </c>
      <c r="BX130" s="141"/>
      <c r="BY130" s="191" t="s">
        <v>58</v>
      </c>
      <c r="BZ130" s="160" t="e">
        <f aca="true">INDIRECT( ADDRESS(CELL("строка",BG130)-BW130+BV130,68)) * CL130</f>
        <v>#VALUE!</v>
      </c>
      <c r="CA130" s="161" t="e">
        <f aca="true">INDIRECT( ADDRESS(CELL("строка",BG130)-BW130+BV130,59)) *CI130</f>
        <v>#VALUE!</v>
      </c>
      <c r="CB130" s="162" t="e">
        <f aca="true">INDIRECT( ADDRESS(CELL("строка",BG130)-BW130+BV130,69)) * CL130</f>
        <v>#VALUE!</v>
      </c>
      <c r="CC130" s="163" t="e">
        <f aca="true">INDIRECT( ADDRESS(CELL("строка",BG130)-BW130+BV130,61)) *CI130</f>
        <v>#VALUE!</v>
      </c>
      <c r="CD130" s="164" t="e">
        <f aca="false">BZ130-CA130</f>
        <v>#VALUE!</v>
      </c>
      <c r="CE130" s="189" t="e">
        <f aca="false">CB130-CC130</f>
        <v>#VALUE!</v>
      </c>
      <c r="CI130" s="22" t="n">
        <f aca="false">$CI$6</f>
        <v>0.4</v>
      </c>
      <c r="CL130" s="23" t="n">
        <f aca="false">CL126</f>
        <v>0.25</v>
      </c>
    </row>
    <row r="131" customFormat="false" ht="13.25" hidden="false" customHeight="true" outlineLevel="0" collapsed="false">
      <c r="A131" s="151" t="s">
        <v>226</v>
      </c>
      <c r="B131" s="152" t="n">
        <v>-3.5</v>
      </c>
      <c r="C131" s="152" t="n">
        <v>760.9</v>
      </c>
      <c r="D131" s="153" t="n">
        <v>95</v>
      </c>
      <c r="E131" s="154" t="s">
        <v>83</v>
      </c>
      <c r="F131" s="153" t="n">
        <v>3</v>
      </c>
      <c r="G131" s="115" t="n">
        <v>0.15</v>
      </c>
      <c r="H131" s="116" t="n">
        <f aca="false">RANDBETWEEN(80,100)/100</f>
        <v>0.84</v>
      </c>
      <c r="I131" s="117"/>
      <c r="J131" s="118"/>
      <c r="K131" s="119"/>
      <c r="L131" s="118"/>
      <c r="M131" s="179"/>
      <c r="N131" s="121"/>
      <c r="P131" s="121"/>
      <c r="Q131" s="151" t="s">
        <v>226</v>
      </c>
      <c r="R131" s="152" t="n">
        <v>-2.3</v>
      </c>
      <c r="S131" s="152" t="n">
        <v>747.6</v>
      </c>
      <c r="T131" s="153" t="n">
        <v>92</v>
      </c>
      <c r="U131" s="154" t="s">
        <v>78</v>
      </c>
      <c r="V131" s="153" t="n">
        <v>2</v>
      </c>
      <c r="W131" s="115" t="n">
        <v>0.9</v>
      </c>
      <c r="X131" s="116" t="n">
        <f aca="false">RANDBETWEEN(80,100)/100</f>
        <v>0.93</v>
      </c>
      <c r="Y131" s="117"/>
      <c r="Z131" s="118"/>
      <c r="AA131" s="119"/>
      <c r="AB131" s="123"/>
      <c r="AC131" s="124"/>
      <c r="AG131" s="186"/>
      <c r="AM131" s="128" t="n">
        <f aca="false">AM130-1</f>
        <v>44835</v>
      </c>
      <c r="AN131" s="129" t="str">
        <f aca="false">TEXT(AM131,"дддд")</f>
        <v>суббота</v>
      </c>
      <c r="AO131" s="130" t="n">
        <v>1</v>
      </c>
      <c r="AP131" s="131" t="n">
        <v>1</v>
      </c>
      <c r="AQ131" s="131" t="n">
        <f aca="false">RANDBETWEEN(0,1)</f>
        <v>1</v>
      </c>
      <c r="AR131" s="131" t="n">
        <v>1</v>
      </c>
      <c r="AS131" s="131" t="n">
        <f aca="false">RANDBETWEEN(0,1)</f>
        <v>1</v>
      </c>
      <c r="AT131" s="131" t="n">
        <v>1</v>
      </c>
      <c r="AU131" s="131" t="n">
        <f aca="false">RANDBETWEEN(0,1)</f>
        <v>0</v>
      </c>
      <c r="AV131" s="131" t="n">
        <v>0</v>
      </c>
      <c r="AW131" s="131" t="n">
        <f aca="false">RANDBETWEEN(0,1)</f>
        <v>0</v>
      </c>
      <c r="AX131" s="131" t="n">
        <f aca="false">RANDBETWEEN(0,1)</f>
        <v>0</v>
      </c>
      <c r="AY131" s="131" t="n">
        <f aca="false">RANDBETWEEN(0,1)</f>
        <v>0</v>
      </c>
      <c r="AZ131" s="131" t="n">
        <v>1</v>
      </c>
      <c r="BA131" s="131" t="n">
        <f aca="false">RANDBETWEEN(0,1)</f>
        <v>0</v>
      </c>
      <c r="BB131" s="131" t="n">
        <v>1</v>
      </c>
      <c r="BC131" s="131" t="n">
        <f aca="false">RANDBETWEEN(0,1)</f>
        <v>1</v>
      </c>
      <c r="BD131" s="131" t="n">
        <f aca="false">RANDBETWEEN(0,1)</f>
        <v>0</v>
      </c>
      <c r="BE131" s="132" t="n">
        <f aca="false">RANDBETWEEN(40/6,70/6)/10*$AK$24</f>
        <v>1440</v>
      </c>
      <c r="BF131" s="133" t="n">
        <f aca="false">RANDBETWEEN(60,100)/100</f>
        <v>0.96</v>
      </c>
      <c r="BG131" s="132" t="n">
        <f aca="false">(AO131*$AK$8+AP131*$AK$9+AQ131*$AK$10+AR131*$AK$11+AS131*$AK$12+AT131*$AK$13+AU131*$AK$14+AV131*$AK$15+AW131*$AK$16+AX131*$AK$17+AY131*$AK$18+AZ131*$AK$19+BA131*$AK$20+BB131*$AK$21+BC131*$AK$22+BD131*$AK$23+BE131) * BF131</f>
        <v>8524.8</v>
      </c>
      <c r="BH131" s="133" t="n">
        <f aca="false">RANDBETWEEN(80,100)/100</f>
        <v>0.95</v>
      </c>
      <c r="BI131" s="132" t="n">
        <f aca="false">(AO131*$AK$8+AP131*$AK$9+AQ131*$AK$10+AR131*$AK$11+AS131*$AK$12+AT131*$AK$13+AU131*$AK$14+AV131*$AK$15+AW131*$AK$16+AX131*$AK$17+AY131*$AK$18+AZ131*$AK$19+BA131*$AK$20+BB131*$AK$21+BC131*$AK$22+BD131*$AK$23+BE131) * BH131</f>
        <v>8436</v>
      </c>
      <c r="BN131" s="134"/>
      <c r="BO131" s="135"/>
      <c r="BP131" s="156" t="n">
        <f aca="false">M990</f>
        <v>12251.182296875</v>
      </c>
      <c r="BQ131" s="157" t="n">
        <f aca="false">AC990</f>
        <v>4894.406775</v>
      </c>
      <c r="BT131" s="82" t="e">
        <f aca="false">IF(SUM(CD128:CD131) &gt; 0,0,(SUM(CD128:CD131))/(-$BM$10*1000))</f>
        <v>#VALUE!</v>
      </c>
      <c r="BU131" s="158" t="e">
        <f aca="false">IF(SUM(CE128:CE131) &gt; 0,0,(SUM(CE128:CE131))/(-$BM$10*1000))</f>
        <v>#VALUE!</v>
      </c>
      <c r="BV131" s="140" t="n">
        <f aca="false">QUOTIENT(BW131,$BW$5)</f>
        <v>30</v>
      </c>
      <c r="BW131" s="17" t="n">
        <v>123</v>
      </c>
      <c r="BX131" s="141"/>
      <c r="BY131" s="192" t="s">
        <v>75</v>
      </c>
      <c r="BZ131" s="172" t="e">
        <f aca="true">INDIRECT( ADDRESS(CELL("строка",BG131)-BW131+BV131,68)) * CL131</f>
        <v>#VALUE!</v>
      </c>
      <c r="CA131" s="173" t="e">
        <f aca="true">INDIRECT( ADDRESS(CELL("строка",BG131)-BW131+BV131,59)) * CI131</f>
        <v>#VALUE!</v>
      </c>
      <c r="CB131" s="174" t="e">
        <f aca="true">INDIRECT( ADDRESS(CELL("строка",BG131)-BW131+BV131,69)) * CL131</f>
        <v>#VALUE!</v>
      </c>
      <c r="CC131" s="175" t="e">
        <f aca="true">INDIRECT( ADDRESS(CELL("строка",BG131)-BW131+BV131,61)) *CI131</f>
        <v>#VALUE!</v>
      </c>
      <c r="CD131" s="176" t="e">
        <f aca="false">BZ131-CA131</f>
        <v>#VALUE!</v>
      </c>
      <c r="CE131" s="187" t="e">
        <f aca="false">CB131-CC131</f>
        <v>#VALUE!</v>
      </c>
      <c r="CI131" s="178" t="n">
        <f aca="false">$CI$7</f>
        <v>0.1</v>
      </c>
      <c r="CL131" s="23" t="n">
        <f aca="false">CL127</f>
        <v>0.25</v>
      </c>
    </row>
    <row r="132" customFormat="false" ht="13.25" hidden="false" customHeight="true" outlineLevel="0" collapsed="false">
      <c r="A132" s="151" t="s">
        <v>227</v>
      </c>
      <c r="B132" s="152" t="n">
        <v>-3.1</v>
      </c>
      <c r="C132" s="152" t="n">
        <v>761.1</v>
      </c>
      <c r="D132" s="153" t="n">
        <v>90</v>
      </c>
      <c r="E132" s="154" t="s">
        <v>107</v>
      </c>
      <c r="F132" s="153" t="n">
        <v>3</v>
      </c>
      <c r="G132" s="115" t="n">
        <v>0.15</v>
      </c>
      <c r="H132" s="116" t="n">
        <f aca="false">RANDBETWEEN(80,100)/100</f>
        <v>0.94</v>
      </c>
      <c r="I132" s="117"/>
      <c r="J132" s="118"/>
      <c r="K132" s="119"/>
      <c r="L132" s="118"/>
      <c r="M132" s="179"/>
      <c r="N132" s="121"/>
      <c r="P132" s="121"/>
      <c r="Q132" s="151" t="s">
        <v>227</v>
      </c>
      <c r="R132" s="152" t="n">
        <v>-2.6</v>
      </c>
      <c r="S132" s="152" t="n">
        <v>748</v>
      </c>
      <c r="T132" s="153" t="n">
        <v>91</v>
      </c>
      <c r="U132" s="154" t="s">
        <v>78</v>
      </c>
      <c r="V132" s="153" t="n">
        <v>2</v>
      </c>
      <c r="W132" s="115" t="n">
        <v>0.9</v>
      </c>
      <c r="X132" s="116" t="n">
        <f aca="false">RANDBETWEEN(80,100)/100</f>
        <v>0.86</v>
      </c>
      <c r="Y132" s="117"/>
      <c r="Z132" s="118"/>
      <c r="AA132" s="119"/>
      <c r="AB132" s="123"/>
      <c r="AC132" s="124"/>
      <c r="AG132" s="186"/>
      <c r="AM132" s="128" t="n">
        <f aca="false">AM131-1</f>
        <v>44834</v>
      </c>
      <c r="AN132" s="129" t="str">
        <f aca="false">TEXT(AM132,"дддд")</f>
        <v>пятница</v>
      </c>
      <c r="AO132" s="130" t="n">
        <v>1</v>
      </c>
      <c r="AP132" s="131" t="n">
        <v>1</v>
      </c>
      <c r="AQ132" s="131" t="n">
        <f aca="false">RANDBETWEEN(0,1)</f>
        <v>1</v>
      </c>
      <c r="AR132" s="131" t="n">
        <v>1</v>
      </c>
      <c r="AS132" s="131" t="n">
        <f aca="false">RANDBETWEEN(0,1)</f>
        <v>1</v>
      </c>
      <c r="AT132" s="131" t="n">
        <v>1</v>
      </c>
      <c r="AU132" s="131" t="n">
        <f aca="false">RANDBETWEEN(0,1)</f>
        <v>1</v>
      </c>
      <c r="AV132" s="131" t="n">
        <v>0</v>
      </c>
      <c r="AW132" s="131" t="n">
        <f aca="false">RANDBETWEEN(0,1)</f>
        <v>0</v>
      </c>
      <c r="AX132" s="131" t="n">
        <f aca="false">RANDBETWEEN(0,1)</f>
        <v>0</v>
      </c>
      <c r="AY132" s="131" t="n">
        <f aca="false">RANDBETWEEN(0,1)</f>
        <v>1</v>
      </c>
      <c r="AZ132" s="131" t="n">
        <v>1</v>
      </c>
      <c r="BA132" s="131" t="n">
        <f aca="false">RANDBETWEEN(0,1)</f>
        <v>1</v>
      </c>
      <c r="BB132" s="131" t="n">
        <v>1</v>
      </c>
      <c r="BC132" s="131" t="n">
        <f aca="false">RANDBETWEEN(0,1)</f>
        <v>1</v>
      </c>
      <c r="BD132" s="131" t="n">
        <f aca="false">RANDBETWEEN(0,1)</f>
        <v>0</v>
      </c>
      <c r="BE132" s="132" t="n">
        <f aca="false">RANDBETWEEN(40/6,70/6)/10*$AK$24</f>
        <v>1320</v>
      </c>
      <c r="BF132" s="133" t="n">
        <f aca="false">RANDBETWEEN(60,100)/100</f>
        <v>0.82</v>
      </c>
      <c r="BG132" s="132" t="n">
        <f aca="false">(AO132*$AK$8+AP132*$AK$9+AQ132*$AK$10+AR132*$AK$11+AS132*$AK$12+AT132*$AK$13+AU132*$AK$14+AV132*$AK$15+AW132*$AK$16+AX132*$AK$17+AY132*$AK$18+AZ132*$AK$19+BA132*$AK$20+BB132*$AK$21+BC132*$AK$22+BD132*$AK$23+BE132) * BF132</f>
        <v>9036.4</v>
      </c>
      <c r="BH132" s="133" t="n">
        <f aca="false">RANDBETWEEN(80,100)/100</f>
        <v>0.98</v>
      </c>
      <c r="BI132" s="132" t="n">
        <f aca="false">(AO132*$AK$8+AP132*$AK$9+AQ132*$AK$10+AR132*$AK$11+AS132*$AK$12+AT132*$AK$13+AU132*$AK$14+AV132*$AK$15+AW132*$AK$16+AX132*$AK$17+AY132*$AK$18+AZ132*$AK$19+BA132*$AK$20+BB132*$AK$21+BC132*$AK$22+BD132*$AK$23+BE132) * BH132</f>
        <v>10799.6</v>
      </c>
      <c r="BN132" s="134"/>
      <c r="BO132" s="135"/>
      <c r="BP132" s="156" t="n">
        <f aca="false">M998</f>
        <v>12618.7873328125</v>
      </c>
      <c r="BQ132" s="157" t="n">
        <f aca="false">AC998</f>
        <v>5914.460078125</v>
      </c>
      <c r="BT132" s="82" t="s">
        <v>79</v>
      </c>
      <c r="BU132" s="158"/>
      <c r="BV132" s="140" t="n">
        <f aca="false">QUOTIENT(BW132,$BW$5)</f>
        <v>31</v>
      </c>
      <c r="BW132" s="17" t="n">
        <v>124</v>
      </c>
      <c r="BX132" s="141" t="n">
        <f aca="false">DATE(2023,2,(1-QUOTIENT(BW132,$BW$5)))</f>
        <v>44927</v>
      </c>
      <c r="BY132" s="190" t="s">
        <v>80</v>
      </c>
      <c r="BZ132" s="143" t="e">
        <f aca="true">INDIRECT( ADDRESS(CELL("строка",BG132)-BW132+BV132,68)) * CL132</f>
        <v>#VALUE!</v>
      </c>
      <c r="CA132" s="144" t="e">
        <f aca="true">INDIRECT( ADDRESS(CELL("строка",BG132)-BW132+BV132,59)) *CI132</f>
        <v>#VALUE!</v>
      </c>
      <c r="CB132" s="145" t="e">
        <f aca="true">INDIRECT( ADDRESS(CELL("строка",BG132)-BW132+BV132,69)) * CL132</f>
        <v>#VALUE!</v>
      </c>
      <c r="CC132" s="146" t="e">
        <f aca="true">INDIRECT( ADDRESS(CELL("строка",BG132)-BW132+BV132,61)) *CI132</f>
        <v>#VALUE!</v>
      </c>
      <c r="CD132" s="147" t="e">
        <f aca="false">BZ132-CA132</f>
        <v>#VALUE!</v>
      </c>
      <c r="CE132" s="188" t="e">
        <f aca="false">CB132-CC132</f>
        <v>#VALUE!</v>
      </c>
      <c r="CI132" s="22" t="n">
        <f aca="false">$CI$4</f>
        <v>0.2</v>
      </c>
      <c r="CL132" s="23" t="n">
        <f aca="false">CL128</f>
        <v>0.25</v>
      </c>
    </row>
    <row r="133" customFormat="false" ht="13.25" hidden="false" customHeight="true" outlineLevel="0" collapsed="false">
      <c r="A133" s="151" t="s">
        <v>228</v>
      </c>
      <c r="B133" s="152" t="n">
        <v>-1.9</v>
      </c>
      <c r="C133" s="152" t="n">
        <v>761.5</v>
      </c>
      <c r="D133" s="153" t="n">
        <v>91</v>
      </c>
      <c r="E133" s="154" t="s">
        <v>107</v>
      </c>
      <c r="F133" s="153" t="n">
        <v>3</v>
      </c>
      <c r="G133" s="115" t="n">
        <v>0.25</v>
      </c>
      <c r="H133" s="116" t="n">
        <f aca="false">RANDBETWEEN(80,100)/100</f>
        <v>0.89</v>
      </c>
      <c r="I133" s="117"/>
      <c r="J133" s="118"/>
      <c r="K133" s="119"/>
      <c r="L133" s="118"/>
      <c r="M133" s="179"/>
      <c r="N133" s="121"/>
      <c r="P133" s="121"/>
      <c r="Q133" s="151" t="s">
        <v>228</v>
      </c>
      <c r="R133" s="152" t="n">
        <v>-2.8</v>
      </c>
      <c r="S133" s="152" t="n">
        <v>748</v>
      </c>
      <c r="T133" s="153" t="n">
        <v>88</v>
      </c>
      <c r="U133" s="154" t="s">
        <v>78</v>
      </c>
      <c r="V133" s="153" t="n">
        <v>2</v>
      </c>
      <c r="W133" s="115" t="n">
        <v>0.9</v>
      </c>
      <c r="X133" s="116" t="n">
        <f aca="false">RANDBETWEEN(80,100)/100</f>
        <v>0.81</v>
      </c>
      <c r="Y133" s="117"/>
      <c r="Z133" s="118"/>
      <c r="AA133" s="119"/>
      <c r="AB133" s="123"/>
      <c r="AC133" s="124"/>
      <c r="AG133" s="186"/>
      <c r="AM133" s="128" t="n">
        <f aca="false">AM132-1</f>
        <v>44833</v>
      </c>
      <c r="AN133" s="129" t="str">
        <f aca="false">TEXT(AM133,"дддд")</f>
        <v>четверг</v>
      </c>
      <c r="AO133" s="130" t="n">
        <v>1</v>
      </c>
      <c r="AP133" s="131" t="n">
        <v>1</v>
      </c>
      <c r="AQ133" s="131" t="n">
        <f aca="false">RANDBETWEEN(0,1)</f>
        <v>0</v>
      </c>
      <c r="AR133" s="131" t="n">
        <v>1</v>
      </c>
      <c r="AS133" s="131" t="n">
        <f aca="false">RANDBETWEEN(0,1)</f>
        <v>0</v>
      </c>
      <c r="AT133" s="131" t="n">
        <v>1</v>
      </c>
      <c r="AU133" s="131" t="n">
        <f aca="false">RANDBETWEEN(0,1)</f>
        <v>1</v>
      </c>
      <c r="AV133" s="131" t="n">
        <v>0</v>
      </c>
      <c r="AW133" s="131" t="n">
        <f aca="false">RANDBETWEEN(0,1)</f>
        <v>1</v>
      </c>
      <c r="AX133" s="131" t="n">
        <f aca="false">RANDBETWEEN(0,1)</f>
        <v>1</v>
      </c>
      <c r="AY133" s="131" t="n">
        <f aca="false">RANDBETWEEN(0,1)</f>
        <v>0</v>
      </c>
      <c r="AZ133" s="131" t="n">
        <v>1</v>
      </c>
      <c r="BA133" s="131" t="n">
        <f aca="false">RANDBETWEEN(0,1)</f>
        <v>1</v>
      </c>
      <c r="BB133" s="131" t="n">
        <v>1</v>
      </c>
      <c r="BC133" s="131" t="n">
        <f aca="false">RANDBETWEEN(0,1)</f>
        <v>1</v>
      </c>
      <c r="BD133" s="131" t="n">
        <f aca="false">RANDBETWEEN(0,1)</f>
        <v>1</v>
      </c>
      <c r="BE133" s="132" t="n">
        <f aca="false">RANDBETWEEN(40/6,70/6)/10*$AK$24</f>
        <v>1320</v>
      </c>
      <c r="BF133" s="133" t="n">
        <f aca="false">RANDBETWEEN(60,100)/100</f>
        <v>0.78</v>
      </c>
      <c r="BG133" s="132" t="n">
        <f aca="false">(AO133*$AK$8+AP133*$AK$9+AQ133*$AK$10+AR133*$AK$11+AS133*$AK$12+AT133*$AK$13+AU133*$AK$14+AV133*$AK$15+AW133*$AK$16+AX133*$AK$17+AY133*$AK$18+AZ133*$AK$19+BA133*$AK$20+BB133*$AK$21+BC133*$AK$22+BD133*$AK$23+BE133) * BF133</f>
        <v>9001.2</v>
      </c>
      <c r="BH133" s="133" t="n">
        <f aca="false">RANDBETWEEN(80,100)/100</f>
        <v>0.94</v>
      </c>
      <c r="BI133" s="132" t="n">
        <f aca="false">(AO133*$AK$8+AP133*$AK$9+AQ133*$AK$10+AR133*$AK$11+AS133*$AK$12+AT133*$AK$13+AU133*$AK$14+AV133*$AK$15+AW133*$AK$16+AX133*$AK$17+AY133*$AK$18+AZ133*$AK$19+BA133*$AK$20+BB133*$AK$21+BC133*$AK$22+BD133*$AK$23+BE133) * BH133</f>
        <v>10847.6</v>
      </c>
      <c r="BN133" s="134"/>
      <c r="BO133" s="135"/>
      <c r="BP133" s="156" t="n">
        <f aca="false">M1006</f>
        <v>9225.446375</v>
      </c>
      <c r="BQ133" s="157" t="n">
        <f aca="false">AC1006</f>
        <v>4814.911125</v>
      </c>
      <c r="BT133" s="82"/>
      <c r="BU133" s="158"/>
      <c r="BV133" s="140" t="n">
        <f aca="false">QUOTIENT(BW133,$BW$5)</f>
        <v>31</v>
      </c>
      <c r="BW133" s="17" t="n">
        <v>125</v>
      </c>
      <c r="BX133" s="141"/>
      <c r="BY133" s="191" t="s">
        <v>84</v>
      </c>
      <c r="BZ133" s="160" t="e">
        <f aca="true">INDIRECT( ADDRESS(CELL("строка",BG133)-BW133+BV133,68)) * CL133</f>
        <v>#VALUE!</v>
      </c>
      <c r="CA133" s="161" t="e">
        <f aca="true">INDIRECT( ADDRESS(CELL("строка",BG133)-BW133+BV133,59)) *CI133</f>
        <v>#VALUE!</v>
      </c>
      <c r="CB133" s="162" t="e">
        <f aca="true">INDIRECT( ADDRESS(CELL("строка",BG133)-BW133+BV133,69)) * CL133</f>
        <v>#VALUE!</v>
      </c>
      <c r="CC133" s="163" t="e">
        <f aca="true">INDIRECT( ADDRESS(CELL("строка",BG133)-BW133+BV133,61)) *CI133</f>
        <v>#VALUE!</v>
      </c>
      <c r="CD133" s="164" t="e">
        <f aca="false">BZ133-CA133</f>
        <v>#VALUE!</v>
      </c>
      <c r="CE133" s="189" t="e">
        <f aca="false">CB133-CC133</f>
        <v>#VALUE!</v>
      </c>
      <c r="CI133" s="22" t="n">
        <f aca="false">$CI$5</f>
        <v>0.3</v>
      </c>
      <c r="CL133" s="23" t="n">
        <f aca="false">CL129</f>
        <v>0.25</v>
      </c>
    </row>
    <row r="134" customFormat="false" ht="13.25" hidden="false" customHeight="true" outlineLevel="0" collapsed="false">
      <c r="A134" s="151" t="s">
        <v>229</v>
      </c>
      <c r="B134" s="152" t="n">
        <v>-0.8</v>
      </c>
      <c r="C134" s="152" t="n">
        <v>762.3</v>
      </c>
      <c r="D134" s="153" t="n">
        <v>88</v>
      </c>
      <c r="E134" s="154" t="s">
        <v>107</v>
      </c>
      <c r="F134" s="153" t="n">
        <v>3</v>
      </c>
      <c r="G134" s="115" t="n">
        <v>0.25</v>
      </c>
      <c r="H134" s="116" t="n">
        <f aca="false">RANDBETWEEN(80,100)/100</f>
        <v>0.91</v>
      </c>
      <c r="I134" s="117" t="n">
        <v>0.381689814814815</v>
      </c>
      <c r="J134" s="118" t="n">
        <v>0.381689814814815</v>
      </c>
      <c r="K134" s="119" t="n">
        <f aca="false">(J134 * 24) * $B$3 * $F$3 * (1 - 0.7*AVERAGE(G134:G141)) * AVERAGE(H134:H141)</f>
        <v>4797.2684375</v>
      </c>
      <c r="L134" s="118" t="n">
        <f aca="false">IF(AVERAGE(F134:F141)&gt; $J$3, $B$4*$F$4*AVERAGE(F134:F141)/$B$5*24*AVERAGE(H134:H141), $B$4*$F$4*AVERAGE(F134:F141)/$B$5*24*AVERAGE(H134:H141) * 0.2)</f>
        <v>2646</v>
      </c>
      <c r="M134" s="179" t="n">
        <f aca="false">K134+L134</f>
        <v>7443.2684375</v>
      </c>
      <c r="N134" s="121"/>
      <c r="P134" s="121"/>
      <c r="Q134" s="151" t="s">
        <v>229</v>
      </c>
      <c r="R134" s="152" t="n">
        <v>-2.9</v>
      </c>
      <c r="S134" s="152" t="n">
        <v>747.8</v>
      </c>
      <c r="T134" s="153" t="n">
        <v>86</v>
      </c>
      <c r="U134" s="154" t="s">
        <v>78</v>
      </c>
      <c r="V134" s="153" t="n">
        <v>2</v>
      </c>
      <c r="W134" s="115" t="n">
        <v>0.9</v>
      </c>
      <c r="X134" s="116" t="n">
        <f aca="false">RANDBETWEEN(80,100)/100</f>
        <v>0.98</v>
      </c>
      <c r="Y134" s="117" t="n">
        <v>0.319479166666667</v>
      </c>
      <c r="Z134" s="118" t="n">
        <v>0.319479166666667</v>
      </c>
      <c r="AA134" s="119" t="n">
        <f aca="false">(Z134 * 24) * $B$3 * $F$3 * (1 - 0.7 * AVERAGE(W134:W141)) * AVERAGE(X134:X141)</f>
        <v>3178.8304875</v>
      </c>
      <c r="AB134" s="123" t="n">
        <f aca="false">IF(AVERAGE(V134:V141)&gt; $J$3, $B$4*$F$4*AVERAGE(V134:V141)/$B$5*24*AVERAGE(X134:X141), $B$4*$F$4*AVERAGE(V134:V141)/$B$5*24*AVERAGE(X134:X141) * 0.2)</f>
        <v>2988</v>
      </c>
      <c r="AC134" s="124" t="n">
        <f aca="false">AA134+AB134</f>
        <v>6166.8304875</v>
      </c>
      <c r="AG134" s="186"/>
      <c r="AM134" s="128" t="n">
        <f aca="false">AM133-1</f>
        <v>44832</v>
      </c>
      <c r="AN134" s="129" t="str">
        <f aca="false">TEXT(AM134,"дддд")</f>
        <v>среда</v>
      </c>
      <c r="AO134" s="130" t="n">
        <v>1</v>
      </c>
      <c r="AP134" s="131" t="n">
        <v>1</v>
      </c>
      <c r="AQ134" s="131" t="n">
        <f aca="false">RANDBETWEEN(0,1)</f>
        <v>0</v>
      </c>
      <c r="AR134" s="131" t="n">
        <v>1</v>
      </c>
      <c r="AS134" s="131" t="n">
        <f aca="false">RANDBETWEEN(0,1)</f>
        <v>1</v>
      </c>
      <c r="AT134" s="131" t="n">
        <v>1</v>
      </c>
      <c r="AU134" s="131" t="n">
        <f aca="false">RANDBETWEEN(0,1)</f>
        <v>0</v>
      </c>
      <c r="AV134" s="131" t="n">
        <v>0</v>
      </c>
      <c r="AW134" s="131" t="n">
        <f aca="false">RANDBETWEEN(0,1)</f>
        <v>1</v>
      </c>
      <c r="AX134" s="131" t="n">
        <f aca="false">RANDBETWEEN(0,1)</f>
        <v>0</v>
      </c>
      <c r="AY134" s="131" t="n">
        <f aca="false">RANDBETWEEN(0,1)</f>
        <v>0</v>
      </c>
      <c r="AZ134" s="131" t="n">
        <v>1</v>
      </c>
      <c r="BA134" s="131" t="n">
        <f aca="false">RANDBETWEEN(0,1)</f>
        <v>1</v>
      </c>
      <c r="BB134" s="131" t="n">
        <v>1</v>
      </c>
      <c r="BC134" s="131" t="n">
        <f aca="false">RANDBETWEEN(0,1)</f>
        <v>0</v>
      </c>
      <c r="BD134" s="131" t="n">
        <f aca="false">RANDBETWEEN(0,1)</f>
        <v>1</v>
      </c>
      <c r="BE134" s="132" t="n">
        <f aca="false">RANDBETWEEN(40/6,70/6)/10*$AK$24</f>
        <v>1440</v>
      </c>
      <c r="BF134" s="133" t="n">
        <f aca="false">RANDBETWEEN(60,100)/100</f>
        <v>0.79</v>
      </c>
      <c r="BG134" s="132" t="n">
        <f aca="false">(AO134*$AK$8+AP134*$AK$9+AQ134*$AK$10+AR134*$AK$11+AS134*$AK$12+AT134*$AK$13+AU134*$AK$14+AV134*$AK$15+AW134*$AK$16+AX134*$AK$17+AY134*$AK$18+AZ134*$AK$19+BA134*$AK$20+BB134*$AK$21+BC134*$AK$22+BD134*$AK$23+BE134) * BF134</f>
        <v>8611</v>
      </c>
      <c r="BH134" s="133" t="n">
        <f aca="false">RANDBETWEEN(80,100)/100</f>
        <v>0.87</v>
      </c>
      <c r="BI134" s="132" t="n">
        <f aca="false">(AO134*$AK$8+AP134*$AK$9+AQ134*$AK$10+AR134*$AK$11+AS134*$AK$12+AT134*$AK$13+AU134*$AK$14+AV134*$AK$15+AW134*$AK$16+AX134*$AK$17+AY134*$AK$18+AZ134*$AK$19+BA134*$AK$20+BB134*$AK$21+BC134*$AK$22+BD134*$AK$23+BE134) * BH134</f>
        <v>9483</v>
      </c>
      <c r="BN134" s="134"/>
      <c r="BO134" s="135"/>
      <c r="BP134" s="156" t="n">
        <f aca="false">M1014</f>
        <v>7294.528484375</v>
      </c>
      <c r="BQ134" s="157" t="n">
        <f aca="false">AC1014</f>
        <v>6191.580546875</v>
      </c>
      <c r="BT134" s="82"/>
      <c r="BU134" s="158"/>
      <c r="BV134" s="140" t="n">
        <f aca="false">QUOTIENT(BW134,$BW$5)</f>
        <v>31</v>
      </c>
      <c r="BW134" s="17" t="n">
        <v>126</v>
      </c>
      <c r="BX134" s="141"/>
      <c r="BY134" s="191" t="s">
        <v>58</v>
      </c>
      <c r="BZ134" s="160" t="e">
        <f aca="true">INDIRECT( ADDRESS(CELL("строка",BG134)-BW134+BV134,68)) * CL134</f>
        <v>#VALUE!</v>
      </c>
      <c r="CA134" s="161" t="e">
        <f aca="true">INDIRECT( ADDRESS(CELL("строка",BG134)-BW134+BV134,59)) *CI134</f>
        <v>#VALUE!</v>
      </c>
      <c r="CB134" s="162" t="e">
        <f aca="true">INDIRECT( ADDRESS(CELL("строка",BG134)-BW134+BV134,69)) * CL134</f>
        <v>#VALUE!</v>
      </c>
      <c r="CC134" s="163" t="e">
        <f aca="true">INDIRECT( ADDRESS(CELL("строка",BG134)-BW134+BV134,61)) *CI134</f>
        <v>#VALUE!</v>
      </c>
      <c r="CD134" s="164" t="e">
        <f aca="false">BZ134-CA134</f>
        <v>#VALUE!</v>
      </c>
      <c r="CE134" s="189" t="e">
        <f aca="false">CB134-CC134</f>
        <v>#VALUE!</v>
      </c>
      <c r="CI134" s="22" t="n">
        <f aca="false">$CI$6</f>
        <v>0.4</v>
      </c>
      <c r="CL134" s="23" t="n">
        <f aca="false">CL130</f>
        <v>0.25</v>
      </c>
    </row>
    <row r="135" customFormat="false" ht="13.25" hidden="false" customHeight="true" outlineLevel="0" collapsed="false">
      <c r="A135" s="151" t="s">
        <v>230</v>
      </c>
      <c r="B135" s="152" t="n">
        <v>1.4</v>
      </c>
      <c r="C135" s="152" t="n">
        <v>762.5</v>
      </c>
      <c r="D135" s="153" t="n">
        <v>85</v>
      </c>
      <c r="E135" s="154" t="s">
        <v>83</v>
      </c>
      <c r="F135" s="153" t="n">
        <v>3</v>
      </c>
      <c r="G135" s="115" t="n">
        <v>0.95</v>
      </c>
      <c r="H135" s="116" t="n">
        <f aca="false">RANDBETWEEN(80,100)/100</f>
        <v>0.9</v>
      </c>
      <c r="I135" s="117"/>
      <c r="J135" s="118"/>
      <c r="K135" s="119"/>
      <c r="L135" s="118"/>
      <c r="M135" s="179"/>
      <c r="N135" s="121"/>
      <c r="P135" s="121"/>
      <c r="Q135" s="151" t="s">
        <v>230</v>
      </c>
      <c r="R135" s="152" t="n">
        <v>-3.7</v>
      </c>
      <c r="S135" s="152" t="n">
        <v>747.9</v>
      </c>
      <c r="T135" s="153" t="n">
        <v>88</v>
      </c>
      <c r="U135" s="154" t="s">
        <v>78</v>
      </c>
      <c r="V135" s="153" t="n">
        <v>2</v>
      </c>
      <c r="W135" s="115" t="n">
        <v>0.9</v>
      </c>
      <c r="X135" s="116" t="n">
        <f aca="false">RANDBETWEEN(80,100)/100</f>
        <v>0.81</v>
      </c>
      <c r="Y135" s="117"/>
      <c r="Z135" s="118"/>
      <c r="AA135" s="119"/>
      <c r="AB135" s="123"/>
      <c r="AC135" s="124"/>
      <c r="AG135" s="186"/>
      <c r="AM135" s="128" t="n">
        <f aca="false">AM134-1</f>
        <v>44831</v>
      </c>
      <c r="AN135" s="129" t="str">
        <f aca="false">TEXT(AM135,"дддд")</f>
        <v>вторник</v>
      </c>
      <c r="AO135" s="130" t="n">
        <v>1</v>
      </c>
      <c r="AP135" s="131" t="n">
        <v>1</v>
      </c>
      <c r="AQ135" s="131" t="n">
        <f aca="false">RANDBETWEEN(0,1)</f>
        <v>1</v>
      </c>
      <c r="AR135" s="131" t="n">
        <v>1</v>
      </c>
      <c r="AS135" s="131" t="n">
        <f aca="false">RANDBETWEEN(0,1)</f>
        <v>0</v>
      </c>
      <c r="AT135" s="131" t="n">
        <v>1</v>
      </c>
      <c r="AU135" s="131" t="n">
        <f aca="false">RANDBETWEEN(0,1)</f>
        <v>0</v>
      </c>
      <c r="AV135" s="131" t="n">
        <v>0</v>
      </c>
      <c r="AW135" s="131" t="n">
        <f aca="false">RANDBETWEEN(0,1)</f>
        <v>1</v>
      </c>
      <c r="AX135" s="131" t="n">
        <f aca="false">RANDBETWEEN(0,1)</f>
        <v>0</v>
      </c>
      <c r="AY135" s="131" t="n">
        <f aca="false">RANDBETWEEN(0,1)</f>
        <v>0</v>
      </c>
      <c r="AZ135" s="131" t="n">
        <v>1</v>
      </c>
      <c r="BA135" s="131" t="n">
        <f aca="false">RANDBETWEEN(0,1)</f>
        <v>0</v>
      </c>
      <c r="BB135" s="131" t="n">
        <v>1</v>
      </c>
      <c r="BC135" s="131" t="n">
        <f aca="false">RANDBETWEEN(0,1)</f>
        <v>0</v>
      </c>
      <c r="BD135" s="131" t="n">
        <f aca="false">RANDBETWEEN(0,1)</f>
        <v>0</v>
      </c>
      <c r="BE135" s="132" t="n">
        <f aca="false">RANDBETWEEN(40/6,70/6)/10*$AK$24</f>
        <v>840</v>
      </c>
      <c r="BF135" s="133" t="n">
        <f aca="false">RANDBETWEEN(60,100)/100</f>
        <v>0.68</v>
      </c>
      <c r="BG135" s="132" t="n">
        <f aca="false">(AO135*$AK$8+AP135*$AK$9+AQ135*$AK$10+AR135*$AK$11+AS135*$AK$12+AT135*$AK$13+AU135*$AK$14+AV135*$AK$15+AW135*$AK$16+AX135*$AK$17+AY135*$AK$18+AZ135*$AK$19+BA135*$AK$20+BB135*$AK$21+BC135*$AK$22+BD135*$AK$23+BE135) * BF135</f>
        <v>5984</v>
      </c>
      <c r="BH135" s="133" t="n">
        <f aca="false">RANDBETWEEN(80,100)/100</f>
        <v>0.93</v>
      </c>
      <c r="BI135" s="132" t="n">
        <f aca="false">(AO135*$AK$8+AP135*$AK$9+AQ135*$AK$10+AR135*$AK$11+AS135*$AK$12+AT135*$AK$13+AU135*$AK$14+AV135*$AK$15+AW135*$AK$16+AX135*$AK$17+AY135*$AK$18+AZ135*$AK$19+BA135*$AK$20+BB135*$AK$21+BC135*$AK$22+BD135*$AK$23+BE135) * BH135</f>
        <v>8184</v>
      </c>
      <c r="BN135" s="134"/>
      <c r="BO135" s="135"/>
      <c r="BP135" s="156" t="n">
        <f aca="false">M1022</f>
        <v>8589.62974166667</v>
      </c>
      <c r="BQ135" s="157" t="n">
        <f aca="false">AC1022</f>
        <v>5384.066859375</v>
      </c>
      <c r="BT135" s="82" t="e">
        <f aca="false">IF(SUM(CD132:CD135) &gt; 0,0,(SUM(CD132:CD135))/(-$BM$10*1000))</f>
        <v>#VALUE!</v>
      </c>
      <c r="BU135" s="158" t="e">
        <f aca="false">IF(SUM(CE132:CE135) &gt; 0,0,(SUM(CE132:CE135))/(-$BM$10*1000))</f>
        <v>#VALUE!</v>
      </c>
      <c r="BV135" s="140" t="n">
        <f aca="false">QUOTIENT(BW135,$BW$5)</f>
        <v>31</v>
      </c>
      <c r="BW135" s="17" t="n">
        <v>127</v>
      </c>
      <c r="BX135" s="141"/>
      <c r="BY135" s="192" t="s">
        <v>75</v>
      </c>
      <c r="BZ135" s="172" t="e">
        <f aca="true">INDIRECT( ADDRESS(CELL("строка",BG135)-BW135+BV135,68)) * CL135</f>
        <v>#VALUE!</v>
      </c>
      <c r="CA135" s="173" t="e">
        <f aca="true">INDIRECT( ADDRESS(CELL("строка",BG135)-BW135+BV135,59)) * CI135</f>
        <v>#VALUE!</v>
      </c>
      <c r="CB135" s="174" t="e">
        <f aca="true">INDIRECT( ADDRESS(CELL("строка",BG135)-BW135+BV135,69)) * CL135</f>
        <v>#VALUE!</v>
      </c>
      <c r="CC135" s="175" t="e">
        <f aca="true">INDIRECT( ADDRESS(CELL("строка",BG135)-BW135+BV135,61)) *CI135</f>
        <v>#VALUE!</v>
      </c>
      <c r="CD135" s="176" t="e">
        <f aca="false">BZ135-CA135</f>
        <v>#VALUE!</v>
      </c>
      <c r="CE135" s="187" t="e">
        <f aca="false">CB135-CC135</f>
        <v>#VALUE!</v>
      </c>
      <c r="CI135" s="178" t="n">
        <f aca="false">$CI$7</f>
        <v>0.1</v>
      </c>
      <c r="CL135" s="23" t="n">
        <f aca="false">CL131</f>
        <v>0.25</v>
      </c>
    </row>
    <row r="136" customFormat="false" ht="13.25" hidden="false" customHeight="true" outlineLevel="0" collapsed="false">
      <c r="A136" s="151" t="s">
        <v>231</v>
      </c>
      <c r="B136" s="152" t="n">
        <v>1.3</v>
      </c>
      <c r="C136" s="152" t="n">
        <v>762.4</v>
      </c>
      <c r="D136" s="153" t="n">
        <v>100</v>
      </c>
      <c r="E136" s="154" t="s">
        <v>83</v>
      </c>
      <c r="F136" s="153" t="n">
        <v>3</v>
      </c>
      <c r="G136" s="115" t="n">
        <v>0.9</v>
      </c>
      <c r="H136" s="116" t="n">
        <f aca="false">RANDBETWEEN(80,100)/100</f>
        <v>0.85</v>
      </c>
      <c r="I136" s="117"/>
      <c r="J136" s="118"/>
      <c r="K136" s="119"/>
      <c r="L136" s="118"/>
      <c r="M136" s="179"/>
      <c r="N136" s="121"/>
      <c r="P136" s="121"/>
      <c r="Q136" s="151" t="s">
        <v>231</v>
      </c>
      <c r="R136" s="152" t="n">
        <v>-3.1</v>
      </c>
      <c r="S136" s="152" t="n">
        <v>747.7</v>
      </c>
      <c r="T136" s="153" t="n">
        <v>82</v>
      </c>
      <c r="U136" s="154" t="s">
        <v>78</v>
      </c>
      <c r="V136" s="153" t="n">
        <v>3</v>
      </c>
      <c r="W136" s="115" t="n">
        <v>0.9</v>
      </c>
      <c r="X136" s="116" t="n">
        <f aca="false">RANDBETWEEN(80,100)/100</f>
        <v>0.95</v>
      </c>
      <c r="Y136" s="117"/>
      <c r="Z136" s="118"/>
      <c r="AA136" s="119"/>
      <c r="AB136" s="123"/>
      <c r="AC136" s="124"/>
      <c r="AG136" s="186"/>
      <c r="AM136" s="128" t="n">
        <f aca="false">AM135-1</f>
        <v>44830</v>
      </c>
      <c r="AN136" s="129" t="str">
        <f aca="false">TEXT(AM136,"дддд")</f>
        <v>понедельник</v>
      </c>
      <c r="AO136" s="130" t="n">
        <v>1</v>
      </c>
      <c r="AP136" s="131" t="n">
        <v>1</v>
      </c>
      <c r="AQ136" s="131" t="n">
        <f aca="false">RANDBETWEEN(0,1)</f>
        <v>0</v>
      </c>
      <c r="AR136" s="131" t="n">
        <v>1</v>
      </c>
      <c r="AS136" s="131" t="n">
        <f aca="false">RANDBETWEEN(0,1)</f>
        <v>0</v>
      </c>
      <c r="AT136" s="131" t="n">
        <v>1</v>
      </c>
      <c r="AU136" s="131" t="n">
        <f aca="false">RANDBETWEEN(0,1)</f>
        <v>0</v>
      </c>
      <c r="AV136" s="131" t="n">
        <v>0</v>
      </c>
      <c r="AW136" s="131" t="n">
        <f aca="false">RANDBETWEEN(0,1)</f>
        <v>0</v>
      </c>
      <c r="AX136" s="131" t="n">
        <f aca="false">RANDBETWEEN(0,1)</f>
        <v>1</v>
      </c>
      <c r="AY136" s="131" t="n">
        <f aca="false">RANDBETWEEN(0,1)</f>
        <v>0</v>
      </c>
      <c r="AZ136" s="131" t="n">
        <v>1</v>
      </c>
      <c r="BA136" s="131" t="n">
        <f aca="false">RANDBETWEEN(0,1)</f>
        <v>1</v>
      </c>
      <c r="BB136" s="131" t="n">
        <v>1</v>
      </c>
      <c r="BC136" s="131" t="n">
        <f aca="false">RANDBETWEEN(0,1)</f>
        <v>0</v>
      </c>
      <c r="BD136" s="131" t="n">
        <f aca="false">RANDBETWEEN(0,1)</f>
        <v>1</v>
      </c>
      <c r="BE136" s="132" t="n">
        <f aca="false">RANDBETWEEN(40/6,70/6)/10*$AK$24</f>
        <v>1200</v>
      </c>
      <c r="BF136" s="133" t="n">
        <f aca="false">RANDBETWEEN(60,100)/100</f>
        <v>0.66</v>
      </c>
      <c r="BG136" s="132" t="n">
        <f aca="false">(AO136*$AK$8+AP136*$AK$9+AQ136*$AK$10+AR136*$AK$11+AS136*$AK$12+AT136*$AK$13+AU136*$AK$14+AV136*$AK$15+AW136*$AK$16+AX136*$AK$17+AY136*$AK$18+AZ136*$AK$19+BA136*$AK$20+BB136*$AK$21+BC136*$AK$22+BD136*$AK$23+BE136) * BF136</f>
        <v>6190.8</v>
      </c>
      <c r="BH136" s="133" t="n">
        <f aca="false">RANDBETWEEN(80,100)/100</f>
        <v>0.85</v>
      </c>
      <c r="BI136" s="132" t="n">
        <f aca="false">(AO136*$AK$8+AP136*$AK$9+AQ136*$AK$10+AR136*$AK$11+AS136*$AK$12+AT136*$AK$13+AU136*$AK$14+AV136*$AK$15+AW136*$AK$16+AX136*$AK$17+AY136*$AK$18+AZ136*$AK$19+BA136*$AK$20+BB136*$AK$21+BC136*$AK$22+BD136*$AK$23+BE136) * BH136</f>
        <v>7973</v>
      </c>
      <c r="BN136" s="134"/>
      <c r="BO136" s="135"/>
      <c r="BP136" s="156" t="n">
        <f aca="false">M1030</f>
        <v>13527.8050416667</v>
      </c>
      <c r="BQ136" s="157" t="n">
        <f aca="false">AC1030</f>
        <v>5115.9912890625</v>
      </c>
      <c r="BT136" s="82" t="s">
        <v>79</v>
      </c>
      <c r="BU136" s="158"/>
      <c r="BV136" s="140" t="n">
        <f aca="false">QUOTIENT(BW136,$BW$5)</f>
        <v>32</v>
      </c>
      <c r="BW136" s="17" t="n">
        <v>128</v>
      </c>
      <c r="BX136" s="141" t="n">
        <f aca="false">DATE(2023,2,(1-QUOTIENT(BW136,$BW$5)))</f>
        <v>44926</v>
      </c>
      <c r="BY136" s="190" t="s">
        <v>80</v>
      </c>
      <c r="BZ136" s="143" t="e">
        <f aca="true">INDIRECT( ADDRESS(CELL("строка",BG136)-BW136+BV136,68)) * CL136</f>
        <v>#VALUE!</v>
      </c>
      <c r="CA136" s="144" t="e">
        <f aca="true">INDIRECT( ADDRESS(CELL("строка",BG136)-BW136+BV136,59)) *CI136</f>
        <v>#VALUE!</v>
      </c>
      <c r="CB136" s="145" t="e">
        <f aca="true">INDIRECT( ADDRESS(CELL("строка",BG136)-BW136+BV136,69)) * CL136</f>
        <v>#VALUE!</v>
      </c>
      <c r="CC136" s="146" t="e">
        <f aca="true">INDIRECT( ADDRESS(CELL("строка",BG136)-BW136+BV136,61)) *CI136</f>
        <v>#VALUE!</v>
      </c>
      <c r="CD136" s="147" t="e">
        <f aca="false">BZ136-CA136</f>
        <v>#VALUE!</v>
      </c>
      <c r="CE136" s="188" t="e">
        <f aca="false">CB136-CC136</f>
        <v>#VALUE!</v>
      </c>
      <c r="CI136" s="22" t="n">
        <f aca="false">$CI$4</f>
        <v>0.2</v>
      </c>
      <c r="CL136" s="23" t="n">
        <f aca="false">CL132</f>
        <v>0.25</v>
      </c>
    </row>
    <row r="137" customFormat="false" ht="13.25" hidden="false" customHeight="true" outlineLevel="0" collapsed="false">
      <c r="A137" s="151" t="s">
        <v>232</v>
      </c>
      <c r="B137" s="152" t="n">
        <v>-1.3</v>
      </c>
      <c r="C137" s="152" t="n">
        <v>763.4</v>
      </c>
      <c r="D137" s="153" t="n">
        <v>100</v>
      </c>
      <c r="E137" s="154" t="s">
        <v>78</v>
      </c>
      <c r="F137" s="153" t="n">
        <v>1.5</v>
      </c>
      <c r="G137" s="115" t="n">
        <v>1</v>
      </c>
      <c r="H137" s="116" t="n">
        <f aca="false">RANDBETWEEN(80,100)/100</f>
        <v>0.88</v>
      </c>
      <c r="I137" s="117"/>
      <c r="J137" s="118"/>
      <c r="K137" s="119"/>
      <c r="L137" s="118"/>
      <c r="M137" s="179"/>
      <c r="N137" s="121"/>
      <c r="P137" s="121"/>
      <c r="Q137" s="151" t="s">
        <v>232</v>
      </c>
      <c r="R137" s="152" t="n">
        <v>-3.9</v>
      </c>
      <c r="S137" s="152" t="n">
        <v>748.3</v>
      </c>
      <c r="T137" s="153" t="n">
        <v>81</v>
      </c>
      <c r="U137" s="154" t="s">
        <v>78</v>
      </c>
      <c r="V137" s="153" t="n">
        <v>2</v>
      </c>
      <c r="W137" s="115" t="n">
        <v>0.9</v>
      </c>
      <c r="X137" s="116" t="n">
        <f aca="false">RANDBETWEEN(80,100)/100</f>
        <v>0.98</v>
      </c>
      <c r="Y137" s="117"/>
      <c r="Z137" s="118"/>
      <c r="AA137" s="119"/>
      <c r="AB137" s="123"/>
      <c r="AC137" s="124"/>
      <c r="AG137" s="186"/>
      <c r="AM137" s="128" t="n">
        <f aca="false">AM136-1</f>
        <v>44829</v>
      </c>
      <c r="AN137" s="129" t="str">
        <f aca="false">TEXT(AM137,"дддд")</f>
        <v>воскресенье</v>
      </c>
      <c r="AO137" s="130" t="n">
        <v>1</v>
      </c>
      <c r="AP137" s="131" t="n">
        <v>1</v>
      </c>
      <c r="AQ137" s="131" t="n">
        <f aca="false">RANDBETWEEN(0,1)</f>
        <v>0</v>
      </c>
      <c r="AR137" s="131" t="n">
        <v>1</v>
      </c>
      <c r="AS137" s="131" t="n">
        <f aca="false">RANDBETWEEN(0,1)</f>
        <v>0</v>
      </c>
      <c r="AT137" s="131" t="n">
        <v>1</v>
      </c>
      <c r="AU137" s="131" t="n">
        <f aca="false">RANDBETWEEN(0,1)</f>
        <v>0</v>
      </c>
      <c r="AV137" s="131" t="n">
        <v>0</v>
      </c>
      <c r="AW137" s="131" t="n">
        <f aca="false">RANDBETWEEN(0,1)</f>
        <v>0</v>
      </c>
      <c r="AX137" s="131" t="n">
        <f aca="false">RANDBETWEEN(0,1)</f>
        <v>1</v>
      </c>
      <c r="AY137" s="131" t="n">
        <f aca="false">RANDBETWEEN(0,1)</f>
        <v>0</v>
      </c>
      <c r="AZ137" s="131" t="n">
        <v>1</v>
      </c>
      <c r="BA137" s="131" t="n">
        <f aca="false">RANDBETWEEN(0,1)</f>
        <v>1</v>
      </c>
      <c r="BB137" s="131" t="n">
        <v>1</v>
      </c>
      <c r="BC137" s="131" t="n">
        <f aca="false">RANDBETWEEN(0,1)</f>
        <v>1</v>
      </c>
      <c r="BD137" s="131" t="n">
        <f aca="false">RANDBETWEEN(0,1)</f>
        <v>1</v>
      </c>
      <c r="BE137" s="132" t="n">
        <f aca="false">RANDBETWEEN(40/6,70/6)/10*$AK$24</f>
        <v>1080</v>
      </c>
      <c r="BF137" s="133" t="n">
        <f aca="false">RANDBETWEEN(60,100)/100</f>
        <v>0.98</v>
      </c>
      <c r="BG137" s="132" t="n">
        <f aca="false">(AO137*$AK$8+AP137*$AK$9+AQ137*$AK$10+AR137*$AK$11+AS137*$AK$12+AT137*$AK$13+AU137*$AK$14+AV137*$AK$15+AW137*$AK$16+AX137*$AK$17+AY137*$AK$18+AZ137*$AK$19+BA137*$AK$20+BB137*$AK$21+BC137*$AK$22+BD137*$AK$23+BE137) * BF137</f>
        <v>9251.2</v>
      </c>
      <c r="BH137" s="133" t="n">
        <f aca="false">RANDBETWEEN(80,100)/100</f>
        <v>0.82</v>
      </c>
      <c r="BI137" s="132" t="n">
        <f aca="false">(AO137*$AK$8+AP137*$AK$9+AQ137*$AK$10+AR137*$AK$11+AS137*$AK$12+AT137*$AK$13+AU137*$AK$14+AV137*$AK$15+AW137*$AK$16+AX137*$AK$17+AY137*$AK$18+AZ137*$AK$19+BA137*$AK$20+BB137*$AK$21+BC137*$AK$22+BD137*$AK$23+BE137) * BH137</f>
        <v>7740.8</v>
      </c>
      <c r="BN137" s="134"/>
      <c r="BO137" s="135"/>
      <c r="BP137" s="156" t="n">
        <f aca="false">M1038</f>
        <v>41942.415</v>
      </c>
      <c r="BQ137" s="157" t="n">
        <f aca="false">AC1038</f>
        <v>5246.07</v>
      </c>
      <c r="BT137" s="82"/>
      <c r="BU137" s="158"/>
      <c r="BV137" s="140" t="n">
        <f aca="false">QUOTIENT(BW137,$BW$5)</f>
        <v>32</v>
      </c>
      <c r="BW137" s="17" t="n">
        <v>129</v>
      </c>
      <c r="BX137" s="141"/>
      <c r="BY137" s="191" t="s">
        <v>84</v>
      </c>
      <c r="BZ137" s="160" t="e">
        <f aca="true">INDIRECT( ADDRESS(CELL("строка",BG137)-BW137+BV137,68)) * CL137</f>
        <v>#VALUE!</v>
      </c>
      <c r="CA137" s="161" t="e">
        <f aca="true">INDIRECT( ADDRESS(CELL("строка",BG137)-BW137+BV137,59)) *CI137</f>
        <v>#VALUE!</v>
      </c>
      <c r="CB137" s="162" t="e">
        <f aca="true">INDIRECT( ADDRESS(CELL("строка",BG137)-BW137+BV137,69)) * CL137</f>
        <v>#VALUE!</v>
      </c>
      <c r="CC137" s="163" t="e">
        <f aca="true">INDIRECT( ADDRESS(CELL("строка",BG137)-BW137+BV137,61)) *CI137</f>
        <v>#VALUE!</v>
      </c>
      <c r="CD137" s="164" t="e">
        <f aca="false">BZ137-CA137</f>
        <v>#VALUE!</v>
      </c>
      <c r="CE137" s="189" t="e">
        <f aca="false">CB137-CC137</f>
        <v>#VALUE!</v>
      </c>
      <c r="CI137" s="22" t="n">
        <f aca="false">$CI$5</f>
        <v>0.3</v>
      </c>
      <c r="CL137" s="23" t="n">
        <f aca="false">CL133</f>
        <v>0.25</v>
      </c>
    </row>
    <row r="138" customFormat="false" ht="13.25" hidden="false" customHeight="true" outlineLevel="0" collapsed="false">
      <c r="A138" s="151" t="s">
        <v>233</v>
      </c>
      <c r="B138" s="152" t="n">
        <v>-4.6</v>
      </c>
      <c r="C138" s="152" t="n">
        <v>764.1</v>
      </c>
      <c r="D138" s="153" t="n">
        <v>100</v>
      </c>
      <c r="E138" s="154" t="s">
        <v>78</v>
      </c>
      <c r="F138" s="153" t="n">
        <v>1.5</v>
      </c>
      <c r="G138" s="115" t="n">
        <v>1</v>
      </c>
      <c r="H138" s="116" t="n">
        <f aca="false">RANDBETWEEN(80,100)/100</f>
        <v>0.99</v>
      </c>
      <c r="I138" s="117"/>
      <c r="J138" s="118"/>
      <c r="K138" s="119"/>
      <c r="L138" s="118"/>
      <c r="M138" s="179"/>
      <c r="N138" s="121"/>
      <c r="P138" s="121"/>
      <c r="Q138" s="151" t="s">
        <v>233</v>
      </c>
      <c r="R138" s="152" t="n">
        <v>-3.8</v>
      </c>
      <c r="S138" s="152" t="n">
        <v>748.3</v>
      </c>
      <c r="T138" s="153" t="n">
        <v>83</v>
      </c>
      <c r="U138" s="154" t="s">
        <v>78</v>
      </c>
      <c r="V138" s="153" t="n">
        <v>4</v>
      </c>
      <c r="W138" s="115" t="n">
        <v>0.9</v>
      </c>
      <c r="X138" s="116" t="n">
        <f aca="false">RANDBETWEEN(80,100)/100</f>
        <v>0.84</v>
      </c>
      <c r="Y138" s="117"/>
      <c r="Z138" s="118"/>
      <c r="AA138" s="119"/>
      <c r="AB138" s="123"/>
      <c r="AC138" s="124"/>
      <c r="AG138" s="186"/>
      <c r="AM138" s="128" t="n">
        <f aca="false">AM137-1</f>
        <v>44828</v>
      </c>
      <c r="AN138" s="129" t="str">
        <f aca="false">TEXT(AM138,"дддд")</f>
        <v>суббота</v>
      </c>
      <c r="AO138" s="130" t="n">
        <v>1</v>
      </c>
      <c r="AP138" s="131" t="n">
        <v>1</v>
      </c>
      <c r="AQ138" s="131" t="n">
        <f aca="false">RANDBETWEEN(0,1)</f>
        <v>0</v>
      </c>
      <c r="AR138" s="131" t="n">
        <v>1</v>
      </c>
      <c r="AS138" s="131" t="n">
        <f aca="false">RANDBETWEEN(0,1)</f>
        <v>0</v>
      </c>
      <c r="AT138" s="131" t="n">
        <v>1</v>
      </c>
      <c r="AU138" s="131" t="n">
        <f aca="false">RANDBETWEEN(0,1)</f>
        <v>1</v>
      </c>
      <c r="AV138" s="131" t="n">
        <v>0</v>
      </c>
      <c r="AW138" s="131" t="n">
        <f aca="false">RANDBETWEEN(0,1)</f>
        <v>1</v>
      </c>
      <c r="AX138" s="131" t="n">
        <f aca="false">RANDBETWEEN(0,1)</f>
        <v>0</v>
      </c>
      <c r="AY138" s="131" t="n">
        <f aca="false">RANDBETWEEN(0,1)</f>
        <v>1</v>
      </c>
      <c r="AZ138" s="131" t="n">
        <v>1</v>
      </c>
      <c r="BA138" s="131" t="n">
        <f aca="false">RANDBETWEEN(0,1)</f>
        <v>1</v>
      </c>
      <c r="BB138" s="131" t="n">
        <v>1</v>
      </c>
      <c r="BC138" s="131" t="n">
        <f aca="false">RANDBETWEEN(0,1)</f>
        <v>1</v>
      </c>
      <c r="BD138" s="131" t="n">
        <f aca="false">RANDBETWEEN(0,1)</f>
        <v>0</v>
      </c>
      <c r="BE138" s="132" t="n">
        <f aca="false">RANDBETWEEN(40/6,70/6)/10*$AK$24</f>
        <v>1440</v>
      </c>
      <c r="BF138" s="133" t="n">
        <f aca="false">RANDBETWEEN(60,100)/100</f>
        <v>0.73</v>
      </c>
      <c r="BG138" s="132" t="n">
        <f aca="false">(AO138*$AK$8+AP138*$AK$9+AQ138*$AK$10+AR138*$AK$11+AS138*$AK$12+AT138*$AK$13+AU138*$AK$14+AV138*$AK$15+AW138*$AK$16+AX138*$AK$17+AY138*$AK$18+AZ138*$AK$19+BA138*$AK$20+BB138*$AK$21+BC138*$AK$22+BD138*$AK$23+BE138) * BF138</f>
        <v>8497.2</v>
      </c>
      <c r="BH138" s="133" t="n">
        <f aca="false">RANDBETWEEN(80,100)/100</f>
        <v>0.89</v>
      </c>
      <c r="BI138" s="132" t="n">
        <f aca="false">(AO138*$AK$8+AP138*$AK$9+AQ138*$AK$10+AR138*$AK$11+AS138*$AK$12+AT138*$AK$13+AU138*$AK$14+AV138*$AK$15+AW138*$AK$16+AX138*$AK$17+AY138*$AK$18+AZ138*$AK$19+BA138*$AK$20+BB138*$AK$21+BC138*$AK$22+BD138*$AK$23+BE138) * BH138</f>
        <v>10359.6</v>
      </c>
      <c r="BN138" s="134"/>
      <c r="BO138" s="135"/>
      <c r="BP138" s="156" t="n">
        <f aca="false">M1046</f>
        <v>10667.8866319444</v>
      </c>
      <c r="BQ138" s="157" t="n">
        <f aca="false">AC1046</f>
        <v>6707.26639583333</v>
      </c>
      <c r="BT138" s="82"/>
      <c r="BU138" s="158"/>
      <c r="BV138" s="140" t="n">
        <f aca="false">QUOTIENT(BW138,$BW$5)</f>
        <v>32</v>
      </c>
      <c r="BW138" s="17" t="n">
        <v>130</v>
      </c>
      <c r="BX138" s="141"/>
      <c r="BY138" s="191" t="s">
        <v>58</v>
      </c>
      <c r="BZ138" s="160" t="e">
        <f aca="true">INDIRECT( ADDRESS(CELL("строка",BG138)-BW138+BV138,68)) * CL138</f>
        <v>#VALUE!</v>
      </c>
      <c r="CA138" s="161" t="e">
        <f aca="true">INDIRECT( ADDRESS(CELL("строка",BG138)-BW138+BV138,59)) *CI138</f>
        <v>#VALUE!</v>
      </c>
      <c r="CB138" s="162" t="e">
        <f aca="true">INDIRECT( ADDRESS(CELL("строка",BG138)-BW138+BV138,69)) * CL138</f>
        <v>#VALUE!</v>
      </c>
      <c r="CC138" s="163" t="e">
        <f aca="true">INDIRECT( ADDRESS(CELL("строка",BG138)-BW138+BV138,61)) *CI138</f>
        <v>#VALUE!</v>
      </c>
      <c r="CD138" s="164" t="e">
        <f aca="false">BZ138-CA138</f>
        <v>#VALUE!</v>
      </c>
      <c r="CE138" s="189" t="e">
        <f aca="false">CB138-CC138</f>
        <v>#VALUE!</v>
      </c>
      <c r="CI138" s="22" t="n">
        <f aca="false">$CI$6</f>
        <v>0.4</v>
      </c>
      <c r="CL138" s="23" t="n">
        <f aca="false">CL134</f>
        <v>0.25</v>
      </c>
    </row>
    <row r="139" customFormat="false" ht="13.25" hidden="false" customHeight="true" outlineLevel="0" collapsed="false">
      <c r="A139" s="151" t="s">
        <v>234</v>
      </c>
      <c r="B139" s="152" t="n">
        <v>-5.8</v>
      </c>
      <c r="C139" s="152" t="n">
        <v>763.6</v>
      </c>
      <c r="D139" s="153" t="n">
        <v>100</v>
      </c>
      <c r="E139" s="154" t="s">
        <v>107</v>
      </c>
      <c r="F139" s="153" t="n">
        <v>1.5</v>
      </c>
      <c r="G139" s="115" t="n">
        <v>1</v>
      </c>
      <c r="H139" s="116" t="n">
        <f aca="false">RANDBETWEEN(80,100)/100</f>
        <v>0.95</v>
      </c>
      <c r="I139" s="117"/>
      <c r="J139" s="118"/>
      <c r="K139" s="119"/>
      <c r="L139" s="118"/>
      <c r="M139" s="179"/>
      <c r="N139" s="121"/>
      <c r="P139" s="121"/>
      <c r="Q139" s="151" t="s">
        <v>234</v>
      </c>
      <c r="R139" s="152" t="n">
        <v>-3.1</v>
      </c>
      <c r="S139" s="152" t="n">
        <v>748.9</v>
      </c>
      <c r="T139" s="153" t="n">
        <v>82</v>
      </c>
      <c r="U139" s="154" t="s">
        <v>78</v>
      </c>
      <c r="V139" s="153" t="n">
        <v>3</v>
      </c>
      <c r="W139" s="115" t="n">
        <v>0.9</v>
      </c>
      <c r="X139" s="116" t="n">
        <f aca="false">RANDBETWEEN(80,100)/100</f>
        <v>0.98</v>
      </c>
      <c r="Y139" s="117"/>
      <c r="Z139" s="118"/>
      <c r="AA139" s="119"/>
      <c r="AB139" s="123"/>
      <c r="AC139" s="124"/>
      <c r="AG139" s="186"/>
      <c r="AM139" s="128" t="n">
        <f aca="false">AM138-1</f>
        <v>44827</v>
      </c>
      <c r="AN139" s="129" t="str">
        <f aca="false">TEXT(AM139,"дддд")</f>
        <v>пятница</v>
      </c>
      <c r="AO139" s="130" t="n">
        <v>1</v>
      </c>
      <c r="AP139" s="131" t="n">
        <v>1</v>
      </c>
      <c r="AQ139" s="131" t="n">
        <f aca="false">RANDBETWEEN(0,1)</f>
        <v>1</v>
      </c>
      <c r="AR139" s="131" t="n">
        <v>1</v>
      </c>
      <c r="AS139" s="131" t="n">
        <f aca="false">RANDBETWEEN(0,1)</f>
        <v>1</v>
      </c>
      <c r="AT139" s="131" t="n">
        <v>1</v>
      </c>
      <c r="AU139" s="131" t="n">
        <f aca="false">RANDBETWEEN(0,1)</f>
        <v>0</v>
      </c>
      <c r="AV139" s="131" t="n">
        <v>0</v>
      </c>
      <c r="AW139" s="131" t="n">
        <f aca="false">RANDBETWEEN(0,1)</f>
        <v>1</v>
      </c>
      <c r="AX139" s="131" t="n">
        <f aca="false">RANDBETWEEN(0,1)</f>
        <v>0</v>
      </c>
      <c r="AY139" s="131" t="n">
        <f aca="false">RANDBETWEEN(0,1)</f>
        <v>0</v>
      </c>
      <c r="AZ139" s="131" t="n">
        <v>1</v>
      </c>
      <c r="BA139" s="131" t="n">
        <f aca="false">RANDBETWEEN(0,1)</f>
        <v>1</v>
      </c>
      <c r="BB139" s="131" t="n">
        <v>1</v>
      </c>
      <c r="BC139" s="131" t="n">
        <f aca="false">RANDBETWEEN(0,1)</f>
        <v>0</v>
      </c>
      <c r="BD139" s="131" t="n">
        <f aca="false">RANDBETWEEN(0,1)</f>
        <v>1</v>
      </c>
      <c r="BE139" s="132" t="n">
        <f aca="false">RANDBETWEEN(40/6,70/6)/10*$AK$24</f>
        <v>1440</v>
      </c>
      <c r="BF139" s="133" t="n">
        <f aca="false">RANDBETWEEN(60,100)/100</f>
        <v>0.74</v>
      </c>
      <c r="BG139" s="132" t="n">
        <f aca="false">(AO139*$AK$8+AP139*$AK$9+AQ139*$AK$10+AR139*$AK$11+AS139*$AK$12+AT139*$AK$13+AU139*$AK$14+AV139*$AK$15+AW139*$AK$16+AX139*$AK$17+AY139*$AK$18+AZ139*$AK$19+BA139*$AK$20+BB139*$AK$21+BC139*$AK$22+BD139*$AK$23+BE139) * BF139</f>
        <v>8214</v>
      </c>
      <c r="BH139" s="133" t="n">
        <f aca="false">RANDBETWEEN(80,100)/100</f>
        <v>0.92</v>
      </c>
      <c r="BI139" s="132" t="n">
        <f aca="false">(AO139*$AK$8+AP139*$AK$9+AQ139*$AK$10+AR139*$AK$11+AS139*$AK$12+AT139*$AK$13+AU139*$AK$14+AV139*$AK$15+AW139*$AK$16+AX139*$AK$17+AY139*$AK$18+AZ139*$AK$19+BA139*$AK$20+BB139*$AK$21+BC139*$AK$22+BD139*$AK$23+BE139) * BH139</f>
        <v>10212</v>
      </c>
      <c r="BN139" s="134"/>
      <c r="BO139" s="135"/>
      <c r="BP139" s="156" t="n">
        <f aca="false">M1054</f>
        <v>9625.82133333333</v>
      </c>
      <c r="BQ139" s="157" t="n">
        <f aca="false">AC1054</f>
        <v>6128.15477083333</v>
      </c>
      <c r="BT139" s="82" t="e">
        <f aca="false">IF(SUM(CD136:CD139) &gt; 0,0,(SUM(CD136:CD139))/(-$BM$10*1000))</f>
        <v>#VALUE!</v>
      </c>
      <c r="BU139" s="158" t="e">
        <f aca="false">IF(SUM(CE136:CE139) &gt; 0,0,(SUM(CE136:CE139))/(-$BM$10*1000))</f>
        <v>#VALUE!</v>
      </c>
      <c r="BV139" s="140" t="n">
        <f aca="false">QUOTIENT(BW139,$BW$5)</f>
        <v>32</v>
      </c>
      <c r="BW139" s="17" t="n">
        <v>131</v>
      </c>
      <c r="BX139" s="141"/>
      <c r="BY139" s="192" t="s">
        <v>75</v>
      </c>
      <c r="BZ139" s="172" t="e">
        <f aca="true">INDIRECT( ADDRESS(CELL("строка",BG139)-BW139+BV139,68)) * CL139</f>
        <v>#VALUE!</v>
      </c>
      <c r="CA139" s="173" t="e">
        <f aca="true">INDIRECT( ADDRESS(CELL("строка",BG139)-BW139+BV139,59)) * CI139</f>
        <v>#VALUE!</v>
      </c>
      <c r="CB139" s="174" t="e">
        <f aca="true">INDIRECT( ADDRESS(CELL("строка",BG139)-BW139+BV139,69)) * CL139</f>
        <v>#VALUE!</v>
      </c>
      <c r="CC139" s="175" t="e">
        <f aca="true">INDIRECT( ADDRESS(CELL("строка",BG139)-BW139+BV139,61)) *CI139</f>
        <v>#VALUE!</v>
      </c>
      <c r="CD139" s="176" t="e">
        <f aca="false">BZ139-CA139</f>
        <v>#VALUE!</v>
      </c>
      <c r="CE139" s="187" t="e">
        <f aca="false">CB139-CC139</f>
        <v>#VALUE!</v>
      </c>
      <c r="CI139" s="178" t="n">
        <f aca="false">$CI$7</f>
        <v>0.1</v>
      </c>
      <c r="CL139" s="23" t="n">
        <f aca="false">CL135</f>
        <v>0.25</v>
      </c>
    </row>
    <row r="140" customFormat="false" ht="13.25" hidden="false" customHeight="true" outlineLevel="0" collapsed="false">
      <c r="A140" s="151" t="s">
        <v>235</v>
      </c>
      <c r="B140" s="152" t="n">
        <v>-4.5</v>
      </c>
      <c r="C140" s="152" t="n">
        <v>763.7</v>
      </c>
      <c r="D140" s="153" t="n">
        <v>100</v>
      </c>
      <c r="E140" s="154" t="n">
        <v>0</v>
      </c>
      <c r="F140" s="153" t="n">
        <v>0</v>
      </c>
      <c r="G140" s="182" t="s">
        <v>185</v>
      </c>
      <c r="H140" s="116" t="n">
        <f aca="false">RANDBETWEEN(80,100)/100</f>
        <v>0.98</v>
      </c>
      <c r="I140" s="117"/>
      <c r="J140" s="118"/>
      <c r="K140" s="119"/>
      <c r="L140" s="118"/>
      <c r="M140" s="179"/>
      <c r="N140" s="121"/>
      <c r="P140" s="121"/>
      <c r="Q140" s="151" t="s">
        <v>235</v>
      </c>
      <c r="R140" s="152" t="n">
        <v>-3.1</v>
      </c>
      <c r="S140" s="152" t="n">
        <v>750.1</v>
      </c>
      <c r="T140" s="153" t="n">
        <v>79</v>
      </c>
      <c r="U140" s="154" t="s">
        <v>78</v>
      </c>
      <c r="V140" s="153" t="n">
        <v>3</v>
      </c>
      <c r="W140" s="115" t="n">
        <v>0.9</v>
      </c>
      <c r="X140" s="116" t="n">
        <f aca="false">RANDBETWEEN(80,100)/100</f>
        <v>1</v>
      </c>
      <c r="Y140" s="117"/>
      <c r="Z140" s="118"/>
      <c r="AA140" s="119"/>
      <c r="AB140" s="123"/>
      <c r="AC140" s="124"/>
      <c r="AG140" s="186"/>
      <c r="AM140" s="128" t="n">
        <f aca="false">AM139-1</f>
        <v>44826</v>
      </c>
      <c r="AN140" s="129" t="str">
        <f aca="false">TEXT(AM140,"дддд")</f>
        <v>четверг</v>
      </c>
      <c r="AO140" s="130" t="n">
        <v>1</v>
      </c>
      <c r="AP140" s="131" t="n">
        <v>1</v>
      </c>
      <c r="AQ140" s="131" t="n">
        <f aca="false">RANDBETWEEN(0,1)</f>
        <v>1</v>
      </c>
      <c r="AR140" s="131" t="n">
        <v>1</v>
      </c>
      <c r="AS140" s="131" t="n">
        <f aca="false">RANDBETWEEN(0,1)</f>
        <v>1</v>
      </c>
      <c r="AT140" s="131" t="n">
        <v>1</v>
      </c>
      <c r="AU140" s="131" t="n">
        <f aca="false">RANDBETWEEN(0,1)</f>
        <v>0</v>
      </c>
      <c r="AV140" s="131" t="n">
        <v>0</v>
      </c>
      <c r="AW140" s="131" t="n">
        <f aca="false">RANDBETWEEN(0,1)</f>
        <v>0</v>
      </c>
      <c r="AX140" s="131" t="n">
        <f aca="false">RANDBETWEEN(0,1)</f>
        <v>0</v>
      </c>
      <c r="AY140" s="131" t="n">
        <f aca="false">RANDBETWEEN(0,1)</f>
        <v>1</v>
      </c>
      <c r="AZ140" s="131" t="n">
        <v>1</v>
      </c>
      <c r="BA140" s="131" t="n">
        <f aca="false">RANDBETWEEN(0,1)</f>
        <v>0</v>
      </c>
      <c r="BB140" s="131" t="n">
        <v>1</v>
      </c>
      <c r="BC140" s="131" t="n">
        <f aca="false">RANDBETWEEN(0,1)</f>
        <v>1</v>
      </c>
      <c r="BD140" s="131" t="n">
        <f aca="false">RANDBETWEEN(0,1)</f>
        <v>0</v>
      </c>
      <c r="BE140" s="132" t="n">
        <f aca="false">RANDBETWEEN(40/6,70/6)/10*$AK$24</f>
        <v>840</v>
      </c>
      <c r="BF140" s="133" t="n">
        <f aca="false">RANDBETWEEN(60,100)/100</f>
        <v>0.62</v>
      </c>
      <c r="BG140" s="132" t="n">
        <f aca="false">(AO140*$AK$8+AP140*$AK$9+AQ140*$AK$10+AR140*$AK$11+AS140*$AK$12+AT140*$AK$13+AU140*$AK$14+AV140*$AK$15+AW140*$AK$16+AX140*$AK$17+AY140*$AK$18+AZ140*$AK$19+BA140*$AK$20+BB140*$AK$21+BC140*$AK$22+BD140*$AK$23+BE140) * BF140</f>
        <v>5939.6</v>
      </c>
      <c r="BH140" s="133" t="n">
        <f aca="false">RANDBETWEEN(80,100)/100</f>
        <v>0.95</v>
      </c>
      <c r="BI140" s="132" t="n">
        <f aca="false">(AO140*$AK$8+AP140*$AK$9+AQ140*$AK$10+AR140*$AK$11+AS140*$AK$12+AT140*$AK$13+AU140*$AK$14+AV140*$AK$15+AW140*$AK$16+AX140*$AK$17+AY140*$AK$18+AZ140*$AK$19+BA140*$AK$20+BB140*$AK$21+BC140*$AK$22+BD140*$AK$23+BE140) * BH140</f>
        <v>9101</v>
      </c>
      <c r="BN140" s="134"/>
      <c r="BO140" s="135"/>
      <c r="BP140" s="156" t="n">
        <f aca="false">M1062</f>
        <v>7562.78094791666</v>
      </c>
      <c r="BQ140" s="157" t="n">
        <f aca="false">AC1062</f>
        <v>5749.104571875</v>
      </c>
      <c r="BT140" s="82" t="s">
        <v>79</v>
      </c>
      <c r="BU140" s="158"/>
      <c r="BV140" s="140" t="n">
        <f aca="false">QUOTIENT(BW140,$BW$5)</f>
        <v>33</v>
      </c>
      <c r="BW140" s="17" t="n">
        <v>132</v>
      </c>
      <c r="BX140" s="141" t="n">
        <f aca="false">DATE(2023,2,(1-QUOTIENT(BW140,$BW$5)))</f>
        <v>44925</v>
      </c>
      <c r="BY140" s="190" t="s">
        <v>80</v>
      </c>
      <c r="BZ140" s="143" t="e">
        <f aca="true">INDIRECT( ADDRESS(CELL("строка",BG140)-BW140+BV140,68)) * CL140</f>
        <v>#VALUE!</v>
      </c>
      <c r="CA140" s="144" t="e">
        <f aca="true">INDIRECT( ADDRESS(CELL("строка",BG140)-BW140+BV140,59)) *CI140</f>
        <v>#VALUE!</v>
      </c>
      <c r="CB140" s="145" t="e">
        <f aca="true">INDIRECT( ADDRESS(CELL("строка",BG140)-BW140+BV140,69)) * CL140</f>
        <v>#VALUE!</v>
      </c>
      <c r="CC140" s="146" t="e">
        <f aca="true">INDIRECT( ADDRESS(CELL("строка",BG140)-BW140+BV140,61)) *CI140</f>
        <v>#VALUE!</v>
      </c>
      <c r="CD140" s="147" t="e">
        <f aca="false">BZ140-CA140</f>
        <v>#VALUE!</v>
      </c>
      <c r="CE140" s="188" t="e">
        <f aca="false">CB140-CC140</f>
        <v>#VALUE!</v>
      </c>
      <c r="CI140" s="22" t="n">
        <f aca="false">$CI$4</f>
        <v>0.2</v>
      </c>
      <c r="CL140" s="23" t="n">
        <f aca="false">CL136</f>
        <v>0.25</v>
      </c>
    </row>
    <row r="141" customFormat="false" ht="13.25" hidden="false" customHeight="true" outlineLevel="0" collapsed="false">
      <c r="A141" s="151" t="s">
        <v>236</v>
      </c>
      <c r="B141" s="152" t="n">
        <v>-1.3</v>
      </c>
      <c r="C141" s="152" t="n">
        <v>763.9</v>
      </c>
      <c r="D141" s="153" t="n">
        <v>100</v>
      </c>
      <c r="E141" s="154" t="s">
        <v>93</v>
      </c>
      <c r="F141" s="153" t="n">
        <v>4.5</v>
      </c>
      <c r="G141" s="115" t="n">
        <v>0.15</v>
      </c>
      <c r="H141" s="116" t="n">
        <f aca="false">RANDBETWEEN(80,100)/100</f>
        <v>0.89</v>
      </c>
      <c r="I141" s="117"/>
      <c r="J141" s="118"/>
      <c r="K141" s="119"/>
      <c r="L141" s="118"/>
      <c r="M141" s="179"/>
      <c r="N141" s="121"/>
      <c r="P141" s="121"/>
      <c r="Q141" s="151" t="s">
        <v>236</v>
      </c>
      <c r="R141" s="152" t="n">
        <v>-3</v>
      </c>
      <c r="S141" s="152" t="n">
        <v>750.9</v>
      </c>
      <c r="T141" s="153" t="n">
        <v>79</v>
      </c>
      <c r="U141" s="154" t="s">
        <v>78</v>
      </c>
      <c r="V141" s="153" t="n">
        <v>1</v>
      </c>
      <c r="W141" s="115" t="n">
        <v>0.9</v>
      </c>
      <c r="X141" s="116" t="n">
        <f aca="false">RANDBETWEEN(80,100)/100</f>
        <v>0.93</v>
      </c>
      <c r="Y141" s="117"/>
      <c r="Z141" s="118"/>
      <c r="AA141" s="119"/>
      <c r="AB141" s="123"/>
      <c r="AC141" s="124"/>
      <c r="AG141" s="186"/>
      <c r="AM141" s="128" t="n">
        <f aca="false">AM140-1</f>
        <v>44825</v>
      </c>
      <c r="AN141" s="129" t="str">
        <f aca="false">TEXT(AM141,"дддд")</f>
        <v>среда</v>
      </c>
      <c r="AO141" s="130" t="n">
        <v>1</v>
      </c>
      <c r="AP141" s="131" t="n">
        <v>1</v>
      </c>
      <c r="AQ141" s="131" t="n">
        <f aca="false">RANDBETWEEN(0,1)</f>
        <v>1</v>
      </c>
      <c r="AR141" s="131" t="n">
        <v>1</v>
      </c>
      <c r="AS141" s="131" t="n">
        <f aca="false">RANDBETWEEN(0,1)</f>
        <v>0</v>
      </c>
      <c r="AT141" s="131" t="n">
        <v>1</v>
      </c>
      <c r="AU141" s="131" t="n">
        <f aca="false">RANDBETWEEN(0,1)</f>
        <v>0</v>
      </c>
      <c r="AV141" s="131" t="n">
        <v>0</v>
      </c>
      <c r="AW141" s="131" t="n">
        <f aca="false">RANDBETWEEN(0,1)</f>
        <v>1</v>
      </c>
      <c r="AX141" s="131" t="n">
        <f aca="false">RANDBETWEEN(0,1)</f>
        <v>1</v>
      </c>
      <c r="AY141" s="131" t="n">
        <f aca="false">RANDBETWEEN(0,1)</f>
        <v>1</v>
      </c>
      <c r="AZ141" s="131" t="n">
        <v>1</v>
      </c>
      <c r="BA141" s="131" t="n">
        <f aca="false">RANDBETWEEN(0,1)</f>
        <v>0</v>
      </c>
      <c r="BB141" s="131" t="n">
        <v>1</v>
      </c>
      <c r="BC141" s="131" t="n">
        <f aca="false">RANDBETWEEN(0,1)</f>
        <v>0</v>
      </c>
      <c r="BD141" s="131" t="n">
        <f aca="false">RANDBETWEEN(0,1)</f>
        <v>0</v>
      </c>
      <c r="BE141" s="132" t="n">
        <f aca="false">RANDBETWEEN(40/6,70/6)/10*$AK$24</f>
        <v>1200</v>
      </c>
      <c r="BF141" s="133" t="n">
        <f aca="false">RANDBETWEEN(60,100)/100</f>
        <v>0.63</v>
      </c>
      <c r="BG141" s="132" t="n">
        <f aca="false">(AO141*$AK$8+AP141*$AK$9+AQ141*$AK$10+AR141*$AK$11+AS141*$AK$12+AT141*$AK$13+AU141*$AK$14+AV141*$AK$15+AW141*$AK$16+AX141*$AK$17+AY141*$AK$18+AZ141*$AK$19+BA141*$AK$20+BB141*$AK$21+BC141*$AK$22+BD141*$AK$23+BE141) * BF141</f>
        <v>7232.4</v>
      </c>
      <c r="BH141" s="133" t="n">
        <f aca="false">RANDBETWEEN(80,100)/100</f>
        <v>0.99</v>
      </c>
      <c r="BI141" s="132" t="n">
        <f aca="false">(AO141*$AK$8+AP141*$AK$9+AQ141*$AK$10+AR141*$AK$11+AS141*$AK$12+AT141*$AK$13+AU141*$AK$14+AV141*$AK$15+AW141*$AK$16+AX141*$AK$17+AY141*$AK$18+AZ141*$AK$19+BA141*$AK$20+BB141*$AK$21+BC141*$AK$22+BD141*$AK$23+BE141) * BH141</f>
        <v>11365.2</v>
      </c>
      <c r="BN141" s="134"/>
      <c r="BO141" s="135"/>
      <c r="BP141" s="156" t="n">
        <f aca="false">M1070</f>
        <v>9129.26441666667</v>
      </c>
      <c r="BQ141" s="157" t="n">
        <f aca="false">AC1070</f>
        <v>7164.7377</v>
      </c>
      <c r="BT141" s="82"/>
      <c r="BU141" s="158"/>
      <c r="BV141" s="140" t="n">
        <f aca="false">QUOTIENT(BW141,$BW$5)</f>
        <v>33</v>
      </c>
      <c r="BW141" s="17" t="n">
        <v>133</v>
      </c>
      <c r="BX141" s="141"/>
      <c r="BY141" s="191" t="s">
        <v>84</v>
      </c>
      <c r="BZ141" s="160" t="e">
        <f aca="true">INDIRECT( ADDRESS(CELL("строка",BG141)-BW141+BV141,68)) * CL141</f>
        <v>#VALUE!</v>
      </c>
      <c r="CA141" s="161" t="e">
        <f aca="true">INDIRECT( ADDRESS(CELL("строка",BG141)-BW141+BV141,59)) *CI141</f>
        <v>#VALUE!</v>
      </c>
      <c r="CB141" s="162" t="e">
        <f aca="true">INDIRECT( ADDRESS(CELL("строка",BG141)-BW141+BV141,69)) * CL141</f>
        <v>#VALUE!</v>
      </c>
      <c r="CC141" s="163" t="e">
        <f aca="true">INDIRECT( ADDRESS(CELL("строка",BG141)-BW141+BV141,61)) *CI141</f>
        <v>#VALUE!</v>
      </c>
      <c r="CD141" s="164" t="e">
        <f aca="false">BZ141-CA141</f>
        <v>#VALUE!</v>
      </c>
      <c r="CE141" s="189" t="e">
        <f aca="false">CB141-CC141</f>
        <v>#VALUE!</v>
      </c>
      <c r="CI141" s="22" t="n">
        <f aca="false">$CI$5</f>
        <v>0.3</v>
      </c>
      <c r="CL141" s="23" t="n">
        <f aca="false">CL137</f>
        <v>0.25</v>
      </c>
    </row>
    <row r="142" customFormat="false" ht="13.25" hidden="false" customHeight="true" outlineLevel="0" collapsed="false">
      <c r="A142" s="151" t="s">
        <v>237</v>
      </c>
      <c r="B142" s="152" t="n">
        <v>-2</v>
      </c>
      <c r="C142" s="152" t="n">
        <v>763.8</v>
      </c>
      <c r="D142" s="153" t="n">
        <v>100</v>
      </c>
      <c r="E142" s="154" t="n">
        <v>0</v>
      </c>
      <c r="F142" s="153" t="n">
        <v>0</v>
      </c>
      <c r="G142" s="115" t="n">
        <v>0.15</v>
      </c>
      <c r="H142" s="116" t="n">
        <f aca="false">RANDBETWEEN(80,100)/100</f>
        <v>0.96</v>
      </c>
      <c r="I142" s="117" t="n">
        <v>0.380428240740741</v>
      </c>
      <c r="J142" s="118" t="n">
        <v>0.380428240740741</v>
      </c>
      <c r="K142" s="119" t="n">
        <f aca="false">(J142 * 24) * $B$3 * $F$3 * (1 - 0.7*AVERAGE(G142:G149)) * AVERAGE(H142:H149)</f>
        <v>7499.61016666667</v>
      </c>
      <c r="L142" s="118" t="n">
        <f aca="false">IF(AVERAGE(F142:F149)&gt; $J$3, $B$4*$F$4*AVERAGE(F142:F149)/$B$5*24*AVERAGE(H142:H149), $B$4*$F$4*AVERAGE(F142:F149)/$B$5*24*AVERAGE(H142:H149) * 0.2)</f>
        <v>2664</v>
      </c>
      <c r="M142" s="179" t="n">
        <f aca="false">K142+L142</f>
        <v>10163.6101666667</v>
      </c>
      <c r="N142" s="121"/>
      <c r="P142" s="121"/>
      <c r="Q142" s="151" t="s">
        <v>237</v>
      </c>
      <c r="R142" s="152" t="n">
        <v>-2.8</v>
      </c>
      <c r="S142" s="152" t="n">
        <v>751.7</v>
      </c>
      <c r="T142" s="153" t="n">
        <v>80</v>
      </c>
      <c r="U142" s="154" t="s">
        <v>78</v>
      </c>
      <c r="V142" s="153" t="n">
        <v>2</v>
      </c>
      <c r="W142" s="115" t="n">
        <v>0.9</v>
      </c>
      <c r="X142" s="116" t="n">
        <f aca="false">RANDBETWEEN(80,100)/100</f>
        <v>0.83</v>
      </c>
      <c r="Y142" s="117" t="n">
        <v>0.317430555555556</v>
      </c>
      <c r="Z142" s="118" t="n">
        <v>0.317430555555556</v>
      </c>
      <c r="AA142" s="119" t="n">
        <f aca="false">(Z142 * 24) * $B$3 * $F$3 * (1 - 0.7 * AVERAGE(W142:W149)) * AVERAGE(X142:X149)</f>
        <v>3141.534025</v>
      </c>
      <c r="AB142" s="123" t="n">
        <f aca="false">IF(AVERAGE(V142:V149)&gt; $J$3, $B$4*$F$4*AVERAGE(V142:V149)/$B$5*24*AVERAGE(X142:X149), $B$4*$F$4*AVERAGE(V142:V149)/$B$5*24*AVERAGE(X142:X149) * 0.2)</f>
        <v>1783.2</v>
      </c>
      <c r="AC142" s="124" t="n">
        <f aca="false">AA142+AB142</f>
        <v>4924.734025</v>
      </c>
      <c r="AG142" s="186"/>
      <c r="AM142" s="128" t="n">
        <f aca="false">AM141-1</f>
        <v>44824</v>
      </c>
      <c r="AN142" s="129" t="str">
        <f aca="false">TEXT(AM142,"дддд")</f>
        <v>вторник</v>
      </c>
      <c r="AO142" s="130" t="n">
        <v>1</v>
      </c>
      <c r="AP142" s="131" t="n">
        <v>1</v>
      </c>
      <c r="AQ142" s="131" t="n">
        <f aca="false">RANDBETWEEN(0,1)</f>
        <v>0</v>
      </c>
      <c r="AR142" s="131" t="n">
        <v>1</v>
      </c>
      <c r="AS142" s="131" t="n">
        <f aca="false">RANDBETWEEN(0,1)</f>
        <v>1</v>
      </c>
      <c r="AT142" s="131" t="n">
        <v>1</v>
      </c>
      <c r="AU142" s="131" t="n">
        <f aca="false">RANDBETWEEN(0,1)</f>
        <v>1</v>
      </c>
      <c r="AV142" s="131" t="n">
        <v>0</v>
      </c>
      <c r="AW142" s="131" t="n">
        <f aca="false">RANDBETWEEN(0,1)</f>
        <v>0</v>
      </c>
      <c r="AX142" s="131" t="n">
        <f aca="false">RANDBETWEEN(0,1)</f>
        <v>0</v>
      </c>
      <c r="AY142" s="131" t="n">
        <f aca="false">RANDBETWEEN(0,1)</f>
        <v>0</v>
      </c>
      <c r="AZ142" s="131" t="n">
        <v>1</v>
      </c>
      <c r="BA142" s="131" t="n">
        <f aca="false">RANDBETWEEN(0,1)</f>
        <v>1</v>
      </c>
      <c r="BB142" s="131" t="n">
        <v>1</v>
      </c>
      <c r="BC142" s="131" t="n">
        <f aca="false">RANDBETWEEN(0,1)</f>
        <v>1</v>
      </c>
      <c r="BD142" s="131" t="n">
        <f aca="false">RANDBETWEEN(0,1)</f>
        <v>0</v>
      </c>
      <c r="BE142" s="132" t="n">
        <f aca="false">RANDBETWEEN(40/6,70/6)/10*$AK$24</f>
        <v>1440</v>
      </c>
      <c r="BF142" s="133" t="n">
        <f aca="false">RANDBETWEEN(60,100)/100</f>
        <v>0.88</v>
      </c>
      <c r="BG142" s="132" t="n">
        <f aca="false">(AO142*$AK$8+AP142*$AK$9+AQ142*$AK$10+AR142*$AK$11+AS142*$AK$12+AT142*$AK$13+AU142*$AK$14+AV142*$AK$15+AW142*$AK$16+AX142*$AK$17+AY142*$AK$18+AZ142*$AK$19+BA142*$AK$20+BB142*$AK$21+BC142*$AK$22+BD142*$AK$23+BE142) * BF142</f>
        <v>8483.2</v>
      </c>
      <c r="BH142" s="133" t="n">
        <f aca="false">RANDBETWEEN(80,100)/100</f>
        <v>0.84</v>
      </c>
      <c r="BI142" s="132" t="n">
        <f aca="false">(AO142*$AK$8+AP142*$AK$9+AQ142*$AK$10+AR142*$AK$11+AS142*$AK$12+AT142*$AK$13+AU142*$AK$14+AV142*$AK$15+AW142*$AK$16+AX142*$AK$17+AY142*$AK$18+AZ142*$AK$19+BA142*$AK$20+BB142*$AK$21+BC142*$AK$22+BD142*$AK$23+BE142) * BH142</f>
        <v>8097.6</v>
      </c>
      <c r="BN142" s="134"/>
      <c r="BO142" s="135"/>
      <c r="BP142" s="156" t="n">
        <f aca="false">M1078</f>
        <v>9615.905325</v>
      </c>
      <c r="BQ142" s="157" t="n">
        <f aca="false">AC1078</f>
        <v>6670.62793125</v>
      </c>
      <c r="BT142" s="82"/>
      <c r="BU142" s="158"/>
      <c r="BV142" s="140" t="n">
        <f aca="false">QUOTIENT(BW142,$BW$5)</f>
        <v>33</v>
      </c>
      <c r="BW142" s="17" t="n">
        <v>134</v>
      </c>
      <c r="BX142" s="141"/>
      <c r="BY142" s="191" t="s">
        <v>58</v>
      </c>
      <c r="BZ142" s="160" t="e">
        <f aca="true">INDIRECT( ADDRESS(CELL("строка",BG142)-BW142+BV142,68)) * CL142</f>
        <v>#VALUE!</v>
      </c>
      <c r="CA142" s="161" t="e">
        <f aca="true">INDIRECT( ADDRESS(CELL("строка",BG142)-BW142+BV142,59)) *CI142</f>
        <v>#VALUE!</v>
      </c>
      <c r="CB142" s="162" t="e">
        <f aca="true">INDIRECT( ADDRESS(CELL("строка",BG142)-BW142+BV142,69)) * CL142</f>
        <v>#VALUE!</v>
      </c>
      <c r="CC142" s="163" t="e">
        <f aca="true">INDIRECT( ADDRESS(CELL("строка",BG142)-BW142+BV142,61)) *CI142</f>
        <v>#VALUE!</v>
      </c>
      <c r="CD142" s="164" t="e">
        <f aca="false">BZ142-CA142</f>
        <v>#VALUE!</v>
      </c>
      <c r="CE142" s="189" t="e">
        <f aca="false">CB142-CC142</f>
        <v>#VALUE!</v>
      </c>
      <c r="CI142" s="22" t="n">
        <f aca="false">$CI$6</f>
        <v>0.4</v>
      </c>
      <c r="CL142" s="23" t="n">
        <f aca="false">CL138</f>
        <v>0.25</v>
      </c>
    </row>
    <row r="143" customFormat="false" ht="13.25" hidden="false" customHeight="true" outlineLevel="0" collapsed="false">
      <c r="A143" s="151" t="s">
        <v>238</v>
      </c>
      <c r="B143" s="152" t="n">
        <v>0.8</v>
      </c>
      <c r="C143" s="152" t="n">
        <v>763.6</v>
      </c>
      <c r="D143" s="153" t="n">
        <v>94</v>
      </c>
      <c r="E143" s="154" t="n">
        <v>0</v>
      </c>
      <c r="F143" s="153" t="n">
        <v>0</v>
      </c>
      <c r="G143" s="182" t="s">
        <v>185</v>
      </c>
      <c r="H143" s="116" t="n">
        <f aca="false">RANDBETWEEN(80,100)/100</f>
        <v>1</v>
      </c>
      <c r="I143" s="117"/>
      <c r="J143" s="118"/>
      <c r="K143" s="119"/>
      <c r="L143" s="118"/>
      <c r="M143" s="179"/>
      <c r="N143" s="121"/>
      <c r="P143" s="121"/>
      <c r="Q143" s="151" t="s">
        <v>238</v>
      </c>
      <c r="R143" s="152" t="n">
        <v>-1.5</v>
      </c>
      <c r="S143" s="152" t="n">
        <v>752.5</v>
      </c>
      <c r="T143" s="153" t="n">
        <v>77</v>
      </c>
      <c r="U143" s="154" t="s">
        <v>78</v>
      </c>
      <c r="V143" s="153" t="n">
        <v>2</v>
      </c>
      <c r="W143" s="115" t="n">
        <v>0.9</v>
      </c>
      <c r="X143" s="116" t="n">
        <f aca="false">RANDBETWEEN(80,100)/100</f>
        <v>0.94</v>
      </c>
      <c r="Y143" s="117"/>
      <c r="Z143" s="118"/>
      <c r="AA143" s="119"/>
      <c r="AB143" s="123"/>
      <c r="AC143" s="124"/>
      <c r="AG143" s="186"/>
      <c r="AM143" s="128" t="n">
        <f aca="false">AM142-1</f>
        <v>44823</v>
      </c>
      <c r="AN143" s="129" t="str">
        <f aca="false">TEXT(AM143,"дддд")</f>
        <v>понедельник</v>
      </c>
      <c r="AO143" s="130" t="n">
        <v>1</v>
      </c>
      <c r="AP143" s="131" t="n">
        <v>1</v>
      </c>
      <c r="AQ143" s="131" t="n">
        <f aca="false">RANDBETWEEN(0,1)</f>
        <v>0</v>
      </c>
      <c r="AR143" s="131" t="n">
        <v>1</v>
      </c>
      <c r="AS143" s="131" t="n">
        <f aca="false">RANDBETWEEN(0,1)</f>
        <v>1</v>
      </c>
      <c r="AT143" s="131" t="n">
        <v>1</v>
      </c>
      <c r="AU143" s="131" t="n">
        <f aca="false">RANDBETWEEN(0,1)</f>
        <v>1</v>
      </c>
      <c r="AV143" s="131" t="n">
        <v>0</v>
      </c>
      <c r="AW143" s="131" t="n">
        <f aca="false">RANDBETWEEN(0,1)</f>
        <v>0</v>
      </c>
      <c r="AX143" s="131" t="n">
        <f aca="false">RANDBETWEEN(0,1)</f>
        <v>1</v>
      </c>
      <c r="AY143" s="131" t="n">
        <f aca="false">RANDBETWEEN(0,1)</f>
        <v>1</v>
      </c>
      <c r="AZ143" s="131" t="n">
        <v>1</v>
      </c>
      <c r="BA143" s="131" t="n">
        <f aca="false">RANDBETWEEN(0,1)</f>
        <v>1</v>
      </c>
      <c r="BB143" s="131" t="n">
        <v>1</v>
      </c>
      <c r="BC143" s="131" t="n">
        <f aca="false">RANDBETWEEN(0,1)</f>
        <v>0</v>
      </c>
      <c r="BD143" s="131" t="n">
        <f aca="false">RANDBETWEEN(0,1)</f>
        <v>0</v>
      </c>
      <c r="BE143" s="132" t="n">
        <f aca="false">RANDBETWEEN(40/6,70/6)/10*$AK$24</f>
        <v>1440</v>
      </c>
      <c r="BF143" s="133" t="n">
        <f aca="false">RANDBETWEEN(60,100)/100</f>
        <v>0.96</v>
      </c>
      <c r="BG143" s="132" t="n">
        <f aca="false">(AO143*$AK$8+AP143*$AK$9+AQ143*$AK$10+AR143*$AK$11+AS143*$AK$12+AT143*$AK$13+AU143*$AK$14+AV143*$AK$15+AW143*$AK$16+AX143*$AK$17+AY143*$AK$18+AZ143*$AK$19+BA143*$AK$20+BB143*$AK$21+BC143*$AK$22+BD143*$AK$23+BE143) * BF143</f>
        <v>11308.8</v>
      </c>
      <c r="BH143" s="133" t="n">
        <f aca="false">RANDBETWEEN(80,100)/100</f>
        <v>0.8</v>
      </c>
      <c r="BI143" s="132" t="n">
        <f aca="false">(AO143*$AK$8+AP143*$AK$9+AQ143*$AK$10+AR143*$AK$11+AS143*$AK$12+AT143*$AK$13+AU143*$AK$14+AV143*$AK$15+AW143*$AK$16+AX143*$AK$17+AY143*$AK$18+AZ143*$AK$19+BA143*$AK$20+BB143*$AK$21+BC143*$AK$22+BD143*$AK$23+BE143) * BH143</f>
        <v>9424</v>
      </c>
      <c r="BN143" s="134"/>
      <c r="BO143" s="135"/>
      <c r="BP143" s="156" t="n">
        <f aca="false">M1086</f>
        <v>33002.7247458333</v>
      </c>
      <c r="BQ143" s="157" t="n">
        <f aca="false">AC1086</f>
        <v>6983.6666375</v>
      </c>
      <c r="BT143" s="82" t="e">
        <f aca="false">IF(SUM(CD140:CD143) &gt; 0,0,(SUM(CD140:CD143))/(-$BM$10*1000))</f>
        <v>#VALUE!</v>
      </c>
      <c r="BU143" s="158" t="e">
        <f aca="false">IF(SUM(CE140:CE143) &gt; 0,0,(SUM(CE140:CE143))/(-$BM$10*1000))</f>
        <v>#VALUE!</v>
      </c>
      <c r="BV143" s="140" t="n">
        <f aca="false">QUOTIENT(BW143,$BW$5)</f>
        <v>33</v>
      </c>
      <c r="BW143" s="17" t="n">
        <v>135</v>
      </c>
      <c r="BX143" s="141"/>
      <c r="BY143" s="192" t="s">
        <v>75</v>
      </c>
      <c r="BZ143" s="172" t="e">
        <f aca="true">INDIRECT( ADDRESS(CELL("строка",BG143)-BW143+BV143,68)) * CL143</f>
        <v>#VALUE!</v>
      </c>
      <c r="CA143" s="173" t="e">
        <f aca="true">INDIRECT( ADDRESS(CELL("строка",BG143)-BW143+BV143,59)) * CI143</f>
        <v>#VALUE!</v>
      </c>
      <c r="CB143" s="174" t="e">
        <f aca="true">INDIRECT( ADDRESS(CELL("строка",BG143)-BW143+BV143,69)) * CL143</f>
        <v>#VALUE!</v>
      </c>
      <c r="CC143" s="175" t="e">
        <f aca="true">INDIRECT( ADDRESS(CELL("строка",BG143)-BW143+BV143,61)) *CI143</f>
        <v>#VALUE!</v>
      </c>
      <c r="CD143" s="176" t="e">
        <f aca="false">BZ143-CA143</f>
        <v>#VALUE!</v>
      </c>
      <c r="CE143" s="187" t="e">
        <f aca="false">CB143-CC143</f>
        <v>#VALUE!</v>
      </c>
      <c r="CI143" s="178" t="n">
        <f aca="false">$CI$7</f>
        <v>0.1</v>
      </c>
      <c r="CL143" s="23" t="n">
        <f aca="false">CL139</f>
        <v>0.25</v>
      </c>
    </row>
    <row r="144" customFormat="false" ht="13.25" hidden="false" customHeight="true" outlineLevel="0" collapsed="false">
      <c r="A144" s="151" t="s">
        <v>239</v>
      </c>
      <c r="B144" s="152" t="n">
        <v>6.3</v>
      </c>
      <c r="C144" s="152" t="n">
        <v>763</v>
      </c>
      <c r="D144" s="153" t="n">
        <v>69</v>
      </c>
      <c r="E144" s="154" t="s">
        <v>77</v>
      </c>
      <c r="F144" s="153" t="n">
        <v>1.5</v>
      </c>
      <c r="G144" s="115" t="n">
        <v>0.25</v>
      </c>
      <c r="H144" s="116" t="n">
        <f aca="false">RANDBETWEEN(80,100)/100</f>
        <v>0.88</v>
      </c>
      <c r="I144" s="117"/>
      <c r="J144" s="118"/>
      <c r="K144" s="119"/>
      <c r="L144" s="118"/>
      <c r="M144" s="179"/>
      <c r="N144" s="121"/>
      <c r="P144" s="121"/>
      <c r="Q144" s="151" t="s">
        <v>239</v>
      </c>
      <c r="R144" s="152" t="n">
        <v>-0.9</v>
      </c>
      <c r="S144" s="152" t="n">
        <v>752.4</v>
      </c>
      <c r="T144" s="153" t="n">
        <v>77</v>
      </c>
      <c r="U144" s="154" t="s">
        <v>78</v>
      </c>
      <c r="V144" s="153" t="n">
        <v>2</v>
      </c>
      <c r="W144" s="115" t="n">
        <v>0.9</v>
      </c>
      <c r="X144" s="116" t="n">
        <f aca="false">RANDBETWEEN(80,100)/100</f>
        <v>0.93</v>
      </c>
      <c r="Y144" s="117"/>
      <c r="Z144" s="118"/>
      <c r="AA144" s="119"/>
      <c r="AB144" s="123"/>
      <c r="AC144" s="124"/>
      <c r="AG144" s="186"/>
      <c r="AM144" s="128" t="n">
        <f aca="false">AM143-1</f>
        <v>44822</v>
      </c>
      <c r="AN144" s="129" t="str">
        <f aca="false">TEXT(AM144,"дддд")</f>
        <v>воскресенье</v>
      </c>
      <c r="AO144" s="130" t="n">
        <v>1</v>
      </c>
      <c r="AP144" s="131" t="n">
        <v>1</v>
      </c>
      <c r="AQ144" s="131" t="n">
        <f aca="false">RANDBETWEEN(0,1)</f>
        <v>1</v>
      </c>
      <c r="AR144" s="131" t="n">
        <v>1</v>
      </c>
      <c r="AS144" s="131" t="n">
        <f aca="false">RANDBETWEEN(0,1)</f>
        <v>0</v>
      </c>
      <c r="AT144" s="131" t="n">
        <v>1</v>
      </c>
      <c r="AU144" s="131" t="n">
        <f aca="false">RANDBETWEEN(0,1)</f>
        <v>1</v>
      </c>
      <c r="AV144" s="131" t="n">
        <v>0</v>
      </c>
      <c r="AW144" s="131" t="n">
        <f aca="false">RANDBETWEEN(0,1)</f>
        <v>1</v>
      </c>
      <c r="AX144" s="131" t="n">
        <f aca="false">RANDBETWEEN(0,1)</f>
        <v>1</v>
      </c>
      <c r="AY144" s="131" t="n">
        <f aca="false">RANDBETWEEN(0,1)</f>
        <v>1</v>
      </c>
      <c r="AZ144" s="131" t="n">
        <v>1</v>
      </c>
      <c r="BA144" s="131" t="n">
        <f aca="false">RANDBETWEEN(0,1)</f>
        <v>1</v>
      </c>
      <c r="BB144" s="131" t="n">
        <v>1</v>
      </c>
      <c r="BC144" s="131" t="n">
        <f aca="false">RANDBETWEEN(0,1)</f>
        <v>0</v>
      </c>
      <c r="BD144" s="131" t="n">
        <f aca="false">RANDBETWEEN(0,1)</f>
        <v>0</v>
      </c>
      <c r="BE144" s="132" t="n">
        <f aca="false">RANDBETWEEN(40/6,70/6)/10*$AK$24</f>
        <v>1320</v>
      </c>
      <c r="BF144" s="133" t="n">
        <f aca="false">RANDBETWEEN(60,100)/100</f>
        <v>0.9</v>
      </c>
      <c r="BG144" s="132" t="n">
        <f aca="false">(AO144*$AK$8+AP144*$AK$9+AQ144*$AK$10+AR144*$AK$11+AS144*$AK$12+AT144*$AK$13+AU144*$AK$14+AV144*$AK$15+AW144*$AK$16+AX144*$AK$17+AY144*$AK$18+AZ144*$AK$19+BA144*$AK$20+BB144*$AK$21+BC144*$AK$22+BD144*$AK$23+BE144) * BF144</f>
        <v>11304</v>
      </c>
      <c r="BH144" s="133" t="n">
        <f aca="false">RANDBETWEEN(80,100)/100</f>
        <v>0.92</v>
      </c>
      <c r="BI144" s="132" t="n">
        <f aca="false">(AO144*$AK$8+AP144*$AK$9+AQ144*$AK$10+AR144*$AK$11+AS144*$AK$12+AT144*$AK$13+AU144*$AK$14+AV144*$AK$15+AW144*$AK$16+AX144*$AK$17+AY144*$AK$18+AZ144*$AK$19+BA144*$AK$20+BB144*$AK$21+BC144*$AK$22+BD144*$AK$23+BE144) * BH144</f>
        <v>11555.2</v>
      </c>
      <c r="BN144" s="134"/>
      <c r="BO144" s="135"/>
      <c r="BP144" s="156" t="n">
        <f aca="false">M1094</f>
        <v>34972.6141927083</v>
      </c>
      <c r="BQ144" s="157" t="n">
        <f aca="false">AC1094</f>
        <v>7251.01393333333</v>
      </c>
      <c r="BT144" s="82" t="s">
        <v>79</v>
      </c>
      <c r="BU144" s="158"/>
      <c r="BV144" s="140" t="n">
        <f aca="false">QUOTIENT(BW144,$BW$5)</f>
        <v>34</v>
      </c>
      <c r="BW144" s="17" t="n">
        <v>136</v>
      </c>
      <c r="BX144" s="141" t="n">
        <f aca="false">DATE(2023,2,(1-QUOTIENT(BW144,$BW$5)))</f>
        <v>44924</v>
      </c>
      <c r="BY144" s="190" t="s">
        <v>80</v>
      </c>
      <c r="BZ144" s="143" t="e">
        <f aca="true">INDIRECT( ADDRESS(CELL("строка",BG144)-BW144+BV144,68)) * CL144</f>
        <v>#VALUE!</v>
      </c>
      <c r="CA144" s="144" t="e">
        <f aca="true">INDIRECT( ADDRESS(CELL("строка",BG144)-BW144+BV144,59)) *CI144</f>
        <v>#VALUE!</v>
      </c>
      <c r="CB144" s="145" t="e">
        <f aca="true">INDIRECT( ADDRESS(CELL("строка",BG144)-BW144+BV144,69)) * CL144</f>
        <v>#VALUE!</v>
      </c>
      <c r="CC144" s="146" t="e">
        <f aca="true">INDIRECT( ADDRESS(CELL("строка",BG144)-BW144+BV144,61)) *CI144</f>
        <v>#VALUE!</v>
      </c>
      <c r="CD144" s="147" t="e">
        <f aca="false">BZ144-CA144</f>
        <v>#VALUE!</v>
      </c>
      <c r="CE144" s="188" t="e">
        <f aca="false">CB144-CC144</f>
        <v>#VALUE!</v>
      </c>
      <c r="CI144" s="22" t="n">
        <f aca="false">$CI$4</f>
        <v>0.2</v>
      </c>
      <c r="CL144" s="23" t="n">
        <f aca="false">CL140</f>
        <v>0.25</v>
      </c>
    </row>
    <row r="145" customFormat="false" ht="13.25" hidden="false" customHeight="true" outlineLevel="0" collapsed="false">
      <c r="A145" s="151" t="s">
        <v>240</v>
      </c>
      <c r="B145" s="152" t="n">
        <v>2.7</v>
      </c>
      <c r="C145" s="152" t="n">
        <v>763.9</v>
      </c>
      <c r="D145" s="153" t="n">
        <v>84</v>
      </c>
      <c r="E145" s="154" t="s">
        <v>129</v>
      </c>
      <c r="F145" s="153" t="n">
        <v>3</v>
      </c>
      <c r="G145" s="115" t="n">
        <v>0.9</v>
      </c>
      <c r="H145" s="116" t="n">
        <f aca="false">RANDBETWEEN(80,100)/100</f>
        <v>0.92</v>
      </c>
      <c r="I145" s="117"/>
      <c r="J145" s="118"/>
      <c r="K145" s="119"/>
      <c r="L145" s="118"/>
      <c r="M145" s="179"/>
      <c r="N145" s="121"/>
      <c r="P145" s="121"/>
      <c r="Q145" s="151" t="s">
        <v>240</v>
      </c>
      <c r="R145" s="152" t="n">
        <v>-1.5</v>
      </c>
      <c r="S145" s="152" t="n">
        <v>753.2</v>
      </c>
      <c r="T145" s="153" t="n">
        <v>82</v>
      </c>
      <c r="U145" s="154" t="s">
        <v>91</v>
      </c>
      <c r="V145" s="153" t="n">
        <v>1</v>
      </c>
      <c r="W145" s="115" t="n">
        <v>0.9</v>
      </c>
      <c r="X145" s="116" t="n">
        <f aca="false">RANDBETWEEN(80,100)/100</f>
        <v>0.94</v>
      </c>
      <c r="Y145" s="117"/>
      <c r="Z145" s="118"/>
      <c r="AA145" s="119"/>
      <c r="AB145" s="123"/>
      <c r="AC145" s="124"/>
      <c r="AG145" s="186"/>
      <c r="AM145" s="128" t="n">
        <f aca="false">AM144-1</f>
        <v>44821</v>
      </c>
      <c r="AN145" s="129" t="str">
        <f aca="false">TEXT(AM145,"дддд")</f>
        <v>суббота</v>
      </c>
      <c r="AO145" s="130" t="n">
        <v>1</v>
      </c>
      <c r="AP145" s="131" t="n">
        <v>1</v>
      </c>
      <c r="AQ145" s="131" t="n">
        <f aca="false">RANDBETWEEN(0,1)</f>
        <v>1</v>
      </c>
      <c r="AR145" s="131" t="n">
        <v>1</v>
      </c>
      <c r="AS145" s="131" t="n">
        <f aca="false">RANDBETWEEN(0,1)</f>
        <v>0</v>
      </c>
      <c r="AT145" s="131" t="n">
        <v>1</v>
      </c>
      <c r="AU145" s="131" t="n">
        <f aca="false">RANDBETWEEN(0,1)</f>
        <v>1</v>
      </c>
      <c r="AV145" s="131" t="n">
        <v>0</v>
      </c>
      <c r="AW145" s="131" t="n">
        <f aca="false">RANDBETWEEN(0,1)</f>
        <v>1</v>
      </c>
      <c r="AX145" s="131" t="n">
        <f aca="false">RANDBETWEEN(0,1)</f>
        <v>1</v>
      </c>
      <c r="AY145" s="131" t="n">
        <f aca="false">RANDBETWEEN(0,1)</f>
        <v>0</v>
      </c>
      <c r="AZ145" s="131" t="n">
        <v>1</v>
      </c>
      <c r="BA145" s="131" t="n">
        <f aca="false">RANDBETWEEN(0,1)</f>
        <v>0</v>
      </c>
      <c r="BB145" s="131" t="n">
        <v>1</v>
      </c>
      <c r="BC145" s="131" t="n">
        <f aca="false">RANDBETWEEN(0,1)</f>
        <v>1</v>
      </c>
      <c r="BD145" s="131" t="n">
        <f aca="false">RANDBETWEEN(0,1)</f>
        <v>0</v>
      </c>
      <c r="BE145" s="132" t="n">
        <f aca="false">RANDBETWEEN(40/6,70/6)/10*$AK$24</f>
        <v>1200</v>
      </c>
      <c r="BF145" s="133" t="n">
        <f aca="false">RANDBETWEEN(60,100)/100</f>
        <v>0.87</v>
      </c>
      <c r="BG145" s="132" t="n">
        <f aca="false">(AO145*$AK$8+AP145*$AK$9+AQ145*$AK$10+AR145*$AK$11+AS145*$AK$12+AT145*$AK$13+AU145*$AK$14+AV145*$AK$15+AW145*$AK$16+AX145*$AK$17+AY145*$AK$18+AZ145*$AK$19+BA145*$AK$20+BB145*$AK$21+BC145*$AK$22+BD145*$AK$23+BE145) * BF145</f>
        <v>9326.4</v>
      </c>
      <c r="BH145" s="133" t="n">
        <f aca="false">RANDBETWEEN(80,100)/100</f>
        <v>0.89</v>
      </c>
      <c r="BI145" s="132" t="n">
        <f aca="false">(AO145*$AK$8+AP145*$AK$9+AQ145*$AK$10+AR145*$AK$11+AS145*$AK$12+AT145*$AK$13+AU145*$AK$14+AV145*$AK$15+AW145*$AK$16+AX145*$AK$17+AY145*$AK$18+AZ145*$AK$19+BA145*$AK$20+BB145*$AK$21+BC145*$AK$22+BD145*$AK$23+BE145) * BH145</f>
        <v>9540.8</v>
      </c>
      <c r="BN145" s="134"/>
      <c r="BO145" s="135"/>
      <c r="BP145" s="156" t="n">
        <f aca="false">M1102</f>
        <v>37678.1164770833</v>
      </c>
      <c r="BQ145" s="157" t="n">
        <f aca="false">AC1102</f>
        <v>8581.36470833333</v>
      </c>
      <c r="BT145" s="82"/>
      <c r="BU145" s="158"/>
      <c r="BV145" s="140" t="n">
        <f aca="false">QUOTIENT(BW145,$BW$5)</f>
        <v>34</v>
      </c>
      <c r="BW145" s="17" t="n">
        <v>137</v>
      </c>
      <c r="BX145" s="141"/>
      <c r="BY145" s="191" t="s">
        <v>84</v>
      </c>
      <c r="BZ145" s="160" t="e">
        <f aca="true">INDIRECT( ADDRESS(CELL("строка",BG145)-BW145+BV145,68)) * CL145</f>
        <v>#VALUE!</v>
      </c>
      <c r="CA145" s="161" t="e">
        <f aca="true">INDIRECT( ADDRESS(CELL("строка",BG145)-BW145+BV145,59)) *CI145</f>
        <v>#VALUE!</v>
      </c>
      <c r="CB145" s="162" t="e">
        <f aca="true">INDIRECT( ADDRESS(CELL("строка",BG145)-BW145+BV145,69)) * CL145</f>
        <v>#VALUE!</v>
      </c>
      <c r="CC145" s="163" t="e">
        <f aca="true">INDIRECT( ADDRESS(CELL("строка",BG145)-BW145+BV145,61)) *CI145</f>
        <v>#VALUE!</v>
      </c>
      <c r="CD145" s="164" t="e">
        <f aca="false">BZ145-CA145</f>
        <v>#VALUE!</v>
      </c>
      <c r="CE145" s="189" t="e">
        <f aca="false">CB145-CC145</f>
        <v>#VALUE!</v>
      </c>
      <c r="CI145" s="22" t="n">
        <f aca="false">$CI$5</f>
        <v>0.3</v>
      </c>
      <c r="CL145" s="23" t="n">
        <f aca="false">CL141</f>
        <v>0.25</v>
      </c>
    </row>
    <row r="146" customFormat="false" ht="13.25" hidden="false" customHeight="true" outlineLevel="0" collapsed="false">
      <c r="A146" s="151" t="s">
        <v>241</v>
      </c>
      <c r="B146" s="152" t="n">
        <v>-1.6</v>
      </c>
      <c r="C146" s="152" t="n">
        <v>763.6</v>
      </c>
      <c r="D146" s="153" t="n">
        <v>86</v>
      </c>
      <c r="E146" s="154" t="s">
        <v>107</v>
      </c>
      <c r="F146" s="153" t="n">
        <v>1.5</v>
      </c>
      <c r="G146" s="115" t="n">
        <v>0.75</v>
      </c>
      <c r="H146" s="116" t="n">
        <f aca="false">RANDBETWEEN(80,100)/100</f>
        <v>0.8</v>
      </c>
      <c r="I146" s="117"/>
      <c r="J146" s="118"/>
      <c r="K146" s="119"/>
      <c r="L146" s="118"/>
      <c r="M146" s="179"/>
      <c r="N146" s="121"/>
      <c r="P146" s="121"/>
      <c r="Q146" s="151" t="s">
        <v>241</v>
      </c>
      <c r="R146" s="152" t="n">
        <v>-2.1</v>
      </c>
      <c r="S146" s="152" t="n">
        <v>753.1</v>
      </c>
      <c r="T146" s="153" t="n">
        <v>90</v>
      </c>
      <c r="U146" s="154" t="s">
        <v>78</v>
      </c>
      <c r="V146" s="153" t="n">
        <v>2</v>
      </c>
      <c r="W146" s="115" t="n">
        <v>0.9</v>
      </c>
      <c r="X146" s="116" t="n">
        <f aca="false">RANDBETWEEN(80,100)/100</f>
        <v>0.89</v>
      </c>
      <c r="Y146" s="117"/>
      <c r="Z146" s="118"/>
      <c r="AA146" s="119"/>
      <c r="AB146" s="123"/>
      <c r="AC146" s="124"/>
      <c r="AG146" s="186"/>
      <c r="AM146" s="128" t="n">
        <f aca="false">AM145-1</f>
        <v>44820</v>
      </c>
      <c r="AN146" s="129" t="str">
        <f aca="false">TEXT(AM146,"дддд")</f>
        <v>пятница</v>
      </c>
      <c r="AO146" s="130" t="n">
        <v>1</v>
      </c>
      <c r="AP146" s="131" t="n">
        <v>1</v>
      </c>
      <c r="AQ146" s="131" t="n">
        <f aca="false">RANDBETWEEN(0,1)</f>
        <v>1</v>
      </c>
      <c r="AR146" s="131" t="n">
        <v>1</v>
      </c>
      <c r="AS146" s="131" t="n">
        <f aca="false">RANDBETWEEN(0,1)</f>
        <v>1</v>
      </c>
      <c r="AT146" s="131" t="n">
        <v>1</v>
      </c>
      <c r="AU146" s="131" t="n">
        <f aca="false">RANDBETWEEN(0,1)</f>
        <v>0</v>
      </c>
      <c r="AV146" s="131" t="n">
        <v>0</v>
      </c>
      <c r="AW146" s="131" t="n">
        <f aca="false">RANDBETWEEN(0,1)</f>
        <v>1</v>
      </c>
      <c r="AX146" s="131" t="n">
        <f aca="false">RANDBETWEEN(0,1)</f>
        <v>0</v>
      </c>
      <c r="AY146" s="131" t="n">
        <f aca="false">RANDBETWEEN(0,1)</f>
        <v>0</v>
      </c>
      <c r="AZ146" s="131" t="n">
        <v>1</v>
      </c>
      <c r="BA146" s="131" t="n">
        <f aca="false">RANDBETWEEN(0,1)</f>
        <v>0</v>
      </c>
      <c r="BB146" s="131" t="n">
        <v>1</v>
      </c>
      <c r="BC146" s="131" t="n">
        <f aca="false">RANDBETWEEN(0,1)</f>
        <v>0</v>
      </c>
      <c r="BD146" s="131" t="n">
        <f aca="false">RANDBETWEEN(0,1)</f>
        <v>1</v>
      </c>
      <c r="BE146" s="132" t="n">
        <f aca="false">RANDBETWEEN(40/6,70/6)/10*$AK$24</f>
        <v>1080</v>
      </c>
      <c r="BF146" s="133" t="n">
        <f aca="false">RANDBETWEEN(60,100)/100</f>
        <v>0.84</v>
      </c>
      <c r="BG146" s="132" t="n">
        <f aca="false">(AO146*$AK$8+AP146*$AK$9+AQ146*$AK$10+AR146*$AK$11+AS146*$AK$12+AT146*$AK$13+AU146*$AK$14+AV146*$AK$15+AW146*$AK$16+AX146*$AK$17+AY146*$AK$18+AZ146*$AK$19+BA146*$AK$20+BB146*$AK$21+BC146*$AK$22+BD146*$AK$23+BE146) * BF146</f>
        <v>8517.6</v>
      </c>
      <c r="BH146" s="133" t="n">
        <f aca="false">RANDBETWEEN(80,100)/100</f>
        <v>0.88</v>
      </c>
      <c r="BI146" s="132" t="n">
        <f aca="false">(AO146*$AK$8+AP146*$AK$9+AQ146*$AK$10+AR146*$AK$11+AS146*$AK$12+AT146*$AK$13+AU146*$AK$14+AV146*$AK$15+AW146*$AK$16+AX146*$AK$17+AY146*$AK$18+AZ146*$AK$19+BA146*$AK$20+BB146*$AK$21+BC146*$AK$22+BD146*$AK$23+BE146) * BH146</f>
        <v>8923.2</v>
      </c>
      <c r="BN146" s="134"/>
      <c r="BO146" s="135"/>
      <c r="BP146" s="156" t="n">
        <f aca="false">M1110</f>
        <v>67569.7275</v>
      </c>
      <c r="BQ146" s="157" t="n">
        <f aca="false">AC1110</f>
        <v>8158.7401875</v>
      </c>
      <c r="BT146" s="82"/>
      <c r="BU146" s="158"/>
      <c r="BV146" s="140" t="n">
        <f aca="false">QUOTIENT(BW146,$BW$5)</f>
        <v>34</v>
      </c>
      <c r="BW146" s="17" t="n">
        <v>138</v>
      </c>
      <c r="BX146" s="141"/>
      <c r="BY146" s="191" t="s">
        <v>58</v>
      </c>
      <c r="BZ146" s="160" t="e">
        <f aca="true">INDIRECT( ADDRESS(CELL("строка",BG146)-BW146+BV146,68)) * CL146</f>
        <v>#VALUE!</v>
      </c>
      <c r="CA146" s="161" t="e">
        <f aca="true">INDIRECT( ADDRESS(CELL("строка",BG146)-BW146+BV146,59)) *CI146</f>
        <v>#VALUE!</v>
      </c>
      <c r="CB146" s="162" t="e">
        <f aca="true">INDIRECT( ADDRESS(CELL("строка",BG146)-BW146+BV146,69)) * CL146</f>
        <v>#VALUE!</v>
      </c>
      <c r="CC146" s="163" t="e">
        <f aca="true">INDIRECT( ADDRESS(CELL("строка",BG146)-BW146+BV146,61)) *CI146</f>
        <v>#VALUE!</v>
      </c>
      <c r="CD146" s="164" t="e">
        <f aca="false">BZ146-CA146</f>
        <v>#VALUE!</v>
      </c>
      <c r="CE146" s="189" t="e">
        <f aca="false">CB146-CC146</f>
        <v>#VALUE!</v>
      </c>
      <c r="CI146" s="22" t="n">
        <f aca="false">$CI$6</f>
        <v>0.4</v>
      </c>
      <c r="CL146" s="23" t="n">
        <f aca="false">CL142</f>
        <v>0.25</v>
      </c>
    </row>
    <row r="147" customFormat="false" ht="13.25" hidden="false" customHeight="true" outlineLevel="0" collapsed="false">
      <c r="A147" s="151" t="s">
        <v>242</v>
      </c>
      <c r="B147" s="152" t="n">
        <v>-2.8</v>
      </c>
      <c r="C147" s="152" t="n">
        <v>762.7</v>
      </c>
      <c r="D147" s="153" t="n">
        <v>100</v>
      </c>
      <c r="E147" s="154" t="s">
        <v>107</v>
      </c>
      <c r="F147" s="153" t="n">
        <v>3</v>
      </c>
      <c r="G147" s="115" t="n">
        <v>0.25</v>
      </c>
      <c r="H147" s="116" t="n">
        <f aca="false">RANDBETWEEN(80,100)/100</f>
        <v>0.91</v>
      </c>
      <c r="I147" s="117"/>
      <c r="J147" s="118"/>
      <c r="K147" s="119"/>
      <c r="L147" s="118"/>
      <c r="M147" s="179"/>
      <c r="N147" s="121"/>
      <c r="P147" s="121"/>
      <c r="Q147" s="151" t="s">
        <v>242</v>
      </c>
      <c r="R147" s="152" t="n">
        <v>-1.9</v>
      </c>
      <c r="S147" s="152" t="n">
        <v>753.1</v>
      </c>
      <c r="T147" s="153" t="n">
        <v>83</v>
      </c>
      <c r="U147" s="154" t="s">
        <v>91</v>
      </c>
      <c r="V147" s="153" t="n">
        <v>1</v>
      </c>
      <c r="W147" s="115" t="n">
        <v>0.9</v>
      </c>
      <c r="X147" s="116" t="n">
        <f aca="false">RANDBETWEEN(80,100)/100</f>
        <v>0.98</v>
      </c>
      <c r="Y147" s="117"/>
      <c r="Z147" s="118"/>
      <c r="AA147" s="119"/>
      <c r="AB147" s="123"/>
      <c r="AC147" s="124"/>
      <c r="AG147" s="186"/>
      <c r="AM147" s="128" t="n">
        <f aca="false">AM146-1</f>
        <v>44819</v>
      </c>
      <c r="AN147" s="129" t="str">
        <f aca="false">TEXT(AM147,"дддд")</f>
        <v>четверг</v>
      </c>
      <c r="AO147" s="130" t="n">
        <v>1</v>
      </c>
      <c r="AP147" s="131" t="n">
        <v>1</v>
      </c>
      <c r="AQ147" s="131" t="n">
        <f aca="false">RANDBETWEEN(0,1)</f>
        <v>1</v>
      </c>
      <c r="AR147" s="131" t="n">
        <v>1</v>
      </c>
      <c r="AS147" s="131" t="n">
        <f aca="false">RANDBETWEEN(0,1)</f>
        <v>1</v>
      </c>
      <c r="AT147" s="131" t="n">
        <v>1</v>
      </c>
      <c r="AU147" s="131" t="n">
        <f aca="false">RANDBETWEEN(0,1)</f>
        <v>0</v>
      </c>
      <c r="AV147" s="131" t="n">
        <v>0</v>
      </c>
      <c r="AW147" s="131" t="n">
        <f aca="false">RANDBETWEEN(0,1)</f>
        <v>1</v>
      </c>
      <c r="AX147" s="131" t="n">
        <f aca="false">RANDBETWEEN(0,1)</f>
        <v>0</v>
      </c>
      <c r="AY147" s="131" t="n">
        <f aca="false">RANDBETWEEN(0,1)</f>
        <v>1</v>
      </c>
      <c r="AZ147" s="131" t="n">
        <v>1</v>
      </c>
      <c r="BA147" s="131" t="n">
        <f aca="false">RANDBETWEEN(0,1)</f>
        <v>1</v>
      </c>
      <c r="BB147" s="131" t="n">
        <v>1</v>
      </c>
      <c r="BC147" s="131" t="n">
        <f aca="false">RANDBETWEEN(0,1)</f>
        <v>0</v>
      </c>
      <c r="BD147" s="131" t="n">
        <f aca="false">RANDBETWEEN(0,1)</f>
        <v>1</v>
      </c>
      <c r="BE147" s="132" t="n">
        <f aca="false">RANDBETWEEN(40/6,70/6)/10*$AK$24</f>
        <v>1440</v>
      </c>
      <c r="BF147" s="133" t="n">
        <f aca="false">RANDBETWEEN(60,100)/100</f>
        <v>0.7</v>
      </c>
      <c r="BG147" s="132" t="n">
        <f aca="false">(AO147*$AK$8+AP147*$AK$9+AQ147*$AK$10+AR147*$AK$11+AS147*$AK$12+AT147*$AK$13+AU147*$AK$14+AV147*$AK$15+AW147*$AK$16+AX147*$AK$17+AY147*$AK$18+AZ147*$AK$19+BA147*$AK$20+BB147*$AK$21+BC147*$AK$22+BD147*$AK$23+BE147) * BF147</f>
        <v>8680</v>
      </c>
      <c r="BH147" s="133" t="n">
        <f aca="false">RANDBETWEEN(80,100)/100</f>
        <v>0.98</v>
      </c>
      <c r="BI147" s="132" t="n">
        <f aca="false">(AO147*$AK$8+AP147*$AK$9+AQ147*$AK$10+AR147*$AK$11+AS147*$AK$12+AT147*$AK$13+AU147*$AK$14+AV147*$AK$15+AW147*$AK$16+AX147*$AK$17+AY147*$AK$18+AZ147*$AK$19+BA147*$AK$20+BB147*$AK$21+BC147*$AK$22+BD147*$AK$23+BE147) * BH147</f>
        <v>12152</v>
      </c>
      <c r="BN147" s="134"/>
      <c r="BO147" s="135"/>
      <c r="BP147" s="156" t="n">
        <f aca="false">M1118</f>
        <v>38897.9710291667</v>
      </c>
      <c r="BQ147" s="157" t="n">
        <f aca="false">AC1118</f>
        <v>6301.36766015625</v>
      </c>
      <c r="BT147" s="82" t="e">
        <f aca="false">IF(SUM(CD144:CD147) &gt; 0,0,(SUM(CD144:CD147))/(-$BM$10*1000))</f>
        <v>#VALUE!</v>
      </c>
      <c r="BU147" s="158" t="e">
        <f aca="false">IF(SUM(CE144:CE147) &gt; 0,0,(SUM(CE144:CE147))/(-$BM$10*1000))</f>
        <v>#VALUE!</v>
      </c>
      <c r="BV147" s="140" t="n">
        <f aca="false">QUOTIENT(BW147,$BW$5)</f>
        <v>34</v>
      </c>
      <c r="BW147" s="17" t="n">
        <v>139</v>
      </c>
      <c r="BX147" s="141"/>
      <c r="BY147" s="192" t="s">
        <v>75</v>
      </c>
      <c r="BZ147" s="172" t="e">
        <f aca="true">INDIRECT( ADDRESS(CELL("строка",BG147)-BW147+BV147,68)) * CL147</f>
        <v>#VALUE!</v>
      </c>
      <c r="CA147" s="173" t="e">
        <f aca="true">INDIRECT( ADDRESS(CELL("строка",BG147)-BW147+BV147,59)) * CI147</f>
        <v>#VALUE!</v>
      </c>
      <c r="CB147" s="174" t="e">
        <f aca="true">INDIRECT( ADDRESS(CELL("строка",BG147)-BW147+BV147,69)) * CL147</f>
        <v>#VALUE!</v>
      </c>
      <c r="CC147" s="175" t="e">
        <f aca="true">INDIRECT( ADDRESS(CELL("строка",BG147)-BW147+BV147,61)) *CI147</f>
        <v>#VALUE!</v>
      </c>
      <c r="CD147" s="176" t="e">
        <f aca="false">BZ147-CA147</f>
        <v>#VALUE!</v>
      </c>
      <c r="CE147" s="187" t="e">
        <f aca="false">CB147-CC147</f>
        <v>#VALUE!</v>
      </c>
      <c r="CI147" s="178" t="n">
        <f aca="false">$CI$7</f>
        <v>0.1</v>
      </c>
      <c r="CL147" s="23" t="n">
        <f aca="false">CL143</f>
        <v>0.25</v>
      </c>
    </row>
    <row r="148" customFormat="false" ht="13.25" hidden="false" customHeight="true" outlineLevel="0" collapsed="false">
      <c r="A148" s="151" t="s">
        <v>243</v>
      </c>
      <c r="B148" s="152" t="n">
        <v>-3.6</v>
      </c>
      <c r="C148" s="152" t="n">
        <v>763.3</v>
      </c>
      <c r="D148" s="153" t="n">
        <v>91</v>
      </c>
      <c r="E148" s="154" t="s">
        <v>78</v>
      </c>
      <c r="F148" s="153" t="n">
        <v>3</v>
      </c>
      <c r="G148" s="115" t="n">
        <v>0.25</v>
      </c>
      <c r="H148" s="116" t="n">
        <f aca="false">RANDBETWEEN(80,100)/100</f>
        <v>0.99</v>
      </c>
      <c r="I148" s="117"/>
      <c r="J148" s="118"/>
      <c r="K148" s="119"/>
      <c r="L148" s="118"/>
      <c r="M148" s="179"/>
      <c r="N148" s="121"/>
      <c r="P148" s="121"/>
      <c r="Q148" s="151" t="s">
        <v>243</v>
      </c>
      <c r="R148" s="152" t="n">
        <v>-1.8</v>
      </c>
      <c r="S148" s="152" t="n">
        <v>753.7</v>
      </c>
      <c r="T148" s="153" t="n">
        <v>81</v>
      </c>
      <c r="U148" s="154" t="s">
        <v>91</v>
      </c>
      <c r="V148" s="153" t="n">
        <v>1</v>
      </c>
      <c r="W148" s="115" t="n">
        <v>0.9</v>
      </c>
      <c r="X148" s="116" t="n">
        <f aca="false">RANDBETWEEN(80,100)/100</f>
        <v>0.94</v>
      </c>
      <c r="Y148" s="117"/>
      <c r="Z148" s="118"/>
      <c r="AA148" s="119"/>
      <c r="AB148" s="123"/>
      <c r="AC148" s="124"/>
      <c r="AG148" s="186"/>
      <c r="AM148" s="128" t="n">
        <f aca="false">AM147-1</f>
        <v>44818</v>
      </c>
      <c r="AN148" s="129" t="str">
        <f aca="false">TEXT(AM148,"дддд")</f>
        <v>среда</v>
      </c>
      <c r="AO148" s="130" t="n">
        <v>1</v>
      </c>
      <c r="AP148" s="131" t="n">
        <v>1</v>
      </c>
      <c r="AQ148" s="131" t="n">
        <f aca="false">RANDBETWEEN(0,1)</f>
        <v>0</v>
      </c>
      <c r="AR148" s="131" t="n">
        <v>1</v>
      </c>
      <c r="AS148" s="131" t="n">
        <f aca="false">RANDBETWEEN(0,1)</f>
        <v>1</v>
      </c>
      <c r="AT148" s="131" t="n">
        <v>1</v>
      </c>
      <c r="AU148" s="131" t="n">
        <f aca="false">RANDBETWEEN(0,1)</f>
        <v>1</v>
      </c>
      <c r="AV148" s="131" t="n">
        <v>0</v>
      </c>
      <c r="AW148" s="131" t="n">
        <f aca="false">RANDBETWEEN(0,1)</f>
        <v>0</v>
      </c>
      <c r="AX148" s="131" t="n">
        <f aca="false">RANDBETWEEN(0,1)</f>
        <v>0</v>
      </c>
      <c r="AY148" s="131" t="n">
        <f aca="false">RANDBETWEEN(0,1)</f>
        <v>0</v>
      </c>
      <c r="AZ148" s="131" t="n">
        <v>1</v>
      </c>
      <c r="BA148" s="131" t="n">
        <f aca="false">RANDBETWEEN(0,1)</f>
        <v>1</v>
      </c>
      <c r="BB148" s="131" t="n">
        <v>1</v>
      </c>
      <c r="BC148" s="131" t="n">
        <f aca="false">RANDBETWEEN(0,1)</f>
        <v>1</v>
      </c>
      <c r="BD148" s="131" t="n">
        <f aca="false">RANDBETWEEN(0,1)</f>
        <v>0</v>
      </c>
      <c r="BE148" s="132" t="n">
        <f aca="false">RANDBETWEEN(40/6,70/6)/10*$AK$24</f>
        <v>960</v>
      </c>
      <c r="BF148" s="133" t="n">
        <f aca="false">RANDBETWEEN(60,100)/100</f>
        <v>0.61</v>
      </c>
      <c r="BG148" s="132" t="n">
        <f aca="false">(AO148*$AK$8+AP148*$AK$9+AQ148*$AK$10+AR148*$AK$11+AS148*$AK$12+AT148*$AK$13+AU148*$AK$14+AV148*$AK$15+AW148*$AK$16+AX148*$AK$17+AY148*$AK$18+AZ148*$AK$19+BA148*$AK$20+BB148*$AK$21+BC148*$AK$22+BD148*$AK$23+BE148) * BF148</f>
        <v>5587.6</v>
      </c>
      <c r="BH148" s="133" t="n">
        <f aca="false">RANDBETWEEN(80,100)/100</f>
        <v>0.82</v>
      </c>
      <c r="BI148" s="132" t="n">
        <f aca="false">(AO148*$AK$8+AP148*$AK$9+AQ148*$AK$10+AR148*$AK$11+AS148*$AK$12+AT148*$AK$13+AU148*$AK$14+AV148*$AK$15+AW148*$AK$16+AX148*$AK$17+AY148*$AK$18+AZ148*$AK$19+BA148*$AK$20+BB148*$AK$21+BC148*$AK$22+BD148*$AK$23+BE148) * BH148</f>
        <v>7511.2</v>
      </c>
      <c r="BN148" s="134"/>
      <c r="BO148" s="135"/>
      <c r="BP148" s="156" t="n">
        <f aca="false">M1126</f>
        <v>37132.367625</v>
      </c>
      <c r="BQ148" s="157" t="n">
        <f aca="false">AC1126</f>
        <v>6195.94105</v>
      </c>
      <c r="BT148" s="82" t="s">
        <v>79</v>
      </c>
      <c r="BU148" s="158"/>
      <c r="BV148" s="140" t="n">
        <f aca="false">QUOTIENT(BW148,$BW$5)</f>
        <v>35</v>
      </c>
      <c r="BW148" s="17" t="n">
        <v>140</v>
      </c>
      <c r="BX148" s="141" t="n">
        <f aca="false">DATE(2023,2,(1-QUOTIENT(BW148,$BW$5)))</f>
        <v>44923</v>
      </c>
      <c r="BY148" s="190" t="s">
        <v>80</v>
      </c>
      <c r="BZ148" s="143" t="e">
        <f aca="true">INDIRECT( ADDRESS(CELL("строка",BG148)-BW148+BV148,68)) * CL148</f>
        <v>#VALUE!</v>
      </c>
      <c r="CA148" s="144" t="e">
        <f aca="true">INDIRECT( ADDRESS(CELL("строка",BG148)-BW148+BV148,59)) *CI148</f>
        <v>#VALUE!</v>
      </c>
      <c r="CB148" s="145" t="e">
        <f aca="true">INDIRECT( ADDRESS(CELL("строка",BG148)-BW148+BV148,69)) * CL148</f>
        <v>#VALUE!</v>
      </c>
      <c r="CC148" s="146" t="e">
        <f aca="true">INDIRECT( ADDRESS(CELL("строка",BG148)-BW148+BV148,61)) *CI148</f>
        <v>#VALUE!</v>
      </c>
      <c r="CD148" s="147" t="e">
        <f aca="false">BZ148-CA148</f>
        <v>#VALUE!</v>
      </c>
      <c r="CE148" s="188" t="e">
        <f aca="false">CB148-CC148</f>
        <v>#VALUE!</v>
      </c>
      <c r="CI148" s="22" t="n">
        <f aca="false">$CI$4</f>
        <v>0.2</v>
      </c>
      <c r="CL148" s="23" t="n">
        <f aca="false">CL144</f>
        <v>0.25</v>
      </c>
    </row>
    <row r="149" customFormat="false" ht="13.25" hidden="false" customHeight="true" outlineLevel="0" collapsed="false">
      <c r="A149" s="151" t="s">
        <v>244</v>
      </c>
      <c r="B149" s="152" t="n">
        <v>-1.6</v>
      </c>
      <c r="C149" s="152" t="n">
        <v>763</v>
      </c>
      <c r="D149" s="153" t="n">
        <v>85</v>
      </c>
      <c r="E149" s="154" t="s">
        <v>83</v>
      </c>
      <c r="F149" s="153" t="n">
        <v>6</v>
      </c>
      <c r="G149" s="115" t="n">
        <v>0.05</v>
      </c>
      <c r="H149" s="116" t="n">
        <f aca="false">RANDBETWEEN(80,100)/100</f>
        <v>0.94</v>
      </c>
      <c r="I149" s="117"/>
      <c r="J149" s="118"/>
      <c r="K149" s="119"/>
      <c r="L149" s="118"/>
      <c r="M149" s="179"/>
      <c r="N149" s="121"/>
      <c r="P149" s="121"/>
      <c r="Q149" s="151" t="s">
        <v>244</v>
      </c>
      <c r="R149" s="152" t="n">
        <v>-1.6</v>
      </c>
      <c r="S149" s="152" t="n">
        <v>753.5</v>
      </c>
      <c r="T149" s="153" t="n">
        <v>81</v>
      </c>
      <c r="U149" s="154" t="s">
        <v>91</v>
      </c>
      <c r="V149" s="153" t="n">
        <v>1</v>
      </c>
      <c r="W149" s="115" t="n">
        <v>0.9</v>
      </c>
      <c r="X149" s="116" t="n">
        <f aca="false">RANDBETWEEN(80,100)/100</f>
        <v>0.98</v>
      </c>
      <c r="Y149" s="117"/>
      <c r="Z149" s="118"/>
      <c r="AA149" s="119"/>
      <c r="AB149" s="123"/>
      <c r="AC149" s="124"/>
      <c r="AG149" s="186"/>
      <c r="AM149" s="128" t="n">
        <f aca="false">AM148-1</f>
        <v>44817</v>
      </c>
      <c r="AN149" s="129" t="str">
        <f aca="false">TEXT(AM149,"дддд")</f>
        <v>вторник</v>
      </c>
      <c r="AO149" s="130" t="n">
        <v>1</v>
      </c>
      <c r="AP149" s="131" t="n">
        <v>1</v>
      </c>
      <c r="AQ149" s="131" t="n">
        <f aca="false">RANDBETWEEN(0,1)</f>
        <v>1</v>
      </c>
      <c r="AR149" s="131" t="n">
        <v>1</v>
      </c>
      <c r="AS149" s="131" t="n">
        <f aca="false">RANDBETWEEN(0,1)</f>
        <v>1</v>
      </c>
      <c r="AT149" s="131" t="n">
        <v>1</v>
      </c>
      <c r="AU149" s="131" t="n">
        <f aca="false">RANDBETWEEN(0,1)</f>
        <v>1</v>
      </c>
      <c r="AV149" s="131" t="n">
        <v>0</v>
      </c>
      <c r="AW149" s="131" t="n">
        <f aca="false">RANDBETWEEN(0,1)</f>
        <v>1</v>
      </c>
      <c r="AX149" s="131" t="n">
        <f aca="false">RANDBETWEEN(0,1)</f>
        <v>1</v>
      </c>
      <c r="AY149" s="131" t="n">
        <f aca="false">RANDBETWEEN(0,1)</f>
        <v>0</v>
      </c>
      <c r="AZ149" s="131" t="n">
        <v>1</v>
      </c>
      <c r="BA149" s="131" t="n">
        <f aca="false">RANDBETWEEN(0,1)</f>
        <v>0</v>
      </c>
      <c r="BB149" s="131" t="n">
        <v>1</v>
      </c>
      <c r="BC149" s="131" t="n">
        <f aca="false">RANDBETWEEN(0,1)</f>
        <v>1</v>
      </c>
      <c r="BD149" s="131" t="n">
        <f aca="false">RANDBETWEEN(0,1)</f>
        <v>1</v>
      </c>
      <c r="BE149" s="132" t="n">
        <f aca="false">RANDBETWEEN(40/6,70/6)/10*$AK$24</f>
        <v>1080</v>
      </c>
      <c r="BF149" s="133" t="n">
        <f aca="false">RANDBETWEEN(60,100)/100</f>
        <v>0.82</v>
      </c>
      <c r="BG149" s="132" t="n">
        <f aca="false">(AO149*$AK$8+AP149*$AK$9+AQ149*$AK$10+AR149*$AK$11+AS149*$AK$12+AT149*$AK$13+AU149*$AK$14+AV149*$AK$15+AW149*$AK$16+AX149*$AK$17+AY149*$AK$18+AZ149*$AK$19+BA149*$AK$20+BB149*$AK$21+BC149*$AK$22+BD149*$AK$23+BE149) * BF149</f>
        <v>9594</v>
      </c>
      <c r="BH149" s="133" t="n">
        <f aca="false">RANDBETWEEN(80,100)/100</f>
        <v>0.92</v>
      </c>
      <c r="BI149" s="132" t="n">
        <f aca="false">(AO149*$AK$8+AP149*$AK$9+AQ149*$AK$10+AR149*$AK$11+AS149*$AK$12+AT149*$AK$13+AU149*$AK$14+AV149*$AK$15+AW149*$AK$16+AX149*$AK$17+AY149*$AK$18+AZ149*$AK$19+BA149*$AK$20+BB149*$AK$21+BC149*$AK$22+BD149*$AK$23+BE149) * BH149</f>
        <v>10764</v>
      </c>
      <c r="BN149" s="134"/>
      <c r="BO149" s="135"/>
      <c r="BP149" s="156" t="n">
        <f aca="false">M1134</f>
        <v>11029.5589333333</v>
      </c>
      <c r="BQ149" s="157" t="n">
        <f aca="false">AC1134</f>
        <v>5865.84271</v>
      </c>
      <c r="BT149" s="82"/>
      <c r="BU149" s="158"/>
      <c r="BV149" s="140" t="n">
        <f aca="false">QUOTIENT(BW149,$BW$5)</f>
        <v>35</v>
      </c>
      <c r="BW149" s="17" t="n">
        <v>141</v>
      </c>
      <c r="BX149" s="141"/>
      <c r="BY149" s="191" t="s">
        <v>84</v>
      </c>
      <c r="BZ149" s="160" t="e">
        <f aca="true">INDIRECT( ADDRESS(CELL("строка",BG149)-BW149+BV149,68)) * CL149</f>
        <v>#VALUE!</v>
      </c>
      <c r="CA149" s="161" t="e">
        <f aca="true">INDIRECT( ADDRESS(CELL("строка",BG149)-BW149+BV149,59)) *CI149</f>
        <v>#VALUE!</v>
      </c>
      <c r="CB149" s="162" t="e">
        <f aca="true">INDIRECT( ADDRESS(CELL("строка",BG149)-BW149+BV149,69)) * CL149</f>
        <v>#VALUE!</v>
      </c>
      <c r="CC149" s="163" t="e">
        <f aca="true">INDIRECT( ADDRESS(CELL("строка",BG149)-BW149+BV149,61)) *CI149</f>
        <v>#VALUE!</v>
      </c>
      <c r="CD149" s="164" t="e">
        <f aca="false">BZ149-CA149</f>
        <v>#VALUE!</v>
      </c>
      <c r="CE149" s="189" t="e">
        <f aca="false">CB149-CC149</f>
        <v>#VALUE!</v>
      </c>
      <c r="CI149" s="22" t="n">
        <f aca="false">$CI$5</f>
        <v>0.3</v>
      </c>
      <c r="CL149" s="23" t="n">
        <f aca="false">CL145</f>
        <v>0.25</v>
      </c>
    </row>
    <row r="150" customFormat="false" ht="13.25" hidden="false" customHeight="true" outlineLevel="0" collapsed="false">
      <c r="A150" s="151" t="s">
        <v>245</v>
      </c>
      <c r="B150" s="152" t="n">
        <v>-2.3</v>
      </c>
      <c r="C150" s="152" t="n">
        <v>763.2</v>
      </c>
      <c r="D150" s="153" t="n">
        <v>89</v>
      </c>
      <c r="E150" s="154" t="s">
        <v>91</v>
      </c>
      <c r="F150" s="153" t="n">
        <v>1.5</v>
      </c>
      <c r="G150" s="115" t="n">
        <v>0.15</v>
      </c>
      <c r="H150" s="116" t="n">
        <f aca="false">RANDBETWEEN(80,100)/100</f>
        <v>0.89</v>
      </c>
      <c r="I150" s="117" t="n">
        <v>0.379212962962963</v>
      </c>
      <c r="J150" s="118" t="n">
        <v>0.379212962962963</v>
      </c>
      <c r="K150" s="119" t="n">
        <f aca="false">(J150 * 24) * $B$3 * $F$3 * (1 - 0.7*AVERAGE(G150:G157)) * AVERAGE(H150:H157)</f>
        <v>8864.70975</v>
      </c>
      <c r="L150" s="118" t="n">
        <f aca="false">IF(AVERAGE(F150:F157)&gt; $J$3, $B$4*$F$4*AVERAGE(F150:F157)/$B$5*24*AVERAGE(H150:H157), $B$4*$F$4*AVERAGE(F150:F157)/$B$5*24*AVERAGE(H150:H157) * 0.2)</f>
        <v>1998</v>
      </c>
      <c r="M150" s="179" t="n">
        <f aca="false">K150+L150</f>
        <v>10862.70975</v>
      </c>
      <c r="N150" s="121"/>
      <c r="P150" s="121"/>
      <c r="Q150" s="151" t="s">
        <v>245</v>
      </c>
      <c r="R150" s="152" t="n">
        <v>-1.7</v>
      </c>
      <c r="S150" s="152" t="n">
        <v>753.6</v>
      </c>
      <c r="T150" s="153" t="n">
        <v>83</v>
      </c>
      <c r="U150" s="154" t="s">
        <v>78</v>
      </c>
      <c r="V150" s="153" t="n">
        <v>1</v>
      </c>
      <c r="W150" s="115" t="n">
        <v>0.9</v>
      </c>
      <c r="X150" s="116" t="n">
        <f aca="false">RANDBETWEEN(80,100)/100</f>
        <v>0.91</v>
      </c>
      <c r="Y150" s="117" t="n">
        <v>0.315451388888889</v>
      </c>
      <c r="Z150" s="118" t="n">
        <v>0.315451388888889</v>
      </c>
      <c r="AA150" s="119" t="n">
        <f aca="false">(Z150 * 24) * $B$3 * $F$3 * (1 - 0.7 * AVERAGE(W150:W157)) * AVERAGE(X150:X157)</f>
        <v>3058.9195</v>
      </c>
      <c r="AB150" s="123" t="n">
        <f aca="false">IF(AVERAGE(V150:V157)&gt; $J$3, $B$4*$F$4*AVERAGE(V150:V157)/$B$5*24*AVERAGE(X150:X157), $B$4*$F$4*AVERAGE(V150:V157)/$B$5*24*AVERAGE(X150:X157) * 0.2)</f>
        <v>1892.8</v>
      </c>
      <c r="AC150" s="124" t="n">
        <f aca="false">AA150+AB150</f>
        <v>4951.7195</v>
      </c>
      <c r="AG150" s="186"/>
      <c r="AM150" s="128" t="n">
        <f aca="false">AM149-1</f>
        <v>44816</v>
      </c>
      <c r="AN150" s="129" t="str">
        <f aca="false">TEXT(AM150,"дддд")</f>
        <v>понедельник</v>
      </c>
      <c r="AO150" s="130" t="n">
        <v>1</v>
      </c>
      <c r="AP150" s="131" t="n">
        <v>1</v>
      </c>
      <c r="AQ150" s="131" t="n">
        <f aca="false">RANDBETWEEN(0,1)</f>
        <v>0</v>
      </c>
      <c r="AR150" s="131" t="n">
        <v>1</v>
      </c>
      <c r="AS150" s="131" t="n">
        <f aca="false">RANDBETWEEN(0,1)</f>
        <v>0</v>
      </c>
      <c r="AT150" s="131" t="n">
        <v>1</v>
      </c>
      <c r="AU150" s="131" t="n">
        <f aca="false">RANDBETWEEN(0,1)</f>
        <v>1</v>
      </c>
      <c r="AV150" s="131" t="n">
        <v>0</v>
      </c>
      <c r="AW150" s="131" t="n">
        <f aca="false">RANDBETWEEN(0,1)</f>
        <v>0</v>
      </c>
      <c r="AX150" s="131" t="n">
        <f aca="false">RANDBETWEEN(0,1)</f>
        <v>0</v>
      </c>
      <c r="AY150" s="131" t="n">
        <f aca="false">RANDBETWEEN(0,1)</f>
        <v>0</v>
      </c>
      <c r="AZ150" s="131" t="n">
        <v>1</v>
      </c>
      <c r="BA150" s="131" t="n">
        <f aca="false">RANDBETWEEN(0,1)</f>
        <v>1</v>
      </c>
      <c r="BB150" s="131" t="n">
        <v>1</v>
      </c>
      <c r="BC150" s="131" t="n">
        <f aca="false">RANDBETWEEN(0,1)</f>
        <v>0</v>
      </c>
      <c r="BD150" s="131" t="n">
        <f aca="false">RANDBETWEEN(0,1)</f>
        <v>0</v>
      </c>
      <c r="BE150" s="132" t="n">
        <f aca="false">RANDBETWEEN(40/6,70/6)/10*$AK$24</f>
        <v>1200</v>
      </c>
      <c r="BF150" s="133" t="n">
        <f aca="false">RANDBETWEEN(60,100)/100</f>
        <v>0.81</v>
      </c>
      <c r="BG150" s="132" t="n">
        <f aca="false">(AO150*$AK$8+AP150*$AK$9+AQ150*$AK$10+AR150*$AK$11+AS150*$AK$12+AT150*$AK$13+AU150*$AK$14+AV150*$AK$15+AW150*$AK$16+AX150*$AK$17+AY150*$AK$18+AZ150*$AK$19+BA150*$AK$20+BB150*$AK$21+BC150*$AK$22+BD150*$AK$23+BE150) * BF150</f>
        <v>6820.2</v>
      </c>
      <c r="BH150" s="133" t="n">
        <f aca="false">RANDBETWEEN(80,100)/100</f>
        <v>0.88</v>
      </c>
      <c r="BI150" s="132" t="n">
        <f aca="false">(AO150*$AK$8+AP150*$AK$9+AQ150*$AK$10+AR150*$AK$11+AS150*$AK$12+AT150*$AK$13+AU150*$AK$14+AV150*$AK$15+AW150*$AK$16+AX150*$AK$17+AY150*$AK$18+AZ150*$AK$19+BA150*$AK$20+BB150*$AK$21+BC150*$AK$22+BD150*$AK$23+BE150) * BH150</f>
        <v>7409.6</v>
      </c>
      <c r="BN150" s="134"/>
      <c r="BO150" s="135"/>
      <c r="BP150" s="156" t="n">
        <f aca="false">M1142</f>
        <v>10774.1062222222</v>
      </c>
      <c r="BQ150" s="157" t="n">
        <f aca="false">AC1142</f>
        <v>6003.273</v>
      </c>
      <c r="BT150" s="82"/>
      <c r="BU150" s="158"/>
      <c r="BV150" s="140" t="n">
        <f aca="false">QUOTIENT(BW150,$BW$5)</f>
        <v>35</v>
      </c>
      <c r="BW150" s="17" t="n">
        <v>142</v>
      </c>
      <c r="BX150" s="141"/>
      <c r="BY150" s="191" t="s">
        <v>58</v>
      </c>
      <c r="BZ150" s="160" t="e">
        <f aca="true">INDIRECT( ADDRESS(CELL("строка",BG150)-BW150+BV150,68)) * CL150</f>
        <v>#VALUE!</v>
      </c>
      <c r="CA150" s="161" t="e">
        <f aca="true">INDIRECT( ADDRESS(CELL("строка",BG150)-BW150+BV150,59)) *CI150</f>
        <v>#VALUE!</v>
      </c>
      <c r="CB150" s="162" t="e">
        <f aca="true">INDIRECT( ADDRESS(CELL("строка",BG150)-BW150+BV150,69)) * CL150</f>
        <v>#VALUE!</v>
      </c>
      <c r="CC150" s="163" t="e">
        <f aca="true">INDIRECT( ADDRESS(CELL("строка",BG150)-BW150+BV150,61)) *CI150</f>
        <v>#VALUE!</v>
      </c>
      <c r="CD150" s="164" t="e">
        <f aca="false">BZ150-CA150</f>
        <v>#VALUE!</v>
      </c>
      <c r="CE150" s="189" t="e">
        <f aca="false">CB150-CC150</f>
        <v>#VALUE!</v>
      </c>
      <c r="CI150" s="22" t="n">
        <f aca="false">$CI$6</f>
        <v>0.4</v>
      </c>
      <c r="CL150" s="23" t="n">
        <f aca="false">CL146</f>
        <v>0.25</v>
      </c>
    </row>
    <row r="151" customFormat="false" ht="13.25" hidden="false" customHeight="true" outlineLevel="0" collapsed="false">
      <c r="A151" s="151" t="s">
        <v>246</v>
      </c>
      <c r="B151" s="152" t="n">
        <v>2</v>
      </c>
      <c r="C151" s="152" t="n">
        <v>762.8</v>
      </c>
      <c r="D151" s="153" t="n">
        <v>72</v>
      </c>
      <c r="E151" s="154" t="s">
        <v>83</v>
      </c>
      <c r="F151" s="153" t="n">
        <v>3</v>
      </c>
      <c r="G151" s="115" t="n">
        <v>0.25</v>
      </c>
      <c r="H151" s="116" t="n">
        <f aca="false">RANDBETWEEN(80,100)/100</f>
        <v>1</v>
      </c>
      <c r="I151" s="117"/>
      <c r="J151" s="118"/>
      <c r="K151" s="119"/>
      <c r="L151" s="118"/>
      <c r="M151" s="179"/>
      <c r="N151" s="121"/>
      <c r="P151" s="121"/>
      <c r="Q151" s="151" t="s">
        <v>246</v>
      </c>
      <c r="R151" s="152" t="n">
        <v>-2.1</v>
      </c>
      <c r="S151" s="152" t="n">
        <v>753.8</v>
      </c>
      <c r="T151" s="153" t="n">
        <v>88</v>
      </c>
      <c r="U151" s="154" t="s">
        <v>91</v>
      </c>
      <c r="V151" s="153" t="n">
        <v>2</v>
      </c>
      <c r="W151" s="115" t="n">
        <v>0.9</v>
      </c>
      <c r="X151" s="116" t="n">
        <f aca="false">RANDBETWEEN(80,100)/100</f>
        <v>0.99</v>
      </c>
      <c r="Y151" s="117"/>
      <c r="Z151" s="118"/>
      <c r="AA151" s="119"/>
      <c r="AB151" s="123"/>
      <c r="AC151" s="124"/>
      <c r="AG151" s="186"/>
      <c r="AM151" s="128" t="n">
        <f aca="false">AM150-1</f>
        <v>44815</v>
      </c>
      <c r="AN151" s="129" t="str">
        <f aca="false">TEXT(AM151,"дддд")</f>
        <v>воскресенье</v>
      </c>
      <c r="AO151" s="130" t="n">
        <v>1</v>
      </c>
      <c r="AP151" s="131" t="n">
        <v>1</v>
      </c>
      <c r="AQ151" s="131" t="n">
        <f aca="false">RANDBETWEEN(0,1)</f>
        <v>1</v>
      </c>
      <c r="AR151" s="131" t="n">
        <v>1</v>
      </c>
      <c r="AS151" s="131" t="n">
        <f aca="false">RANDBETWEEN(0,1)</f>
        <v>1</v>
      </c>
      <c r="AT151" s="131" t="n">
        <v>1</v>
      </c>
      <c r="AU151" s="131" t="n">
        <f aca="false">RANDBETWEEN(0,1)</f>
        <v>0</v>
      </c>
      <c r="AV151" s="131" t="n">
        <v>0</v>
      </c>
      <c r="AW151" s="131" t="n">
        <f aca="false">RANDBETWEEN(0,1)</f>
        <v>0</v>
      </c>
      <c r="AX151" s="131" t="n">
        <f aca="false">RANDBETWEEN(0,1)</f>
        <v>1</v>
      </c>
      <c r="AY151" s="131" t="n">
        <f aca="false">RANDBETWEEN(0,1)</f>
        <v>1</v>
      </c>
      <c r="AZ151" s="131" t="n">
        <v>1</v>
      </c>
      <c r="BA151" s="131" t="n">
        <f aca="false">RANDBETWEEN(0,1)</f>
        <v>0</v>
      </c>
      <c r="BB151" s="131" t="n">
        <v>1</v>
      </c>
      <c r="BC151" s="131" t="n">
        <f aca="false">RANDBETWEEN(0,1)</f>
        <v>0</v>
      </c>
      <c r="BD151" s="131" t="n">
        <f aca="false">RANDBETWEEN(0,1)</f>
        <v>1</v>
      </c>
      <c r="BE151" s="132" t="n">
        <f aca="false">RANDBETWEEN(40/6,70/6)/10*$AK$24</f>
        <v>840</v>
      </c>
      <c r="BF151" s="133" t="n">
        <f aca="false">RANDBETWEEN(60,100)/100</f>
        <v>0.6</v>
      </c>
      <c r="BG151" s="132" t="n">
        <f aca="false">(AO151*$AK$8+AP151*$AK$9+AQ151*$AK$10+AR151*$AK$11+AS151*$AK$12+AT151*$AK$13+AU151*$AK$14+AV151*$AK$15+AW151*$AK$16+AX151*$AK$17+AY151*$AK$18+AZ151*$AK$19+BA151*$AK$20+BB151*$AK$21+BC151*$AK$22+BD151*$AK$23+BE151) * BF151</f>
        <v>6432</v>
      </c>
      <c r="BH151" s="133" t="n">
        <f aca="false">RANDBETWEEN(80,100)/100</f>
        <v>0.95</v>
      </c>
      <c r="BI151" s="132" t="n">
        <f aca="false">(AO151*$AK$8+AP151*$AK$9+AQ151*$AK$10+AR151*$AK$11+AS151*$AK$12+AT151*$AK$13+AU151*$AK$14+AV151*$AK$15+AW151*$AK$16+AX151*$AK$17+AY151*$AK$18+AZ151*$AK$19+BA151*$AK$20+BB151*$AK$21+BC151*$AK$22+BD151*$AK$23+BE151) * BH151</f>
        <v>10184</v>
      </c>
      <c r="BN151" s="134"/>
      <c r="BO151" s="135"/>
      <c r="BP151" s="156" t="n">
        <f aca="false">M1150</f>
        <v>44377.0216914063</v>
      </c>
      <c r="BQ151" s="157" t="n">
        <f aca="false">AC1150</f>
        <v>9150.90586666667</v>
      </c>
      <c r="BT151" s="82" t="e">
        <f aca="false">IF(SUM(CD148:CD151) &gt; 0,0,(SUM(CD148:CD151))/(-$BM$10*1000))</f>
        <v>#VALUE!</v>
      </c>
      <c r="BU151" s="158" t="e">
        <f aca="false">IF(SUM(CE148:CE151) &gt; 0,0,(SUM(CE148:CE151))/(-$BM$10*1000))</f>
        <v>#VALUE!</v>
      </c>
      <c r="BV151" s="140" t="n">
        <f aca="false">QUOTIENT(BW151,$BW$5)</f>
        <v>35</v>
      </c>
      <c r="BW151" s="17" t="n">
        <v>143</v>
      </c>
      <c r="BX151" s="141"/>
      <c r="BY151" s="192" t="s">
        <v>75</v>
      </c>
      <c r="BZ151" s="172" t="e">
        <f aca="true">INDIRECT( ADDRESS(CELL("строка",BG151)-BW151+BV151,68)) * CL151</f>
        <v>#VALUE!</v>
      </c>
      <c r="CA151" s="173" t="e">
        <f aca="true">INDIRECT( ADDRESS(CELL("строка",BG151)-BW151+BV151,59)) * CI151</f>
        <v>#VALUE!</v>
      </c>
      <c r="CB151" s="174" t="e">
        <f aca="true">INDIRECT( ADDRESS(CELL("строка",BG151)-BW151+BV151,69)) * CL151</f>
        <v>#VALUE!</v>
      </c>
      <c r="CC151" s="175" t="e">
        <f aca="true">INDIRECT( ADDRESS(CELL("строка",BG151)-BW151+BV151,61)) *CI151</f>
        <v>#VALUE!</v>
      </c>
      <c r="CD151" s="176" t="e">
        <f aca="false">BZ151-CA151</f>
        <v>#VALUE!</v>
      </c>
      <c r="CE151" s="187" t="e">
        <f aca="false">CB151-CC151</f>
        <v>#VALUE!</v>
      </c>
      <c r="CI151" s="178" t="n">
        <f aca="false">$CI$7</f>
        <v>0.1</v>
      </c>
      <c r="CL151" s="23" t="n">
        <f aca="false">CL147</f>
        <v>0.25</v>
      </c>
    </row>
    <row r="152" customFormat="false" ht="13.25" hidden="false" customHeight="true" outlineLevel="0" collapsed="false">
      <c r="A152" s="151" t="s">
        <v>247</v>
      </c>
      <c r="B152" s="152" t="n">
        <v>6</v>
      </c>
      <c r="C152" s="152" t="n">
        <v>762.4</v>
      </c>
      <c r="D152" s="153" t="n">
        <v>55</v>
      </c>
      <c r="E152" s="154" t="s">
        <v>107</v>
      </c>
      <c r="F152" s="153" t="n">
        <v>3</v>
      </c>
      <c r="G152" s="115" t="n">
        <v>0.15</v>
      </c>
      <c r="H152" s="116" t="n">
        <f aca="false">RANDBETWEEN(80,100)/100</f>
        <v>0.94</v>
      </c>
      <c r="I152" s="117"/>
      <c r="J152" s="118"/>
      <c r="K152" s="119"/>
      <c r="L152" s="118"/>
      <c r="M152" s="179"/>
      <c r="N152" s="121"/>
      <c r="P152" s="121"/>
      <c r="Q152" s="151" t="s">
        <v>247</v>
      </c>
      <c r="R152" s="152" t="n">
        <v>-2.3</v>
      </c>
      <c r="S152" s="152" t="n">
        <v>753.6</v>
      </c>
      <c r="T152" s="153" t="n">
        <v>89</v>
      </c>
      <c r="U152" s="154" t="s">
        <v>78</v>
      </c>
      <c r="V152" s="153" t="n">
        <v>2</v>
      </c>
      <c r="W152" s="115" t="n">
        <v>0.9</v>
      </c>
      <c r="X152" s="116" t="n">
        <f aca="false">RANDBETWEEN(80,100)/100</f>
        <v>0.9</v>
      </c>
      <c r="Y152" s="117"/>
      <c r="Z152" s="118"/>
      <c r="AA152" s="119"/>
      <c r="AB152" s="123"/>
      <c r="AC152" s="124"/>
      <c r="AG152" s="186"/>
      <c r="AM152" s="128" t="n">
        <f aca="false">AM151-1</f>
        <v>44814</v>
      </c>
      <c r="AN152" s="129" t="str">
        <f aca="false">TEXT(AM152,"дддд")</f>
        <v>суббота</v>
      </c>
      <c r="AO152" s="130" t="n">
        <v>1</v>
      </c>
      <c r="AP152" s="131" t="n">
        <v>1</v>
      </c>
      <c r="AQ152" s="131" t="n">
        <f aca="false">RANDBETWEEN(0,1)</f>
        <v>1</v>
      </c>
      <c r="AR152" s="131" t="n">
        <v>1</v>
      </c>
      <c r="AS152" s="131" t="n">
        <f aca="false">RANDBETWEEN(0,1)</f>
        <v>0</v>
      </c>
      <c r="AT152" s="131" t="n">
        <v>1</v>
      </c>
      <c r="AU152" s="131" t="n">
        <f aca="false">RANDBETWEEN(0,1)</f>
        <v>1</v>
      </c>
      <c r="AV152" s="131" t="n">
        <v>0</v>
      </c>
      <c r="AW152" s="131" t="n">
        <f aca="false">RANDBETWEEN(0,1)</f>
        <v>1</v>
      </c>
      <c r="AX152" s="131" t="n">
        <f aca="false">RANDBETWEEN(0,1)</f>
        <v>1</v>
      </c>
      <c r="AY152" s="131" t="n">
        <f aca="false">RANDBETWEEN(0,1)</f>
        <v>1</v>
      </c>
      <c r="AZ152" s="131" t="n">
        <v>1</v>
      </c>
      <c r="BA152" s="131" t="n">
        <f aca="false">RANDBETWEEN(0,1)</f>
        <v>1</v>
      </c>
      <c r="BB152" s="131" t="n">
        <v>1</v>
      </c>
      <c r="BC152" s="131" t="n">
        <f aca="false">RANDBETWEEN(0,1)</f>
        <v>1</v>
      </c>
      <c r="BD152" s="131" t="n">
        <f aca="false">RANDBETWEEN(0,1)</f>
        <v>0</v>
      </c>
      <c r="BE152" s="132" t="n">
        <f aca="false">RANDBETWEEN(40/6,70/6)/10*$AK$24</f>
        <v>960</v>
      </c>
      <c r="BF152" s="133" t="n">
        <f aca="false">RANDBETWEEN(60,100)/100</f>
        <v>0.75</v>
      </c>
      <c r="BG152" s="132" t="n">
        <f aca="false">(AO152*$AK$8+AP152*$AK$9+AQ152*$AK$10+AR152*$AK$11+AS152*$AK$12+AT152*$AK$13+AU152*$AK$14+AV152*$AK$15+AW152*$AK$16+AX152*$AK$17+AY152*$AK$18+AZ152*$AK$19+BA152*$AK$20+BB152*$AK$21+BC152*$AK$22+BD152*$AK$23+BE152) * BF152</f>
        <v>9285</v>
      </c>
      <c r="BH152" s="133" t="n">
        <f aca="false">RANDBETWEEN(80,100)/100</f>
        <v>0.92</v>
      </c>
      <c r="BI152" s="132" t="n">
        <f aca="false">(AO152*$AK$8+AP152*$AK$9+AQ152*$AK$10+AR152*$AK$11+AS152*$AK$12+AT152*$AK$13+AU152*$AK$14+AV152*$AK$15+AW152*$AK$16+AX152*$AK$17+AY152*$AK$18+AZ152*$AK$19+BA152*$AK$20+BB152*$AK$21+BC152*$AK$22+BD152*$AK$23+BE152) * BH152</f>
        <v>11389.6</v>
      </c>
      <c r="BN152" s="134"/>
      <c r="BO152" s="135"/>
      <c r="BP152" s="156" t="n">
        <f aca="false">M1158</f>
        <v>44726.8406166667</v>
      </c>
      <c r="BQ152" s="157" t="n">
        <f aca="false">AC1158</f>
        <v>13634.0991666667</v>
      </c>
      <c r="BT152" s="82" t="s">
        <v>79</v>
      </c>
      <c r="BU152" s="158"/>
      <c r="BV152" s="140" t="n">
        <f aca="false">QUOTIENT(BW152,$BW$5)</f>
        <v>36</v>
      </c>
      <c r="BW152" s="17" t="n">
        <v>144</v>
      </c>
      <c r="BX152" s="141" t="n">
        <f aca="false">DATE(2023,2,(1-QUOTIENT(BW152,$BW$5)))</f>
        <v>44922</v>
      </c>
      <c r="BY152" s="190" t="s">
        <v>80</v>
      </c>
      <c r="BZ152" s="143" t="e">
        <f aca="true">INDIRECT( ADDRESS(CELL("строка",BG152)-BW152+BV152,68)) * CL152</f>
        <v>#VALUE!</v>
      </c>
      <c r="CA152" s="144" t="e">
        <f aca="true">INDIRECT( ADDRESS(CELL("строка",BG152)-BW152+BV152,59)) *CI152</f>
        <v>#VALUE!</v>
      </c>
      <c r="CB152" s="145" t="e">
        <f aca="true">INDIRECT( ADDRESS(CELL("строка",BG152)-BW152+BV152,69)) * CL152</f>
        <v>#VALUE!</v>
      </c>
      <c r="CC152" s="146" t="e">
        <f aca="true">INDIRECT( ADDRESS(CELL("строка",BG152)-BW152+BV152,61)) *CI152</f>
        <v>#VALUE!</v>
      </c>
      <c r="CD152" s="147" t="e">
        <f aca="false">BZ152-CA152</f>
        <v>#VALUE!</v>
      </c>
      <c r="CE152" s="188" t="e">
        <f aca="false">CB152-CC152</f>
        <v>#VALUE!</v>
      </c>
      <c r="CI152" s="22" t="n">
        <f aca="false">$CI$4</f>
        <v>0.2</v>
      </c>
      <c r="CL152" s="23" t="n">
        <f aca="false">CL148</f>
        <v>0.25</v>
      </c>
    </row>
    <row r="153" customFormat="false" ht="13.25" hidden="false" customHeight="true" outlineLevel="0" collapsed="false">
      <c r="A153" s="151" t="s">
        <v>248</v>
      </c>
      <c r="B153" s="152" t="n">
        <v>-0.4</v>
      </c>
      <c r="C153" s="152" t="n">
        <v>763.1</v>
      </c>
      <c r="D153" s="153" t="n">
        <v>100</v>
      </c>
      <c r="E153" s="154" t="s">
        <v>78</v>
      </c>
      <c r="F153" s="153" t="n">
        <v>1.5</v>
      </c>
      <c r="G153" s="115" t="n">
        <v>0.15</v>
      </c>
      <c r="H153" s="116" t="n">
        <f aca="false">RANDBETWEEN(80,100)/100</f>
        <v>0.95</v>
      </c>
      <c r="I153" s="117"/>
      <c r="J153" s="118"/>
      <c r="K153" s="119"/>
      <c r="L153" s="118"/>
      <c r="M153" s="179"/>
      <c r="N153" s="121"/>
      <c r="P153" s="121"/>
      <c r="Q153" s="151" t="s">
        <v>248</v>
      </c>
      <c r="R153" s="152" t="n">
        <v>-2.4</v>
      </c>
      <c r="S153" s="152" t="n">
        <v>753.8</v>
      </c>
      <c r="T153" s="153" t="n">
        <v>84</v>
      </c>
      <c r="U153" s="154" t="s">
        <v>78</v>
      </c>
      <c r="V153" s="153" t="n">
        <v>2</v>
      </c>
      <c r="W153" s="115" t="n">
        <v>0.9</v>
      </c>
      <c r="X153" s="116" t="n">
        <f aca="false">RANDBETWEEN(80,100)/100</f>
        <v>0.94</v>
      </c>
      <c r="Y153" s="117"/>
      <c r="Z153" s="118"/>
      <c r="AA153" s="119"/>
      <c r="AB153" s="123"/>
      <c r="AC153" s="124"/>
      <c r="AG153" s="186"/>
      <c r="AM153" s="128" t="n">
        <f aca="false">AM152-1</f>
        <v>44813</v>
      </c>
      <c r="AN153" s="129" t="str">
        <f aca="false">TEXT(AM153,"дддд")</f>
        <v>пятница</v>
      </c>
      <c r="AO153" s="130" t="n">
        <v>1</v>
      </c>
      <c r="AP153" s="131" t="n">
        <v>1</v>
      </c>
      <c r="AQ153" s="131" t="n">
        <f aca="false">RANDBETWEEN(0,1)</f>
        <v>0</v>
      </c>
      <c r="AR153" s="131" t="n">
        <v>1</v>
      </c>
      <c r="AS153" s="131" t="n">
        <f aca="false">RANDBETWEEN(0,1)</f>
        <v>0</v>
      </c>
      <c r="AT153" s="131" t="n">
        <v>1</v>
      </c>
      <c r="AU153" s="131" t="n">
        <f aca="false">RANDBETWEEN(0,1)</f>
        <v>1</v>
      </c>
      <c r="AV153" s="131" t="n">
        <v>0</v>
      </c>
      <c r="AW153" s="131" t="n">
        <f aca="false">RANDBETWEEN(0,1)</f>
        <v>0</v>
      </c>
      <c r="AX153" s="131" t="n">
        <f aca="false">RANDBETWEEN(0,1)</f>
        <v>1</v>
      </c>
      <c r="AY153" s="131" t="n">
        <f aca="false">RANDBETWEEN(0,1)</f>
        <v>1</v>
      </c>
      <c r="AZ153" s="131" t="n">
        <v>1</v>
      </c>
      <c r="BA153" s="131" t="n">
        <f aca="false">RANDBETWEEN(0,1)</f>
        <v>0</v>
      </c>
      <c r="BB153" s="131" t="n">
        <v>1</v>
      </c>
      <c r="BC153" s="131" t="n">
        <f aca="false">RANDBETWEEN(0,1)</f>
        <v>0</v>
      </c>
      <c r="BD153" s="131" t="n">
        <f aca="false">RANDBETWEEN(0,1)</f>
        <v>1</v>
      </c>
      <c r="BE153" s="132" t="n">
        <f aca="false">RANDBETWEEN(40/6,70/6)/10*$AK$24</f>
        <v>1080</v>
      </c>
      <c r="BF153" s="133" t="n">
        <f aca="false">RANDBETWEEN(60,100)/100</f>
        <v>0.79</v>
      </c>
      <c r="BG153" s="132" t="n">
        <f aca="false">(AO153*$AK$8+AP153*$AK$9+AQ153*$AK$10+AR153*$AK$11+AS153*$AK$12+AT153*$AK$13+AU153*$AK$14+AV153*$AK$15+AW153*$AK$16+AX153*$AK$17+AY153*$AK$18+AZ153*$AK$19+BA153*$AK$20+BB153*$AK$21+BC153*$AK$22+BD153*$AK$23+BE153) * BF153</f>
        <v>8152.8</v>
      </c>
      <c r="BH153" s="133" t="n">
        <f aca="false">RANDBETWEEN(80,100)/100</f>
        <v>0.82</v>
      </c>
      <c r="BI153" s="132" t="n">
        <f aca="false">(AO153*$AK$8+AP153*$AK$9+AQ153*$AK$10+AR153*$AK$11+AS153*$AK$12+AT153*$AK$13+AU153*$AK$14+AV153*$AK$15+AW153*$AK$16+AX153*$AK$17+AY153*$AK$18+AZ153*$AK$19+BA153*$AK$20+BB153*$AK$21+BC153*$AK$22+BD153*$AK$23+BE153) * BH153</f>
        <v>8462.4</v>
      </c>
      <c r="BN153" s="134"/>
      <c r="BO153" s="135"/>
      <c r="BP153" s="156" t="n">
        <f aca="false">M1166</f>
        <v>13618.089625</v>
      </c>
      <c r="BQ153" s="157" t="n">
        <f aca="false">AC1166</f>
        <v>11391.5001520833</v>
      </c>
      <c r="BT153" s="82"/>
      <c r="BU153" s="158"/>
      <c r="BV153" s="140" t="n">
        <f aca="false">QUOTIENT(BW153,$BW$5)</f>
        <v>36</v>
      </c>
      <c r="BW153" s="17" t="n">
        <v>145</v>
      </c>
      <c r="BX153" s="141"/>
      <c r="BY153" s="191" t="s">
        <v>84</v>
      </c>
      <c r="BZ153" s="160" t="e">
        <f aca="true">INDIRECT( ADDRESS(CELL("строка",BG153)-BW153+BV153,68)) * CL153</f>
        <v>#VALUE!</v>
      </c>
      <c r="CA153" s="161" t="e">
        <f aca="true">INDIRECT( ADDRESS(CELL("строка",BG153)-BW153+BV153,59)) *CI153</f>
        <v>#VALUE!</v>
      </c>
      <c r="CB153" s="162" t="e">
        <f aca="true">INDIRECT( ADDRESS(CELL("строка",BG153)-BW153+BV153,69)) * CL153</f>
        <v>#VALUE!</v>
      </c>
      <c r="CC153" s="163" t="e">
        <f aca="true">INDIRECT( ADDRESS(CELL("строка",BG153)-BW153+BV153,61)) *CI153</f>
        <v>#VALUE!</v>
      </c>
      <c r="CD153" s="164" t="e">
        <f aca="false">BZ153-CA153</f>
        <v>#VALUE!</v>
      </c>
      <c r="CE153" s="189" t="e">
        <f aca="false">CB153-CC153</f>
        <v>#VALUE!</v>
      </c>
      <c r="CI153" s="22" t="n">
        <f aca="false">$CI$5</f>
        <v>0.3</v>
      </c>
      <c r="CL153" s="23" t="n">
        <f aca="false">CL149</f>
        <v>0.25</v>
      </c>
    </row>
    <row r="154" customFormat="false" ht="13.25" hidden="false" customHeight="true" outlineLevel="0" collapsed="false">
      <c r="A154" s="151" t="s">
        <v>249</v>
      </c>
      <c r="B154" s="152" t="n">
        <v>-8.5</v>
      </c>
      <c r="C154" s="152" t="n">
        <v>763.4</v>
      </c>
      <c r="D154" s="153" t="n">
        <v>100</v>
      </c>
      <c r="E154" s="154" t="n">
        <v>0</v>
      </c>
      <c r="F154" s="153" t="n">
        <v>0</v>
      </c>
      <c r="G154" s="115" t="n">
        <v>0.15</v>
      </c>
      <c r="H154" s="116" t="n">
        <f aca="false">RANDBETWEEN(80,100)/100</f>
        <v>0.99</v>
      </c>
      <c r="I154" s="117"/>
      <c r="J154" s="118"/>
      <c r="K154" s="119"/>
      <c r="L154" s="118"/>
      <c r="M154" s="179"/>
      <c r="N154" s="121"/>
      <c r="P154" s="121"/>
      <c r="Q154" s="151" t="s">
        <v>249</v>
      </c>
      <c r="R154" s="152" t="n">
        <v>-2.9</v>
      </c>
      <c r="S154" s="152" t="n">
        <v>753.6</v>
      </c>
      <c r="T154" s="153" t="n">
        <v>86</v>
      </c>
      <c r="U154" s="154" t="s">
        <v>78</v>
      </c>
      <c r="V154" s="153" t="n">
        <v>2</v>
      </c>
      <c r="W154" s="115" t="n">
        <v>0.9</v>
      </c>
      <c r="X154" s="116" t="n">
        <f aca="false">RANDBETWEEN(80,100)/100</f>
        <v>0.82</v>
      </c>
      <c r="Y154" s="117"/>
      <c r="Z154" s="118"/>
      <c r="AA154" s="119"/>
      <c r="AB154" s="123"/>
      <c r="AC154" s="124"/>
      <c r="AG154" s="186"/>
      <c r="AM154" s="128" t="n">
        <f aca="false">AM153-1</f>
        <v>44812</v>
      </c>
      <c r="AN154" s="129" t="str">
        <f aca="false">TEXT(AM154,"дддд")</f>
        <v>четверг</v>
      </c>
      <c r="AO154" s="130" t="n">
        <v>1</v>
      </c>
      <c r="AP154" s="131" t="n">
        <v>1</v>
      </c>
      <c r="AQ154" s="131" t="n">
        <f aca="false">RANDBETWEEN(0,1)</f>
        <v>1</v>
      </c>
      <c r="AR154" s="131" t="n">
        <v>1</v>
      </c>
      <c r="AS154" s="131" t="n">
        <f aca="false">RANDBETWEEN(0,1)</f>
        <v>0</v>
      </c>
      <c r="AT154" s="131" t="n">
        <v>1</v>
      </c>
      <c r="AU154" s="131" t="n">
        <f aca="false">RANDBETWEEN(0,1)</f>
        <v>0</v>
      </c>
      <c r="AV154" s="131" t="n">
        <v>0</v>
      </c>
      <c r="AW154" s="131" t="n">
        <f aca="false">RANDBETWEEN(0,1)</f>
        <v>1</v>
      </c>
      <c r="AX154" s="131" t="n">
        <f aca="false">RANDBETWEEN(0,1)</f>
        <v>1</v>
      </c>
      <c r="AY154" s="131" t="n">
        <f aca="false">RANDBETWEEN(0,1)</f>
        <v>0</v>
      </c>
      <c r="AZ154" s="131" t="n">
        <v>1</v>
      </c>
      <c r="BA154" s="131" t="n">
        <f aca="false">RANDBETWEEN(0,1)</f>
        <v>0</v>
      </c>
      <c r="BB154" s="131" t="n">
        <v>1</v>
      </c>
      <c r="BC154" s="131" t="n">
        <f aca="false">RANDBETWEEN(0,1)</f>
        <v>0</v>
      </c>
      <c r="BD154" s="131" t="n">
        <f aca="false">RANDBETWEEN(0,1)</f>
        <v>0</v>
      </c>
      <c r="BE154" s="132" t="n">
        <f aca="false">RANDBETWEEN(40/6,70/6)/10*$AK$24</f>
        <v>1080</v>
      </c>
      <c r="BF154" s="133" t="n">
        <f aca="false">RANDBETWEEN(60,100)/100</f>
        <v>0.86</v>
      </c>
      <c r="BG154" s="132" t="n">
        <f aca="false">(AO154*$AK$8+AP154*$AK$9+AQ154*$AK$10+AR154*$AK$11+AS154*$AK$12+AT154*$AK$13+AU154*$AK$14+AV154*$AK$15+AW154*$AK$16+AX154*$AK$17+AY154*$AK$18+AZ154*$AK$19+BA154*$AK$20+BB154*$AK$21+BC154*$AK$22+BD154*$AK$23+BE154) * BF154</f>
        <v>8651.6</v>
      </c>
      <c r="BH154" s="133" t="n">
        <f aca="false">RANDBETWEEN(80,100)/100</f>
        <v>0.98</v>
      </c>
      <c r="BI154" s="132" t="n">
        <f aca="false">(AO154*$AK$8+AP154*$AK$9+AQ154*$AK$10+AR154*$AK$11+AS154*$AK$12+AT154*$AK$13+AU154*$AK$14+AV154*$AK$15+AW154*$AK$16+AX154*$AK$17+AY154*$AK$18+AZ154*$AK$19+BA154*$AK$20+BB154*$AK$21+BC154*$AK$22+BD154*$AK$23+BE154) * BH154</f>
        <v>9858.8</v>
      </c>
      <c r="BN154" s="134"/>
      <c r="BO154" s="135"/>
      <c r="BP154" s="156" t="n">
        <f aca="false">M1174</f>
        <v>12544.8197125</v>
      </c>
      <c r="BQ154" s="157" t="n">
        <f aca="false">AC1174</f>
        <v>9082.52497395833</v>
      </c>
      <c r="BT154" s="82"/>
      <c r="BU154" s="158"/>
      <c r="BV154" s="140" t="n">
        <f aca="false">QUOTIENT(BW154,$BW$5)</f>
        <v>36</v>
      </c>
      <c r="BW154" s="17" t="n">
        <v>146</v>
      </c>
      <c r="BX154" s="141"/>
      <c r="BY154" s="191" t="s">
        <v>58</v>
      </c>
      <c r="BZ154" s="160" t="e">
        <f aca="true">INDIRECT( ADDRESS(CELL("строка",BG154)-BW154+BV154,68)) * CL154</f>
        <v>#VALUE!</v>
      </c>
      <c r="CA154" s="161" t="e">
        <f aca="true">INDIRECT( ADDRESS(CELL("строка",BG154)-BW154+BV154,59)) *CI154</f>
        <v>#VALUE!</v>
      </c>
      <c r="CB154" s="162" t="e">
        <f aca="true">INDIRECT( ADDRESS(CELL("строка",BG154)-BW154+BV154,69)) * CL154</f>
        <v>#VALUE!</v>
      </c>
      <c r="CC154" s="163" t="e">
        <f aca="true">INDIRECT( ADDRESS(CELL("строка",BG154)-BW154+BV154,61)) *CI154</f>
        <v>#VALUE!</v>
      </c>
      <c r="CD154" s="164" t="e">
        <f aca="false">BZ154-CA154</f>
        <v>#VALUE!</v>
      </c>
      <c r="CE154" s="189" t="e">
        <f aca="false">CB154-CC154</f>
        <v>#VALUE!</v>
      </c>
      <c r="CI154" s="22" t="n">
        <f aca="false">$CI$6</f>
        <v>0.4</v>
      </c>
      <c r="CL154" s="23" t="n">
        <f aca="false">CL150</f>
        <v>0.25</v>
      </c>
    </row>
    <row r="155" customFormat="false" ht="13.25" hidden="false" customHeight="true" outlineLevel="0" collapsed="false">
      <c r="A155" s="151" t="s">
        <v>250</v>
      </c>
      <c r="B155" s="152" t="n">
        <v>-8.1</v>
      </c>
      <c r="C155" s="152" t="n">
        <v>763</v>
      </c>
      <c r="D155" s="153" t="n">
        <v>100</v>
      </c>
      <c r="E155" s="154" t="s">
        <v>77</v>
      </c>
      <c r="F155" s="153" t="n">
        <v>1.5</v>
      </c>
      <c r="G155" s="115" t="n">
        <v>0.15</v>
      </c>
      <c r="H155" s="116" t="n">
        <f aca="false">RANDBETWEEN(80,100)/100</f>
        <v>0.92</v>
      </c>
      <c r="I155" s="117"/>
      <c r="J155" s="118"/>
      <c r="K155" s="119"/>
      <c r="L155" s="118"/>
      <c r="M155" s="179"/>
      <c r="N155" s="121"/>
      <c r="P155" s="121"/>
      <c r="Q155" s="151" t="s">
        <v>250</v>
      </c>
      <c r="R155" s="152" t="n">
        <v>-2.7</v>
      </c>
      <c r="S155" s="152" t="n">
        <v>753.4</v>
      </c>
      <c r="T155" s="153" t="n">
        <v>86</v>
      </c>
      <c r="U155" s="154" t="s">
        <v>78</v>
      </c>
      <c r="V155" s="153" t="n">
        <v>2</v>
      </c>
      <c r="W155" s="115" t="n">
        <v>0.9</v>
      </c>
      <c r="X155" s="116" t="n">
        <f aca="false">RANDBETWEEN(80,100)/100</f>
        <v>0.92</v>
      </c>
      <c r="Y155" s="117"/>
      <c r="Z155" s="118"/>
      <c r="AA155" s="119"/>
      <c r="AB155" s="123"/>
      <c r="AC155" s="124"/>
      <c r="AG155" s="186"/>
      <c r="AM155" s="128" t="n">
        <f aca="false">AM154-1</f>
        <v>44811</v>
      </c>
      <c r="AN155" s="129" t="str">
        <f aca="false">TEXT(AM155,"дддд")</f>
        <v>среда</v>
      </c>
      <c r="AO155" s="130" t="n">
        <v>1</v>
      </c>
      <c r="AP155" s="131" t="n">
        <v>1</v>
      </c>
      <c r="AQ155" s="131" t="n">
        <f aca="false">RANDBETWEEN(0,1)</f>
        <v>1</v>
      </c>
      <c r="AR155" s="131" t="n">
        <v>1</v>
      </c>
      <c r="AS155" s="131" t="n">
        <f aca="false">RANDBETWEEN(0,1)</f>
        <v>1</v>
      </c>
      <c r="AT155" s="131" t="n">
        <v>1</v>
      </c>
      <c r="AU155" s="131" t="n">
        <f aca="false">RANDBETWEEN(0,1)</f>
        <v>0</v>
      </c>
      <c r="AV155" s="131" t="n">
        <v>0</v>
      </c>
      <c r="AW155" s="131" t="n">
        <f aca="false">RANDBETWEEN(0,1)</f>
        <v>1</v>
      </c>
      <c r="AX155" s="131" t="n">
        <f aca="false">RANDBETWEEN(0,1)</f>
        <v>1</v>
      </c>
      <c r="AY155" s="131" t="n">
        <f aca="false">RANDBETWEEN(0,1)</f>
        <v>1</v>
      </c>
      <c r="AZ155" s="131" t="n">
        <v>1</v>
      </c>
      <c r="BA155" s="131" t="n">
        <f aca="false">RANDBETWEEN(0,1)</f>
        <v>0</v>
      </c>
      <c r="BB155" s="131" t="n">
        <v>1</v>
      </c>
      <c r="BC155" s="131" t="n">
        <f aca="false">RANDBETWEEN(0,1)</f>
        <v>1</v>
      </c>
      <c r="BD155" s="131" t="n">
        <f aca="false">RANDBETWEEN(0,1)</f>
        <v>0</v>
      </c>
      <c r="BE155" s="132" t="n">
        <f aca="false">RANDBETWEEN(40/6,70/6)/10*$AK$24</f>
        <v>1080</v>
      </c>
      <c r="BF155" s="133" t="n">
        <f aca="false">RANDBETWEEN(60,100)/100</f>
        <v>0.84</v>
      </c>
      <c r="BG155" s="132" t="n">
        <f aca="false">(AO155*$AK$8+AP155*$AK$9+AQ155*$AK$10+AR155*$AK$11+AS155*$AK$12+AT155*$AK$13+AU155*$AK$14+AV155*$AK$15+AW155*$AK$16+AX155*$AK$17+AY155*$AK$18+AZ155*$AK$19+BA155*$AK$20+BB155*$AK$21+BC155*$AK$22+BD155*$AK$23+BE155) * BF155</f>
        <v>10365.6</v>
      </c>
      <c r="BH155" s="133" t="n">
        <f aca="false">RANDBETWEEN(80,100)/100</f>
        <v>1</v>
      </c>
      <c r="BI155" s="132" t="n">
        <f aca="false">(AO155*$AK$8+AP155*$AK$9+AQ155*$AK$10+AR155*$AK$11+AS155*$AK$12+AT155*$AK$13+AU155*$AK$14+AV155*$AK$15+AW155*$AK$16+AX155*$AK$17+AY155*$AK$18+AZ155*$AK$19+BA155*$AK$20+BB155*$AK$21+BC155*$AK$22+BD155*$AK$23+BE155) * BH155</f>
        <v>12340</v>
      </c>
      <c r="BN155" s="134"/>
      <c r="BO155" s="135"/>
      <c r="BP155" s="156" t="n">
        <f aca="false">M1182</f>
        <v>12893.83816875</v>
      </c>
      <c r="BQ155" s="157" t="n">
        <f aca="false">AC1182</f>
        <v>6192.455625</v>
      </c>
      <c r="BT155" s="82" t="e">
        <f aca="false">IF(SUM(CD152:CD155) &gt; 0,0,(SUM(CD152:CD155))/(-$BM$10*1000))</f>
        <v>#VALUE!</v>
      </c>
      <c r="BU155" s="158" t="e">
        <f aca="false">IF(SUM(CE152:CE155) &gt; 0,0,(SUM(CE152:CE155))/(-$BM$10*1000))</f>
        <v>#VALUE!</v>
      </c>
      <c r="BV155" s="140" t="n">
        <f aca="false">QUOTIENT(BW155,$BW$5)</f>
        <v>36</v>
      </c>
      <c r="BW155" s="17" t="n">
        <v>147</v>
      </c>
      <c r="BX155" s="141"/>
      <c r="BY155" s="192" t="s">
        <v>75</v>
      </c>
      <c r="BZ155" s="172" t="e">
        <f aca="true">INDIRECT( ADDRESS(CELL("строка",BG155)-BW155+BV155,68)) * CL155</f>
        <v>#VALUE!</v>
      </c>
      <c r="CA155" s="173" t="e">
        <f aca="true">INDIRECT( ADDRESS(CELL("строка",BG155)-BW155+BV155,59)) * CI155</f>
        <v>#VALUE!</v>
      </c>
      <c r="CB155" s="174" t="e">
        <f aca="true">INDIRECT( ADDRESS(CELL("строка",BG155)-BW155+BV155,69)) * CL155</f>
        <v>#VALUE!</v>
      </c>
      <c r="CC155" s="175" t="e">
        <f aca="true">INDIRECT( ADDRESS(CELL("строка",BG155)-BW155+BV155,61)) *CI155</f>
        <v>#VALUE!</v>
      </c>
      <c r="CD155" s="176" t="e">
        <f aca="false">BZ155-CA155</f>
        <v>#VALUE!</v>
      </c>
      <c r="CE155" s="187" t="e">
        <f aca="false">CB155-CC155</f>
        <v>#VALUE!</v>
      </c>
      <c r="CI155" s="178" t="n">
        <f aca="false">$CI$7</f>
        <v>0.1</v>
      </c>
      <c r="CL155" s="23" t="n">
        <f aca="false">CL151</f>
        <v>0.25</v>
      </c>
    </row>
    <row r="156" customFormat="false" ht="13.25" hidden="false" customHeight="true" outlineLevel="0" collapsed="false">
      <c r="A156" s="151" t="s">
        <v>251</v>
      </c>
      <c r="B156" s="152" t="n">
        <v>-6.3</v>
      </c>
      <c r="C156" s="152" t="n">
        <v>763</v>
      </c>
      <c r="D156" s="153" t="n">
        <v>100</v>
      </c>
      <c r="E156" s="154" t="s">
        <v>83</v>
      </c>
      <c r="F156" s="153" t="n">
        <v>1.5</v>
      </c>
      <c r="G156" s="115" t="n">
        <v>0.15</v>
      </c>
      <c r="H156" s="116" t="n">
        <f aca="false">RANDBETWEEN(80,100)/100</f>
        <v>0.87</v>
      </c>
      <c r="I156" s="117"/>
      <c r="J156" s="118"/>
      <c r="K156" s="119"/>
      <c r="L156" s="118"/>
      <c r="M156" s="179"/>
      <c r="N156" s="121"/>
      <c r="P156" s="121"/>
      <c r="Q156" s="151" t="s">
        <v>251</v>
      </c>
      <c r="R156" s="152" t="n">
        <v>-2.8</v>
      </c>
      <c r="S156" s="152" t="n">
        <v>753.7</v>
      </c>
      <c r="T156" s="153" t="n">
        <v>84</v>
      </c>
      <c r="U156" s="154" t="s">
        <v>91</v>
      </c>
      <c r="V156" s="153" t="n">
        <v>1</v>
      </c>
      <c r="W156" s="115" t="n">
        <v>0.9</v>
      </c>
      <c r="X156" s="116" t="n">
        <f aca="false">RANDBETWEEN(80,100)/100</f>
        <v>0.82</v>
      </c>
      <c r="Y156" s="117"/>
      <c r="Z156" s="118"/>
      <c r="AA156" s="119"/>
      <c r="AB156" s="123"/>
      <c r="AC156" s="124"/>
      <c r="AG156" s="186"/>
      <c r="AM156" s="128" t="n">
        <f aca="false">AM155-1</f>
        <v>44810</v>
      </c>
      <c r="AN156" s="129" t="str">
        <f aca="false">TEXT(AM156,"дддд")</f>
        <v>вторник</v>
      </c>
      <c r="AO156" s="130" t="n">
        <v>1</v>
      </c>
      <c r="AP156" s="131" t="n">
        <v>1</v>
      </c>
      <c r="AQ156" s="131" t="n">
        <f aca="false">RANDBETWEEN(0,1)</f>
        <v>0</v>
      </c>
      <c r="AR156" s="131" t="n">
        <v>1</v>
      </c>
      <c r="AS156" s="131" t="n">
        <f aca="false">RANDBETWEEN(0,1)</f>
        <v>0</v>
      </c>
      <c r="AT156" s="131" t="n">
        <v>1</v>
      </c>
      <c r="AU156" s="131" t="n">
        <f aca="false">RANDBETWEEN(0,1)</f>
        <v>1</v>
      </c>
      <c r="AV156" s="131" t="n">
        <v>0</v>
      </c>
      <c r="AW156" s="131" t="n">
        <f aca="false">RANDBETWEEN(0,1)</f>
        <v>1</v>
      </c>
      <c r="AX156" s="131" t="n">
        <f aca="false">RANDBETWEEN(0,1)</f>
        <v>1</v>
      </c>
      <c r="AY156" s="131" t="n">
        <f aca="false">RANDBETWEEN(0,1)</f>
        <v>0</v>
      </c>
      <c r="AZ156" s="131" t="n">
        <v>1</v>
      </c>
      <c r="BA156" s="131" t="n">
        <f aca="false">RANDBETWEEN(0,1)</f>
        <v>1</v>
      </c>
      <c r="BB156" s="131" t="n">
        <v>1</v>
      </c>
      <c r="BC156" s="131" t="n">
        <f aca="false">RANDBETWEEN(0,1)</f>
        <v>1</v>
      </c>
      <c r="BD156" s="131" t="n">
        <f aca="false">RANDBETWEEN(0,1)</f>
        <v>0</v>
      </c>
      <c r="BE156" s="132" t="n">
        <f aca="false">RANDBETWEEN(40/6,70/6)/10*$AK$24</f>
        <v>840</v>
      </c>
      <c r="BF156" s="133" t="n">
        <f aca="false">RANDBETWEEN(60,100)/100</f>
        <v>0.98</v>
      </c>
      <c r="BG156" s="132" t="n">
        <f aca="false">(AO156*$AK$8+AP156*$AK$9+AQ156*$AK$10+AR156*$AK$11+AS156*$AK$12+AT156*$AK$13+AU156*$AK$14+AV156*$AK$15+AW156*$AK$16+AX156*$AK$17+AY156*$AK$18+AZ156*$AK$19+BA156*$AK$20+BB156*$AK$21+BC156*$AK$22+BD156*$AK$23+BE156) * BF156</f>
        <v>10544.8</v>
      </c>
      <c r="BH156" s="133" t="n">
        <f aca="false">RANDBETWEEN(80,100)/100</f>
        <v>0.93</v>
      </c>
      <c r="BI156" s="132" t="n">
        <f aca="false">(AO156*$AK$8+AP156*$AK$9+AQ156*$AK$10+AR156*$AK$11+AS156*$AK$12+AT156*$AK$13+AU156*$AK$14+AV156*$AK$15+AW156*$AK$16+AX156*$AK$17+AY156*$AK$18+AZ156*$AK$19+BA156*$AK$20+BB156*$AK$21+BC156*$AK$22+BD156*$AK$23+BE156) * BH156</f>
        <v>10006.8</v>
      </c>
      <c r="BN156" s="134"/>
      <c r="BO156" s="135"/>
      <c r="BP156" s="156" t="n">
        <f aca="false">M1190</f>
        <v>11576.945125</v>
      </c>
      <c r="BQ156" s="157" t="n">
        <f aca="false">AC1190</f>
        <v>8217.757925</v>
      </c>
      <c r="BT156" s="82" t="s">
        <v>79</v>
      </c>
      <c r="BU156" s="158"/>
      <c r="BV156" s="140" t="n">
        <f aca="false">QUOTIENT(BW156,$BW$5)</f>
        <v>37</v>
      </c>
      <c r="BW156" s="17" t="n">
        <v>148</v>
      </c>
      <c r="BX156" s="141" t="n">
        <f aca="false">DATE(2023,2,(1-QUOTIENT(BW156,$BW$5)))</f>
        <v>44921</v>
      </c>
      <c r="BY156" s="190" t="s">
        <v>80</v>
      </c>
      <c r="BZ156" s="143" t="e">
        <f aca="true">INDIRECT( ADDRESS(CELL("строка",BG156)-BW156+BV156,68)) * CL156</f>
        <v>#VALUE!</v>
      </c>
      <c r="CA156" s="144" t="e">
        <f aca="true">INDIRECT( ADDRESS(CELL("строка",BG156)-BW156+BV156,59)) *CI156</f>
        <v>#VALUE!</v>
      </c>
      <c r="CB156" s="145" t="e">
        <f aca="true">INDIRECT( ADDRESS(CELL("строка",BG156)-BW156+BV156,69)) * CL156</f>
        <v>#VALUE!</v>
      </c>
      <c r="CC156" s="146" t="e">
        <f aca="true">INDIRECT( ADDRESS(CELL("строка",BG156)-BW156+BV156,61)) *CI156</f>
        <v>#VALUE!</v>
      </c>
      <c r="CD156" s="147" t="e">
        <f aca="false">BZ156-CA156</f>
        <v>#VALUE!</v>
      </c>
      <c r="CE156" s="188" t="e">
        <f aca="false">CB156-CC156</f>
        <v>#VALUE!</v>
      </c>
      <c r="CI156" s="22" t="n">
        <f aca="false">$CI$4</f>
        <v>0.2</v>
      </c>
      <c r="CL156" s="23" t="n">
        <f aca="false">CL152</f>
        <v>0.25</v>
      </c>
    </row>
    <row r="157" customFormat="false" ht="13.25" hidden="false" customHeight="true" outlineLevel="0" collapsed="false">
      <c r="A157" s="151" t="s">
        <v>252</v>
      </c>
      <c r="B157" s="152" t="n">
        <v>-6.3</v>
      </c>
      <c r="C157" s="152" t="n">
        <v>763.1</v>
      </c>
      <c r="D157" s="153" t="n">
        <v>100</v>
      </c>
      <c r="E157" s="154" t="s">
        <v>77</v>
      </c>
      <c r="F157" s="153" t="n">
        <v>1.5</v>
      </c>
      <c r="G157" s="115" t="n">
        <v>0.25</v>
      </c>
      <c r="H157" s="116" t="n">
        <f aca="false">RANDBETWEEN(80,100)/100</f>
        <v>0.84</v>
      </c>
      <c r="I157" s="117"/>
      <c r="J157" s="118"/>
      <c r="K157" s="119"/>
      <c r="L157" s="118"/>
      <c r="M157" s="179"/>
      <c r="N157" s="121"/>
      <c r="P157" s="121"/>
      <c r="Q157" s="151" t="s">
        <v>252</v>
      </c>
      <c r="R157" s="152" t="n">
        <v>-3.6</v>
      </c>
      <c r="S157" s="152" t="n">
        <v>754</v>
      </c>
      <c r="T157" s="153" t="n">
        <v>84</v>
      </c>
      <c r="U157" s="154" t="s">
        <v>91</v>
      </c>
      <c r="V157" s="153" t="n">
        <v>1</v>
      </c>
      <c r="W157" s="115" t="n">
        <v>0.9</v>
      </c>
      <c r="X157" s="116" t="n">
        <f aca="false">RANDBETWEEN(80,100)/100</f>
        <v>0.98</v>
      </c>
      <c r="Y157" s="117"/>
      <c r="Z157" s="118"/>
      <c r="AA157" s="119"/>
      <c r="AB157" s="123"/>
      <c r="AC157" s="124"/>
      <c r="AG157" s="186"/>
      <c r="AM157" s="128" t="n">
        <f aca="false">AM156-1</f>
        <v>44809</v>
      </c>
      <c r="AN157" s="129" t="str">
        <f aca="false">TEXT(AM157,"дддд")</f>
        <v>понедельник</v>
      </c>
      <c r="AO157" s="130" t="n">
        <v>1</v>
      </c>
      <c r="AP157" s="131" t="n">
        <v>1</v>
      </c>
      <c r="AQ157" s="131" t="n">
        <f aca="false">RANDBETWEEN(0,1)</f>
        <v>1</v>
      </c>
      <c r="AR157" s="131" t="n">
        <v>1</v>
      </c>
      <c r="AS157" s="131" t="n">
        <f aca="false">RANDBETWEEN(0,1)</f>
        <v>0</v>
      </c>
      <c r="AT157" s="131" t="n">
        <v>1</v>
      </c>
      <c r="AU157" s="131" t="n">
        <f aca="false">RANDBETWEEN(0,1)</f>
        <v>0</v>
      </c>
      <c r="AV157" s="131" t="n">
        <v>0</v>
      </c>
      <c r="AW157" s="131" t="n">
        <f aca="false">RANDBETWEEN(0,1)</f>
        <v>1</v>
      </c>
      <c r="AX157" s="131" t="n">
        <f aca="false">RANDBETWEEN(0,1)</f>
        <v>0</v>
      </c>
      <c r="AY157" s="131" t="n">
        <f aca="false">RANDBETWEEN(0,1)</f>
        <v>0</v>
      </c>
      <c r="AZ157" s="131" t="n">
        <v>1</v>
      </c>
      <c r="BA157" s="131" t="n">
        <f aca="false">RANDBETWEEN(0,1)</f>
        <v>0</v>
      </c>
      <c r="BB157" s="131" t="n">
        <v>1</v>
      </c>
      <c r="BC157" s="131" t="n">
        <f aca="false">RANDBETWEEN(0,1)</f>
        <v>1</v>
      </c>
      <c r="BD157" s="131" t="n">
        <f aca="false">RANDBETWEEN(0,1)</f>
        <v>0</v>
      </c>
      <c r="BE157" s="132" t="n">
        <f aca="false">RANDBETWEEN(40/6,70/6)/10*$AK$24</f>
        <v>1440</v>
      </c>
      <c r="BF157" s="133" t="n">
        <f aca="false">RANDBETWEEN(60,100)/100</f>
        <v>0.66</v>
      </c>
      <c r="BG157" s="132" t="n">
        <f aca="false">(AO157*$AK$8+AP157*$AK$9+AQ157*$AK$10+AR157*$AK$11+AS157*$AK$12+AT157*$AK$13+AU157*$AK$14+AV157*$AK$15+AW157*$AK$16+AX157*$AK$17+AY157*$AK$18+AZ157*$AK$19+BA157*$AK$20+BB157*$AK$21+BC157*$AK$22+BD157*$AK$23+BE157) * BF157</f>
        <v>6322.8</v>
      </c>
      <c r="BH157" s="133" t="n">
        <f aca="false">RANDBETWEEN(80,100)/100</f>
        <v>0.91</v>
      </c>
      <c r="BI157" s="132" t="n">
        <f aca="false">(AO157*$AK$8+AP157*$AK$9+AQ157*$AK$10+AR157*$AK$11+AS157*$AK$12+AT157*$AK$13+AU157*$AK$14+AV157*$AK$15+AW157*$AK$16+AX157*$AK$17+AY157*$AK$18+AZ157*$AK$19+BA157*$AK$20+BB157*$AK$21+BC157*$AK$22+BD157*$AK$23+BE157) * BH157</f>
        <v>8717.8</v>
      </c>
      <c r="BN157" s="134"/>
      <c r="BO157" s="135"/>
      <c r="BP157" s="156" t="n">
        <f aca="false">M1198</f>
        <v>34908.334453125</v>
      </c>
      <c r="BQ157" s="157" t="n">
        <f aca="false">AC1198</f>
        <v>8223.39234375</v>
      </c>
      <c r="BT157" s="82"/>
      <c r="BU157" s="158"/>
      <c r="BV157" s="140" t="n">
        <f aca="false">QUOTIENT(BW157,$BW$5)</f>
        <v>37</v>
      </c>
      <c r="BW157" s="17" t="n">
        <v>149</v>
      </c>
      <c r="BX157" s="141"/>
      <c r="BY157" s="191" t="s">
        <v>84</v>
      </c>
      <c r="BZ157" s="160" t="e">
        <f aca="true">INDIRECT( ADDRESS(CELL("строка",BG157)-BW157+BV157,68)) * CL157</f>
        <v>#VALUE!</v>
      </c>
      <c r="CA157" s="161" t="e">
        <f aca="true">INDIRECT( ADDRESS(CELL("строка",BG157)-BW157+BV157,59)) *CI157</f>
        <v>#VALUE!</v>
      </c>
      <c r="CB157" s="162" t="e">
        <f aca="true">INDIRECT( ADDRESS(CELL("строка",BG157)-BW157+BV157,69)) * CL157</f>
        <v>#VALUE!</v>
      </c>
      <c r="CC157" s="163" t="e">
        <f aca="true">INDIRECT( ADDRESS(CELL("строка",BG157)-BW157+BV157,61)) *CI157</f>
        <v>#VALUE!</v>
      </c>
      <c r="CD157" s="164" t="e">
        <f aca="false">BZ157-CA157</f>
        <v>#VALUE!</v>
      </c>
      <c r="CE157" s="189" t="e">
        <f aca="false">CB157-CC157</f>
        <v>#VALUE!</v>
      </c>
      <c r="CI157" s="22" t="n">
        <f aca="false">$CI$5</f>
        <v>0.3</v>
      </c>
      <c r="CL157" s="23" t="n">
        <f aca="false">CL153</f>
        <v>0.25</v>
      </c>
    </row>
    <row r="158" customFormat="false" ht="13.25" hidden="false" customHeight="true" outlineLevel="0" collapsed="false">
      <c r="A158" s="151" t="s">
        <v>253</v>
      </c>
      <c r="B158" s="152" t="n">
        <v>-4.8</v>
      </c>
      <c r="C158" s="152" t="n">
        <v>763.3</v>
      </c>
      <c r="D158" s="153" t="n">
        <v>100</v>
      </c>
      <c r="E158" s="154" t="n">
        <v>0</v>
      </c>
      <c r="F158" s="153" t="n">
        <v>0</v>
      </c>
      <c r="G158" s="115" t="n">
        <v>0.25</v>
      </c>
      <c r="H158" s="116" t="n">
        <f aca="false">RANDBETWEEN(80,100)/100</f>
        <v>0.82</v>
      </c>
      <c r="I158" s="117" t="n">
        <v>0.378043981481482</v>
      </c>
      <c r="J158" s="118" t="n">
        <v>0.378043981481482</v>
      </c>
      <c r="K158" s="119" t="n">
        <f aca="false">(J158 * 24) * $B$3 * $F$3 * (1 - 0.7*AVERAGE(G158:G165)) * AVERAGE(H158:H165)</f>
        <v>8250.06136875</v>
      </c>
      <c r="L158" s="118" t="n">
        <f aca="false">IF(AVERAGE(F158:F165)&gt; $J$3, $B$4*$F$4*AVERAGE(F158:F165)/$B$5*24*AVERAGE(H158:H165), $B$4*$F$4*AVERAGE(F158:F165)/$B$5*24*AVERAGE(H158:H165) * 0.2)</f>
        <v>1701.6</v>
      </c>
      <c r="M158" s="179" t="n">
        <f aca="false">K158+L158</f>
        <v>9951.66136875</v>
      </c>
      <c r="N158" s="121"/>
      <c r="P158" s="121"/>
      <c r="Q158" s="151" t="s">
        <v>253</v>
      </c>
      <c r="R158" s="152" t="n">
        <v>-4.2</v>
      </c>
      <c r="S158" s="152" t="n">
        <v>753.9</v>
      </c>
      <c r="T158" s="153" t="n">
        <v>86</v>
      </c>
      <c r="U158" s="154" t="s">
        <v>91</v>
      </c>
      <c r="V158" s="153" t="n">
        <v>1</v>
      </c>
      <c r="W158" s="115" t="n">
        <v>0.9</v>
      </c>
      <c r="X158" s="116" t="n">
        <f aca="false">RANDBETWEEN(80,100)/100</f>
        <v>0.81</v>
      </c>
      <c r="Y158" s="117" t="n">
        <v>0.313541666666667</v>
      </c>
      <c r="Z158" s="118" t="n">
        <v>0.313541666666667</v>
      </c>
      <c r="AA158" s="119" t="n">
        <f aca="false">(Z158 * 24) * $B$3 * $F$3 * (1 - 0.7 * AVERAGE(W158:W165)) * AVERAGE(X158:X165)</f>
        <v>3052.930125</v>
      </c>
      <c r="AB158" s="123" t="n">
        <f aca="false">IF(AVERAGE(V158:V165)&gt; $J$3, $B$4*$F$4*AVERAGE(V158:V165)/$B$5*24*AVERAGE(X158:X165), $B$4*$F$4*AVERAGE(V158:V165)/$B$5*24*AVERAGE(X158:X165) * 0.2)</f>
        <v>1608.2</v>
      </c>
      <c r="AC158" s="124" t="n">
        <f aca="false">AA158+AB158</f>
        <v>4661.130125</v>
      </c>
      <c r="AG158" s="186"/>
      <c r="AM158" s="128" t="n">
        <f aca="false">AM157-1</f>
        <v>44808</v>
      </c>
      <c r="AN158" s="129" t="str">
        <f aca="false">TEXT(AM158,"дддд")</f>
        <v>воскресенье</v>
      </c>
      <c r="AO158" s="130" t="n">
        <v>1</v>
      </c>
      <c r="AP158" s="131" t="n">
        <v>1</v>
      </c>
      <c r="AQ158" s="131" t="n">
        <f aca="false">RANDBETWEEN(0,1)</f>
        <v>1</v>
      </c>
      <c r="AR158" s="131" t="n">
        <v>1</v>
      </c>
      <c r="AS158" s="131" t="n">
        <f aca="false">RANDBETWEEN(0,1)</f>
        <v>1</v>
      </c>
      <c r="AT158" s="131" t="n">
        <v>1</v>
      </c>
      <c r="AU158" s="131" t="n">
        <f aca="false">RANDBETWEEN(0,1)</f>
        <v>0</v>
      </c>
      <c r="AV158" s="131" t="n">
        <v>0</v>
      </c>
      <c r="AW158" s="131" t="n">
        <f aca="false">RANDBETWEEN(0,1)</f>
        <v>0</v>
      </c>
      <c r="AX158" s="131" t="n">
        <f aca="false">RANDBETWEEN(0,1)</f>
        <v>0</v>
      </c>
      <c r="AY158" s="131" t="n">
        <f aca="false">RANDBETWEEN(0,1)</f>
        <v>1</v>
      </c>
      <c r="AZ158" s="131" t="n">
        <v>1</v>
      </c>
      <c r="BA158" s="131" t="n">
        <f aca="false">RANDBETWEEN(0,1)</f>
        <v>0</v>
      </c>
      <c r="BB158" s="131" t="n">
        <v>1</v>
      </c>
      <c r="BC158" s="131" t="n">
        <f aca="false">RANDBETWEEN(0,1)</f>
        <v>1</v>
      </c>
      <c r="BD158" s="131" t="n">
        <f aca="false">RANDBETWEEN(0,1)</f>
        <v>0</v>
      </c>
      <c r="BE158" s="132" t="n">
        <f aca="false">RANDBETWEEN(40/6,70/6)/10*$AK$24</f>
        <v>1080</v>
      </c>
      <c r="BF158" s="133" t="n">
        <f aca="false">RANDBETWEEN(60,100)/100</f>
        <v>1</v>
      </c>
      <c r="BG158" s="132" t="n">
        <f aca="false">(AO158*$AK$8+AP158*$AK$9+AQ158*$AK$10+AR158*$AK$11+AS158*$AK$12+AT158*$AK$13+AU158*$AK$14+AV158*$AK$15+AW158*$AK$16+AX158*$AK$17+AY158*$AK$18+AZ158*$AK$19+BA158*$AK$20+BB158*$AK$21+BC158*$AK$22+BD158*$AK$23+BE158) * BF158</f>
        <v>9820</v>
      </c>
      <c r="BH158" s="133" t="n">
        <f aca="false">RANDBETWEEN(80,100)/100</f>
        <v>0.8</v>
      </c>
      <c r="BI158" s="132" t="n">
        <f aca="false">(AO158*$AK$8+AP158*$AK$9+AQ158*$AK$10+AR158*$AK$11+AS158*$AK$12+AT158*$AK$13+AU158*$AK$14+AV158*$AK$15+AW158*$AK$16+AX158*$AK$17+AY158*$AK$18+AZ158*$AK$19+BA158*$AK$20+BB158*$AK$21+BC158*$AK$22+BD158*$AK$23+BE158) * BH158</f>
        <v>7856</v>
      </c>
      <c r="BN158" s="134"/>
      <c r="BO158" s="135"/>
      <c r="BP158" s="156" t="n">
        <f aca="false">M1206</f>
        <v>42400.1874</v>
      </c>
      <c r="BQ158" s="157" t="n">
        <f aca="false">AC1206</f>
        <v>12394.0775</v>
      </c>
      <c r="BT158" s="82"/>
      <c r="BU158" s="158"/>
      <c r="BV158" s="140" t="n">
        <f aca="false">QUOTIENT(BW158,$BW$5)</f>
        <v>37</v>
      </c>
      <c r="BW158" s="17" t="n">
        <v>150</v>
      </c>
      <c r="BX158" s="141"/>
      <c r="BY158" s="191" t="s">
        <v>58</v>
      </c>
      <c r="BZ158" s="160" t="e">
        <f aca="true">INDIRECT( ADDRESS(CELL("строка",BG158)-BW158+BV158,68)) * CL158</f>
        <v>#VALUE!</v>
      </c>
      <c r="CA158" s="161" t="e">
        <f aca="true">INDIRECT( ADDRESS(CELL("строка",BG158)-BW158+BV158,59)) *CI158</f>
        <v>#VALUE!</v>
      </c>
      <c r="CB158" s="162" t="e">
        <f aca="true">INDIRECT( ADDRESS(CELL("строка",BG158)-BW158+BV158,69)) * CL158</f>
        <v>#VALUE!</v>
      </c>
      <c r="CC158" s="163" t="e">
        <f aca="true">INDIRECT( ADDRESS(CELL("строка",BG158)-BW158+BV158,61)) *CI158</f>
        <v>#VALUE!</v>
      </c>
      <c r="CD158" s="164" t="e">
        <f aca="false">BZ158-CA158</f>
        <v>#VALUE!</v>
      </c>
      <c r="CE158" s="189" t="e">
        <f aca="false">CB158-CC158</f>
        <v>#VALUE!</v>
      </c>
      <c r="CI158" s="22" t="n">
        <f aca="false">$CI$6</f>
        <v>0.4</v>
      </c>
      <c r="CL158" s="23" t="n">
        <f aca="false">CL154</f>
        <v>0.25</v>
      </c>
    </row>
    <row r="159" customFormat="false" ht="13.25" hidden="false" customHeight="true" outlineLevel="0" collapsed="false">
      <c r="A159" s="151" t="s">
        <v>254</v>
      </c>
      <c r="B159" s="152" t="n">
        <v>-1.2</v>
      </c>
      <c r="C159" s="152" t="n">
        <v>763.3</v>
      </c>
      <c r="D159" s="153" t="n">
        <v>80</v>
      </c>
      <c r="E159" s="154" t="n">
        <v>0</v>
      </c>
      <c r="F159" s="153" t="n">
        <v>0</v>
      </c>
      <c r="G159" s="115" t="n">
        <v>0.25</v>
      </c>
      <c r="H159" s="116" t="n">
        <f aca="false">RANDBETWEEN(80,100)/100</f>
        <v>0.82</v>
      </c>
      <c r="I159" s="117"/>
      <c r="J159" s="118"/>
      <c r="K159" s="119"/>
      <c r="L159" s="118"/>
      <c r="M159" s="179"/>
      <c r="N159" s="121"/>
      <c r="P159" s="121"/>
      <c r="Q159" s="151" t="s">
        <v>254</v>
      </c>
      <c r="R159" s="152" t="n">
        <v>-4.8</v>
      </c>
      <c r="S159" s="152" t="n">
        <v>754</v>
      </c>
      <c r="T159" s="153" t="n">
        <v>87</v>
      </c>
      <c r="U159" s="154" t="s">
        <v>91</v>
      </c>
      <c r="V159" s="153" t="n">
        <v>2</v>
      </c>
      <c r="W159" s="115" t="n">
        <v>0.9</v>
      </c>
      <c r="X159" s="116" t="n">
        <f aca="false">RANDBETWEEN(80,100)/100</f>
        <v>0.95</v>
      </c>
      <c r="Y159" s="117"/>
      <c r="Z159" s="118"/>
      <c r="AA159" s="119"/>
      <c r="AB159" s="123"/>
      <c r="AC159" s="124"/>
      <c r="AG159" s="186"/>
      <c r="AM159" s="128" t="n">
        <f aca="false">AM158-1</f>
        <v>44807</v>
      </c>
      <c r="AN159" s="129" t="str">
        <f aca="false">TEXT(AM159,"дддд")</f>
        <v>суббота</v>
      </c>
      <c r="AO159" s="130" t="n">
        <v>1</v>
      </c>
      <c r="AP159" s="131" t="n">
        <v>1</v>
      </c>
      <c r="AQ159" s="131" t="n">
        <f aca="false">RANDBETWEEN(0,1)</f>
        <v>1</v>
      </c>
      <c r="AR159" s="131" t="n">
        <v>1</v>
      </c>
      <c r="AS159" s="131" t="n">
        <f aca="false">RANDBETWEEN(0,1)</f>
        <v>1</v>
      </c>
      <c r="AT159" s="131" t="n">
        <v>1</v>
      </c>
      <c r="AU159" s="131" t="n">
        <f aca="false">RANDBETWEEN(0,1)</f>
        <v>1</v>
      </c>
      <c r="AV159" s="131" t="n">
        <v>0</v>
      </c>
      <c r="AW159" s="131" t="n">
        <f aca="false">RANDBETWEEN(0,1)</f>
        <v>0</v>
      </c>
      <c r="AX159" s="131" t="n">
        <f aca="false">RANDBETWEEN(0,1)</f>
        <v>1</v>
      </c>
      <c r="AY159" s="131" t="n">
        <f aca="false">RANDBETWEEN(0,1)</f>
        <v>0</v>
      </c>
      <c r="AZ159" s="131" t="n">
        <v>1</v>
      </c>
      <c r="BA159" s="131" t="n">
        <f aca="false">RANDBETWEEN(0,1)</f>
        <v>0</v>
      </c>
      <c r="BB159" s="131" t="n">
        <v>1</v>
      </c>
      <c r="BC159" s="131" t="n">
        <f aca="false">RANDBETWEEN(0,1)</f>
        <v>1</v>
      </c>
      <c r="BD159" s="131" t="n">
        <f aca="false">RANDBETWEEN(0,1)</f>
        <v>1</v>
      </c>
      <c r="BE159" s="132" t="n">
        <f aca="false">RANDBETWEEN(40/6,70/6)/10*$AK$24</f>
        <v>840</v>
      </c>
      <c r="BF159" s="133" t="n">
        <f aca="false">RANDBETWEEN(60,100)/100</f>
        <v>0.97</v>
      </c>
      <c r="BG159" s="132" t="n">
        <f aca="false">(AO159*$AK$8+AP159*$AK$9+AQ159*$AK$10+AR159*$AK$11+AS159*$AK$12+AT159*$AK$13+AU159*$AK$14+AV159*$AK$15+AW159*$AK$16+AX159*$AK$17+AY159*$AK$18+AZ159*$AK$19+BA159*$AK$20+BB159*$AK$21+BC159*$AK$22+BD159*$AK$23+BE159) * BF159</f>
        <v>9661.2</v>
      </c>
      <c r="BH159" s="133" t="n">
        <f aca="false">RANDBETWEEN(80,100)/100</f>
        <v>0.86</v>
      </c>
      <c r="BI159" s="132" t="n">
        <f aca="false">(AO159*$AK$8+AP159*$AK$9+AQ159*$AK$10+AR159*$AK$11+AS159*$AK$12+AT159*$AK$13+AU159*$AK$14+AV159*$AK$15+AW159*$AK$16+AX159*$AK$17+AY159*$AK$18+AZ159*$AK$19+BA159*$AK$20+BB159*$AK$21+BC159*$AK$22+BD159*$AK$23+BE159) * BH159</f>
        <v>8565.6</v>
      </c>
      <c r="BN159" s="134"/>
      <c r="BO159" s="135"/>
      <c r="BP159" s="156" t="n">
        <f aca="false">M1214</f>
        <v>41849.0895</v>
      </c>
      <c r="BQ159" s="157" t="n">
        <f aca="false">AC1214</f>
        <v>11131.8077583333</v>
      </c>
      <c r="BT159" s="82" t="e">
        <f aca="false">IF(SUM(CD156:CD159) &gt; 0,0,(SUM(CD156:CD159))/(-$BM$10*1000))</f>
        <v>#VALUE!</v>
      </c>
      <c r="BU159" s="158" t="e">
        <f aca="false">IF(SUM(CE156:CE159) &gt; 0,0,(SUM(CE156:CE159))/(-$BM$10*1000))</f>
        <v>#VALUE!</v>
      </c>
      <c r="BV159" s="140" t="n">
        <f aca="false">QUOTIENT(BW159,$BW$5)</f>
        <v>37</v>
      </c>
      <c r="BW159" s="17" t="n">
        <v>151</v>
      </c>
      <c r="BX159" s="141"/>
      <c r="BY159" s="192" t="s">
        <v>75</v>
      </c>
      <c r="BZ159" s="172" t="e">
        <f aca="true">INDIRECT( ADDRESS(CELL("строка",BG159)-BW159+BV159,68)) * CL159</f>
        <v>#VALUE!</v>
      </c>
      <c r="CA159" s="173" t="e">
        <f aca="true">INDIRECT( ADDRESS(CELL("строка",BG159)-BW159+BV159,59)) * CI159</f>
        <v>#VALUE!</v>
      </c>
      <c r="CB159" s="174" t="e">
        <f aca="true">INDIRECT( ADDRESS(CELL("строка",BG159)-BW159+BV159,69)) * CL159</f>
        <v>#VALUE!</v>
      </c>
      <c r="CC159" s="175" t="e">
        <f aca="true">INDIRECT( ADDRESS(CELL("строка",BG159)-BW159+BV159,61)) *CI159</f>
        <v>#VALUE!</v>
      </c>
      <c r="CD159" s="176" t="e">
        <f aca="false">BZ159-CA159</f>
        <v>#VALUE!</v>
      </c>
      <c r="CE159" s="187" t="e">
        <f aca="false">CB159-CC159</f>
        <v>#VALUE!</v>
      </c>
      <c r="CI159" s="178" t="n">
        <f aca="false">$CI$7</f>
        <v>0.1</v>
      </c>
      <c r="CL159" s="23" t="n">
        <f aca="false">CL155</f>
        <v>0.25</v>
      </c>
    </row>
    <row r="160" customFormat="false" ht="13.25" hidden="false" customHeight="true" outlineLevel="0" collapsed="false">
      <c r="A160" s="151" t="s">
        <v>255</v>
      </c>
      <c r="B160" s="152" t="n">
        <v>3.4</v>
      </c>
      <c r="C160" s="152" t="n">
        <v>763</v>
      </c>
      <c r="D160" s="153" t="n">
        <v>60</v>
      </c>
      <c r="E160" s="154" t="s">
        <v>101</v>
      </c>
      <c r="F160" s="153" t="n">
        <v>3</v>
      </c>
      <c r="G160" s="115" t="n">
        <v>0.25</v>
      </c>
      <c r="H160" s="116" t="n">
        <f aca="false">RANDBETWEEN(80,100)/100</f>
        <v>0.91</v>
      </c>
      <c r="I160" s="117"/>
      <c r="J160" s="118"/>
      <c r="K160" s="119"/>
      <c r="L160" s="118"/>
      <c r="M160" s="179"/>
      <c r="N160" s="121"/>
      <c r="P160" s="121"/>
      <c r="Q160" s="151" t="s">
        <v>255</v>
      </c>
      <c r="R160" s="152" t="n">
        <v>-5</v>
      </c>
      <c r="S160" s="152" t="n">
        <v>753.7</v>
      </c>
      <c r="T160" s="153" t="n">
        <v>82</v>
      </c>
      <c r="U160" s="154" t="s">
        <v>91</v>
      </c>
      <c r="V160" s="153" t="n">
        <v>1</v>
      </c>
      <c r="W160" s="115" t="n">
        <v>0.9</v>
      </c>
      <c r="X160" s="116" t="n">
        <f aca="false">RANDBETWEEN(80,100)/100</f>
        <v>0.89</v>
      </c>
      <c r="Y160" s="117"/>
      <c r="Z160" s="118"/>
      <c r="AA160" s="119"/>
      <c r="AB160" s="123"/>
      <c r="AC160" s="124"/>
      <c r="AG160" s="186"/>
      <c r="AM160" s="128" t="n">
        <f aca="false">AM159-1</f>
        <v>44806</v>
      </c>
      <c r="AN160" s="129" t="str">
        <f aca="false">TEXT(AM160,"дддд")</f>
        <v>пятница</v>
      </c>
      <c r="AO160" s="130" t="n">
        <v>1</v>
      </c>
      <c r="AP160" s="131" t="n">
        <v>1</v>
      </c>
      <c r="AQ160" s="131" t="n">
        <f aca="false">RANDBETWEEN(0,1)</f>
        <v>0</v>
      </c>
      <c r="AR160" s="131" t="n">
        <v>1</v>
      </c>
      <c r="AS160" s="131" t="n">
        <f aca="false">RANDBETWEEN(0,1)</f>
        <v>1</v>
      </c>
      <c r="AT160" s="131" t="n">
        <v>1</v>
      </c>
      <c r="AU160" s="131" t="n">
        <f aca="false">RANDBETWEEN(0,1)</f>
        <v>1</v>
      </c>
      <c r="AV160" s="131" t="n">
        <v>0</v>
      </c>
      <c r="AW160" s="131" t="n">
        <f aca="false">RANDBETWEEN(0,1)</f>
        <v>0</v>
      </c>
      <c r="AX160" s="131" t="n">
        <f aca="false">RANDBETWEEN(0,1)</f>
        <v>0</v>
      </c>
      <c r="AY160" s="131" t="n">
        <f aca="false">RANDBETWEEN(0,1)</f>
        <v>1</v>
      </c>
      <c r="AZ160" s="131" t="n">
        <v>1</v>
      </c>
      <c r="BA160" s="131" t="n">
        <f aca="false">RANDBETWEEN(0,1)</f>
        <v>1</v>
      </c>
      <c r="BB160" s="131" t="n">
        <v>1</v>
      </c>
      <c r="BC160" s="131" t="n">
        <f aca="false">RANDBETWEEN(0,1)</f>
        <v>0</v>
      </c>
      <c r="BD160" s="131" t="n">
        <f aca="false">RANDBETWEEN(0,1)</f>
        <v>0</v>
      </c>
      <c r="BE160" s="132" t="n">
        <f aca="false">RANDBETWEEN(40/6,70/6)/10*$AK$24</f>
        <v>960</v>
      </c>
      <c r="BF160" s="133" t="n">
        <f aca="false">RANDBETWEEN(60,100)/100</f>
        <v>0.78</v>
      </c>
      <c r="BG160" s="132" t="n">
        <f aca="false">(AO160*$AK$8+AP160*$AK$9+AQ160*$AK$10+AR160*$AK$11+AS160*$AK$12+AT160*$AK$13+AU160*$AK$14+AV160*$AK$15+AW160*$AK$16+AX160*$AK$17+AY160*$AK$18+AZ160*$AK$19+BA160*$AK$20+BB160*$AK$21+BC160*$AK$22+BD160*$AK$23+BE160) * BF160</f>
        <v>8018.4</v>
      </c>
      <c r="BH160" s="133" t="n">
        <f aca="false">RANDBETWEEN(80,100)/100</f>
        <v>0.83</v>
      </c>
      <c r="BI160" s="132" t="n">
        <f aca="false">(AO160*$AK$8+AP160*$AK$9+AQ160*$AK$10+AR160*$AK$11+AS160*$AK$12+AT160*$AK$13+AU160*$AK$14+AV160*$AK$15+AW160*$AK$16+AX160*$AK$17+AY160*$AK$18+AZ160*$AK$19+BA160*$AK$20+BB160*$AK$21+BC160*$AK$22+BD160*$AK$23+BE160) * BH160</f>
        <v>8532.4</v>
      </c>
      <c r="BN160" s="134"/>
      <c r="BO160" s="135"/>
      <c r="BP160" s="156" t="n">
        <f aca="false">M1222</f>
        <v>38043.3804895833</v>
      </c>
      <c r="BQ160" s="157" t="n">
        <f aca="false">AC1222</f>
        <v>7493.403234375</v>
      </c>
      <c r="BT160" s="82" t="s">
        <v>79</v>
      </c>
      <c r="BU160" s="158"/>
      <c r="BV160" s="140" t="n">
        <f aca="false">QUOTIENT(BW160,$BW$5)</f>
        <v>38</v>
      </c>
      <c r="BW160" s="17" t="n">
        <v>152</v>
      </c>
      <c r="BX160" s="141" t="n">
        <f aca="false">DATE(2023,2,(1-QUOTIENT(BW160,$BW$5)))</f>
        <v>44920</v>
      </c>
      <c r="BY160" s="190" t="s">
        <v>80</v>
      </c>
      <c r="BZ160" s="143" t="e">
        <f aca="true">INDIRECT( ADDRESS(CELL("строка",BG160)-BW160+BV160,68)) * CL160</f>
        <v>#VALUE!</v>
      </c>
      <c r="CA160" s="144" t="e">
        <f aca="true">INDIRECT( ADDRESS(CELL("строка",BG160)-BW160+BV160,59)) *CI160</f>
        <v>#VALUE!</v>
      </c>
      <c r="CB160" s="145" t="e">
        <f aca="true">INDIRECT( ADDRESS(CELL("строка",BG160)-BW160+BV160,69)) * CL160</f>
        <v>#VALUE!</v>
      </c>
      <c r="CC160" s="146" t="e">
        <f aca="true">INDIRECT( ADDRESS(CELL("строка",BG160)-BW160+BV160,61)) *CI160</f>
        <v>#VALUE!</v>
      </c>
      <c r="CD160" s="147" t="e">
        <f aca="false">BZ160-CA160</f>
        <v>#VALUE!</v>
      </c>
      <c r="CE160" s="188" t="e">
        <f aca="false">CB160-CC160</f>
        <v>#VALUE!</v>
      </c>
      <c r="CI160" s="22" t="n">
        <f aca="false">$CI$4</f>
        <v>0.2</v>
      </c>
      <c r="CL160" s="23" t="n">
        <f aca="false">CL156</f>
        <v>0.25</v>
      </c>
    </row>
    <row r="161" customFormat="false" ht="13.25" hidden="false" customHeight="true" outlineLevel="0" collapsed="false">
      <c r="A161" s="151" t="s">
        <v>256</v>
      </c>
      <c r="B161" s="152" t="n">
        <v>0.5</v>
      </c>
      <c r="C161" s="152" t="n">
        <v>763.2</v>
      </c>
      <c r="D161" s="153" t="n">
        <v>73</v>
      </c>
      <c r="E161" s="154" t="s">
        <v>78</v>
      </c>
      <c r="F161" s="153" t="n">
        <v>1.5</v>
      </c>
      <c r="G161" s="115" t="n">
        <v>0.25</v>
      </c>
      <c r="H161" s="116" t="n">
        <f aca="false">RANDBETWEEN(80,100)/100</f>
        <v>0.99</v>
      </c>
      <c r="I161" s="117"/>
      <c r="J161" s="118"/>
      <c r="K161" s="119"/>
      <c r="L161" s="118"/>
      <c r="M161" s="179"/>
      <c r="N161" s="121"/>
      <c r="P161" s="121"/>
      <c r="Q161" s="151" t="s">
        <v>256</v>
      </c>
      <c r="R161" s="152" t="n">
        <v>-5.2</v>
      </c>
      <c r="S161" s="152" t="n">
        <v>753.7</v>
      </c>
      <c r="T161" s="153" t="n">
        <v>80</v>
      </c>
      <c r="U161" s="154" t="s">
        <v>91</v>
      </c>
      <c r="V161" s="153" t="n">
        <v>1</v>
      </c>
      <c r="W161" s="115" t="n">
        <v>0.9</v>
      </c>
      <c r="X161" s="116" t="n">
        <f aca="false">RANDBETWEEN(80,100)/100</f>
        <v>1</v>
      </c>
      <c r="Y161" s="117"/>
      <c r="Z161" s="118"/>
      <c r="AA161" s="119"/>
      <c r="AB161" s="123"/>
      <c r="AC161" s="124"/>
      <c r="AG161" s="186"/>
      <c r="AM161" s="128" t="n">
        <f aca="false">AM160-1</f>
        <v>44805</v>
      </c>
      <c r="AN161" s="129" t="str">
        <f aca="false">TEXT(AM161,"дддд")</f>
        <v>четверг</v>
      </c>
      <c r="AO161" s="130" t="n">
        <v>1</v>
      </c>
      <c r="AP161" s="131" t="n">
        <v>1</v>
      </c>
      <c r="AQ161" s="131" t="n">
        <f aca="false">RANDBETWEEN(0,1)</f>
        <v>0</v>
      </c>
      <c r="AR161" s="131" t="n">
        <v>1</v>
      </c>
      <c r="AS161" s="131" t="n">
        <f aca="false">RANDBETWEEN(0,1)</f>
        <v>0</v>
      </c>
      <c r="AT161" s="131" t="n">
        <v>1</v>
      </c>
      <c r="AU161" s="131" t="n">
        <f aca="false">RANDBETWEEN(0,1)</f>
        <v>1</v>
      </c>
      <c r="AV161" s="131" t="n">
        <v>0</v>
      </c>
      <c r="AW161" s="131" t="n">
        <f aca="false">RANDBETWEEN(0,1)</f>
        <v>1</v>
      </c>
      <c r="AX161" s="131" t="n">
        <f aca="false">RANDBETWEEN(0,1)</f>
        <v>0</v>
      </c>
      <c r="AY161" s="131" t="n">
        <f aca="false">RANDBETWEEN(0,1)</f>
        <v>1</v>
      </c>
      <c r="AZ161" s="131" t="n">
        <v>1</v>
      </c>
      <c r="BA161" s="131" t="n">
        <f aca="false">RANDBETWEEN(0,1)</f>
        <v>0</v>
      </c>
      <c r="BB161" s="131" t="n">
        <v>1</v>
      </c>
      <c r="BC161" s="131" t="n">
        <f aca="false">RANDBETWEEN(0,1)</f>
        <v>0</v>
      </c>
      <c r="BD161" s="131" t="n">
        <f aca="false">RANDBETWEEN(0,1)</f>
        <v>1</v>
      </c>
      <c r="BE161" s="132" t="n">
        <f aca="false">RANDBETWEEN(40/6,70/6)/10*$AK$24</f>
        <v>1200</v>
      </c>
      <c r="BF161" s="133" t="n">
        <f aca="false">RANDBETWEEN(60,100)/100</f>
        <v>0.87</v>
      </c>
      <c r="BG161" s="132" t="n">
        <f aca="false">(AO161*$AK$8+AP161*$AK$9+AQ161*$AK$10+AR161*$AK$11+AS161*$AK$12+AT161*$AK$13+AU161*$AK$14+AV161*$AK$15+AW161*$AK$16+AX161*$AK$17+AY161*$AK$18+AZ161*$AK$19+BA161*$AK$20+BB161*$AK$21+BC161*$AK$22+BD161*$AK$23+BE161) * BF161</f>
        <v>9500.4</v>
      </c>
      <c r="BH161" s="133" t="n">
        <f aca="false">RANDBETWEEN(80,100)/100</f>
        <v>0.83</v>
      </c>
      <c r="BI161" s="132" t="n">
        <f aca="false">(AO161*$AK$8+AP161*$AK$9+AQ161*$AK$10+AR161*$AK$11+AS161*$AK$12+AT161*$AK$13+AU161*$AK$14+AV161*$AK$15+AW161*$AK$16+AX161*$AK$17+AY161*$AK$18+AZ161*$AK$19+BA161*$AK$20+BB161*$AK$21+BC161*$AK$22+BD161*$AK$23+BE161) * BH161</f>
        <v>9063.6</v>
      </c>
      <c r="BN161" s="134"/>
      <c r="BO161" s="135"/>
      <c r="BP161" s="156" t="n">
        <f aca="false">M1230</f>
        <v>14184.6481333333</v>
      </c>
      <c r="BQ161" s="157" t="n">
        <f aca="false">AC1230</f>
        <v>7819.61944375</v>
      </c>
      <c r="BT161" s="82"/>
      <c r="BU161" s="158"/>
      <c r="BV161" s="140" t="n">
        <f aca="false">QUOTIENT(BW161,$BW$5)</f>
        <v>38</v>
      </c>
      <c r="BW161" s="17" t="n">
        <v>153</v>
      </c>
      <c r="BX161" s="141"/>
      <c r="BY161" s="191" t="s">
        <v>84</v>
      </c>
      <c r="BZ161" s="160" t="e">
        <f aca="true">INDIRECT( ADDRESS(CELL("строка",BG161)-BW161+BV161,68)) * CL161</f>
        <v>#VALUE!</v>
      </c>
      <c r="CA161" s="161" t="e">
        <f aca="true">INDIRECT( ADDRESS(CELL("строка",BG161)-BW161+BV161,59)) *CI161</f>
        <v>#VALUE!</v>
      </c>
      <c r="CB161" s="162" t="e">
        <f aca="true">INDIRECT( ADDRESS(CELL("строка",BG161)-BW161+BV161,69)) * CL161</f>
        <v>#VALUE!</v>
      </c>
      <c r="CC161" s="163" t="e">
        <f aca="true">INDIRECT( ADDRESS(CELL("строка",BG161)-BW161+BV161,61)) *CI161</f>
        <v>#VALUE!</v>
      </c>
      <c r="CD161" s="164" t="e">
        <f aca="false">BZ161-CA161</f>
        <v>#VALUE!</v>
      </c>
      <c r="CE161" s="189" t="e">
        <f aca="false">CB161-CC161</f>
        <v>#VALUE!</v>
      </c>
      <c r="CI161" s="22" t="n">
        <f aca="false">$CI$5</f>
        <v>0.3</v>
      </c>
      <c r="CL161" s="23" t="n">
        <f aca="false">CL157</f>
        <v>0.25</v>
      </c>
    </row>
    <row r="162" customFormat="false" ht="13.25" hidden="false" customHeight="true" outlineLevel="0" collapsed="false">
      <c r="A162" s="151" t="s">
        <v>257</v>
      </c>
      <c r="B162" s="152" t="n">
        <v>-5.9</v>
      </c>
      <c r="C162" s="152" t="n">
        <v>763.5</v>
      </c>
      <c r="D162" s="153" t="n">
        <v>100</v>
      </c>
      <c r="E162" s="154" t="s">
        <v>83</v>
      </c>
      <c r="F162" s="153" t="n">
        <v>1.5</v>
      </c>
      <c r="G162" s="182" t="s">
        <v>110</v>
      </c>
      <c r="H162" s="116" t="n">
        <f aca="false">RANDBETWEEN(80,100)/100</f>
        <v>0.97</v>
      </c>
      <c r="I162" s="117"/>
      <c r="J162" s="118"/>
      <c r="K162" s="119"/>
      <c r="L162" s="118"/>
      <c r="M162" s="179"/>
      <c r="N162" s="121"/>
      <c r="P162" s="121"/>
      <c r="Q162" s="151" t="s">
        <v>257</v>
      </c>
      <c r="R162" s="152" t="n">
        <v>-5.5</v>
      </c>
      <c r="S162" s="152" t="n">
        <v>753.7</v>
      </c>
      <c r="T162" s="153" t="n">
        <v>80</v>
      </c>
      <c r="U162" s="154" t="s">
        <v>91</v>
      </c>
      <c r="V162" s="153" t="n">
        <v>1</v>
      </c>
      <c r="W162" s="115" t="n">
        <v>0.9</v>
      </c>
      <c r="X162" s="116" t="n">
        <f aca="false">RANDBETWEEN(80,100)/100</f>
        <v>0.87</v>
      </c>
      <c r="Y162" s="117"/>
      <c r="Z162" s="118"/>
      <c r="AA162" s="119"/>
      <c r="AB162" s="123"/>
      <c r="AC162" s="124"/>
      <c r="AG162" s="186"/>
      <c r="AM162" s="128" t="n">
        <f aca="false">AM161-1</f>
        <v>44804</v>
      </c>
      <c r="AN162" s="129" t="str">
        <f aca="false">TEXT(AM162,"дддд")</f>
        <v>среда</v>
      </c>
      <c r="AO162" s="130" t="n">
        <v>1</v>
      </c>
      <c r="AP162" s="131" t="n">
        <v>1</v>
      </c>
      <c r="AQ162" s="131" t="n">
        <f aca="false">RANDBETWEEN(0,1)</f>
        <v>0</v>
      </c>
      <c r="AR162" s="131" t="n">
        <v>1</v>
      </c>
      <c r="AS162" s="131" t="n">
        <f aca="false">RANDBETWEEN(0,1)</f>
        <v>1</v>
      </c>
      <c r="AT162" s="131" t="n">
        <v>1</v>
      </c>
      <c r="AU162" s="131" t="n">
        <f aca="false">RANDBETWEEN(0,1)</f>
        <v>0</v>
      </c>
      <c r="AV162" s="131" t="n">
        <v>0</v>
      </c>
      <c r="AW162" s="131" t="n">
        <f aca="false">RANDBETWEEN(0,1)</f>
        <v>0</v>
      </c>
      <c r="AX162" s="131" t="n">
        <f aca="false">RANDBETWEEN(0,1)</f>
        <v>1</v>
      </c>
      <c r="AY162" s="131" t="n">
        <f aca="false">RANDBETWEEN(0,1)</f>
        <v>0</v>
      </c>
      <c r="AZ162" s="131" t="n">
        <v>1</v>
      </c>
      <c r="BA162" s="131" t="n">
        <f aca="false">RANDBETWEEN(0,1)</f>
        <v>0</v>
      </c>
      <c r="BB162" s="131" t="n">
        <v>1</v>
      </c>
      <c r="BC162" s="131" t="n">
        <f aca="false">RANDBETWEEN(0,1)</f>
        <v>1</v>
      </c>
      <c r="BD162" s="131" t="n">
        <f aca="false">RANDBETWEEN(0,1)</f>
        <v>0</v>
      </c>
      <c r="BE162" s="132" t="n">
        <f aca="false">RANDBETWEEN(40/6,70/6)/10*$AK$24</f>
        <v>1200</v>
      </c>
      <c r="BF162" s="133" t="n">
        <f aca="false">RANDBETWEEN(60,100)/100</f>
        <v>0.77</v>
      </c>
      <c r="BG162" s="132" t="n">
        <f aca="false">(AO162*$AK$8+AP162*$AK$9+AQ162*$AK$10+AR162*$AK$11+AS162*$AK$12+AT162*$AK$13+AU162*$AK$14+AV162*$AK$15+AW162*$AK$16+AX162*$AK$17+AY162*$AK$18+AZ162*$AK$19+BA162*$AK$20+BB162*$AK$21+BC162*$AK$22+BD162*$AK$23+BE162) * BF162</f>
        <v>7284.2</v>
      </c>
      <c r="BH162" s="133" t="n">
        <f aca="false">RANDBETWEEN(80,100)/100</f>
        <v>0.86</v>
      </c>
      <c r="BI162" s="132" t="n">
        <f aca="false">(AO162*$AK$8+AP162*$AK$9+AQ162*$AK$10+AR162*$AK$11+AS162*$AK$12+AT162*$AK$13+AU162*$AK$14+AV162*$AK$15+AW162*$AK$16+AX162*$AK$17+AY162*$AK$18+AZ162*$AK$19+BA162*$AK$20+BB162*$AK$21+BC162*$AK$22+BD162*$AK$23+BE162) * BH162</f>
        <v>8135.6</v>
      </c>
      <c r="BN162" s="134"/>
      <c r="BO162" s="135"/>
      <c r="BP162" s="156" t="n">
        <f aca="false">M1238</f>
        <v>14778.255075</v>
      </c>
      <c r="BQ162" s="157" t="n">
        <f aca="false">AC1238</f>
        <v>8600.51104114584</v>
      </c>
      <c r="BT162" s="82"/>
      <c r="BU162" s="158"/>
      <c r="BV162" s="140" t="n">
        <f aca="false">QUOTIENT(BW162,$BW$5)</f>
        <v>38</v>
      </c>
      <c r="BW162" s="17" t="n">
        <v>154</v>
      </c>
      <c r="BX162" s="141"/>
      <c r="BY162" s="191" t="s">
        <v>58</v>
      </c>
      <c r="BZ162" s="160" t="e">
        <f aca="true">INDIRECT( ADDRESS(CELL("строка",BG162)-BW162+BV162,68)) * CL162</f>
        <v>#VALUE!</v>
      </c>
      <c r="CA162" s="161" t="e">
        <f aca="true">INDIRECT( ADDRESS(CELL("строка",BG162)-BW162+BV162,59)) *CI162</f>
        <v>#VALUE!</v>
      </c>
      <c r="CB162" s="162" t="e">
        <f aca="true">INDIRECT( ADDRESS(CELL("строка",BG162)-BW162+BV162,69)) * CL162</f>
        <v>#VALUE!</v>
      </c>
      <c r="CC162" s="163" t="e">
        <f aca="true">INDIRECT( ADDRESS(CELL("строка",BG162)-BW162+BV162,61)) *CI162</f>
        <v>#VALUE!</v>
      </c>
      <c r="CD162" s="164" t="e">
        <f aca="false">BZ162-CA162</f>
        <v>#VALUE!</v>
      </c>
      <c r="CE162" s="189" t="e">
        <f aca="false">CB162-CC162</f>
        <v>#VALUE!</v>
      </c>
      <c r="CI162" s="22" t="n">
        <f aca="false">$CI$6</f>
        <v>0.4</v>
      </c>
      <c r="CL162" s="23" t="n">
        <f aca="false">CL158</f>
        <v>0.25</v>
      </c>
    </row>
    <row r="163" customFormat="false" ht="13.25" hidden="false" customHeight="true" outlineLevel="0" collapsed="false">
      <c r="A163" s="151" t="s">
        <v>258</v>
      </c>
      <c r="B163" s="152" t="n">
        <v>-6.8</v>
      </c>
      <c r="C163" s="152" t="n">
        <v>763.2</v>
      </c>
      <c r="D163" s="153" t="n">
        <v>100</v>
      </c>
      <c r="E163" s="154" t="s">
        <v>83</v>
      </c>
      <c r="F163" s="153" t="n">
        <v>1.5</v>
      </c>
      <c r="G163" s="115" t="n">
        <v>0.15</v>
      </c>
      <c r="H163" s="116" t="n">
        <f aca="false">RANDBETWEEN(80,100)/100</f>
        <v>0.83</v>
      </c>
      <c r="I163" s="117"/>
      <c r="J163" s="118"/>
      <c r="K163" s="119"/>
      <c r="L163" s="118"/>
      <c r="M163" s="179"/>
      <c r="N163" s="121"/>
      <c r="P163" s="121"/>
      <c r="Q163" s="151" t="s">
        <v>258</v>
      </c>
      <c r="R163" s="152" t="n">
        <v>-5.3</v>
      </c>
      <c r="S163" s="152" t="n">
        <v>753.7</v>
      </c>
      <c r="T163" s="153" t="n">
        <v>80</v>
      </c>
      <c r="U163" s="154" t="s">
        <v>78</v>
      </c>
      <c r="V163" s="153" t="n">
        <v>1</v>
      </c>
      <c r="W163" s="115" t="n">
        <v>0.9</v>
      </c>
      <c r="X163" s="116" t="n">
        <f aca="false">RANDBETWEEN(80,100)/100</f>
        <v>0.84</v>
      </c>
      <c r="Y163" s="117"/>
      <c r="Z163" s="118"/>
      <c r="AA163" s="119"/>
      <c r="AB163" s="123"/>
      <c r="AC163" s="124"/>
      <c r="AG163" s="186"/>
      <c r="AM163" s="128" t="n">
        <f aca="false">AM162-1</f>
        <v>44803</v>
      </c>
      <c r="AN163" s="129" t="str">
        <f aca="false">TEXT(AM163,"дддд")</f>
        <v>вторник</v>
      </c>
      <c r="AO163" s="130" t="n">
        <v>1</v>
      </c>
      <c r="AP163" s="131" t="n">
        <v>1</v>
      </c>
      <c r="AQ163" s="131" t="n">
        <f aca="false">RANDBETWEEN(0,1)</f>
        <v>0</v>
      </c>
      <c r="AR163" s="131" t="n">
        <v>1</v>
      </c>
      <c r="AS163" s="131" t="n">
        <f aca="false">RANDBETWEEN(0,1)</f>
        <v>0</v>
      </c>
      <c r="AT163" s="131" t="n">
        <v>1</v>
      </c>
      <c r="AU163" s="131" t="n">
        <f aca="false">RANDBETWEEN(0,1)</f>
        <v>0</v>
      </c>
      <c r="AV163" s="131" t="n">
        <v>0</v>
      </c>
      <c r="AW163" s="131" t="n">
        <f aca="false">RANDBETWEEN(0,1)</f>
        <v>0</v>
      </c>
      <c r="AX163" s="131" t="n">
        <f aca="false">RANDBETWEEN(0,1)</f>
        <v>0</v>
      </c>
      <c r="AY163" s="131" t="n">
        <f aca="false">RANDBETWEEN(0,1)</f>
        <v>0</v>
      </c>
      <c r="AZ163" s="131" t="n">
        <v>1</v>
      </c>
      <c r="BA163" s="131" t="n">
        <f aca="false">RANDBETWEEN(0,1)</f>
        <v>0</v>
      </c>
      <c r="BB163" s="131" t="n">
        <v>1</v>
      </c>
      <c r="BC163" s="131" t="n">
        <f aca="false">RANDBETWEEN(0,1)</f>
        <v>0</v>
      </c>
      <c r="BD163" s="131" t="n">
        <f aca="false">RANDBETWEEN(0,1)</f>
        <v>1</v>
      </c>
      <c r="BE163" s="132" t="n">
        <f aca="false">RANDBETWEEN(40/6,70/6)/10*$AK$24</f>
        <v>1200</v>
      </c>
      <c r="BF163" s="133" t="n">
        <f aca="false">RANDBETWEEN(60,100)/100</f>
        <v>0.74</v>
      </c>
      <c r="BG163" s="132" t="n">
        <f aca="false">(AO163*$AK$8+AP163*$AK$9+AQ163*$AK$10+AR163*$AK$11+AS163*$AK$12+AT163*$AK$13+AU163*$AK$14+AV163*$AK$15+AW163*$AK$16+AX163*$AK$17+AY163*$AK$18+AZ163*$AK$19+BA163*$AK$20+BB163*$AK$21+BC163*$AK$22+BD163*$AK$23+BE163) * BF163</f>
        <v>5742.4</v>
      </c>
      <c r="BH163" s="133" t="n">
        <f aca="false">RANDBETWEEN(80,100)/100</f>
        <v>0.99</v>
      </c>
      <c r="BI163" s="132" t="n">
        <f aca="false">(AO163*$AK$8+AP163*$AK$9+AQ163*$AK$10+AR163*$AK$11+AS163*$AK$12+AT163*$AK$13+AU163*$AK$14+AV163*$AK$15+AW163*$AK$16+AX163*$AK$17+AY163*$AK$18+AZ163*$AK$19+BA163*$AK$20+BB163*$AK$21+BC163*$AK$22+BD163*$AK$23+BE163) * BH163</f>
        <v>7682.4</v>
      </c>
      <c r="BN163" s="134"/>
      <c r="BO163" s="135"/>
      <c r="BP163" s="156" t="n">
        <f aca="false">M1246</f>
        <v>15750.6438</v>
      </c>
      <c r="BQ163" s="157" t="n">
        <f aca="false">AC1246</f>
        <v>6820.05291666667</v>
      </c>
      <c r="BT163" s="82" t="e">
        <f aca="false">IF(SUM(CD160:CD163) &gt; 0,0,(SUM(CD160:CD163))/(-$BM$10*1000))</f>
        <v>#VALUE!</v>
      </c>
      <c r="BU163" s="158" t="e">
        <f aca="false">IF(SUM(CE160:CE163) &gt; 0,0,(SUM(CE160:CE163))/(-$BM$10*1000))</f>
        <v>#VALUE!</v>
      </c>
      <c r="BV163" s="140" t="n">
        <f aca="false">QUOTIENT(BW163,$BW$5)</f>
        <v>38</v>
      </c>
      <c r="BW163" s="17" t="n">
        <v>155</v>
      </c>
      <c r="BX163" s="141"/>
      <c r="BY163" s="192" t="s">
        <v>75</v>
      </c>
      <c r="BZ163" s="172" t="e">
        <f aca="true">INDIRECT( ADDRESS(CELL("строка",BG163)-BW163+BV163,68)) * CL163</f>
        <v>#VALUE!</v>
      </c>
      <c r="CA163" s="173" t="e">
        <f aca="true">INDIRECT( ADDRESS(CELL("строка",BG163)-BW163+BV163,59)) * CI163</f>
        <v>#VALUE!</v>
      </c>
      <c r="CB163" s="174" t="e">
        <f aca="true">INDIRECT( ADDRESS(CELL("строка",BG163)-BW163+BV163,69)) * CL163</f>
        <v>#VALUE!</v>
      </c>
      <c r="CC163" s="175" t="e">
        <f aca="true">INDIRECT( ADDRESS(CELL("строка",BG163)-BW163+BV163,61)) *CI163</f>
        <v>#VALUE!</v>
      </c>
      <c r="CD163" s="176" t="e">
        <f aca="false">BZ163-CA163</f>
        <v>#VALUE!</v>
      </c>
      <c r="CE163" s="187" t="e">
        <f aca="false">CB163-CC163</f>
        <v>#VALUE!</v>
      </c>
      <c r="CI163" s="178" t="n">
        <f aca="false">$CI$7</f>
        <v>0.1</v>
      </c>
      <c r="CL163" s="23" t="n">
        <f aca="false">CL159</f>
        <v>0.25</v>
      </c>
    </row>
    <row r="164" customFormat="false" ht="13.25" hidden="false" customHeight="true" outlineLevel="0" collapsed="false">
      <c r="A164" s="151" t="s">
        <v>259</v>
      </c>
      <c r="B164" s="152" t="n">
        <v>-5.5</v>
      </c>
      <c r="C164" s="152" t="n">
        <v>763.3</v>
      </c>
      <c r="D164" s="153" t="n">
        <v>89</v>
      </c>
      <c r="E164" s="154" t="s">
        <v>83</v>
      </c>
      <c r="F164" s="153" t="n">
        <v>1.5</v>
      </c>
      <c r="G164" s="115" t="n">
        <v>0.15</v>
      </c>
      <c r="H164" s="116" t="n">
        <f aca="false">RANDBETWEEN(80,100)/100</f>
        <v>0.9</v>
      </c>
      <c r="I164" s="117"/>
      <c r="J164" s="118"/>
      <c r="K164" s="119"/>
      <c r="L164" s="118"/>
      <c r="M164" s="179"/>
      <c r="N164" s="121"/>
      <c r="P164" s="121"/>
      <c r="Q164" s="151" t="s">
        <v>259</v>
      </c>
      <c r="R164" s="152" t="n">
        <v>-5.6</v>
      </c>
      <c r="S164" s="152" t="n">
        <v>754.4</v>
      </c>
      <c r="T164" s="153" t="n">
        <v>80</v>
      </c>
      <c r="U164" s="154" t="s">
        <v>91</v>
      </c>
      <c r="V164" s="153" t="n">
        <v>2</v>
      </c>
      <c r="W164" s="115" t="n">
        <v>0.9</v>
      </c>
      <c r="X164" s="116" t="n">
        <f aca="false">RANDBETWEEN(80,100)/100</f>
        <v>0.97</v>
      </c>
      <c r="Y164" s="117"/>
      <c r="Z164" s="118"/>
      <c r="AA164" s="119"/>
      <c r="AB164" s="123"/>
      <c r="AC164" s="124"/>
      <c r="AG164" s="186"/>
      <c r="AM164" s="128" t="n">
        <f aca="false">AM163-1</f>
        <v>44802</v>
      </c>
      <c r="AN164" s="129" t="str">
        <f aca="false">TEXT(AM164,"дддд")</f>
        <v>понедельник</v>
      </c>
      <c r="AO164" s="130" t="n">
        <v>1</v>
      </c>
      <c r="AP164" s="131" t="n">
        <v>1</v>
      </c>
      <c r="AQ164" s="131" t="n">
        <f aca="false">RANDBETWEEN(0,1)</f>
        <v>1</v>
      </c>
      <c r="AR164" s="131" t="n">
        <v>1</v>
      </c>
      <c r="AS164" s="131" t="n">
        <f aca="false">RANDBETWEEN(0,1)</f>
        <v>1</v>
      </c>
      <c r="AT164" s="131" t="n">
        <v>1</v>
      </c>
      <c r="AU164" s="131" t="n">
        <f aca="false">RANDBETWEEN(0,1)</f>
        <v>0</v>
      </c>
      <c r="AV164" s="131" t="n">
        <v>0</v>
      </c>
      <c r="AW164" s="131" t="n">
        <f aca="false">RANDBETWEEN(0,1)</f>
        <v>0</v>
      </c>
      <c r="AX164" s="131" t="n">
        <f aca="false">RANDBETWEEN(0,1)</f>
        <v>0</v>
      </c>
      <c r="AY164" s="131" t="n">
        <f aca="false">RANDBETWEEN(0,1)</f>
        <v>1</v>
      </c>
      <c r="AZ164" s="131" t="n">
        <v>1</v>
      </c>
      <c r="BA164" s="131" t="n">
        <f aca="false">RANDBETWEEN(0,1)</f>
        <v>0</v>
      </c>
      <c r="BB164" s="131" t="n">
        <v>1</v>
      </c>
      <c r="BC164" s="131" t="n">
        <f aca="false">RANDBETWEEN(0,1)</f>
        <v>1</v>
      </c>
      <c r="BD164" s="131" t="n">
        <f aca="false">RANDBETWEEN(0,1)</f>
        <v>1</v>
      </c>
      <c r="BE164" s="132" t="n">
        <f aca="false">RANDBETWEEN(40/6,70/6)/10*$AK$24</f>
        <v>1200</v>
      </c>
      <c r="BF164" s="133" t="n">
        <f aca="false">RANDBETWEEN(60,100)/100</f>
        <v>0.72</v>
      </c>
      <c r="BG164" s="132" t="n">
        <f aca="false">(AO164*$AK$8+AP164*$AK$9+AQ164*$AK$10+AR164*$AK$11+AS164*$AK$12+AT164*$AK$13+AU164*$AK$14+AV164*$AK$15+AW164*$AK$16+AX164*$AK$17+AY164*$AK$18+AZ164*$AK$19+BA164*$AK$20+BB164*$AK$21+BC164*$AK$22+BD164*$AK$23+BE164) * BF164</f>
        <v>7372.8</v>
      </c>
      <c r="BH164" s="133" t="n">
        <f aca="false">RANDBETWEEN(80,100)/100</f>
        <v>0.87</v>
      </c>
      <c r="BI164" s="132" t="n">
        <f aca="false">(AO164*$AK$8+AP164*$AK$9+AQ164*$AK$10+AR164*$AK$11+AS164*$AK$12+AT164*$AK$13+AU164*$AK$14+AV164*$AK$15+AW164*$AK$16+AX164*$AK$17+AY164*$AK$18+AZ164*$AK$19+BA164*$AK$20+BB164*$AK$21+BC164*$AK$22+BD164*$AK$23+BE164) * BH164</f>
        <v>8908.8</v>
      </c>
      <c r="BN164" s="134"/>
      <c r="BO164" s="135"/>
      <c r="BP164" s="156" t="n">
        <f aca="false">M1254</f>
        <v>35209.0084632812</v>
      </c>
      <c r="BQ164" s="157" t="n">
        <f aca="false">AC1254</f>
        <v>8770.83258333333</v>
      </c>
      <c r="BT164" s="82" t="s">
        <v>79</v>
      </c>
      <c r="BU164" s="158"/>
      <c r="BV164" s="140" t="n">
        <f aca="false">QUOTIENT(BW164,$BW$5)</f>
        <v>39</v>
      </c>
      <c r="BW164" s="17" t="n">
        <v>156</v>
      </c>
      <c r="BX164" s="141" t="n">
        <f aca="false">DATE(2023,2,(1-QUOTIENT(BW164,$BW$5)))</f>
        <v>44919</v>
      </c>
      <c r="BY164" s="190" t="s">
        <v>80</v>
      </c>
      <c r="BZ164" s="143" t="e">
        <f aca="true">INDIRECT( ADDRESS(CELL("строка",BG164)-BW164+BV164,68)) * CL164</f>
        <v>#VALUE!</v>
      </c>
      <c r="CA164" s="144" t="e">
        <f aca="true">INDIRECT( ADDRESS(CELL("строка",BG164)-BW164+BV164,59)) *CI164</f>
        <v>#VALUE!</v>
      </c>
      <c r="CB164" s="145" t="e">
        <f aca="true">INDIRECT( ADDRESS(CELL("строка",BG164)-BW164+BV164,69)) * CL164</f>
        <v>#VALUE!</v>
      </c>
      <c r="CC164" s="146" t="e">
        <f aca="true">INDIRECT( ADDRESS(CELL("строка",BG164)-BW164+BV164,61)) *CI164</f>
        <v>#VALUE!</v>
      </c>
      <c r="CD164" s="147" t="e">
        <f aca="false">BZ164-CA164</f>
        <v>#VALUE!</v>
      </c>
      <c r="CE164" s="188" t="e">
        <f aca="false">CB164-CC164</f>
        <v>#VALUE!</v>
      </c>
      <c r="CI164" s="22" t="n">
        <f aca="false">$CI$4</f>
        <v>0.2</v>
      </c>
      <c r="CL164" s="23" t="n">
        <f aca="false">CL160</f>
        <v>0.25</v>
      </c>
    </row>
    <row r="165" customFormat="false" ht="13.25" hidden="false" customHeight="true" outlineLevel="0" collapsed="false">
      <c r="A165" s="151" t="s">
        <v>260</v>
      </c>
      <c r="B165" s="152" t="n">
        <v>-3.8</v>
      </c>
      <c r="C165" s="152" t="n">
        <v>763.7</v>
      </c>
      <c r="D165" s="153" t="n">
        <v>81</v>
      </c>
      <c r="E165" s="154" t="s">
        <v>83</v>
      </c>
      <c r="F165" s="153" t="n">
        <v>3</v>
      </c>
      <c r="G165" s="115" t="n">
        <v>0.15</v>
      </c>
      <c r="H165" s="116" t="n">
        <f aca="false">RANDBETWEEN(80,100)/100</f>
        <v>0.85</v>
      </c>
      <c r="I165" s="117"/>
      <c r="J165" s="118"/>
      <c r="K165" s="119"/>
      <c r="L165" s="118"/>
      <c r="M165" s="179"/>
      <c r="N165" s="121"/>
      <c r="P165" s="121"/>
      <c r="Q165" s="151" t="s">
        <v>260</v>
      </c>
      <c r="R165" s="152" t="n">
        <v>-6.1</v>
      </c>
      <c r="S165" s="152" t="n">
        <v>754.7</v>
      </c>
      <c r="T165" s="153" t="n">
        <v>77</v>
      </c>
      <c r="U165" s="154" t="s">
        <v>91</v>
      </c>
      <c r="V165" s="153" t="n">
        <v>2</v>
      </c>
      <c r="W165" s="115" t="n">
        <v>0.9</v>
      </c>
      <c r="X165" s="116" t="n">
        <f aca="false">RANDBETWEEN(80,100)/100</f>
        <v>0.98</v>
      </c>
      <c r="Y165" s="117"/>
      <c r="Z165" s="118"/>
      <c r="AA165" s="119"/>
      <c r="AB165" s="123"/>
      <c r="AC165" s="124"/>
      <c r="AG165" s="186"/>
      <c r="AM165" s="128" t="n">
        <f aca="false">AM164-1</f>
        <v>44801</v>
      </c>
      <c r="AN165" s="129" t="str">
        <f aca="false">TEXT(AM165,"дддд")</f>
        <v>воскресенье</v>
      </c>
      <c r="AO165" s="130" t="n">
        <v>1</v>
      </c>
      <c r="AP165" s="131" t="n">
        <v>1</v>
      </c>
      <c r="AQ165" s="131" t="n">
        <f aca="false">RANDBETWEEN(0,1)</f>
        <v>0</v>
      </c>
      <c r="AR165" s="131" t="n">
        <v>1</v>
      </c>
      <c r="AS165" s="131" t="n">
        <f aca="false">RANDBETWEEN(0,1)</f>
        <v>1</v>
      </c>
      <c r="AT165" s="131" t="n">
        <v>1</v>
      </c>
      <c r="AU165" s="131" t="n">
        <f aca="false">RANDBETWEEN(0,1)</f>
        <v>1</v>
      </c>
      <c r="AV165" s="131" t="n">
        <v>0</v>
      </c>
      <c r="AW165" s="131" t="n">
        <f aca="false">RANDBETWEEN(0,1)</f>
        <v>0</v>
      </c>
      <c r="AX165" s="131" t="n">
        <f aca="false">RANDBETWEEN(0,1)</f>
        <v>0</v>
      </c>
      <c r="AY165" s="131" t="n">
        <f aca="false">RANDBETWEEN(0,1)</f>
        <v>0</v>
      </c>
      <c r="AZ165" s="131" t="n">
        <v>1</v>
      </c>
      <c r="BA165" s="131" t="n">
        <f aca="false">RANDBETWEEN(0,1)</f>
        <v>1</v>
      </c>
      <c r="BB165" s="131" t="n">
        <v>1</v>
      </c>
      <c r="BC165" s="131" t="n">
        <f aca="false">RANDBETWEEN(0,1)</f>
        <v>1</v>
      </c>
      <c r="BD165" s="131" t="n">
        <f aca="false">RANDBETWEEN(0,1)</f>
        <v>1</v>
      </c>
      <c r="BE165" s="132" t="n">
        <f aca="false">RANDBETWEEN(40/6,70/6)/10*$AK$24</f>
        <v>1200</v>
      </c>
      <c r="BF165" s="133" t="n">
        <f aca="false">RANDBETWEEN(60,100)/100</f>
        <v>0.67</v>
      </c>
      <c r="BG165" s="132" t="n">
        <f aca="false">(AO165*$AK$8+AP165*$AK$9+AQ165*$AK$10+AR165*$AK$11+AS165*$AK$12+AT165*$AK$13+AU165*$AK$14+AV165*$AK$15+AW165*$AK$16+AX165*$AK$17+AY165*$AK$18+AZ165*$AK$19+BA165*$AK$20+BB165*$AK$21+BC165*$AK$22+BD165*$AK$23+BE165) * BF165</f>
        <v>6499</v>
      </c>
      <c r="BH165" s="133" t="n">
        <f aca="false">RANDBETWEEN(80,100)/100</f>
        <v>0.85</v>
      </c>
      <c r="BI165" s="132" t="n">
        <f aca="false">(AO165*$AK$8+AP165*$AK$9+AQ165*$AK$10+AR165*$AK$11+AS165*$AK$12+AT165*$AK$13+AU165*$AK$14+AV165*$AK$15+AW165*$AK$16+AX165*$AK$17+AY165*$AK$18+AZ165*$AK$19+BA165*$AK$20+BB165*$AK$21+BC165*$AK$22+BD165*$AK$23+BE165) * BH165</f>
        <v>8245</v>
      </c>
      <c r="BN165" s="134"/>
      <c r="BO165" s="135"/>
      <c r="BP165" s="156" t="n">
        <f aca="false">M1262</f>
        <v>15874.3928177083</v>
      </c>
      <c r="BQ165" s="157" t="n">
        <f aca="false">AC1262</f>
        <v>7169.31201944444</v>
      </c>
      <c r="BT165" s="82"/>
      <c r="BU165" s="158"/>
      <c r="BV165" s="140" t="n">
        <f aca="false">QUOTIENT(BW165,$BW$5)</f>
        <v>39</v>
      </c>
      <c r="BW165" s="17" t="n">
        <v>157</v>
      </c>
      <c r="BX165" s="141"/>
      <c r="BY165" s="191" t="s">
        <v>84</v>
      </c>
      <c r="BZ165" s="160" t="e">
        <f aca="true">INDIRECT( ADDRESS(CELL("строка",BG165)-BW165+BV165,68)) * CL165</f>
        <v>#VALUE!</v>
      </c>
      <c r="CA165" s="161" t="e">
        <f aca="true">INDIRECT( ADDRESS(CELL("строка",BG165)-BW165+BV165,59)) *CI165</f>
        <v>#VALUE!</v>
      </c>
      <c r="CB165" s="162" t="e">
        <f aca="true">INDIRECT( ADDRESS(CELL("строка",BG165)-BW165+BV165,69)) * CL165</f>
        <v>#VALUE!</v>
      </c>
      <c r="CC165" s="163" t="e">
        <f aca="true">INDIRECT( ADDRESS(CELL("строка",BG165)-BW165+BV165,61)) *CI165</f>
        <v>#VALUE!</v>
      </c>
      <c r="CD165" s="164" t="e">
        <f aca="false">BZ165-CA165</f>
        <v>#VALUE!</v>
      </c>
      <c r="CE165" s="189" t="e">
        <f aca="false">CB165-CC165</f>
        <v>#VALUE!</v>
      </c>
      <c r="CI165" s="22" t="n">
        <f aca="false">$CI$5</f>
        <v>0.3</v>
      </c>
      <c r="CL165" s="23" t="n">
        <f aca="false">CL161</f>
        <v>0.25</v>
      </c>
    </row>
    <row r="166" customFormat="false" ht="13.25" hidden="false" customHeight="true" outlineLevel="0" collapsed="false">
      <c r="A166" s="151" t="s">
        <v>261</v>
      </c>
      <c r="B166" s="152" t="n">
        <v>-1.7</v>
      </c>
      <c r="C166" s="152" t="n">
        <v>764.2</v>
      </c>
      <c r="D166" s="153" t="n">
        <v>76</v>
      </c>
      <c r="E166" s="154" t="s">
        <v>83</v>
      </c>
      <c r="F166" s="153" t="n">
        <v>3</v>
      </c>
      <c r="G166" s="115" t="n">
        <v>0.15</v>
      </c>
      <c r="H166" s="116" t="n">
        <f aca="false">RANDBETWEEN(80,100)/100</f>
        <v>0.92</v>
      </c>
      <c r="I166" s="117" t="n">
        <v>0.376921296296296</v>
      </c>
      <c r="J166" s="118" t="n">
        <v>0.376921296296296</v>
      </c>
      <c r="K166" s="119" t="n">
        <f aca="false">(J166 * 24) * $B$3 * $F$3 * (1 - 0.7*AVERAGE(G166:G173)) * AVERAGE(H166:H173)</f>
        <v>6263.82415885417</v>
      </c>
      <c r="L166" s="118" t="n">
        <f aca="false">IF(AVERAGE(F166:F173)&gt; $J$3, $B$4*$F$4*AVERAGE(F166:F173)/$B$5*24*AVERAGE(H166:H173), $B$4*$F$4*AVERAGE(F166:F173)/$B$5*24*AVERAGE(H166:H173) * 0.2)</f>
        <v>4504.5</v>
      </c>
      <c r="M166" s="179" t="n">
        <f aca="false">K166+L166</f>
        <v>10768.3241588542</v>
      </c>
      <c r="N166" s="121"/>
      <c r="P166" s="121"/>
      <c r="Q166" s="151" t="s">
        <v>261</v>
      </c>
      <c r="R166" s="152" t="n">
        <v>-6.6</v>
      </c>
      <c r="S166" s="152" t="n">
        <v>754.9</v>
      </c>
      <c r="T166" s="153" t="n">
        <v>75</v>
      </c>
      <c r="U166" s="154" t="s">
        <v>78</v>
      </c>
      <c r="V166" s="153" t="n">
        <v>2</v>
      </c>
      <c r="W166" s="115" t="n">
        <v>0.95</v>
      </c>
      <c r="X166" s="116" t="n">
        <f aca="false">RANDBETWEEN(80,100)/100</f>
        <v>0.87</v>
      </c>
      <c r="Y166" s="117" t="n">
        <v>0.311701388888889</v>
      </c>
      <c r="Z166" s="118" t="n">
        <v>0.311701388888889</v>
      </c>
      <c r="AA166" s="119" t="n">
        <f aca="false">(Z166 * 24) * $B$3 * $F$3 * (1 - 0.7 * AVERAGE(W166:W173)) * AVERAGE(X166:X173)</f>
        <v>4072.41605</v>
      </c>
      <c r="AB166" s="123" t="n">
        <f aca="false">IF(AVERAGE(V166:V173)&gt; $J$3, $B$4*$F$4*AVERAGE(V166:V173)/$B$5*24*AVERAGE(X166:X173), $B$4*$F$4*AVERAGE(V166:V173)/$B$5*24*AVERAGE(X166:X173) * 0.2)</f>
        <v>1926.4</v>
      </c>
      <c r="AC166" s="124" t="n">
        <f aca="false">AA166+AB166</f>
        <v>5998.81605</v>
      </c>
      <c r="AG166" s="186"/>
      <c r="AM166" s="128" t="n">
        <f aca="false">AM165-1</f>
        <v>44800</v>
      </c>
      <c r="AN166" s="129" t="str">
        <f aca="false">TEXT(AM166,"дддд")</f>
        <v>суббота</v>
      </c>
      <c r="AO166" s="130" t="n">
        <v>1</v>
      </c>
      <c r="AP166" s="131" t="n">
        <v>1</v>
      </c>
      <c r="AQ166" s="131" t="n">
        <f aca="false">RANDBETWEEN(0,1)</f>
        <v>0</v>
      </c>
      <c r="AR166" s="131" t="n">
        <v>1</v>
      </c>
      <c r="AS166" s="131" t="n">
        <f aca="false">RANDBETWEEN(0,1)</f>
        <v>1</v>
      </c>
      <c r="AT166" s="131" t="n">
        <v>1</v>
      </c>
      <c r="AU166" s="131" t="n">
        <f aca="false">RANDBETWEEN(0,1)</f>
        <v>0</v>
      </c>
      <c r="AV166" s="131" t="n">
        <v>0</v>
      </c>
      <c r="AW166" s="131" t="n">
        <f aca="false">RANDBETWEEN(0,1)</f>
        <v>1</v>
      </c>
      <c r="AX166" s="131" t="n">
        <f aca="false">RANDBETWEEN(0,1)</f>
        <v>1</v>
      </c>
      <c r="AY166" s="131" t="n">
        <f aca="false">RANDBETWEEN(0,1)</f>
        <v>0</v>
      </c>
      <c r="AZ166" s="131" t="n">
        <v>1</v>
      </c>
      <c r="BA166" s="131" t="n">
        <f aca="false">RANDBETWEEN(0,1)</f>
        <v>1</v>
      </c>
      <c r="BB166" s="131" t="n">
        <v>1</v>
      </c>
      <c r="BC166" s="131" t="n">
        <f aca="false">RANDBETWEEN(0,1)</f>
        <v>0</v>
      </c>
      <c r="BD166" s="131" t="n">
        <f aca="false">RANDBETWEEN(0,1)</f>
        <v>1</v>
      </c>
      <c r="BE166" s="132" t="n">
        <f aca="false">RANDBETWEEN(40/6,70/6)/10*$AK$24</f>
        <v>1440</v>
      </c>
      <c r="BF166" s="133" t="n">
        <f aca="false">RANDBETWEEN(60,100)/100</f>
        <v>0.87</v>
      </c>
      <c r="BG166" s="132" t="n">
        <f aca="false">(AO166*$AK$8+AP166*$AK$9+AQ166*$AK$10+AR166*$AK$11+AS166*$AK$12+AT166*$AK$13+AU166*$AK$14+AV166*$AK$15+AW166*$AK$16+AX166*$AK$17+AY166*$AK$18+AZ166*$AK$19+BA166*$AK$20+BB166*$AK$21+BC166*$AK$22+BD166*$AK$23+BE166) * BF166</f>
        <v>10370.4</v>
      </c>
      <c r="BH166" s="133" t="n">
        <f aca="false">RANDBETWEEN(80,100)/100</f>
        <v>0.87</v>
      </c>
      <c r="BI166" s="132" t="n">
        <f aca="false">(AO166*$AK$8+AP166*$AK$9+AQ166*$AK$10+AR166*$AK$11+AS166*$AK$12+AT166*$AK$13+AU166*$AK$14+AV166*$AK$15+AW166*$AK$16+AX166*$AK$17+AY166*$AK$18+AZ166*$AK$19+BA166*$AK$20+BB166*$AK$21+BC166*$AK$22+BD166*$AK$23+BE166) * BH166</f>
        <v>10370.4</v>
      </c>
      <c r="BN166" s="134"/>
      <c r="BO166" s="135"/>
      <c r="BP166" s="156" t="n">
        <f aca="false">M1270</f>
        <v>15594.5518166667</v>
      </c>
      <c r="BQ166" s="157" t="n">
        <f aca="false">AC1270</f>
        <v>9730.1424</v>
      </c>
      <c r="BT166" s="82"/>
      <c r="BU166" s="158"/>
      <c r="BV166" s="140" t="n">
        <f aca="false">QUOTIENT(BW166,$BW$5)</f>
        <v>39</v>
      </c>
      <c r="BW166" s="17" t="n">
        <v>158</v>
      </c>
      <c r="BX166" s="141"/>
      <c r="BY166" s="191" t="s">
        <v>58</v>
      </c>
      <c r="BZ166" s="160" t="e">
        <f aca="true">INDIRECT( ADDRESS(CELL("строка",BG166)-BW166+BV166,68)) * CL166</f>
        <v>#VALUE!</v>
      </c>
      <c r="CA166" s="161" t="e">
        <f aca="true">INDIRECT( ADDRESS(CELL("строка",BG166)-BW166+BV166,59)) *CI166</f>
        <v>#VALUE!</v>
      </c>
      <c r="CB166" s="162" t="e">
        <f aca="true">INDIRECT( ADDRESS(CELL("строка",BG166)-BW166+BV166,69)) * CL166</f>
        <v>#VALUE!</v>
      </c>
      <c r="CC166" s="163" t="e">
        <f aca="true">INDIRECT( ADDRESS(CELL("строка",BG166)-BW166+BV166,61)) *CI166</f>
        <v>#VALUE!</v>
      </c>
      <c r="CD166" s="164" t="e">
        <f aca="false">BZ166-CA166</f>
        <v>#VALUE!</v>
      </c>
      <c r="CE166" s="189" t="e">
        <f aca="false">CB166-CC166</f>
        <v>#VALUE!</v>
      </c>
      <c r="CI166" s="22" t="n">
        <f aca="false">$CI$6</f>
        <v>0.4</v>
      </c>
      <c r="CL166" s="23" t="n">
        <f aca="false">CL162</f>
        <v>0.25</v>
      </c>
    </row>
    <row r="167" customFormat="false" ht="13.25" hidden="false" customHeight="true" outlineLevel="0" collapsed="false">
      <c r="A167" s="151" t="s">
        <v>262</v>
      </c>
      <c r="B167" s="152" t="n">
        <v>1</v>
      </c>
      <c r="C167" s="152" t="n">
        <v>764.7</v>
      </c>
      <c r="D167" s="153" t="n">
        <v>67</v>
      </c>
      <c r="E167" s="154" t="s">
        <v>83</v>
      </c>
      <c r="F167" s="153" t="n">
        <v>4.5</v>
      </c>
      <c r="G167" s="115" t="n">
        <v>0.75</v>
      </c>
      <c r="H167" s="116" t="n">
        <f aca="false">RANDBETWEEN(80,100)/100</f>
        <v>0.82</v>
      </c>
      <c r="I167" s="117"/>
      <c r="J167" s="118"/>
      <c r="K167" s="119"/>
      <c r="L167" s="118"/>
      <c r="M167" s="179"/>
      <c r="N167" s="121"/>
      <c r="P167" s="121"/>
      <c r="Q167" s="151" t="s">
        <v>262</v>
      </c>
      <c r="R167" s="152" t="n">
        <v>-7.5</v>
      </c>
      <c r="S167" s="152" t="n">
        <v>755.3</v>
      </c>
      <c r="T167" s="153" t="n">
        <v>73</v>
      </c>
      <c r="U167" s="154" t="s">
        <v>78</v>
      </c>
      <c r="V167" s="153" t="n">
        <v>2</v>
      </c>
      <c r="W167" s="115" t="n">
        <v>0</v>
      </c>
      <c r="X167" s="116" t="n">
        <f aca="false">RANDBETWEEN(80,100)/100</f>
        <v>0.9</v>
      </c>
      <c r="Y167" s="117"/>
      <c r="Z167" s="118"/>
      <c r="AA167" s="119"/>
      <c r="AB167" s="123"/>
      <c r="AC167" s="124"/>
      <c r="AG167" s="186"/>
      <c r="AM167" s="128" t="n">
        <f aca="false">AM166-1</f>
        <v>44799</v>
      </c>
      <c r="AN167" s="129" t="str">
        <f aca="false">TEXT(AM167,"дддд")</f>
        <v>пятница</v>
      </c>
      <c r="AO167" s="130" t="n">
        <v>1</v>
      </c>
      <c r="AP167" s="131" t="n">
        <v>1</v>
      </c>
      <c r="AQ167" s="131" t="n">
        <f aca="false">RANDBETWEEN(0,1)</f>
        <v>0</v>
      </c>
      <c r="AR167" s="131" t="n">
        <v>1</v>
      </c>
      <c r="AS167" s="131" t="n">
        <f aca="false">RANDBETWEEN(0,1)</f>
        <v>1</v>
      </c>
      <c r="AT167" s="131" t="n">
        <v>1</v>
      </c>
      <c r="AU167" s="131" t="n">
        <f aca="false">RANDBETWEEN(0,1)</f>
        <v>1</v>
      </c>
      <c r="AV167" s="131" t="n">
        <v>0</v>
      </c>
      <c r="AW167" s="131" t="n">
        <f aca="false">RANDBETWEEN(0,1)</f>
        <v>1</v>
      </c>
      <c r="AX167" s="131" t="n">
        <f aca="false">RANDBETWEEN(0,1)</f>
        <v>0</v>
      </c>
      <c r="AY167" s="131" t="n">
        <f aca="false">RANDBETWEEN(0,1)</f>
        <v>0</v>
      </c>
      <c r="AZ167" s="131" t="n">
        <v>1</v>
      </c>
      <c r="BA167" s="131" t="n">
        <f aca="false">RANDBETWEEN(0,1)</f>
        <v>1</v>
      </c>
      <c r="BB167" s="131" t="n">
        <v>1</v>
      </c>
      <c r="BC167" s="131" t="n">
        <f aca="false">RANDBETWEEN(0,1)</f>
        <v>1</v>
      </c>
      <c r="BD167" s="131" t="n">
        <f aca="false">RANDBETWEEN(0,1)</f>
        <v>0</v>
      </c>
      <c r="BE167" s="132" t="n">
        <f aca="false">RANDBETWEEN(40/6,70/6)/10*$AK$24</f>
        <v>840</v>
      </c>
      <c r="BF167" s="133" t="n">
        <f aca="false">RANDBETWEEN(60,100)/100</f>
        <v>0.83</v>
      </c>
      <c r="BG167" s="132" t="n">
        <f aca="false">(AO167*$AK$8+AP167*$AK$9+AQ167*$AK$10+AR167*$AK$11+AS167*$AK$12+AT167*$AK$13+AU167*$AK$14+AV167*$AK$15+AW167*$AK$16+AX167*$AK$17+AY167*$AK$18+AZ167*$AK$19+BA167*$AK$20+BB167*$AK$21+BC167*$AK$22+BD167*$AK$23+BE167) * BF167</f>
        <v>8748.2</v>
      </c>
      <c r="BH167" s="133" t="n">
        <f aca="false">RANDBETWEEN(80,100)/100</f>
        <v>0.85</v>
      </c>
      <c r="BI167" s="132" t="n">
        <f aca="false">(AO167*$AK$8+AP167*$AK$9+AQ167*$AK$10+AR167*$AK$11+AS167*$AK$12+AT167*$AK$13+AU167*$AK$14+AV167*$AK$15+AW167*$AK$16+AX167*$AK$17+AY167*$AK$18+AZ167*$AK$19+BA167*$AK$20+BB167*$AK$21+BC167*$AK$22+BD167*$AK$23+BE167) * BH167</f>
        <v>8959</v>
      </c>
      <c r="BN167" s="134"/>
      <c r="BO167" s="135"/>
      <c r="BP167" s="156" t="n">
        <f aca="false">M1278</f>
        <v>47442.9162726562</v>
      </c>
      <c r="BQ167" s="157" t="n">
        <f aca="false">AC1278</f>
        <v>13836.1319444444</v>
      </c>
      <c r="BT167" s="82" t="e">
        <f aca="false">IF(SUM(CD164:CD167) &gt; 0,0,(SUM(CD164:CD167))/(-$BM$10*1000))</f>
        <v>#VALUE!</v>
      </c>
      <c r="BU167" s="158" t="e">
        <f aca="false">IF(SUM(CE164:CE167) &gt; 0,0,(SUM(CE164:CE167))/(-$BM$10*1000))</f>
        <v>#VALUE!</v>
      </c>
      <c r="BV167" s="140" t="n">
        <f aca="false">QUOTIENT(BW167,$BW$5)</f>
        <v>39</v>
      </c>
      <c r="BW167" s="17" t="n">
        <v>159</v>
      </c>
      <c r="BX167" s="141"/>
      <c r="BY167" s="192" t="s">
        <v>75</v>
      </c>
      <c r="BZ167" s="172" t="e">
        <f aca="true">INDIRECT( ADDRESS(CELL("строка",BG167)-BW167+BV167,68)) * CL167</f>
        <v>#VALUE!</v>
      </c>
      <c r="CA167" s="173" t="e">
        <f aca="true">INDIRECT( ADDRESS(CELL("строка",BG167)-BW167+BV167,59)) * CI167</f>
        <v>#VALUE!</v>
      </c>
      <c r="CB167" s="174" t="e">
        <f aca="true">INDIRECT( ADDRESS(CELL("строка",BG167)-BW167+BV167,69)) * CL167</f>
        <v>#VALUE!</v>
      </c>
      <c r="CC167" s="175" t="e">
        <f aca="true">INDIRECT( ADDRESS(CELL("строка",BG167)-BW167+BV167,61)) *CI167</f>
        <v>#VALUE!</v>
      </c>
      <c r="CD167" s="176" t="e">
        <f aca="false">BZ167-CA167</f>
        <v>#VALUE!</v>
      </c>
      <c r="CE167" s="187" t="e">
        <f aca="false">CB167-CC167</f>
        <v>#VALUE!</v>
      </c>
      <c r="CI167" s="178" t="n">
        <f aca="false">$CI$7</f>
        <v>0.1</v>
      </c>
      <c r="CL167" s="23" t="n">
        <f aca="false">CL163</f>
        <v>0.25</v>
      </c>
    </row>
    <row r="168" customFormat="false" ht="13.25" hidden="false" customHeight="true" outlineLevel="0" collapsed="false">
      <c r="A168" s="151" t="s">
        <v>263</v>
      </c>
      <c r="B168" s="152" t="n">
        <v>3.7</v>
      </c>
      <c r="C168" s="152" t="n">
        <v>764.8</v>
      </c>
      <c r="D168" s="153" t="n">
        <v>53</v>
      </c>
      <c r="E168" s="154" t="s">
        <v>83</v>
      </c>
      <c r="F168" s="153" t="n">
        <v>6</v>
      </c>
      <c r="G168" s="115" t="n">
        <v>0.9</v>
      </c>
      <c r="H168" s="116" t="n">
        <f aca="false">RANDBETWEEN(80,100)/100</f>
        <v>0.96</v>
      </c>
      <c r="I168" s="117"/>
      <c r="J168" s="118"/>
      <c r="K168" s="119"/>
      <c r="L168" s="118"/>
      <c r="M168" s="179"/>
      <c r="N168" s="121"/>
      <c r="P168" s="121"/>
      <c r="Q168" s="151" t="s">
        <v>263</v>
      </c>
      <c r="R168" s="152" t="n">
        <v>-7.6</v>
      </c>
      <c r="S168" s="152" t="n">
        <v>756.1</v>
      </c>
      <c r="T168" s="153" t="n">
        <v>70</v>
      </c>
      <c r="U168" s="154" t="s">
        <v>78</v>
      </c>
      <c r="V168" s="153" t="n">
        <v>3</v>
      </c>
      <c r="W168" s="115" t="n">
        <v>0.05</v>
      </c>
      <c r="X168" s="116" t="n">
        <f aca="false">RANDBETWEEN(80,100)/100</f>
        <v>0.82</v>
      </c>
      <c r="Y168" s="117"/>
      <c r="Z168" s="118"/>
      <c r="AA168" s="119"/>
      <c r="AB168" s="123"/>
      <c r="AC168" s="124"/>
      <c r="AG168" s="186"/>
      <c r="AM168" s="128" t="n">
        <f aca="false">AM167-1</f>
        <v>44798</v>
      </c>
      <c r="AN168" s="129" t="str">
        <f aca="false">TEXT(AM168,"дддд")</f>
        <v>четверг</v>
      </c>
      <c r="AO168" s="130" t="n">
        <v>1</v>
      </c>
      <c r="AP168" s="131" t="n">
        <v>1</v>
      </c>
      <c r="AQ168" s="131" t="n">
        <f aca="false">RANDBETWEEN(0,1)</f>
        <v>1</v>
      </c>
      <c r="AR168" s="131" t="n">
        <v>1</v>
      </c>
      <c r="AS168" s="131" t="n">
        <f aca="false">RANDBETWEEN(0,1)</f>
        <v>0</v>
      </c>
      <c r="AT168" s="131" t="n">
        <v>1</v>
      </c>
      <c r="AU168" s="131" t="n">
        <f aca="false">RANDBETWEEN(0,1)</f>
        <v>1</v>
      </c>
      <c r="AV168" s="131" t="n">
        <v>0</v>
      </c>
      <c r="AW168" s="131" t="n">
        <f aca="false">RANDBETWEEN(0,1)</f>
        <v>1</v>
      </c>
      <c r="AX168" s="131" t="n">
        <f aca="false">RANDBETWEEN(0,1)</f>
        <v>1</v>
      </c>
      <c r="AY168" s="131" t="n">
        <f aca="false">RANDBETWEEN(0,1)</f>
        <v>1</v>
      </c>
      <c r="AZ168" s="131" t="n">
        <v>1</v>
      </c>
      <c r="BA168" s="131" t="n">
        <f aca="false">RANDBETWEEN(0,1)</f>
        <v>0</v>
      </c>
      <c r="BB168" s="131" t="n">
        <v>1</v>
      </c>
      <c r="BC168" s="131" t="n">
        <f aca="false">RANDBETWEEN(0,1)</f>
        <v>0</v>
      </c>
      <c r="BD168" s="131" t="n">
        <f aca="false">RANDBETWEEN(0,1)</f>
        <v>1</v>
      </c>
      <c r="BE168" s="132" t="n">
        <f aca="false">RANDBETWEEN(40/6,70/6)/10*$AK$24</f>
        <v>1200</v>
      </c>
      <c r="BF168" s="133" t="n">
        <f aca="false">RANDBETWEEN(60,100)/100</f>
        <v>0.76</v>
      </c>
      <c r="BG168" s="132" t="n">
        <f aca="false">(AO168*$AK$8+AP168*$AK$9+AQ168*$AK$10+AR168*$AK$11+AS168*$AK$12+AT168*$AK$13+AU168*$AK$14+AV168*$AK$15+AW168*$AK$16+AX168*$AK$17+AY168*$AK$18+AZ168*$AK$19+BA168*$AK$20+BB168*$AK$21+BC168*$AK$22+BD168*$AK$23+BE168) * BF168</f>
        <v>9226.4</v>
      </c>
      <c r="BH168" s="133" t="n">
        <f aca="false">RANDBETWEEN(80,100)/100</f>
        <v>0.93</v>
      </c>
      <c r="BI168" s="132" t="n">
        <f aca="false">(AO168*$AK$8+AP168*$AK$9+AQ168*$AK$10+AR168*$AK$11+AS168*$AK$12+AT168*$AK$13+AU168*$AK$14+AV168*$AK$15+AW168*$AK$16+AX168*$AK$17+AY168*$AK$18+AZ168*$AK$19+BA168*$AK$20+BB168*$AK$21+BC168*$AK$22+BD168*$AK$23+BE168) * BH168</f>
        <v>11290.2</v>
      </c>
      <c r="BN168" s="134"/>
      <c r="BO168" s="135"/>
      <c r="BP168" s="156" t="n">
        <f aca="false">M1286</f>
        <v>56607.889375</v>
      </c>
      <c r="BQ168" s="157" t="n">
        <f aca="false">AC1286</f>
        <v>14964.547375</v>
      </c>
      <c r="BT168" s="82" t="s">
        <v>79</v>
      </c>
      <c r="BU168" s="158"/>
      <c r="BV168" s="140" t="n">
        <f aca="false">QUOTIENT(BW168,$BW$5)</f>
        <v>40</v>
      </c>
      <c r="BW168" s="17" t="n">
        <v>160</v>
      </c>
      <c r="BX168" s="141" t="n">
        <f aca="false">DATE(2023,2,(1-QUOTIENT(BW168,$BW$5)))</f>
        <v>44918</v>
      </c>
      <c r="BY168" s="190" t="s">
        <v>80</v>
      </c>
      <c r="BZ168" s="143" t="e">
        <f aca="true">INDIRECT( ADDRESS(CELL("строка",BG168)-BW168+BV168,68)) * CL168</f>
        <v>#VALUE!</v>
      </c>
      <c r="CA168" s="144" t="e">
        <f aca="true">INDIRECT( ADDRESS(CELL("строка",BG168)-BW168+BV168,59)) *CI168</f>
        <v>#VALUE!</v>
      </c>
      <c r="CB168" s="145" t="e">
        <f aca="true">INDIRECT( ADDRESS(CELL("строка",BG168)-BW168+BV168,69)) * CL168</f>
        <v>#VALUE!</v>
      </c>
      <c r="CC168" s="146" t="e">
        <f aca="true">INDIRECT( ADDRESS(CELL("строка",BG168)-BW168+BV168,61)) *CI168</f>
        <v>#VALUE!</v>
      </c>
      <c r="CD168" s="147" t="e">
        <f aca="false">BZ168-CA168</f>
        <v>#VALUE!</v>
      </c>
      <c r="CE168" s="188" t="e">
        <f aca="false">CB168-CC168</f>
        <v>#VALUE!</v>
      </c>
      <c r="CI168" s="22" t="n">
        <f aca="false">$CI$4</f>
        <v>0.2</v>
      </c>
      <c r="CL168" s="23" t="n">
        <f aca="false">CL164</f>
        <v>0.25</v>
      </c>
    </row>
    <row r="169" customFormat="false" ht="13.25" hidden="false" customHeight="true" outlineLevel="0" collapsed="false">
      <c r="A169" s="151" t="s">
        <v>264</v>
      </c>
      <c r="B169" s="152" t="n">
        <v>0.4</v>
      </c>
      <c r="C169" s="152" t="n">
        <v>765.4</v>
      </c>
      <c r="D169" s="153" t="n">
        <v>65</v>
      </c>
      <c r="E169" s="154" t="s">
        <v>107</v>
      </c>
      <c r="F169" s="153" t="n">
        <v>4.5</v>
      </c>
      <c r="G169" s="115" t="n">
        <v>0.9</v>
      </c>
      <c r="H169" s="116" t="n">
        <f aca="false">RANDBETWEEN(80,100)/100</f>
        <v>0.8</v>
      </c>
      <c r="I169" s="117"/>
      <c r="J169" s="118"/>
      <c r="K169" s="119"/>
      <c r="L169" s="118"/>
      <c r="M169" s="179"/>
      <c r="N169" s="121"/>
      <c r="P169" s="121"/>
      <c r="Q169" s="151" t="s">
        <v>264</v>
      </c>
      <c r="R169" s="152" t="n">
        <v>-8.7</v>
      </c>
      <c r="S169" s="152" t="n">
        <v>757.2</v>
      </c>
      <c r="T169" s="153" t="n">
        <v>73</v>
      </c>
      <c r="U169" s="154" t="s">
        <v>78</v>
      </c>
      <c r="V169" s="153" t="n">
        <v>2</v>
      </c>
      <c r="W169" s="115" t="n">
        <v>0.75</v>
      </c>
      <c r="X169" s="116" t="n">
        <f aca="false">RANDBETWEEN(80,100)/100</f>
        <v>0.83</v>
      </c>
      <c r="Y169" s="117"/>
      <c r="Z169" s="118"/>
      <c r="AA169" s="119"/>
      <c r="AB169" s="123"/>
      <c r="AC169" s="124"/>
      <c r="AG169" s="186"/>
      <c r="AM169" s="128" t="n">
        <f aca="false">AM168-1</f>
        <v>44797</v>
      </c>
      <c r="AN169" s="129" t="str">
        <f aca="false">TEXT(AM169,"дддд")</f>
        <v>среда</v>
      </c>
      <c r="AO169" s="130" t="n">
        <v>1</v>
      </c>
      <c r="AP169" s="131" t="n">
        <v>1</v>
      </c>
      <c r="AQ169" s="131" t="n">
        <f aca="false">RANDBETWEEN(0,1)</f>
        <v>0</v>
      </c>
      <c r="AR169" s="131" t="n">
        <v>1</v>
      </c>
      <c r="AS169" s="131" t="n">
        <f aca="false">RANDBETWEEN(0,1)</f>
        <v>1</v>
      </c>
      <c r="AT169" s="131" t="n">
        <v>1</v>
      </c>
      <c r="AU169" s="131" t="n">
        <f aca="false">RANDBETWEEN(0,1)</f>
        <v>0</v>
      </c>
      <c r="AV169" s="131" t="n">
        <v>0</v>
      </c>
      <c r="AW169" s="131" t="n">
        <f aca="false">RANDBETWEEN(0,1)</f>
        <v>1</v>
      </c>
      <c r="AX169" s="131" t="n">
        <f aca="false">RANDBETWEEN(0,1)</f>
        <v>0</v>
      </c>
      <c r="AY169" s="131" t="n">
        <f aca="false">RANDBETWEEN(0,1)</f>
        <v>1</v>
      </c>
      <c r="AZ169" s="131" t="n">
        <v>1</v>
      </c>
      <c r="BA169" s="131" t="n">
        <f aca="false">RANDBETWEEN(0,1)</f>
        <v>1</v>
      </c>
      <c r="BB169" s="131" t="n">
        <v>1</v>
      </c>
      <c r="BC169" s="131" t="n">
        <f aca="false">RANDBETWEEN(0,1)</f>
        <v>0</v>
      </c>
      <c r="BD169" s="131" t="n">
        <f aca="false">RANDBETWEEN(0,1)</f>
        <v>0</v>
      </c>
      <c r="BE169" s="132" t="n">
        <f aca="false">RANDBETWEEN(40/6,70/6)/10*$AK$24</f>
        <v>960</v>
      </c>
      <c r="BF169" s="133" t="n">
        <f aca="false">RANDBETWEEN(60,100)/100</f>
        <v>0.79</v>
      </c>
      <c r="BG169" s="132" t="n">
        <f aca="false">(AO169*$AK$8+AP169*$AK$9+AQ169*$AK$10+AR169*$AK$11+AS169*$AK$12+AT169*$AK$13+AU169*$AK$14+AV169*$AK$15+AW169*$AK$16+AX169*$AK$17+AY169*$AK$18+AZ169*$AK$19+BA169*$AK$20+BB169*$AK$21+BC169*$AK$22+BD169*$AK$23+BE169) * BF169</f>
        <v>9021.8</v>
      </c>
      <c r="BH169" s="133" t="n">
        <f aca="false">RANDBETWEEN(80,100)/100</f>
        <v>0.85</v>
      </c>
      <c r="BI169" s="132" t="n">
        <f aca="false">(AO169*$AK$8+AP169*$AK$9+AQ169*$AK$10+AR169*$AK$11+AS169*$AK$12+AT169*$AK$13+AU169*$AK$14+AV169*$AK$15+AW169*$AK$16+AX169*$AK$17+AY169*$AK$18+AZ169*$AK$19+BA169*$AK$20+BB169*$AK$21+BC169*$AK$22+BD169*$AK$23+BE169) * BH169</f>
        <v>9707</v>
      </c>
      <c r="BN169" s="134"/>
      <c r="BO169" s="135"/>
      <c r="BP169" s="156" t="n">
        <f aca="false">M1294</f>
        <v>65726.278209375</v>
      </c>
      <c r="BQ169" s="157" t="n">
        <f aca="false">AC1294</f>
        <v>13945.4340763889</v>
      </c>
      <c r="BT169" s="82"/>
      <c r="BU169" s="158"/>
      <c r="BV169" s="140" t="n">
        <f aca="false">QUOTIENT(BW169,$BW$5)</f>
        <v>40</v>
      </c>
      <c r="BW169" s="17" t="n">
        <v>161</v>
      </c>
      <c r="BX169" s="141"/>
      <c r="BY169" s="191" t="s">
        <v>84</v>
      </c>
      <c r="BZ169" s="160" t="e">
        <f aca="true">INDIRECT( ADDRESS(CELL("строка",BG169)-BW169+BV169,68)) * CL169</f>
        <v>#VALUE!</v>
      </c>
      <c r="CA169" s="161" t="e">
        <f aca="true">INDIRECT( ADDRESS(CELL("строка",BG169)-BW169+BV169,59)) *CI169</f>
        <v>#VALUE!</v>
      </c>
      <c r="CB169" s="162" t="e">
        <f aca="true">INDIRECT( ADDRESS(CELL("строка",BG169)-BW169+BV169,69)) * CL169</f>
        <v>#VALUE!</v>
      </c>
      <c r="CC169" s="163" t="e">
        <f aca="true">INDIRECT( ADDRESS(CELL("строка",BG169)-BW169+BV169,61)) *CI169</f>
        <v>#VALUE!</v>
      </c>
      <c r="CD169" s="164" t="e">
        <f aca="false">BZ169-CA169</f>
        <v>#VALUE!</v>
      </c>
      <c r="CE169" s="189" t="e">
        <f aca="false">CB169-CC169</f>
        <v>#VALUE!</v>
      </c>
      <c r="CI169" s="22" t="n">
        <f aca="false">$CI$5</f>
        <v>0.3</v>
      </c>
      <c r="CL169" s="23" t="n">
        <f aca="false">CL165</f>
        <v>0.25</v>
      </c>
    </row>
    <row r="170" customFormat="false" ht="13.25" hidden="false" customHeight="true" outlineLevel="0" collapsed="false">
      <c r="A170" s="151" t="s">
        <v>265</v>
      </c>
      <c r="B170" s="152" t="n">
        <v>-4.3</v>
      </c>
      <c r="C170" s="152" t="n">
        <v>766</v>
      </c>
      <c r="D170" s="153" t="n">
        <v>85</v>
      </c>
      <c r="E170" s="154" t="s">
        <v>107</v>
      </c>
      <c r="F170" s="153" t="n">
        <v>1.5</v>
      </c>
      <c r="G170" s="115" t="n">
        <v>0.9</v>
      </c>
      <c r="H170" s="116" t="n">
        <f aca="false">RANDBETWEEN(80,100)/100</f>
        <v>0.99</v>
      </c>
      <c r="I170" s="117"/>
      <c r="J170" s="118"/>
      <c r="K170" s="119"/>
      <c r="L170" s="118"/>
      <c r="M170" s="179"/>
      <c r="N170" s="121"/>
      <c r="P170" s="121"/>
      <c r="Q170" s="151" t="s">
        <v>265</v>
      </c>
      <c r="R170" s="152" t="n">
        <v>-7.6</v>
      </c>
      <c r="S170" s="152" t="n">
        <v>757.7</v>
      </c>
      <c r="T170" s="153" t="n">
        <v>69</v>
      </c>
      <c r="U170" s="154" t="s">
        <v>78</v>
      </c>
      <c r="V170" s="153" t="n">
        <v>2</v>
      </c>
      <c r="W170" s="115" t="n">
        <v>0.95</v>
      </c>
      <c r="X170" s="116" t="n">
        <f aca="false">RANDBETWEEN(80,100)/100</f>
        <v>0.87</v>
      </c>
      <c r="Y170" s="117"/>
      <c r="Z170" s="118"/>
      <c r="AA170" s="119"/>
      <c r="AB170" s="123"/>
      <c r="AC170" s="124"/>
      <c r="AG170" s="186"/>
      <c r="AM170" s="128" t="n">
        <f aca="false">AM169-1</f>
        <v>44796</v>
      </c>
      <c r="AN170" s="129" t="str">
        <f aca="false">TEXT(AM170,"дддд")</f>
        <v>вторник</v>
      </c>
      <c r="AO170" s="130" t="n">
        <v>1</v>
      </c>
      <c r="AP170" s="131" t="n">
        <v>1</v>
      </c>
      <c r="AQ170" s="131" t="n">
        <f aca="false">RANDBETWEEN(0,1)</f>
        <v>0</v>
      </c>
      <c r="AR170" s="131" t="n">
        <v>1</v>
      </c>
      <c r="AS170" s="131" t="n">
        <f aca="false">RANDBETWEEN(0,1)</f>
        <v>0</v>
      </c>
      <c r="AT170" s="131" t="n">
        <v>1</v>
      </c>
      <c r="AU170" s="131" t="n">
        <f aca="false">RANDBETWEEN(0,1)</f>
        <v>1</v>
      </c>
      <c r="AV170" s="131" t="n">
        <v>0</v>
      </c>
      <c r="AW170" s="131" t="n">
        <f aca="false">RANDBETWEEN(0,1)</f>
        <v>0</v>
      </c>
      <c r="AX170" s="131" t="n">
        <f aca="false">RANDBETWEEN(0,1)</f>
        <v>1</v>
      </c>
      <c r="AY170" s="131" t="n">
        <f aca="false">RANDBETWEEN(0,1)</f>
        <v>0</v>
      </c>
      <c r="AZ170" s="131" t="n">
        <v>1</v>
      </c>
      <c r="BA170" s="131" t="n">
        <f aca="false">RANDBETWEEN(0,1)</f>
        <v>1</v>
      </c>
      <c r="BB170" s="131" t="n">
        <v>1</v>
      </c>
      <c r="BC170" s="131" t="n">
        <f aca="false">RANDBETWEEN(0,1)</f>
        <v>1</v>
      </c>
      <c r="BD170" s="131" t="n">
        <f aca="false">RANDBETWEEN(0,1)</f>
        <v>1</v>
      </c>
      <c r="BE170" s="132" t="n">
        <f aca="false">RANDBETWEEN(40/6,70/6)/10*$AK$24</f>
        <v>1320</v>
      </c>
      <c r="BF170" s="133" t="n">
        <f aca="false">RANDBETWEEN(60,100)/100</f>
        <v>0.83</v>
      </c>
      <c r="BG170" s="132" t="n">
        <f aca="false">(AO170*$AK$8+AP170*$AK$9+AQ170*$AK$10+AR170*$AK$11+AS170*$AK$12+AT170*$AK$13+AU170*$AK$14+AV170*$AK$15+AW170*$AK$16+AX170*$AK$17+AY170*$AK$18+AZ170*$AK$19+BA170*$AK$20+BB170*$AK$21+BC170*$AK$22+BD170*$AK$23+BE170) * BF170</f>
        <v>8333.2</v>
      </c>
      <c r="BH170" s="133" t="n">
        <f aca="false">RANDBETWEEN(80,100)/100</f>
        <v>0.82</v>
      </c>
      <c r="BI170" s="132" t="n">
        <f aca="false">(AO170*$AK$8+AP170*$AK$9+AQ170*$AK$10+AR170*$AK$11+AS170*$AK$12+AT170*$AK$13+AU170*$AK$14+AV170*$AK$15+AW170*$AK$16+AX170*$AK$17+AY170*$AK$18+AZ170*$AK$19+BA170*$AK$20+BB170*$AK$21+BC170*$AK$22+BD170*$AK$23+BE170) * BH170</f>
        <v>8232.8</v>
      </c>
      <c r="BN170" s="134"/>
      <c r="BO170" s="135"/>
      <c r="BP170" s="156" t="n">
        <f aca="false">M1302</f>
        <v>63734.2001625</v>
      </c>
      <c r="BQ170" s="157" t="n">
        <f aca="false">AC1302</f>
        <v>6463.8759375</v>
      </c>
      <c r="BT170" s="82"/>
      <c r="BU170" s="158"/>
      <c r="BV170" s="140" t="n">
        <f aca="false">QUOTIENT(BW170,$BW$5)</f>
        <v>40</v>
      </c>
      <c r="BW170" s="17" t="n">
        <v>162</v>
      </c>
      <c r="BX170" s="141"/>
      <c r="BY170" s="191" t="s">
        <v>58</v>
      </c>
      <c r="BZ170" s="160" t="e">
        <f aca="true">INDIRECT( ADDRESS(CELL("строка",BG170)-BW170+BV170,68)) * CL170</f>
        <v>#VALUE!</v>
      </c>
      <c r="CA170" s="161" t="e">
        <f aca="true">INDIRECT( ADDRESS(CELL("строка",BG170)-BW170+BV170,59)) *CI170</f>
        <v>#VALUE!</v>
      </c>
      <c r="CB170" s="162" t="e">
        <f aca="true">INDIRECT( ADDRESS(CELL("строка",BG170)-BW170+BV170,69)) * CL170</f>
        <v>#VALUE!</v>
      </c>
      <c r="CC170" s="163" t="e">
        <f aca="true">INDIRECT( ADDRESS(CELL("строка",BG170)-BW170+BV170,61)) *CI170</f>
        <v>#VALUE!</v>
      </c>
      <c r="CD170" s="164" t="e">
        <f aca="false">BZ170-CA170</f>
        <v>#VALUE!</v>
      </c>
      <c r="CE170" s="189" t="e">
        <f aca="false">CB170-CC170</f>
        <v>#VALUE!</v>
      </c>
      <c r="CI170" s="22" t="n">
        <f aca="false">$CI$6</f>
        <v>0.4</v>
      </c>
      <c r="CL170" s="23" t="n">
        <f aca="false">CL166</f>
        <v>0.25</v>
      </c>
    </row>
    <row r="171" customFormat="false" ht="13.25" hidden="false" customHeight="true" outlineLevel="0" collapsed="false">
      <c r="A171" s="151" t="s">
        <v>266</v>
      </c>
      <c r="B171" s="152" t="n">
        <v>-5.1</v>
      </c>
      <c r="C171" s="152" t="n">
        <v>766.2</v>
      </c>
      <c r="D171" s="153" t="n">
        <v>86</v>
      </c>
      <c r="E171" s="154" t="s">
        <v>83</v>
      </c>
      <c r="F171" s="153" t="n">
        <v>3</v>
      </c>
      <c r="G171" s="115" t="n">
        <v>0.15</v>
      </c>
      <c r="H171" s="116" t="n">
        <f aca="false">RANDBETWEEN(80,100)/100</f>
        <v>0.88</v>
      </c>
      <c r="I171" s="117"/>
      <c r="J171" s="118"/>
      <c r="K171" s="119"/>
      <c r="L171" s="118"/>
      <c r="M171" s="179"/>
      <c r="N171" s="121"/>
      <c r="P171" s="121"/>
      <c r="Q171" s="151" t="s">
        <v>266</v>
      </c>
      <c r="R171" s="152" t="n">
        <v>-7.7</v>
      </c>
      <c r="S171" s="152" t="n">
        <v>758.2</v>
      </c>
      <c r="T171" s="153" t="n">
        <v>68</v>
      </c>
      <c r="U171" s="154" t="s">
        <v>78</v>
      </c>
      <c r="V171" s="153" t="n">
        <v>1</v>
      </c>
      <c r="W171" s="115" t="n">
        <v>0.9</v>
      </c>
      <c r="X171" s="116" t="n">
        <f aca="false">RANDBETWEEN(80,100)/100</f>
        <v>0.96</v>
      </c>
      <c r="Y171" s="117"/>
      <c r="Z171" s="118"/>
      <c r="AA171" s="119"/>
      <c r="AB171" s="123"/>
      <c r="AC171" s="124"/>
      <c r="AG171" s="186"/>
      <c r="AM171" s="128" t="n">
        <f aca="false">AM170-1</f>
        <v>44795</v>
      </c>
      <c r="AN171" s="129" t="str">
        <f aca="false">TEXT(AM171,"дддд")</f>
        <v>понедельник</v>
      </c>
      <c r="AO171" s="130" t="n">
        <v>1</v>
      </c>
      <c r="AP171" s="131" t="n">
        <v>1</v>
      </c>
      <c r="AQ171" s="131" t="n">
        <f aca="false">RANDBETWEEN(0,1)</f>
        <v>0</v>
      </c>
      <c r="AR171" s="131" t="n">
        <v>1</v>
      </c>
      <c r="AS171" s="131" t="n">
        <f aca="false">RANDBETWEEN(0,1)</f>
        <v>0</v>
      </c>
      <c r="AT171" s="131" t="n">
        <v>1</v>
      </c>
      <c r="AU171" s="131" t="n">
        <f aca="false">RANDBETWEEN(0,1)</f>
        <v>0</v>
      </c>
      <c r="AV171" s="131" t="n">
        <v>0</v>
      </c>
      <c r="AW171" s="131" t="n">
        <f aca="false">RANDBETWEEN(0,1)</f>
        <v>0</v>
      </c>
      <c r="AX171" s="131" t="n">
        <f aca="false">RANDBETWEEN(0,1)</f>
        <v>1</v>
      </c>
      <c r="AY171" s="131" t="n">
        <f aca="false">RANDBETWEEN(0,1)</f>
        <v>1</v>
      </c>
      <c r="AZ171" s="131" t="n">
        <v>1</v>
      </c>
      <c r="BA171" s="131" t="n">
        <f aca="false">RANDBETWEEN(0,1)</f>
        <v>0</v>
      </c>
      <c r="BB171" s="131" t="n">
        <v>1</v>
      </c>
      <c r="BC171" s="131" t="n">
        <f aca="false">RANDBETWEEN(0,1)</f>
        <v>0</v>
      </c>
      <c r="BD171" s="131" t="n">
        <f aca="false">RANDBETWEEN(0,1)</f>
        <v>0</v>
      </c>
      <c r="BE171" s="132" t="n">
        <f aca="false">RANDBETWEEN(40/6,70/6)/10*$AK$24</f>
        <v>1320</v>
      </c>
      <c r="BF171" s="133" t="n">
        <f aca="false">RANDBETWEEN(60,100)/100</f>
        <v>0.78</v>
      </c>
      <c r="BG171" s="132" t="n">
        <f aca="false">(AO171*$AK$8+AP171*$AK$9+AQ171*$AK$10+AR171*$AK$11+AS171*$AK$12+AT171*$AK$13+AU171*$AK$14+AV171*$AK$15+AW171*$AK$16+AX171*$AK$17+AY171*$AK$18+AZ171*$AK$19+BA171*$AK$20+BB171*$AK$21+BC171*$AK$22+BD171*$AK$23+BE171) * BF171</f>
        <v>7722</v>
      </c>
      <c r="BH171" s="133" t="n">
        <f aca="false">RANDBETWEEN(80,100)/100</f>
        <v>0.94</v>
      </c>
      <c r="BI171" s="132" t="n">
        <f aca="false">(AO171*$AK$8+AP171*$AK$9+AQ171*$AK$10+AR171*$AK$11+AS171*$AK$12+AT171*$AK$13+AU171*$AK$14+AV171*$AK$15+AW171*$AK$16+AX171*$AK$17+AY171*$AK$18+AZ171*$AK$19+BA171*$AK$20+BB171*$AK$21+BC171*$AK$22+BD171*$AK$23+BE171) * BH171</f>
        <v>9306</v>
      </c>
      <c r="BN171" s="134"/>
      <c r="BO171" s="135"/>
      <c r="BP171" s="156" t="n">
        <f aca="false">M1310</f>
        <v>57000.93675</v>
      </c>
      <c r="BQ171" s="157" t="n">
        <f aca="false">AC1310</f>
        <v>6432.93895</v>
      </c>
      <c r="BT171" s="82" t="e">
        <f aca="false">IF(SUM(CD168:CD171) &gt; 0,0,(SUM(CD168:CD171))/(-$BM$10*1000))</f>
        <v>#VALUE!</v>
      </c>
      <c r="BU171" s="158" t="e">
        <f aca="false">IF(SUM(CE168:CE171) &gt; 0,0,(SUM(CE168:CE171))/(-$BM$10*1000))</f>
        <v>#VALUE!</v>
      </c>
      <c r="BV171" s="140" t="n">
        <f aca="false">QUOTIENT(BW171,$BW$5)</f>
        <v>40</v>
      </c>
      <c r="BW171" s="17" t="n">
        <v>163</v>
      </c>
      <c r="BX171" s="141"/>
      <c r="BY171" s="192" t="s">
        <v>75</v>
      </c>
      <c r="BZ171" s="172" t="e">
        <f aca="true">INDIRECT( ADDRESS(CELL("строка",BG171)-BW171+BV171,68)) * CL171</f>
        <v>#VALUE!</v>
      </c>
      <c r="CA171" s="173" t="e">
        <f aca="true">INDIRECT( ADDRESS(CELL("строка",BG171)-BW171+BV171,59)) * CI171</f>
        <v>#VALUE!</v>
      </c>
      <c r="CB171" s="174" t="e">
        <f aca="true">INDIRECT( ADDRESS(CELL("строка",BG171)-BW171+BV171,69)) * CL171</f>
        <v>#VALUE!</v>
      </c>
      <c r="CC171" s="175" t="e">
        <f aca="true">INDIRECT( ADDRESS(CELL("строка",BG171)-BW171+BV171,61)) *CI171</f>
        <v>#VALUE!</v>
      </c>
      <c r="CD171" s="176" t="e">
        <f aca="false">BZ171-CA171</f>
        <v>#VALUE!</v>
      </c>
      <c r="CE171" s="187" t="e">
        <f aca="false">CB171-CC171</f>
        <v>#VALUE!</v>
      </c>
      <c r="CI171" s="178" t="n">
        <f aca="false">$CI$7</f>
        <v>0.1</v>
      </c>
      <c r="CL171" s="23" t="n">
        <f aca="false">CL167</f>
        <v>0.25</v>
      </c>
    </row>
    <row r="172" customFormat="false" ht="13.25" hidden="false" customHeight="true" outlineLevel="0" collapsed="false">
      <c r="A172" s="151" t="s">
        <v>267</v>
      </c>
      <c r="B172" s="152" t="n">
        <v>-4</v>
      </c>
      <c r="C172" s="152" t="n">
        <v>766.9</v>
      </c>
      <c r="D172" s="153" t="n">
        <v>82</v>
      </c>
      <c r="E172" s="154" t="s">
        <v>83</v>
      </c>
      <c r="F172" s="153" t="n">
        <v>4.5</v>
      </c>
      <c r="G172" s="115" t="n">
        <v>0.15</v>
      </c>
      <c r="H172" s="116" t="n">
        <f aca="false">RANDBETWEEN(80,100)/100</f>
        <v>0.95</v>
      </c>
      <c r="I172" s="117"/>
      <c r="J172" s="118"/>
      <c r="K172" s="119"/>
      <c r="L172" s="118"/>
      <c r="M172" s="179"/>
      <c r="N172" s="121"/>
      <c r="P172" s="121"/>
      <c r="Q172" s="151" t="s">
        <v>267</v>
      </c>
      <c r="R172" s="152" t="n">
        <v>-7.7</v>
      </c>
      <c r="S172" s="152" t="n">
        <v>758.8</v>
      </c>
      <c r="T172" s="153" t="n">
        <v>65</v>
      </c>
      <c r="U172" s="154" t="s">
        <v>78</v>
      </c>
      <c r="V172" s="153" t="n">
        <v>1</v>
      </c>
      <c r="W172" s="115" t="n">
        <v>0.9</v>
      </c>
      <c r="X172" s="116" t="n">
        <f aca="false">RANDBETWEEN(80,100)/100</f>
        <v>0.81</v>
      </c>
      <c r="Y172" s="117"/>
      <c r="Z172" s="118"/>
      <c r="AA172" s="119"/>
      <c r="AB172" s="123"/>
      <c r="AC172" s="124"/>
      <c r="AG172" s="186"/>
      <c r="AM172" s="128" t="n">
        <f aca="false">AM171-1</f>
        <v>44794</v>
      </c>
      <c r="AN172" s="129" t="str">
        <f aca="false">TEXT(AM172,"дддд")</f>
        <v>воскресенье</v>
      </c>
      <c r="AO172" s="130" t="n">
        <v>1</v>
      </c>
      <c r="AP172" s="131" t="n">
        <v>1</v>
      </c>
      <c r="AQ172" s="131" t="n">
        <f aca="false">RANDBETWEEN(0,1)</f>
        <v>0</v>
      </c>
      <c r="AR172" s="131" t="n">
        <v>1</v>
      </c>
      <c r="AS172" s="131" t="n">
        <f aca="false">RANDBETWEEN(0,1)</f>
        <v>0</v>
      </c>
      <c r="AT172" s="131" t="n">
        <v>1</v>
      </c>
      <c r="AU172" s="131" t="n">
        <f aca="false">RANDBETWEEN(0,1)</f>
        <v>0</v>
      </c>
      <c r="AV172" s="131" t="n">
        <v>0</v>
      </c>
      <c r="AW172" s="131" t="n">
        <f aca="false">RANDBETWEEN(0,1)</f>
        <v>1</v>
      </c>
      <c r="AX172" s="131" t="n">
        <f aca="false">RANDBETWEEN(0,1)</f>
        <v>1</v>
      </c>
      <c r="AY172" s="131" t="n">
        <f aca="false">RANDBETWEEN(0,1)</f>
        <v>1</v>
      </c>
      <c r="AZ172" s="131" t="n">
        <v>1</v>
      </c>
      <c r="BA172" s="131" t="n">
        <f aca="false">RANDBETWEEN(0,1)</f>
        <v>0</v>
      </c>
      <c r="BB172" s="131" t="n">
        <v>1</v>
      </c>
      <c r="BC172" s="131" t="n">
        <f aca="false">RANDBETWEEN(0,1)</f>
        <v>1</v>
      </c>
      <c r="BD172" s="131" t="n">
        <f aca="false">RANDBETWEEN(0,1)</f>
        <v>1</v>
      </c>
      <c r="BE172" s="132" t="n">
        <f aca="false">RANDBETWEEN(40/6,70/6)/10*$AK$24</f>
        <v>840</v>
      </c>
      <c r="BF172" s="133" t="n">
        <f aca="false">RANDBETWEEN(60,100)/100</f>
        <v>0.89</v>
      </c>
      <c r="BG172" s="132" t="n">
        <f aca="false">(AO172*$AK$8+AP172*$AK$9+AQ172*$AK$10+AR172*$AK$11+AS172*$AK$12+AT172*$AK$13+AU172*$AK$14+AV172*$AK$15+AW172*$AK$16+AX172*$AK$17+AY172*$AK$18+AZ172*$AK$19+BA172*$AK$20+BB172*$AK$21+BC172*$AK$22+BD172*$AK$23+BE172) * BF172</f>
        <v>10146</v>
      </c>
      <c r="BH172" s="133" t="n">
        <f aca="false">RANDBETWEEN(80,100)/100</f>
        <v>0.98</v>
      </c>
      <c r="BI172" s="132" t="n">
        <f aca="false">(AO172*$AK$8+AP172*$AK$9+AQ172*$AK$10+AR172*$AK$11+AS172*$AK$12+AT172*$AK$13+AU172*$AK$14+AV172*$AK$15+AW172*$AK$16+AX172*$AK$17+AY172*$AK$18+AZ172*$AK$19+BA172*$AK$20+BB172*$AK$21+BC172*$AK$22+BD172*$AK$23+BE172) * BH172</f>
        <v>11172</v>
      </c>
      <c r="BN172" s="134"/>
      <c r="BO172" s="135"/>
      <c r="BP172" s="156" t="n">
        <f aca="false">M1318</f>
        <v>38131.5833375</v>
      </c>
      <c r="BQ172" s="157" t="n">
        <f aca="false">AC1318</f>
        <v>8516.9375</v>
      </c>
      <c r="BT172" s="82" t="s">
        <v>79</v>
      </c>
      <c r="BU172" s="158"/>
      <c r="BV172" s="140" t="n">
        <f aca="false">QUOTIENT(BW172,$BW$5)</f>
        <v>41</v>
      </c>
      <c r="BW172" s="17" t="n">
        <v>164</v>
      </c>
      <c r="BX172" s="141" t="n">
        <f aca="false">DATE(2023,2,(1-QUOTIENT(BW172,$BW$5)))</f>
        <v>44917</v>
      </c>
      <c r="BY172" s="190" t="s">
        <v>80</v>
      </c>
      <c r="BZ172" s="143" t="e">
        <f aca="true">INDIRECT( ADDRESS(CELL("строка",BG172)-BW172+BV172,68)) * CL172</f>
        <v>#VALUE!</v>
      </c>
      <c r="CA172" s="144" t="e">
        <f aca="true">INDIRECT( ADDRESS(CELL("строка",BG172)-BW172+BV172,59)) *CI172</f>
        <v>#VALUE!</v>
      </c>
      <c r="CB172" s="145" t="e">
        <f aca="true">INDIRECT( ADDRESS(CELL("строка",BG172)-BW172+BV172,69)) * CL172</f>
        <v>#VALUE!</v>
      </c>
      <c r="CC172" s="146" t="e">
        <f aca="true">INDIRECT( ADDRESS(CELL("строка",BG172)-BW172+BV172,61)) *CI172</f>
        <v>#VALUE!</v>
      </c>
      <c r="CD172" s="147" t="e">
        <f aca="false">BZ172-CA172</f>
        <v>#VALUE!</v>
      </c>
      <c r="CE172" s="188" t="e">
        <f aca="false">CB172-CC172</f>
        <v>#VALUE!</v>
      </c>
      <c r="CI172" s="22" t="n">
        <f aca="false">$CI$4</f>
        <v>0.2</v>
      </c>
      <c r="CL172" s="23" t="n">
        <f aca="false">CL168</f>
        <v>0.25</v>
      </c>
    </row>
    <row r="173" customFormat="false" ht="13.25" hidden="false" customHeight="true" outlineLevel="0" collapsed="false">
      <c r="A173" s="151" t="s">
        <v>268</v>
      </c>
      <c r="B173" s="152" t="n">
        <v>-3</v>
      </c>
      <c r="C173" s="152" t="n">
        <v>767.5</v>
      </c>
      <c r="D173" s="153" t="n">
        <v>77</v>
      </c>
      <c r="E173" s="154" t="s">
        <v>83</v>
      </c>
      <c r="F173" s="153" t="n">
        <v>4.5</v>
      </c>
      <c r="G173" s="115" t="n">
        <v>0.15</v>
      </c>
      <c r="H173" s="116" t="n">
        <f aca="false">RANDBETWEEN(80,100)/100</f>
        <v>0.83</v>
      </c>
      <c r="I173" s="117"/>
      <c r="J173" s="118"/>
      <c r="K173" s="119"/>
      <c r="L173" s="118"/>
      <c r="M173" s="179"/>
      <c r="N173" s="121"/>
      <c r="P173" s="121"/>
      <c r="Q173" s="151" t="s">
        <v>268</v>
      </c>
      <c r="R173" s="152" t="n">
        <v>-8.2</v>
      </c>
      <c r="S173" s="152" t="n">
        <v>759.5</v>
      </c>
      <c r="T173" s="153" t="n">
        <v>65</v>
      </c>
      <c r="U173" s="154" t="s">
        <v>91</v>
      </c>
      <c r="V173" s="153" t="n">
        <v>1</v>
      </c>
      <c r="W173" s="115" t="n">
        <v>0.9</v>
      </c>
      <c r="X173" s="116" t="n">
        <f aca="false">RANDBETWEEN(80,100)/100</f>
        <v>0.82</v>
      </c>
      <c r="Y173" s="117"/>
      <c r="Z173" s="118"/>
      <c r="AA173" s="119"/>
      <c r="AB173" s="123"/>
      <c r="AC173" s="124"/>
      <c r="AG173" s="186"/>
      <c r="AM173" s="128" t="n">
        <f aca="false">AM172-1</f>
        <v>44793</v>
      </c>
      <c r="AN173" s="129" t="str">
        <f aca="false">TEXT(AM173,"дддд")</f>
        <v>суббота</v>
      </c>
      <c r="AO173" s="130" t="n">
        <v>1</v>
      </c>
      <c r="AP173" s="131" t="n">
        <v>1</v>
      </c>
      <c r="AQ173" s="131" t="n">
        <f aca="false">RANDBETWEEN(0,1)</f>
        <v>0</v>
      </c>
      <c r="AR173" s="131" t="n">
        <v>1</v>
      </c>
      <c r="AS173" s="131" t="n">
        <f aca="false">RANDBETWEEN(0,1)</f>
        <v>0</v>
      </c>
      <c r="AT173" s="131" t="n">
        <v>1</v>
      </c>
      <c r="AU173" s="131" t="n">
        <f aca="false">RANDBETWEEN(0,1)</f>
        <v>1</v>
      </c>
      <c r="AV173" s="131" t="n">
        <v>0</v>
      </c>
      <c r="AW173" s="131" t="n">
        <f aca="false">RANDBETWEEN(0,1)</f>
        <v>1</v>
      </c>
      <c r="AX173" s="131" t="n">
        <f aca="false">RANDBETWEEN(0,1)</f>
        <v>0</v>
      </c>
      <c r="AY173" s="131" t="n">
        <f aca="false">RANDBETWEEN(0,1)</f>
        <v>1</v>
      </c>
      <c r="AZ173" s="131" t="n">
        <v>1</v>
      </c>
      <c r="BA173" s="131" t="n">
        <f aca="false">RANDBETWEEN(0,1)</f>
        <v>1</v>
      </c>
      <c r="BB173" s="131" t="n">
        <v>1</v>
      </c>
      <c r="BC173" s="131" t="n">
        <f aca="false">RANDBETWEEN(0,1)</f>
        <v>1</v>
      </c>
      <c r="BD173" s="131" t="n">
        <f aca="false">RANDBETWEEN(0,1)</f>
        <v>0</v>
      </c>
      <c r="BE173" s="132" t="n">
        <f aca="false">RANDBETWEEN(40/6,70/6)/10*$AK$24</f>
        <v>1080</v>
      </c>
      <c r="BF173" s="133" t="n">
        <f aca="false">RANDBETWEEN(60,100)/100</f>
        <v>0.9</v>
      </c>
      <c r="BG173" s="132" t="n">
        <f aca="false">(AO173*$AK$8+AP173*$AK$9+AQ173*$AK$10+AR173*$AK$11+AS173*$AK$12+AT173*$AK$13+AU173*$AK$14+AV173*$AK$15+AW173*$AK$16+AX173*$AK$17+AY173*$AK$18+AZ173*$AK$19+BA173*$AK$20+BB173*$AK$21+BC173*$AK$22+BD173*$AK$23+BE173) * BF173</f>
        <v>10152</v>
      </c>
      <c r="BH173" s="133" t="n">
        <f aca="false">RANDBETWEEN(80,100)/100</f>
        <v>0.95</v>
      </c>
      <c r="BI173" s="132" t="n">
        <f aca="false">(AO173*$AK$8+AP173*$AK$9+AQ173*$AK$10+AR173*$AK$11+AS173*$AK$12+AT173*$AK$13+AU173*$AK$14+AV173*$AK$15+AW173*$AK$16+AX173*$AK$17+AY173*$AK$18+AZ173*$AK$19+BA173*$AK$20+BB173*$AK$21+BC173*$AK$22+BD173*$AK$23+BE173) * BH173</f>
        <v>10716</v>
      </c>
      <c r="BN173" s="134"/>
      <c r="BO173" s="135"/>
      <c r="BP173" s="156" t="n">
        <f aca="false">M1326</f>
        <v>9094.0040125</v>
      </c>
      <c r="BQ173" s="157" t="n">
        <f aca="false">AC1326</f>
        <v>10381.48775</v>
      </c>
      <c r="BT173" s="82"/>
      <c r="BU173" s="158"/>
      <c r="BV173" s="140" t="n">
        <f aca="false">QUOTIENT(BW173,$BW$5)</f>
        <v>41</v>
      </c>
      <c r="BW173" s="17" t="n">
        <v>165</v>
      </c>
      <c r="BX173" s="141"/>
      <c r="BY173" s="191" t="s">
        <v>84</v>
      </c>
      <c r="BZ173" s="160" t="e">
        <f aca="true">INDIRECT( ADDRESS(CELL("строка",BG173)-BW173+BV173,68)) * CL173</f>
        <v>#VALUE!</v>
      </c>
      <c r="CA173" s="161" t="e">
        <f aca="true">INDIRECT( ADDRESS(CELL("строка",BG173)-BW173+BV173,59)) *CI173</f>
        <v>#VALUE!</v>
      </c>
      <c r="CB173" s="162" t="e">
        <f aca="true">INDIRECT( ADDRESS(CELL("строка",BG173)-BW173+BV173,69)) * CL173</f>
        <v>#VALUE!</v>
      </c>
      <c r="CC173" s="163" t="e">
        <f aca="true">INDIRECT( ADDRESS(CELL("строка",BG173)-BW173+BV173,61)) *CI173</f>
        <v>#VALUE!</v>
      </c>
      <c r="CD173" s="164" t="e">
        <f aca="false">BZ173-CA173</f>
        <v>#VALUE!</v>
      </c>
      <c r="CE173" s="189" t="e">
        <f aca="false">CB173-CC173</f>
        <v>#VALUE!</v>
      </c>
      <c r="CI173" s="22" t="n">
        <f aca="false">$CI$5</f>
        <v>0.3</v>
      </c>
      <c r="CL173" s="23" t="n">
        <f aca="false">CL169</f>
        <v>0.25</v>
      </c>
    </row>
    <row r="174" customFormat="false" ht="13.25" hidden="false" customHeight="true" outlineLevel="0" collapsed="false">
      <c r="A174" s="151" t="s">
        <v>269</v>
      </c>
      <c r="B174" s="152" t="n">
        <v>-2.1</v>
      </c>
      <c r="C174" s="152" t="n">
        <v>767.9</v>
      </c>
      <c r="D174" s="153" t="n">
        <v>74</v>
      </c>
      <c r="E174" s="154" t="s">
        <v>83</v>
      </c>
      <c r="F174" s="153" t="n">
        <v>6</v>
      </c>
      <c r="G174" s="115" t="n">
        <v>0.15</v>
      </c>
      <c r="H174" s="116" t="n">
        <f aca="false">RANDBETWEEN(80,100)/100</f>
        <v>0.93</v>
      </c>
      <c r="I174" s="117" t="n">
        <v>0.375833333333333</v>
      </c>
      <c r="J174" s="118" t="n">
        <v>0.375833333333333</v>
      </c>
      <c r="K174" s="119" t="n">
        <f aca="false">(J174 * 24) * $B$3 * $F$3 * (1 - 0.7*AVERAGE(G174:G181)) * AVERAGE(H174:H181)</f>
        <v>8921.2761</v>
      </c>
      <c r="L174" s="118" t="n">
        <f aca="false">IF(AVERAGE(F174:F181)&gt; $J$3, $B$4*$F$4*AVERAGE(F174:F181)/$B$5*24*AVERAGE(H174:H181), $B$4*$F$4*AVERAGE(F174:F181)/$B$5*24*AVERAGE(H174:H181) * 0.2)</f>
        <v>51336</v>
      </c>
      <c r="M174" s="179" t="n">
        <f aca="false">K174+L174</f>
        <v>60257.2761</v>
      </c>
      <c r="N174" s="121"/>
      <c r="P174" s="121"/>
      <c r="Q174" s="151" t="s">
        <v>269</v>
      </c>
      <c r="R174" s="152" t="n">
        <v>-8.5</v>
      </c>
      <c r="S174" s="152" t="n">
        <v>759.8</v>
      </c>
      <c r="T174" s="153" t="n">
        <v>60</v>
      </c>
      <c r="U174" s="154" t="s">
        <v>78</v>
      </c>
      <c r="V174" s="153" t="n">
        <v>2</v>
      </c>
      <c r="W174" s="115" t="n">
        <v>0.9</v>
      </c>
      <c r="X174" s="116" t="n">
        <f aca="false">RANDBETWEEN(80,100)/100</f>
        <v>0.82</v>
      </c>
      <c r="Y174" s="117" t="n">
        <v>0.309918981481481</v>
      </c>
      <c r="Z174" s="118" t="n">
        <v>0.309918981481481</v>
      </c>
      <c r="AA174" s="119" t="n">
        <f aca="false">(Z174 * 24) * $B$3 * $F$3 * (1 - 0.7 * AVERAGE(W174:W181)) * AVERAGE(X174:X181)</f>
        <v>3000.7394015625</v>
      </c>
      <c r="AB174" s="123" t="n">
        <f aca="false">IF(AVERAGE(V174:V181)&gt; $J$3, $B$4*$F$4*AVERAGE(V174:V181)/$B$5*24*AVERAGE(X174:X181), $B$4*$F$4*AVERAGE(V174:V181)/$B$5*24*AVERAGE(X174:X181) * 0.2)</f>
        <v>2527.2</v>
      </c>
      <c r="AC174" s="124" t="n">
        <f aca="false">AA174+AB174</f>
        <v>5527.9394015625</v>
      </c>
      <c r="AG174" s="186"/>
      <c r="AM174" s="128" t="n">
        <f aca="false">AM173-1</f>
        <v>44792</v>
      </c>
      <c r="AN174" s="129" t="str">
        <f aca="false">TEXT(AM174,"дддд")</f>
        <v>пятница</v>
      </c>
      <c r="AO174" s="130" t="n">
        <v>1</v>
      </c>
      <c r="AP174" s="131" t="n">
        <v>1</v>
      </c>
      <c r="AQ174" s="131" t="n">
        <f aca="false">RANDBETWEEN(0,1)</f>
        <v>0</v>
      </c>
      <c r="AR174" s="131" t="n">
        <v>1</v>
      </c>
      <c r="AS174" s="131" t="n">
        <f aca="false">RANDBETWEEN(0,1)</f>
        <v>0</v>
      </c>
      <c r="AT174" s="131" t="n">
        <v>1</v>
      </c>
      <c r="AU174" s="131" t="n">
        <f aca="false">RANDBETWEEN(0,1)</f>
        <v>1</v>
      </c>
      <c r="AV174" s="131" t="n">
        <v>0</v>
      </c>
      <c r="AW174" s="131" t="n">
        <f aca="false">RANDBETWEEN(0,1)</f>
        <v>1</v>
      </c>
      <c r="AX174" s="131" t="n">
        <f aca="false">RANDBETWEEN(0,1)</f>
        <v>1</v>
      </c>
      <c r="AY174" s="131" t="n">
        <f aca="false">RANDBETWEEN(0,1)</f>
        <v>0</v>
      </c>
      <c r="AZ174" s="131" t="n">
        <v>1</v>
      </c>
      <c r="BA174" s="131" t="n">
        <f aca="false">RANDBETWEEN(0,1)</f>
        <v>0</v>
      </c>
      <c r="BB174" s="131" t="n">
        <v>1</v>
      </c>
      <c r="BC174" s="131" t="n">
        <f aca="false">RANDBETWEEN(0,1)</f>
        <v>0</v>
      </c>
      <c r="BD174" s="131" t="n">
        <f aca="false">RANDBETWEEN(0,1)</f>
        <v>1</v>
      </c>
      <c r="BE174" s="132" t="n">
        <f aca="false">RANDBETWEEN(40/6,70/6)/10*$AK$24</f>
        <v>840</v>
      </c>
      <c r="BF174" s="133" t="n">
        <f aca="false">RANDBETWEEN(60,100)/100</f>
        <v>0.82</v>
      </c>
      <c r="BG174" s="132" t="n">
        <f aca="false">(AO174*$AK$8+AP174*$AK$9+AQ174*$AK$10+AR174*$AK$11+AS174*$AK$12+AT174*$AK$13+AU174*$AK$14+AV174*$AK$15+AW174*$AK$16+AX174*$AK$17+AY174*$AK$18+AZ174*$AK$19+BA174*$AK$20+BB174*$AK$21+BC174*$AK$22+BD174*$AK$23+BE174) * BF174</f>
        <v>8429.6</v>
      </c>
      <c r="BH174" s="133" t="n">
        <f aca="false">RANDBETWEEN(80,100)/100</f>
        <v>0.88</v>
      </c>
      <c r="BI174" s="132" t="n">
        <f aca="false">(AO174*$AK$8+AP174*$AK$9+AQ174*$AK$10+AR174*$AK$11+AS174*$AK$12+AT174*$AK$13+AU174*$AK$14+AV174*$AK$15+AW174*$AK$16+AX174*$AK$17+AY174*$AK$18+AZ174*$AK$19+BA174*$AK$20+BB174*$AK$21+BC174*$AK$22+BD174*$AK$23+BE174) * BH174</f>
        <v>9046.4</v>
      </c>
      <c r="BN174" s="134"/>
      <c r="BO174" s="135"/>
      <c r="BP174" s="156" t="n">
        <f aca="false">M1334</f>
        <v>16673.44965625</v>
      </c>
      <c r="BQ174" s="157" t="n">
        <f aca="false">AC1334</f>
        <v>8869.77061875</v>
      </c>
      <c r="BT174" s="82"/>
      <c r="BU174" s="158"/>
      <c r="BV174" s="140" t="n">
        <f aca="false">QUOTIENT(BW174,$BW$5)</f>
        <v>41</v>
      </c>
      <c r="BW174" s="17" t="n">
        <v>166</v>
      </c>
      <c r="BX174" s="141"/>
      <c r="BY174" s="191" t="s">
        <v>58</v>
      </c>
      <c r="BZ174" s="160" t="e">
        <f aca="true">INDIRECT( ADDRESS(CELL("строка",BG174)-BW174+BV174,68)) * CL174</f>
        <v>#VALUE!</v>
      </c>
      <c r="CA174" s="161" t="e">
        <f aca="true">INDIRECT( ADDRESS(CELL("строка",BG174)-BW174+BV174,59)) *CI174</f>
        <v>#VALUE!</v>
      </c>
      <c r="CB174" s="162" t="e">
        <f aca="true">INDIRECT( ADDRESS(CELL("строка",BG174)-BW174+BV174,69)) * CL174</f>
        <v>#VALUE!</v>
      </c>
      <c r="CC174" s="163" t="e">
        <f aca="true">INDIRECT( ADDRESS(CELL("строка",BG174)-BW174+BV174,61)) *CI174</f>
        <v>#VALUE!</v>
      </c>
      <c r="CD174" s="164" t="e">
        <f aca="false">BZ174-CA174</f>
        <v>#VALUE!</v>
      </c>
      <c r="CE174" s="189" t="e">
        <f aca="false">CB174-CC174</f>
        <v>#VALUE!</v>
      </c>
      <c r="CI174" s="22" t="n">
        <f aca="false">$CI$6</f>
        <v>0.4</v>
      </c>
      <c r="CL174" s="23" t="n">
        <f aca="false">CL170</f>
        <v>0.25</v>
      </c>
    </row>
    <row r="175" customFormat="false" ht="13.25" hidden="false" customHeight="true" outlineLevel="0" collapsed="false">
      <c r="A175" s="151" t="s">
        <v>270</v>
      </c>
      <c r="B175" s="152" t="n">
        <v>-0.6</v>
      </c>
      <c r="C175" s="152" t="n">
        <v>768.4</v>
      </c>
      <c r="D175" s="153" t="n">
        <v>67</v>
      </c>
      <c r="E175" s="154" t="s">
        <v>83</v>
      </c>
      <c r="F175" s="153" t="n">
        <v>7.5</v>
      </c>
      <c r="G175" s="115" t="n">
        <v>0.25</v>
      </c>
      <c r="H175" s="116" t="n">
        <f aca="false">RANDBETWEEN(80,100)/100</f>
        <v>0.82</v>
      </c>
      <c r="I175" s="117"/>
      <c r="J175" s="118"/>
      <c r="K175" s="119"/>
      <c r="L175" s="118"/>
      <c r="M175" s="179"/>
      <c r="N175" s="121"/>
      <c r="P175" s="121"/>
      <c r="Q175" s="151" t="s">
        <v>270</v>
      </c>
      <c r="R175" s="152" t="n">
        <v>-8.8</v>
      </c>
      <c r="S175" s="152" t="n">
        <v>760.6</v>
      </c>
      <c r="T175" s="153" t="n">
        <v>60</v>
      </c>
      <c r="U175" s="154" t="s">
        <v>91</v>
      </c>
      <c r="V175" s="153" t="n">
        <v>2</v>
      </c>
      <c r="W175" s="115" t="n">
        <v>0.9</v>
      </c>
      <c r="X175" s="116" t="n">
        <f aca="false">RANDBETWEEN(80,100)/100</f>
        <v>0.9</v>
      </c>
      <c r="Y175" s="117"/>
      <c r="Z175" s="118"/>
      <c r="AA175" s="119"/>
      <c r="AB175" s="123"/>
      <c r="AC175" s="124"/>
      <c r="AG175" s="186"/>
      <c r="AM175" s="128" t="n">
        <f aca="false">AM174-1</f>
        <v>44791</v>
      </c>
      <c r="AN175" s="129" t="str">
        <f aca="false">TEXT(AM175,"дддд")</f>
        <v>четверг</v>
      </c>
      <c r="AO175" s="130" t="n">
        <v>1</v>
      </c>
      <c r="AP175" s="131" t="n">
        <v>1</v>
      </c>
      <c r="AQ175" s="131" t="n">
        <f aca="false">RANDBETWEEN(0,1)</f>
        <v>0</v>
      </c>
      <c r="AR175" s="131" t="n">
        <v>1</v>
      </c>
      <c r="AS175" s="131" t="n">
        <f aca="false">RANDBETWEEN(0,1)</f>
        <v>0</v>
      </c>
      <c r="AT175" s="131" t="n">
        <v>1</v>
      </c>
      <c r="AU175" s="131" t="n">
        <f aca="false">RANDBETWEEN(0,1)</f>
        <v>1</v>
      </c>
      <c r="AV175" s="131" t="n">
        <v>0</v>
      </c>
      <c r="AW175" s="131" t="n">
        <f aca="false">RANDBETWEEN(0,1)</f>
        <v>0</v>
      </c>
      <c r="AX175" s="131" t="n">
        <f aca="false">RANDBETWEEN(0,1)</f>
        <v>1</v>
      </c>
      <c r="AY175" s="131" t="n">
        <f aca="false">RANDBETWEEN(0,1)</f>
        <v>1</v>
      </c>
      <c r="AZ175" s="131" t="n">
        <v>1</v>
      </c>
      <c r="BA175" s="131" t="n">
        <f aca="false">RANDBETWEEN(0,1)</f>
        <v>1</v>
      </c>
      <c r="BB175" s="131" t="n">
        <v>1</v>
      </c>
      <c r="BC175" s="131" t="n">
        <f aca="false">RANDBETWEEN(0,1)</f>
        <v>0</v>
      </c>
      <c r="BD175" s="131" t="n">
        <f aca="false">RANDBETWEEN(0,1)</f>
        <v>1</v>
      </c>
      <c r="BE175" s="132" t="n">
        <f aca="false">RANDBETWEEN(40/6,70/6)/10*$AK$24</f>
        <v>840</v>
      </c>
      <c r="BF175" s="133" t="n">
        <f aca="false">RANDBETWEEN(60,100)/100</f>
        <v>0.96</v>
      </c>
      <c r="BG175" s="132" t="n">
        <f aca="false">(AO175*$AK$8+AP175*$AK$9+AQ175*$AK$10+AR175*$AK$11+AS175*$AK$12+AT175*$AK$13+AU175*$AK$14+AV175*$AK$15+AW175*$AK$16+AX175*$AK$17+AY175*$AK$18+AZ175*$AK$19+BA175*$AK$20+BB175*$AK$21+BC175*$AK$22+BD175*$AK$23+BE175) * BF175</f>
        <v>10252.8</v>
      </c>
      <c r="BH175" s="133" t="n">
        <f aca="false">RANDBETWEEN(80,100)/100</f>
        <v>1</v>
      </c>
      <c r="BI175" s="132" t="n">
        <f aca="false">(AO175*$AK$8+AP175*$AK$9+AQ175*$AK$10+AR175*$AK$11+AS175*$AK$12+AT175*$AK$13+AU175*$AK$14+AV175*$AK$15+AW175*$AK$16+AX175*$AK$17+AY175*$AK$18+AZ175*$AK$19+BA175*$AK$20+BB175*$AK$21+BC175*$AK$22+BD175*$AK$23+BE175) * BH175</f>
        <v>10680</v>
      </c>
      <c r="BN175" s="134"/>
      <c r="BO175" s="135"/>
      <c r="BP175" s="156" t="n">
        <f aca="false">M1342</f>
        <v>8690.51745</v>
      </c>
      <c r="BQ175" s="157" t="n">
        <f aca="false">AC1342</f>
        <v>14950.8426666667</v>
      </c>
      <c r="BT175" s="82" t="e">
        <f aca="false">IF(SUM(CD172:CD175) &gt; 0,0,(SUM(CD172:CD175))/(-$BM$10*1000))</f>
        <v>#VALUE!</v>
      </c>
      <c r="BU175" s="158" t="e">
        <f aca="false">IF(SUM(CE172:CE175) &gt; 0,0,(SUM(CE172:CE175))/(-$BM$10*1000))</f>
        <v>#VALUE!</v>
      </c>
      <c r="BV175" s="140" t="n">
        <f aca="false">QUOTIENT(BW175,$BW$5)</f>
        <v>41</v>
      </c>
      <c r="BW175" s="17" t="n">
        <v>167</v>
      </c>
      <c r="BX175" s="141"/>
      <c r="BY175" s="192" t="s">
        <v>75</v>
      </c>
      <c r="BZ175" s="172" t="e">
        <f aca="true">INDIRECT( ADDRESS(CELL("строка",BG175)-BW175+BV175,68)) * CL175</f>
        <v>#VALUE!</v>
      </c>
      <c r="CA175" s="173" t="e">
        <f aca="true">INDIRECT( ADDRESS(CELL("строка",BG175)-BW175+BV175,59)) * CI175</f>
        <v>#VALUE!</v>
      </c>
      <c r="CB175" s="174" t="e">
        <f aca="true">INDIRECT( ADDRESS(CELL("строка",BG175)-BW175+BV175,69)) * CL175</f>
        <v>#VALUE!</v>
      </c>
      <c r="CC175" s="175" t="e">
        <f aca="true">INDIRECT( ADDRESS(CELL("строка",BG175)-BW175+BV175,61)) *CI175</f>
        <v>#VALUE!</v>
      </c>
      <c r="CD175" s="176" t="e">
        <f aca="false">BZ175-CA175</f>
        <v>#VALUE!</v>
      </c>
      <c r="CE175" s="187" t="e">
        <f aca="false">CB175-CC175</f>
        <v>#VALUE!</v>
      </c>
      <c r="CI175" s="178" t="n">
        <f aca="false">$CI$7</f>
        <v>0.1</v>
      </c>
      <c r="CL175" s="23" t="n">
        <f aca="false">CL171</f>
        <v>0.25</v>
      </c>
    </row>
    <row r="176" customFormat="false" ht="13.25" hidden="false" customHeight="true" outlineLevel="0" collapsed="false">
      <c r="A176" s="151" t="s">
        <v>271</v>
      </c>
      <c r="B176" s="152" t="n">
        <v>3</v>
      </c>
      <c r="C176" s="152" t="n">
        <v>768.2</v>
      </c>
      <c r="D176" s="153" t="n">
        <v>47</v>
      </c>
      <c r="E176" s="154" t="s">
        <v>83</v>
      </c>
      <c r="F176" s="153" t="n">
        <v>9</v>
      </c>
      <c r="G176" s="115" t="n">
        <v>0.25</v>
      </c>
      <c r="H176" s="116" t="n">
        <f aca="false">RANDBETWEEN(80,100)/100</f>
        <v>0.93</v>
      </c>
      <c r="I176" s="117"/>
      <c r="J176" s="118"/>
      <c r="K176" s="119"/>
      <c r="L176" s="118"/>
      <c r="M176" s="179"/>
      <c r="N176" s="121"/>
      <c r="P176" s="121"/>
      <c r="Q176" s="151" t="s">
        <v>271</v>
      </c>
      <c r="R176" s="152" t="n">
        <v>-9</v>
      </c>
      <c r="S176" s="152" t="n">
        <v>761.2</v>
      </c>
      <c r="T176" s="153" t="n">
        <v>62</v>
      </c>
      <c r="U176" s="154" t="s">
        <v>78</v>
      </c>
      <c r="V176" s="153" t="n">
        <v>2</v>
      </c>
      <c r="W176" s="115" t="n">
        <v>0.9</v>
      </c>
      <c r="X176" s="116" t="n">
        <f aca="false">RANDBETWEEN(80,100)/100</f>
        <v>0.81</v>
      </c>
      <c r="Y176" s="117"/>
      <c r="Z176" s="118"/>
      <c r="AA176" s="119"/>
      <c r="AB176" s="123"/>
      <c r="AC176" s="124"/>
      <c r="AG176" s="186"/>
      <c r="AM176" s="128" t="n">
        <f aca="false">AM175-1</f>
        <v>44790</v>
      </c>
      <c r="AN176" s="129" t="str">
        <f aca="false">TEXT(AM176,"дддд")</f>
        <v>среда</v>
      </c>
      <c r="AO176" s="130" t="n">
        <v>1</v>
      </c>
      <c r="AP176" s="131" t="n">
        <v>1</v>
      </c>
      <c r="AQ176" s="131" t="n">
        <f aca="false">RANDBETWEEN(0,1)</f>
        <v>0</v>
      </c>
      <c r="AR176" s="131" t="n">
        <v>1</v>
      </c>
      <c r="AS176" s="131" t="n">
        <f aca="false">RANDBETWEEN(0,1)</f>
        <v>1</v>
      </c>
      <c r="AT176" s="131" t="n">
        <v>1</v>
      </c>
      <c r="AU176" s="131" t="n">
        <f aca="false">RANDBETWEEN(0,1)</f>
        <v>0</v>
      </c>
      <c r="AV176" s="131" t="n">
        <v>0</v>
      </c>
      <c r="AW176" s="131" t="n">
        <f aca="false">RANDBETWEEN(0,1)</f>
        <v>0</v>
      </c>
      <c r="AX176" s="131" t="n">
        <f aca="false">RANDBETWEEN(0,1)</f>
        <v>0</v>
      </c>
      <c r="AY176" s="131" t="n">
        <f aca="false">RANDBETWEEN(0,1)</f>
        <v>0</v>
      </c>
      <c r="AZ176" s="131" t="n">
        <v>1</v>
      </c>
      <c r="BA176" s="131" t="n">
        <f aca="false">RANDBETWEEN(0,1)</f>
        <v>0</v>
      </c>
      <c r="BB176" s="131" t="n">
        <v>1</v>
      </c>
      <c r="BC176" s="131" t="n">
        <f aca="false">RANDBETWEEN(0,1)</f>
        <v>0</v>
      </c>
      <c r="BD176" s="131" t="n">
        <f aca="false">RANDBETWEEN(0,1)</f>
        <v>1</v>
      </c>
      <c r="BE176" s="132" t="n">
        <f aca="false">RANDBETWEEN(40/6,70/6)/10*$AK$24</f>
        <v>840</v>
      </c>
      <c r="BF176" s="133" t="n">
        <f aca="false">RANDBETWEEN(60,100)/100</f>
        <v>0.67</v>
      </c>
      <c r="BG176" s="132" t="n">
        <f aca="false">(AO176*$AK$8+AP176*$AK$9+AQ176*$AK$10+AR176*$AK$11+AS176*$AK$12+AT176*$AK$13+AU176*$AK$14+AV176*$AK$15+AW176*$AK$16+AX176*$AK$17+AY176*$AK$18+AZ176*$AK$19+BA176*$AK$20+BB176*$AK$21+BC176*$AK$22+BD176*$AK$23+BE176) * BF176</f>
        <v>5494</v>
      </c>
      <c r="BH176" s="133" t="n">
        <f aca="false">RANDBETWEEN(80,100)/100</f>
        <v>0.81</v>
      </c>
      <c r="BI176" s="132" t="n">
        <f aca="false">(AO176*$AK$8+AP176*$AK$9+AQ176*$AK$10+AR176*$AK$11+AS176*$AK$12+AT176*$AK$13+AU176*$AK$14+AV176*$AK$15+AW176*$AK$16+AX176*$AK$17+AY176*$AK$18+AZ176*$AK$19+BA176*$AK$20+BB176*$AK$21+BC176*$AK$22+BD176*$AK$23+BE176) * BH176</f>
        <v>6642</v>
      </c>
      <c r="BN176" s="134"/>
      <c r="BO176" s="135"/>
      <c r="BP176" s="156" t="n">
        <f aca="false">M1350</f>
        <v>14496.8964125</v>
      </c>
      <c r="BQ176" s="157" t="n">
        <f aca="false">AC1350</f>
        <v>14542.7475972222</v>
      </c>
      <c r="BT176" s="82" t="s">
        <v>79</v>
      </c>
      <c r="BU176" s="158"/>
      <c r="BV176" s="140" t="n">
        <f aca="false">QUOTIENT(BW176,$BW$5)</f>
        <v>42</v>
      </c>
      <c r="BW176" s="17" t="n">
        <v>168</v>
      </c>
      <c r="BX176" s="141" t="n">
        <f aca="false">DATE(2023,2,(1-QUOTIENT(BW176,$BW$5)))</f>
        <v>44916</v>
      </c>
      <c r="BY176" s="190" t="s">
        <v>80</v>
      </c>
      <c r="BZ176" s="143" t="e">
        <f aca="true">INDIRECT( ADDRESS(CELL("строка",BG176)-BW176+BV176,68)) * CL176</f>
        <v>#VALUE!</v>
      </c>
      <c r="CA176" s="144" t="e">
        <f aca="true">INDIRECT( ADDRESS(CELL("строка",BG176)-BW176+BV176,59)) *CI176</f>
        <v>#VALUE!</v>
      </c>
      <c r="CB176" s="145" t="e">
        <f aca="true">INDIRECT( ADDRESS(CELL("строка",BG176)-BW176+BV176,69)) * CL176</f>
        <v>#VALUE!</v>
      </c>
      <c r="CC176" s="146" t="e">
        <f aca="true">INDIRECT( ADDRESS(CELL("строка",BG176)-BW176+BV176,61)) *CI176</f>
        <v>#VALUE!</v>
      </c>
      <c r="CD176" s="147" t="e">
        <f aca="false">BZ176-CA176</f>
        <v>#VALUE!</v>
      </c>
      <c r="CE176" s="188" t="e">
        <f aca="false">CB176-CC176</f>
        <v>#VALUE!</v>
      </c>
      <c r="CI176" s="22" t="n">
        <f aca="false">$CI$4</f>
        <v>0.2</v>
      </c>
      <c r="CL176" s="23" t="n">
        <f aca="false">CL172</f>
        <v>0.25</v>
      </c>
    </row>
    <row r="177" customFormat="false" ht="13.25" hidden="false" customHeight="true" outlineLevel="0" collapsed="false">
      <c r="A177" s="151" t="s">
        <v>272</v>
      </c>
      <c r="B177" s="152" t="n">
        <v>0.7</v>
      </c>
      <c r="C177" s="152" t="n">
        <v>768.6</v>
      </c>
      <c r="D177" s="153" t="n">
        <v>52</v>
      </c>
      <c r="E177" s="154" t="s">
        <v>107</v>
      </c>
      <c r="F177" s="153" t="n">
        <v>10.5</v>
      </c>
      <c r="G177" s="115" t="n">
        <v>0.05</v>
      </c>
      <c r="H177" s="116" t="n">
        <f aca="false">RANDBETWEEN(80,100)/100</f>
        <v>0.92</v>
      </c>
      <c r="I177" s="117"/>
      <c r="J177" s="118"/>
      <c r="K177" s="119"/>
      <c r="L177" s="118"/>
      <c r="M177" s="179"/>
      <c r="N177" s="121"/>
      <c r="P177" s="121"/>
      <c r="Q177" s="151" t="s">
        <v>272</v>
      </c>
      <c r="R177" s="152" t="n">
        <v>-9.6</v>
      </c>
      <c r="S177" s="152" t="n">
        <v>762.6</v>
      </c>
      <c r="T177" s="153" t="n">
        <v>60</v>
      </c>
      <c r="U177" s="154" t="s">
        <v>78</v>
      </c>
      <c r="V177" s="153" t="n">
        <v>2</v>
      </c>
      <c r="W177" s="115" t="n">
        <v>0.9</v>
      </c>
      <c r="X177" s="116" t="n">
        <f aca="false">RANDBETWEEN(80,100)/100</f>
        <v>0.8</v>
      </c>
      <c r="Y177" s="117"/>
      <c r="Z177" s="118"/>
      <c r="AA177" s="119"/>
      <c r="AB177" s="123"/>
      <c r="AC177" s="124"/>
      <c r="AG177" s="186"/>
      <c r="AM177" s="128" t="n">
        <f aca="false">AM176-1</f>
        <v>44789</v>
      </c>
      <c r="AN177" s="129" t="str">
        <f aca="false">TEXT(AM177,"дддд")</f>
        <v>вторник</v>
      </c>
      <c r="AO177" s="130" t="n">
        <v>1</v>
      </c>
      <c r="AP177" s="131" t="n">
        <v>1</v>
      </c>
      <c r="AQ177" s="131" t="n">
        <f aca="false">RANDBETWEEN(0,1)</f>
        <v>0</v>
      </c>
      <c r="AR177" s="131" t="n">
        <v>1</v>
      </c>
      <c r="AS177" s="131" t="n">
        <f aca="false">RANDBETWEEN(0,1)</f>
        <v>0</v>
      </c>
      <c r="AT177" s="131" t="n">
        <v>1</v>
      </c>
      <c r="AU177" s="131" t="n">
        <f aca="false">RANDBETWEEN(0,1)</f>
        <v>0</v>
      </c>
      <c r="AV177" s="131" t="n">
        <v>0</v>
      </c>
      <c r="AW177" s="131" t="n">
        <f aca="false">RANDBETWEEN(0,1)</f>
        <v>1</v>
      </c>
      <c r="AX177" s="131" t="n">
        <f aca="false">RANDBETWEEN(0,1)</f>
        <v>1</v>
      </c>
      <c r="AY177" s="131" t="n">
        <f aca="false">RANDBETWEEN(0,1)</f>
        <v>1</v>
      </c>
      <c r="AZ177" s="131" t="n">
        <v>1</v>
      </c>
      <c r="BA177" s="131" t="n">
        <f aca="false">RANDBETWEEN(0,1)</f>
        <v>0</v>
      </c>
      <c r="BB177" s="131" t="n">
        <v>1</v>
      </c>
      <c r="BC177" s="131" t="n">
        <f aca="false">RANDBETWEEN(0,1)</f>
        <v>1</v>
      </c>
      <c r="BD177" s="131" t="n">
        <f aca="false">RANDBETWEEN(0,1)</f>
        <v>1</v>
      </c>
      <c r="BE177" s="132" t="n">
        <f aca="false">RANDBETWEEN(40/6,70/6)/10*$AK$24</f>
        <v>1200</v>
      </c>
      <c r="BF177" s="133" t="n">
        <f aca="false">RANDBETWEEN(60,100)/100</f>
        <v>1</v>
      </c>
      <c r="BG177" s="132" t="n">
        <f aca="false">(AO177*$AK$8+AP177*$AK$9+AQ177*$AK$10+AR177*$AK$11+AS177*$AK$12+AT177*$AK$13+AU177*$AK$14+AV177*$AK$15+AW177*$AK$16+AX177*$AK$17+AY177*$AK$18+AZ177*$AK$19+BA177*$AK$20+BB177*$AK$21+BC177*$AK$22+BD177*$AK$23+BE177) * BF177</f>
        <v>11760</v>
      </c>
      <c r="BH177" s="133" t="n">
        <f aca="false">RANDBETWEEN(80,100)/100</f>
        <v>0.94</v>
      </c>
      <c r="BI177" s="132" t="n">
        <f aca="false">(AO177*$AK$8+AP177*$AK$9+AQ177*$AK$10+AR177*$AK$11+AS177*$AK$12+AT177*$AK$13+AU177*$AK$14+AV177*$AK$15+AW177*$AK$16+AX177*$AK$17+AY177*$AK$18+AZ177*$AK$19+BA177*$AK$20+BB177*$AK$21+BC177*$AK$22+BD177*$AK$23+BE177) * BH177</f>
        <v>11054.4</v>
      </c>
      <c r="BN177" s="134"/>
      <c r="BO177" s="135"/>
      <c r="BP177" s="156" t="n">
        <f aca="false">M1358</f>
        <v>38958.7594666667</v>
      </c>
      <c r="BQ177" s="157" t="n">
        <f aca="false">AC1358</f>
        <v>12688.245</v>
      </c>
      <c r="BT177" s="82"/>
      <c r="BU177" s="158"/>
      <c r="BV177" s="140" t="n">
        <f aca="false">QUOTIENT(BW177,$BW$5)</f>
        <v>42</v>
      </c>
      <c r="BW177" s="17" t="n">
        <v>169</v>
      </c>
      <c r="BX177" s="141"/>
      <c r="BY177" s="191" t="s">
        <v>84</v>
      </c>
      <c r="BZ177" s="160" t="e">
        <f aca="true">INDIRECT( ADDRESS(CELL("строка",BG177)-BW177+BV177,68)) * CL177</f>
        <v>#VALUE!</v>
      </c>
      <c r="CA177" s="161" t="e">
        <f aca="true">INDIRECT( ADDRESS(CELL("строка",BG177)-BW177+BV177,59)) *CI177</f>
        <v>#VALUE!</v>
      </c>
      <c r="CB177" s="162" t="e">
        <f aca="true">INDIRECT( ADDRESS(CELL("строка",BG177)-BW177+BV177,69)) * CL177</f>
        <v>#VALUE!</v>
      </c>
      <c r="CC177" s="163" t="e">
        <f aca="true">INDIRECT( ADDRESS(CELL("строка",BG177)-BW177+BV177,61)) *CI177</f>
        <v>#VALUE!</v>
      </c>
      <c r="CD177" s="164" t="e">
        <f aca="false">BZ177-CA177</f>
        <v>#VALUE!</v>
      </c>
      <c r="CE177" s="189" t="e">
        <f aca="false">CB177-CC177</f>
        <v>#VALUE!</v>
      </c>
      <c r="CI177" s="22" t="n">
        <f aca="false">$CI$5</f>
        <v>0.3</v>
      </c>
      <c r="CL177" s="23" t="n">
        <f aca="false">CL173</f>
        <v>0.25</v>
      </c>
    </row>
    <row r="178" customFormat="false" ht="13.25" hidden="false" customHeight="true" outlineLevel="0" collapsed="false">
      <c r="A178" s="151" t="s">
        <v>273</v>
      </c>
      <c r="B178" s="152" t="n">
        <v>-4.7</v>
      </c>
      <c r="C178" s="152" t="n">
        <v>769</v>
      </c>
      <c r="D178" s="153" t="n">
        <v>68</v>
      </c>
      <c r="E178" s="154" t="s">
        <v>83</v>
      </c>
      <c r="F178" s="153" t="n">
        <v>7.5</v>
      </c>
      <c r="G178" s="115" t="n">
        <v>0.05</v>
      </c>
      <c r="H178" s="116" t="n">
        <f aca="false">RANDBETWEEN(80,100)/100</f>
        <v>0.98</v>
      </c>
      <c r="I178" s="117"/>
      <c r="J178" s="118"/>
      <c r="K178" s="119"/>
      <c r="L178" s="118"/>
      <c r="M178" s="179"/>
      <c r="N178" s="121"/>
      <c r="P178" s="121"/>
      <c r="Q178" s="151" t="s">
        <v>273</v>
      </c>
      <c r="R178" s="152" t="n">
        <v>-11.4</v>
      </c>
      <c r="S178" s="152" t="n">
        <v>763.2</v>
      </c>
      <c r="T178" s="153" t="n">
        <v>58</v>
      </c>
      <c r="U178" s="154" t="s">
        <v>78</v>
      </c>
      <c r="V178" s="153" t="n">
        <v>1</v>
      </c>
      <c r="W178" s="115" t="n">
        <v>0.9</v>
      </c>
      <c r="X178" s="116" t="n">
        <f aca="false">RANDBETWEEN(80,100)/100</f>
        <v>0.8</v>
      </c>
      <c r="Y178" s="117"/>
      <c r="Z178" s="118"/>
      <c r="AA178" s="119"/>
      <c r="AB178" s="123"/>
      <c r="AC178" s="124"/>
      <c r="AG178" s="186"/>
      <c r="AM178" s="128" t="n">
        <f aca="false">AM177-1</f>
        <v>44788</v>
      </c>
      <c r="AN178" s="129" t="str">
        <f aca="false">TEXT(AM178,"дддд")</f>
        <v>понедельник</v>
      </c>
      <c r="AO178" s="130" t="n">
        <v>1</v>
      </c>
      <c r="AP178" s="131" t="n">
        <v>1</v>
      </c>
      <c r="AQ178" s="131" t="n">
        <f aca="false">RANDBETWEEN(0,1)</f>
        <v>0</v>
      </c>
      <c r="AR178" s="131" t="n">
        <v>1</v>
      </c>
      <c r="AS178" s="131" t="n">
        <f aca="false">RANDBETWEEN(0,1)</f>
        <v>0</v>
      </c>
      <c r="AT178" s="131" t="n">
        <v>1</v>
      </c>
      <c r="AU178" s="131" t="n">
        <f aca="false">RANDBETWEEN(0,1)</f>
        <v>0</v>
      </c>
      <c r="AV178" s="131" t="n">
        <v>0</v>
      </c>
      <c r="AW178" s="131" t="n">
        <f aca="false">RANDBETWEEN(0,1)</f>
        <v>1</v>
      </c>
      <c r="AX178" s="131" t="n">
        <f aca="false">RANDBETWEEN(0,1)</f>
        <v>0</v>
      </c>
      <c r="AY178" s="131" t="n">
        <f aca="false">RANDBETWEEN(0,1)</f>
        <v>0</v>
      </c>
      <c r="AZ178" s="131" t="n">
        <v>1</v>
      </c>
      <c r="BA178" s="131" t="n">
        <f aca="false">RANDBETWEEN(0,1)</f>
        <v>0</v>
      </c>
      <c r="BB178" s="131" t="n">
        <v>1</v>
      </c>
      <c r="BC178" s="131" t="n">
        <f aca="false">RANDBETWEEN(0,1)</f>
        <v>1</v>
      </c>
      <c r="BD178" s="131" t="n">
        <f aca="false">RANDBETWEEN(0,1)</f>
        <v>0</v>
      </c>
      <c r="BE178" s="132" t="n">
        <f aca="false">RANDBETWEEN(40/6,70/6)/10*$AK$24</f>
        <v>1200</v>
      </c>
      <c r="BF178" s="133" t="n">
        <f aca="false">RANDBETWEEN(60,100)/100</f>
        <v>0.7</v>
      </c>
      <c r="BG178" s="132" t="n">
        <f aca="false">(AO178*$AK$8+AP178*$AK$9+AQ178*$AK$10+AR178*$AK$11+AS178*$AK$12+AT178*$AK$13+AU178*$AK$14+AV178*$AK$15+AW178*$AK$16+AX178*$AK$17+AY178*$AK$18+AZ178*$AK$19+BA178*$AK$20+BB178*$AK$21+BC178*$AK$22+BD178*$AK$23+BE178) * BF178</f>
        <v>6398</v>
      </c>
      <c r="BH178" s="133" t="n">
        <f aca="false">RANDBETWEEN(80,100)/100</f>
        <v>0.88</v>
      </c>
      <c r="BI178" s="132" t="n">
        <f aca="false">(AO178*$AK$8+AP178*$AK$9+AQ178*$AK$10+AR178*$AK$11+AS178*$AK$12+AT178*$AK$13+AU178*$AK$14+AV178*$AK$15+AW178*$AK$16+AX178*$AK$17+AY178*$AK$18+AZ178*$AK$19+BA178*$AK$20+BB178*$AK$21+BC178*$AK$22+BD178*$AK$23+BE178) * BH178</f>
        <v>8043.2</v>
      </c>
      <c r="BN178" s="134"/>
      <c r="BO178" s="135"/>
      <c r="BP178" s="156" t="n">
        <f aca="false">M1366</f>
        <v>14510.1473883333</v>
      </c>
      <c r="BQ178" s="157" t="n">
        <f aca="false">AC1366</f>
        <v>11470.38975</v>
      </c>
      <c r="BT178" s="82"/>
      <c r="BU178" s="158"/>
      <c r="BV178" s="140" t="n">
        <f aca="false">QUOTIENT(BW178,$BW$5)</f>
        <v>42</v>
      </c>
      <c r="BW178" s="17" t="n">
        <v>170</v>
      </c>
      <c r="BX178" s="141"/>
      <c r="BY178" s="191" t="s">
        <v>58</v>
      </c>
      <c r="BZ178" s="160" t="e">
        <f aca="true">INDIRECT( ADDRESS(CELL("строка",BG178)-BW178+BV178,68)) * CL178</f>
        <v>#VALUE!</v>
      </c>
      <c r="CA178" s="161" t="e">
        <f aca="true">INDIRECT( ADDRESS(CELL("строка",BG178)-BW178+BV178,59)) *CI178</f>
        <v>#VALUE!</v>
      </c>
      <c r="CB178" s="162" t="e">
        <f aca="true">INDIRECT( ADDRESS(CELL("строка",BG178)-BW178+BV178,69)) * CL178</f>
        <v>#VALUE!</v>
      </c>
      <c r="CC178" s="163" t="e">
        <f aca="true">INDIRECT( ADDRESS(CELL("строка",BG178)-BW178+BV178,61)) *CI178</f>
        <v>#VALUE!</v>
      </c>
      <c r="CD178" s="164" t="e">
        <f aca="false">BZ178-CA178</f>
        <v>#VALUE!</v>
      </c>
      <c r="CE178" s="189" t="e">
        <f aca="false">CB178-CC178</f>
        <v>#VALUE!</v>
      </c>
      <c r="CI178" s="22" t="n">
        <f aca="false">$CI$6</f>
        <v>0.4</v>
      </c>
      <c r="CL178" s="23" t="n">
        <f aca="false">CL174</f>
        <v>0.25</v>
      </c>
    </row>
    <row r="179" customFormat="false" ht="13.25" hidden="false" customHeight="true" outlineLevel="0" collapsed="false">
      <c r="A179" s="151" t="s">
        <v>274</v>
      </c>
      <c r="B179" s="152" t="n">
        <v>-6.3</v>
      </c>
      <c r="C179" s="152" t="n">
        <v>768.6</v>
      </c>
      <c r="D179" s="153" t="n">
        <v>72</v>
      </c>
      <c r="E179" s="154" t="s">
        <v>83</v>
      </c>
      <c r="F179" s="153" t="n">
        <v>7.5</v>
      </c>
      <c r="G179" s="115" t="n">
        <v>0.25</v>
      </c>
      <c r="H179" s="116" t="n">
        <f aca="false">RANDBETWEEN(80,100)/100</f>
        <v>1</v>
      </c>
      <c r="I179" s="117"/>
      <c r="J179" s="118"/>
      <c r="K179" s="119"/>
      <c r="L179" s="118"/>
      <c r="M179" s="179"/>
      <c r="N179" s="121"/>
      <c r="P179" s="121"/>
      <c r="Q179" s="151" t="s">
        <v>274</v>
      </c>
      <c r="R179" s="152" t="n">
        <v>-11.5</v>
      </c>
      <c r="S179" s="152" t="n">
        <v>763.8</v>
      </c>
      <c r="T179" s="153" t="n">
        <v>55</v>
      </c>
      <c r="U179" s="154" t="s">
        <v>78</v>
      </c>
      <c r="V179" s="153" t="n">
        <v>3</v>
      </c>
      <c r="W179" s="115" t="n">
        <v>0.9</v>
      </c>
      <c r="X179" s="116" t="n">
        <f aca="false">RANDBETWEEN(80,100)/100</f>
        <v>0.97</v>
      </c>
      <c r="Y179" s="117"/>
      <c r="Z179" s="118"/>
      <c r="AA179" s="119"/>
      <c r="AB179" s="123"/>
      <c r="AC179" s="124"/>
      <c r="AG179" s="186"/>
      <c r="AM179" s="128" t="n">
        <f aca="false">AM178-1</f>
        <v>44787</v>
      </c>
      <c r="AN179" s="129" t="str">
        <f aca="false">TEXT(AM179,"дддд")</f>
        <v>воскресенье</v>
      </c>
      <c r="AO179" s="130" t="n">
        <v>1</v>
      </c>
      <c r="AP179" s="131" t="n">
        <v>1</v>
      </c>
      <c r="AQ179" s="131" t="n">
        <f aca="false">RANDBETWEEN(0,1)</f>
        <v>1</v>
      </c>
      <c r="AR179" s="131" t="n">
        <v>1</v>
      </c>
      <c r="AS179" s="131" t="n">
        <f aca="false">RANDBETWEEN(0,1)</f>
        <v>1</v>
      </c>
      <c r="AT179" s="131" t="n">
        <v>1</v>
      </c>
      <c r="AU179" s="131" t="n">
        <f aca="false">RANDBETWEEN(0,1)</f>
        <v>0</v>
      </c>
      <c r="AV179" s="131" t="n">
        <v>0</v>
      </c>
      <c r="AW179" s="131" t="n">
        <f aca="false">RANDBETWEEN(0,1)</f>
        <v>0</v>
      </c>
      <c r="AX179" s="131" t="n">
        <f aca="false">RANDBETWEEN(0,1)</f>
        <v>0</v>
      </c>
      <c r="AY179" s="131" t="n">
        <f aca="false">RANDBETWEEN(0,1)</f>
        <v>0</v>
      </c>
      <c r="AZ179" s="131" t="n">
        <v>1</v>
      </c>
      <c r="BA179" s="131" t="n">
        <f aca="false">RANDBETWEEN(0,1)</f>
        <v>1</v>
      </c>
      <c r="BB179" s="131" t="n">
        <v>1</v>
      </c>
      <c r="BC179" s="131" t="n">
        <f aca="false">RANDBETWEEN(0,1)</f>
        <v>0</v>
      </c>
      <c r="BD179" s="131" t="n">
        <f aca="false">RANDBETWEEN(0,1)</f>
        <v>0</v>
      </c>
      <c r="BE179" s="132" t="n">
        <f aca="false">RANDBETWEEN(40/6,70/6)/10*$AK$24</f>
        <v>1080</v>
      </c>
      <c r="BF179" s="133" t="n">
        <f aca="false">RANDBETWEEN(60,100)/100</f>
        <v>0.78</v>
      </c>
      <c r="BG179" s="132" t="n">
        <f aca="false">(AO179*$AK$8+AP179*$AK$9+AQ179*$AK$10+AR179*$AK$11+AS179*$AK$12+AT179*$AK$13+AU179*$AK$14+AV179*$AK$15+AW179*$AK$16+AX179*$AK$17+AY179*$AK$18+AZ179*$AK$19+BA179*$AK$20+BB179*$AK$21+BC179*$AK$22+BD179*$AK$23+BE179) * BF179</f>
        <v>6973.2</v>
      </c>
      <c r="BH179" s="133" t="n">
        <f aca="false">RANDBETWEEN(80,100)/100</f>
        <v>0.95</v>
      </c>
      <c r="BI179" s="132" t="n">
        <f aca="false">(AO179*$AK$8+AP179*$AK$9+AQ179*$AK$10+AR179*$AK$11+AS179*$AK$12+AT179*$AK$13+AU179*$AK$14+AV179*$AK$15+AW179*$AK$16+AX179*$AK$17+AY179*$AK$18+AZ179*$AK$19+BA179*$AK$20+BB179*$AK$21+BC179*$AK$22+BD179*$AK$23+BE179) * BH179</f>
        <v>8493</v>
      </c>
      <c r="BN179" s="134"/>
      <c r="BO179" s="135"/>
      <c r="BP179" s="156" t="n">
        <f aca="false">M1374</f>
        <v>33166.118621875</v>
      </c>
      <c r="BQ179" s="157" t="n">
        <f aca="false">AC1374</f>
        <v>8841.8192625</v>
      </c>
      <c r="BT179" s="82" t="e">
        <f aca="false">IF(SUM(CD176:CD179) &gt; 0,0,(SUM(CD176:CD179))/(-$BM$10*1000))</f>
        <v>#VALUE!</v>
      </c>
      <c r="BU179" s="158" t="e">
        <f aca="false">IF(SUM(CE176:CE179) &gt; 0,0,(SUM(CE176:CE179))/(-$BM$10*1000))</f>
        <v>#VALUE!</v>
      </c>
      <c r="BV179" s="140" t="n">
        <f aca="false">QUOTIENT(BW179,$BW$5)</f>
        <v>42</v>
      </c>
      <c r="BW179" s="17" t="n">
        <v>171</v>
      </c>
      <c r="BX179" s="141"/>
      <c r="BY179" s="192" t="s">
        <v>75</v>
      </c>
      <c r="BZ179" s="172" t="e">
        <f aca="true">INDIRECT( ADDRESS(CELL("строка",BG179)-BW179+BV179,68)) * CL179</f>
        <v>#VALUE!</v>
      </c>
      <c r="CA179" s="173" t="e">
        <f aca="true">INDIRECT( ADDRESS(CELL("строка",BG179)-BW179+BV179,59)) * CI179</f>
        <v>#VALUE!</v>
      </c>
      <c r="CB179" s="174" t="e">
        <f aca="true">INDIRECT( ADDRESS(CELL("строка",BG179)-BW179+BV179,69)) * CL179</f>
        <v>#VALUE!</v>
      </c>
      <c r="CC179" s="175" t="e">
        <f aca="true">INDIRECT( ADDRESS(CELL("строка",BG179)-BW179+BV179,61)) *CI179</f>
        <v>#VALUE!</v>
      </c>
      <c r="CD179" s="176" t="e">
        <f aca="false">BZ179-CA179</f>
        <v>#VALUE!</v>
      </c>
      <c r="CE179" s="187" t="e">
        <f aca="false">CB179-CC179</f>
        <v>#VALUE!</v>
      </c>
      <c r="CI179" s="178" t="n">
        <f aca="false">$CI$7</f>
        <v>0.1</v>
      </c>
      <c r="CL179" s="23" t="n">
        <f aca="false">CL175</f>
        <v>0.25</v>
      </c>
    </row>
    <row r="180" customFormat="false" ht="13.25" hidden="false" customHeight="true" outlineLevel="0" collapsed="false">
      <c r="A180" s="151" t="s">
        <v>275</v>
      </c>
      <c r="B180" s="152" t="n">
        <v>-6.1</v>
      </c>
      <c r="C180" s="152" t="n">
        <v>769</v>
      </c>
      <c r="D180" s="153" t="n">
        <v>71</v>
      </c>
      <c r="E180" s="154" t="s">
        <v>83</v>
      </c>
      <c r="F180" s="153" t="n">
        <v>9</v>
      </c>
      <c r="G180" s="115" t="n">
        <v>0.15</v>
      </c>
      <c r="H180" s="116" t="n">
        <f aca="false">RANDBETWEEN(80,100)/100</f>
        <v>0.94</v>
      </c>
      <c r="I180" s="117"/>
      <c r="J180" s="118"/>
      <c r="K180" s="119"/>
      <c r="L180" s="118"/>
      <c r="M180" s="179"/>
      <c r="N180" s="121"/>
      <c r="P180" s="121"/>
      <c r="Q180" s="151" t="s">
        <v>275</v>
      </c>
      <c r="R180" s="152" t="n">
        <v>-11.6</v>
      </c>
      <c r="S180" s="152" t="n">
        <v>764.2</v>
      </c>
      <c r="T180" s="153" t="n">
        <v>54</v>
      </c>
      <c r="U180" s="154" t="s">
        <v>78</v>
      </c>
      <c r="V180" s="153" t="n">
        <v>3</v>
      </c>
      <c r="W180" s="115" t="n">
        <v>0.9</v>
      </c>
      <c r="X180" s="116" t="n">
        <f aca="false">RANDBETWEEN(80,100)/100</f>
        <v>0.99</v>
      </c>
      <c r="Y180" s="117"/>
      <c r="Z180" s="118"/>
      <c r="AA180" s="119"/>
      <c r="AB180" s="123"/>
      <c r="AC180" s="124"/>
      <c r="AG180" s="186"/>
      <c r="AM180" s="128" t="n">
        <f aca="false">AM179-1</f>
        <v>44786</v>
      </c>
      <c r="AN180" s="129" t="str">
        <f aca="false">TEXT(AM180,"дддд")</f>
        <v>суббота</v>
      </c>
      <c r="AO180" s="130" t="n">
        <v>1</v>
      </c>
      <c r="AP180" s="131" t="n">
        <v>1</v>
      </c>
      <c r="AQ180" s="131" t="n">
        <f aca="false">RANDBETWEEN(0,1)</f>
        <v>1</v>
      </c>
      <c r="AR180" s="131" t="n">
        <v>1</v>
      </c>
      <c r="AS180" s="131" t="n">
        <f aca="false">RANDBETWEEN(0,1)</f>
        <v>1</v>
      </c>
      <c r="AT180" s="131" t="n">
        <v>1</v>
      </c>
      <c r="AU180" s="131" t="n">
        <f aca="false">RANDBETWEEN(0,1)</f>
        <v>1</v>
      </c>
      <c r="AV180" s="131" t="n">
        <v>0</v>
      </c>
      <c r="AW180" s="131" t="n">
        <f aca="false">RANDBETWEEN(0,1)</f>
        <v>0</v>
      </c>
      <c r="AX180" s="131" t="n">
        <f aca="false">RANDBETWEEN(0,1)</f>
        <v>0</v>
      </c>
      <c r="AY180" s="131" t="n">
        <f aca="false">RANDBETWEEN(0,1)</f>
        <v>1</v>
      </c>
      <c r="AZ180" s="131" t="n">
        <v>1</v>
      </c>
      <c r="BA180" s="131" t="n">
        <f aca="false">RANDBETWEEN(0,1)</f>
        <v>1</v>
      </c>
      <c r="BB180" s="131" t="n">
        <v>1</v>
      </c>
      <c r="BC180" s="131" t="n">
        <f aca="false">RANDBETWEEN(0,1)</f>
        <v>0</v>
      </c>
      <c r="BD180" s="131" t="n">
        <f aca="false">RANDBETWEEN(0,1)</f>
        <v>0</v>
      </c>
      <c r="BE180" s="132" t="n">
        <f aca="false">RANDBETWEEN(40/6,70/6)/10*$AK$24</f>
        <v>1080</v>
      </c>
      <c r="BF180" s="133" t="n">
        <f aca="false">RANDBETWEEN(60,100)/100</f>
        <v>0.76</v>
      </c>
      <c r="BG180" s="132" t="n">
        <f aca="false">(AO180*$AK$8+AP180*$AK$9+AQ180*$AK$10+AR180*$AK$11+AS180*$AK$12+AT180*$AK$13+AU180*$AK$14+AV180*$AK$15+AW180*$AK$16+AX180*$AK$17+AY180*$AK$18+AZ180*$AK$19+BA180*$AK$20+BB180*$AK$21+BC180*$AK$22+BD180*$AK$23+BE180) * BF180</f>
        <v>8056</v>
      </c>
      <c r="BH180" s="133" t="n">
        <f aca="false">RANDBETWEEN(80,100)/100</f>
        <v>0.95</v>
      </c>
      <c r="BI180" s="132" t="n">
        <f aca="false">(AO180*$AK$8+AP180*$AK$9+AQ180*$AK$10+AR180*$AK$11+AS180*$AK$12+AT180*$AK$13+AU180*$AK$14+AV180*$AK$15+AW180*$AK$16+AX180*$AK$17+AY180*$AK$18+AZ180*$AK$19+BA180*$AK$20+BB180*$AK$21+BC180*$AK$22+BD180*$AK$23+BE180) * BH180</f>
        <v>10070</v>
      </c>
      <c r="BN180" s="134"/>
      <c r="BO180" s="135"/>
      <c r="BP180" s="156" t="n">
        <f aca="false">M1382</f>
        <v>16316.369734375</v>
      </c>
      <c r="BQ180" s="157" t="n">
        <f aca="false">AC1382</f>
        <v>7607.04</v>
      </c>
      <c r="BT180" s="82" t="s">
        <v>79</v>
      </c>
      <c r="BU180" s="158"/>
      <c r="BV180" s="140" t="n">
        <f aca="false">QUOTIENT(BW180,$BW$5)</f>
        <v>43</v>
      </c>
      <c r="BW180" s="17" t="n">
        <v>172</v>
      </c>
      <c r="BX180" s="141" t="n">
        <f aca="false">DATE(2023,2,(1-QUOTIENT(BW180,$BW$5)))</f>
        <v>44915</v>
      </c>
      <c r="BY180" s="190" t="s">
        <v>80</v>
      </c>
      <c r="BZ180" s="143" t="e">
        <f aca="true">INDIRECT( ADDRESS(CELL("строка",BG180)-BW180+BV180,68)) * CL180</f>
        <v>#VALUE!</v>
      </c>
      <c r="CA180" s="144" t="e">
        <f aca="true">INDIRECT( ADDRESS(CELL("строка",BG180)-BW180+BV180,59)) *CI180</f>
        <v>#VALUE!</v>
      </c>
      <c r="CB180" s="145" t="e">
        <f aca="true">INDIRECT( ADDRESS(CELL("строка",BG180)-BW180+BV180,69)) * CL180</f>
        <v>#VALUE!</v>
      </c>
      <c r="CC180" s="146" t="e">
        <f aca="true">INDIRECT( ADDRESS(CELL("строка",BG180)-BW180+BV180,61)) *CI180</f>
        <v>#VALUE!</v>
      </c>
      <c r="CD180" s="147" t="e">
        <f aca="false">BZ180-CA180</f>
        <v>#VALUE!</v>
      </c>
      <c r="CE180" s="188" t="e">
        <f aca="false">CB180-CC180</f>
        <v>#VALUE!</v>
      </c>
      <c r="CI180" s="22" t="n">
        <f aca="false">$CI$4</f>
        <v>0.2</v>
      </c>
      <c r="CL180" s="23" t="n">
        <f aca="false">CL176</f>
        <v>0.25</v>
      </c>
    </row>
    <row r="181" customFormat="false" ht="13.25" hidden="false" customHeight="true" outlineLevel="0" collapsed="false">
      <c r="A181" s="151" t="s">
        <v>276</v>
      </c>
      <c r="B181" s="152" t="n">
        <v>-5.6</v>
      </c>
      <c r="C181" s="152" t="n">
        <v>768.7</v>
      </c>
      <c r="D181" s="153" t="n">
        <v>69</v>
      </c>
      <c r="E181" s="154" t="s">
        <v>83</v>
      </c>
      <c r="F181" s="153" t="n">
        <v>12</v>
      </c>
      <c r="G181" s="115" t="n">
        <v>0.15</v>
      </c>
      <c r="H181" s="116" t="n">
        <f aca="false">RANDBETWEEN(80,100)/100</f>
        <v>0.92</v>
      </c>
      <c r="I181" s="117"/>
      <c r="J181" s="118"/>
      <c r="K181" s="119"/>
      <c r="L181" s="118"/>
      <c r="M181" s="179"/>
      <c r="N181" s="121"/>
      <c r="P181" s="121"/>
      <c r="Q181" s="151" t="s">
        <v>276</v>
      </c>
      <c r="R181" s="152" t="n">
        <v>-11.5</v>
      </c>
      <c r="S181" s="152" t="n">
        <v>764.5</v>
      </c>
      <c r="T181" s="153" t="n">
        <v>59</v>
      </c>
      <c r="U181" s="154" t="s">
        <v>78</v>
      </c>
      <c r="V181" s="153" t="n">
        <v>3</v>
      </c>
      <c r="W181" s="115" t="n">
        <v>0.75</v>
      </c>
      <c r="X181" s="116" t="n">
        <f aca="false">RANDBETWEEN(80,100)/100</f>
        <v>0.93</v>
      </c>
      <c r="Y181" s="117"/>
      <c r="Z181" s="118"/>
      <c r="AA181" s="119"/>
      <c r="AB181" s="123"/>
      <c r="AC181" s="124"/>
      <c r="AG181" s="186"/>
      <c r="AM181" s="128" t="n">
        <f aca="false">AM180-1</f>
        <v>44785</v>
      </c>
      <c r="AN181" s="129" t="str">
        <f aca="false">TEXT(AM181,"дддд")</f>
        <v>пятница</v>
      </c>
      <c r="AO181" s="130" t="n">
        <v>1</v>
      </c>
      <c r="AP181" s="131" t="n">
        <v>1</v>
      </c>
      <c r="AQ181" s="131" t="n">
        <f aca="false">RANDBETWEEN(0,1)</f>
        <v>0</v>
      </c>
      <c r="AR181" s="131" t="n">
        <v>1</v>
      </c>
      <c r="AS181" s="131" t="n">
        <f aca="false">RANDBETWEEN(0,1)</f>
        <v>0</v>
      </c>
      <c r="AT181" s="131" t="n">
        <v>1</v>
      </c>
      <c r="AU181" s="131" t="n">
        <f aca="false">RANDBETWEEN(0,1)</f>
        <v>0</v>
      </c>
      <c r="AV181" s="131" t="n">
        <v>0</v>
      </c>
      <c r="AW181" s="131" t="n">
        <f aca="false">RANDBETWEEN(0,1)</f>
        <v>0</v>
      </c>
      <c r="AX181" s="131" t="n">
        <f aca="false">RANDBETWEEN(0,1)</f>
        <v>1</v>
      </c>
      <c r="AY181" s="131" t="n">
        <f aca="false">RANDBETWEEN(0,1)</f>
        <v>1</v>
      </c>
      <c r="AZ181" s="131" t="n">
        <v>1</v>
      </c>
      <c r="BA181" s="131" t="n">
        <f aca="false">RANDBETWEEN(0,1)</f>
        <v>1</v>
      </c>
      <c r="BB181" s="131" t="n">
        <v>1</v>
      </c>
      <c r="BC181" s="131" t="n">
        <f aca="false">RANDBETWEEN(0,1)</f>
        <v>1</v>
      </c>
      <c r="BD181" s="131" t="n">
        <f aca="false">RANDBETWEEN(0,1)</f>
        <v>0</v>
      </c>
      <c r="BE181" s="132" t="n">
        <f aca="false">RANDBETWEEN(40/6,70/6)/10*$AK$24</f>
        <v>960</v>
      </c>
      <c r="BF181" s="133" t="n">
        <f aca="false">RANDBETWEEN(60,100)/100</f>
        <v>0.96</v>
      </c>
      <c r="BG181" s="132" t="n">
        <f aca="false">(AO181*$AK$8+AP181*$AK$9+AQ181*$AK$10+AR181*$AK$11+AS181*$AK$12+AT181*$AK$13+AU181*$AK$14+AV181*$AK$15+AW181*$AK$16+AX181*$AK$17+AY181*$AK$18+AZ181*$AK$19+BA181*$AK$20+BB181*$AK$21+BC181*$AK$22+BD181*$AK$23+BE181) * BF181</f>
        <v>9907.2</v>
      </c>
      <c r="BH181" s="133" t="n">
        <f aca="false">RANDBETWEEN(80,100)/100</f>
        <v>1</v>
      </c>
      <c r="BI181" s="132" t="n">
        <f aca="false">(AO181*$AK$8+AP181*$AK$9+AQ181*$AK$10+AR181*$AK$11+AS181*$AK$12+AT181*$AK$13+AU181*$AK$14+AV181*$AK$15+AW181*$AK$16+AX181*$AK$17+AY181*$AK$18+AZ181*$AK$19+BA181*$AK$20+BB181*$AK$21+BC181*$AK$22+BD181*$AK$23+BE181) * BH181</f>
        <v>10320</v>
      </c>
      <c r="BN181" s="134"/>
      <c r="BO181" s="135"/>
      <c r="BP181" s="156" t="n">
        <f aca="false">M1390</f>
        <v>32819.9689333333</v>
      </c>
      <c r="BQ181" s="157" t="n">
        <f aca="false">AC1390</f>
        <v>13537.16265625</v>
      </c>
      <c r="BT181" s="82"/>
      <c r="BU181" s="158"/>
      <c r="BV181" s="140" t="n">
        <f aca="false">QUOTIENT(BW181,$BW$5)</f>
        <v>43</v>
      </c>
      <c r="BW181" s="17" t="n">
        <v>173</v>
      </c>
      <c r="BX181" s="141"/>
      <c r="BY181" s="191" t="s">
        <v>84</v>
      </c>
      <c r="BZ181" s="160" t="e">
        <f aca="true">INDIRECT( ADDRESS(CELL("строка",BG181)-BW181+BV181,68)) * CL181</f>
        <v>#VALUE!</v>
      </c>
      <c r="CA181" s="161" t="e">
        <f aca="true">INDIRECT( ADDRESS(CELL("строка",BG181)-BW181+BV181,59)) *CI181</f>
        <v>#VALUE!</v>
      </c>
      <c r="CB181" s="162" t="e">
        <f aca="true">INDIRECT( ADDRESS(CELL("строка",BG181)-BW181+BV181,69)) * CL181</f>
        <v>#VALUE!</v>
      </c>
      <c r="CC181" s="163" t="e">
        <f aca="true">INDIRECT( ADDRESS(CELL("строка",BG181)-BW181+BV181,61)) *CI181</f>
        <v>#VALUE!</v>
      </c>
      <c r="CD181" s="164" t="e">
        <f aca="false">BZ181-CA181</f>
        <v>#VALUE!</v>
      </c>
      <c r="CE181" s="189" t="e">
        <f aca="false">CB181-CC181</f>
        <v>#VALUE!</v>
      </c>
      <c r="CI181" s="22" t="n">
        <f aca="false">$CI$5</f>
        <v>0.3</v>
      </c>
      <c r="CL181" s="23" t="n">
        <f aca="false">CL177</f>
        <v>0.25</v>
      </c>
    </row>
    <row r="182" customFormat="false" ht="13.25" hidden="false" customHeight="true" outlineLevel="0" collapsed="false">
      <c r="A182" s="151" t="s">
        <v>277</v>
      </c>
      <c r="B182" s="152" t="n">
        <v>-5.8</v>
      </c>
      <c r="C182" s="152" t="n">
        <v>769</v>
      </c>
      <c r="D182" s="153" t="n">
        <v>68</v>
      </c>
      <c r="E182" s="154" t="s">
        <v>83</v>
      </c>
      <c r="F182" s="153" t="n">
        <v>13.5</v>
      </c>
      <c r="G182" s="115" t="n">
        <v>0.25</v>
      </c>
      <c r="H182" s="116" t="n">
        <f aca="false">RANDBETWEEN(80,100)/100</f>
        <v>0.96</v>
      </c>
      <c r="I182" s="117" t="n">
        <v>0.374803240740741</v>
      </c>
      <c r="J182" s="118" t="n">
        <v>0.374803240740741</v>
      </c>
      <c r="K182" s="119" t="n">
        <f aca="false">(J182 * 24) * $B$3 * $F$3 * (1 - 0.7*AVERAGE(G182:G189)) * AVERAGE(H182:H189)</f>
        <v>8482.45699166667</v>
      </c>
      <c r="L182" s="118" t="n">
        <f aca="false">IF(AVERAGE(F182:F189)&gt; $J$3, $B$4*$F$4*AVERAGE(F182:F189)/$B$5*24*AVERAGE(H182:H189), $B$4*$F$4*AVERAGE(F182:F189)/$B$5*24*AVERAGE(H182:H189) * 0.2)</f>
        <v>49342.5</v>
      </c>
      <c r="M182" s="179" t="n">
        <f aca="false">K182+L182</f>
        <v>57824.9569916667</v>
      </c>
      <c r="N182" s="121"/>
      <c r="P182" s="121"/>
      <c r="Q182" s="151" t="s">
        <v>277</v>
      </c>
      <c r="R182" s="152" t="n">
        <v>-11.6</v>
      </c>
      <c r="S182" s="152" t="n">
        <v>764.6</v>
      </c>
      <c r="T182" s="153" t="n">
        <v>68</v>
      </c>
      <c r="U182" s="154" t="s">
        <v>78</v>
      </c>
      <c r="V182" s="153" t="n">
        <v>3</v>
      </c>
      <c r="W182" s="115" t="n">
        <v>0.9</v>
      </c>
      <c r="X182" s="116" t="n">
        <f aca="false">RANDBETWEEN(80,100)/100</f>
        <v>0.89</v>
      </c>
      <c r="Y182" s="117" t="n">
        <v>0.308217592592593</v>
      </c>
      <c r="Z182" s="118" t="n">
        <v>0.308217592592593</v>
      </c>
      <c r="AA182" s="119" t="n">
        <f aca="false">(Z182 * 24) * $B$3 * $F$3 * (1 - 0.7 * AVERAGE(W182:W189)) * AVERAGE(X182:X189)</f>
        <v>3179.81617708333</v>
      </c>
      <c r="AB182" s="123" t="n">
        <f aca="false">IF(AVERAGE(V182:V189)&gt; $J$3, $B$4*$F$4*AVERAGE(V182:V189)/$B$5*24*AVERAGE(X182:X189), $B$4*$F$4*AVERAGE(V182:V189)/$B$5*24*AVERAGE(X182:X189) * 0.2)</f>
        <v>2842.4</v>
      </c>
      <c r="AC182" s="124" t="n">
        <f aca="false">AA182+AB182</f>
        <v>6022.21617708333</v>
      </c>
      <c r="AG182" s="186"/>
      <c r="AM182" s="128" t="n">
        <f aca="false">AM181-1</f>
        <v>44784</v>
      </c>
      <c r="AN182" s="129" t="str">
        <f aca="false">TEXT(AM182,"дддд")</f>
        <v>четверг</v>
      </c>
      <c r="AO182" s="130" t="n">
        <v>1</v>
      </c>
      <c r="AP182" s="131" t="n">
        <v>1</v>
      </c>
      <c r="AQ182" s="131" t="n">
        <f aca="false">RANDBETWEEN(0,1)</f>
        <v>0</v>
      </c>
      <c r="AR182" s="131" t="n">
        <v>1</v>
      </c>
      <c r="AS182" s="131" t="n">
        <f aca="false">RANDBETWEEN(0,1)</f>
        <v>0</v>
      </c>
      <c r="AT182" s="131" t="n">
        <v>1</v>
      </c>
      <c r="AU182" s="131" t="n">
        <f aca="false">RANDBETWEEN(0,1)</f>
        <v>0</v>
      </c>
      <c r="AV182" s="131" t="n">
        <v>0</v>
      </c>
      <c r="AW182" s="131" t="n">
        <f aca="false">RANDBETWEEN(0,1)</f>
        <v>0</v>
      </c>
      <c r="AX182" s="131" t="n">
        <f aca="false">RANDBETWEEN(0,1)</f>
        <v>1</v>
      </c>
      <c r="AY182" s="131" t="n">
        <f aca="false">RANDBETWEEN(0,1)</f>
        <v>1</v>
      </c>
      <c r="AZ182" s="131" t="n">
        <v>1</v>
      </c>
      <c r="BA182" s="131" t="n">
        <f aca="false">RANDBETWEEN(0,1)</f>
        <v>1</v>
      </c>
      <c r="BB182" s="131" t="n">
        <v>1</v>
      </c>
      <c r="BC182" s="131" t="n">
        <f aca="false">RANDBETWEEN(0,1)</f>
        <v>1</v>
      </c>
      <c r="BD182" s="131" t="n">
        <f aca="false">RANDBETWEEN(0,1)</f>
        <v>0</v>
      </c>
      <c r="BE182" s="132" t="n">
        <f aca="false">RANDBETWEEN(40/6,70/6)/10*$AK$24</f>
        <v>1320</v>
      </c>
      <c r="BF182" s="133" t="n">
        <f aca="false">RANDBETWEEN(60,100)/100</f>
        <v>0.6</v>
      </c>
      <c r="BG182" s="132" t="n">
        <f aca="false">(AO182*$AK$8+AP182*$AK$9+AQ182*$AK$10+AR182*$AK$11+AS182*$AK$12+AT182*$AK$13+AU182*$AK$14+AV182*$AK$15+AW182*$AK$16+AX182*$AK$17+AY182*$AK$18+AZ182*$AK$19+BA182*$AK$20+BB182*$AK$21+BC182*$AK$22+BD182*$AK$23+BE182) * BF182</f>
        <v>6408</v>
      </c>
      <c r="BH182" s="133" t="n">
        <f aca="false">RANDBETWEEN(80,100)/100</f>
        <v>0.92</v>
      </c>
      <c r="BI182" s="132" t="n">
        <f aca="false">(AO182*$AK$8+AP182*$AK$9+AQ182*$AK$10+AR182*$AK$11+AS182*$AK$12+AT182*$AK$13+AU182*$AK$14+AV182*$AK$15+AW182*$AK$16+AX182*$AK$17+AY182*$AK$18+AZ182*$AK$19+BA182*$AK$20+BB182*$AK$21+BC182*$AK$22+BD182*$AK$23+BE182) * BH182</f>
        <v>9825.6</v>
      </c>
      <c r="BN182" s="134"/>
      <c r="BO182" s="135"/>
      <c r="BP182" s="156" t="n">
        <f aca="false">M1398</f>
        <v>9996.19505</v>
      </c>
      <c r="BQ182" s="157" t="n">
        <f aca="false">AC1398</f>
        <v>15070.734425</v>
      </c>
      <c r="BT182" s="82"/>
      <c r="BU182" s="158"/>
      <c r="BV182" s="140" t="n">
        <f aca="false">QUOTIENT(BW182,$BW$5)</f>
        <v>43</v>
      </c>
      <c r="BW182" s="17" t="n">
        <v>174</v>
      </c>
      <c r="BX182" s="141"/>
      <c r="BY182" s="191" t="s">
        <v>58</v>
      </c>
      <c r="BZ182" s="160" t="e">
        <f aca="true">INDIRECT( ADDRESS(CELL("строка",BG182)-BW182+BV182,68)) * CL182</f>
        <v>#VALUE!</v>
      </c>
      <c r="CA182" s="161" t="e">
        <f aca="true">INDIRECT( ADDRESS(CELL("строка",BG182)-BW182+BV182,59)) *CI182</f>
        <v>#VALUE!</v>
      </c>
      <c r="CB182" s="162" t="e">
        <f aca="true">INDIRECT( ADDRESS(CELL("строка",BG182)-BW182+BV182,69)) * CL182</f>
        <v>#VALUE!</v>
      </c>
      <c r="CC182" s="163" t="e">
        <f aca="true">INDIRECT( ADDRESS(CELL("строка",BG182)-BW182+BV182,61)) *CI182</f>
        <v>#VALUE!</v>
      </c>
      <c r="CD182" s="164" t="e">
        <f aca="false">BZ182-CA182</f>
        <v>#VALUE!</v>
      </c>
      <c r="CE182" s="189" t="e">
        <f aca="false">CB182-CC182</f>
        <v>#VALUE!</v>
      </c>
      <c r="CI182" s="22" t="n">
        <f aca="false">$CI$6</f>
        <v>0.4</v>
      </c>
      <c r="CL182" s="23" t="n">
        <f aca="false">CL178</f>
        <v>0.25</v>
      </c>
    </row>
    <row r="183" customFormat="false" ht="13.25" hidden="false" customHeight="true" outlineLevel="0" collapsed="false">
      <c r="A183" s="151" t="s">
        <v>278</v>
      </c>
      <c r="B183" s="152" t="n">
        <v>-2.9</v>
      </c>
      <c r="C183" s="152" t="n">
        <v>769.3</v>
      </c>
      <c r="D183" s="153" t="n">
        <v>55</v>
      </c>
      <c r="E183" s="154" t="s">
        <v>83</v>
      </c>
      <c r="F183" s="153" t="n">
        <v>9</v>
      </c>
      <c r="G183" s="115" t="n">
        <v>0.25</v>
      </c>
      <c r="H183" s="116" t="n">
        <f aca="false">RANDBETWEEN(80,100)/100</f>
        <v>0.95</v>
      </c>
      <c r="I183" s="117"/>
      <c r="J183" s="118"/>
      <c r="K183" s="119"/>
      <c r="L183" s="118"/>
      <c r="M183" s="179"/>
      <c r="N183" s="121"/>
      <c r="P183" s="121"/>
      <c r="Q183" s="151" t="s">
        <v>278</v>
      </c>
      <c r="R183" s="152" t="n">
        <v>-11.5</v>
      </c>
      <c r="S183" s="152" t="n">
        <v>764.8</v>
      </c>
      <c r="T183" s="153" t="n">
        <v>65</v>
      </c>
      <c r="U183" s="154" t="s">
        <v>78</v>
      </c>
      <c r="V183" s="153" t="n">
        <v>4</v>
      </c>
      <c r="W183" s="115" t="n">
        <v>0.9</v>
      </c>
      <c r="X183" s="116" t="n">
        <f aca="false">RANDBETWEEN(80,100)/100</f>
        <v>0.96</v>
      </c>
      <c r="Y183" s="117"/>
      <c r="Z183" s="118"/>
      <c r="AA183" s="119"/>
      <c r="AB183" s="123"/>
      <c r="AC183" s="124"/>
      <c r="AG183" s="186"/>
      <c r="AM183" s="128" t="n">
        <f aca="false">AM182-1</f>
        <v>44783</v>
      </c>
      <c r="AN183" s="129" t="str">
        <f aca="false">TEXT(AM183,"дддд")</f>
        <v>среда</v>
      </c>
      <c r="AO183" s="130" t="n">
        <v>1</v>
      </c>
      <c r="AP183" s="131" t="n">
        <v>1</v>
      </c>
      <c r="AQ183" s="131" t="n">
        <f aca="false">RANDBETWEEN(0,1)</f>
        <v>0</v>
      </c>
      <c r="AR183" s="131" t="n">
        <v>1</v>
      </c>
      <c r="AS183" s="131" t="n">
        <f aca="false">RANDBETWEEN(0,1)</f>
        <v>1</v>
      </c>
      <c r="AT183" s="131" t="n">
        <v>1</v>
      </c>
      <c r="AU183" s="131" t="n">
        <f aca="false">RANDBETWEEN(0,1)</f>
        <v>1</v>
      </c>
      <c r="AV183" s="131" t="n">
        <v>0</v>
      </c>
      <c r="AW183" s="131" t="n">
        <f aca="false">RANDBETWEEN(0,1)</f>
        <v>0</v>
      </c>
      <c r="AX183" s="131" t="n">
        <f aca="false">RANDBETWEEN(0,1)</f>
        <v>0</v>
      </c>
      <c r="AY183" s="131" t="n">
        <f aca="false">RANDBETWEEN(0,1)</f>
        <v>0</v>
      </c>
      <c r="AZ183" s="131" t="n">
        <v>1</v>
      </c>
      <c r="BA183" s="131" t="n">
        <f aca="false">RANDBETWEEN(0,1)</f>
        <v>1</v>
      </c>
      <c r="BB183" s="131" t="n">
        <v>1</v>
      </c>
      <c r="BC183" s="131" t="n">
        <f aca="false">RANDBETWEEN(0,1)</f>
        <v>0</v>
      </c>
      <c r="BD183" s="131" t="n">
        <f aca="false">RANDBETWEEN(0,1)</f>
        <v>1</v>
      </c>
      <c r="BE183" s="132" t="n">
        <f aca="false">RANDBETWEEN(40/6,70/6)/10*$AK$24</f>
        <v>840</v>
      </c>
      <c r="BF183" s="133" t="n">
        <f aca="false">RANDBETWEEN(60,100)/100</f>
        <v>0.63</v>
      </c>
      <c r="BG183" s="132" t="n">
        <f aca="false">(AO183*$AK$8+AP183*$AK$9+AQ183*$AK$10+AR183*$AK$11+AS183*$AK$12+AT183*$AK$13+AU183*$AK$14+AV183*$AK$15+AW183*$AK$16+AX183*$AK$17+AY183*$AK$18+AZ183*$AK$19+BA183*$AK$20+BB183*$AK$21+BC183*$AK$22+BD183*$AK$23+BE183) * BF183</f>
        <v>5770.8</v>
      </c>
      <c r="BH183" s="133" t="n">
        <f aca="false">RANDBETWEEN(80,100)/100</f>
        <v>0.87</v>
      </c>
      <c r="BI183" s="132" t="n">
        <f aca="false">(AO183*$AK$8+AP183*$AK$9+AQ183*$AK$10+AR183*$AK$11+AS183*$AK$12+AT183*$AK$13+AU183*$AK$14+AV183*$AK$15+AW183*$AK$16+AX183*$AK$17+AY183*$AK$18+AZ183*$AK$19+BA183*$AK$20+BB183*$AK$21+BC183*$AK$22+BD183*$AK$23+BE183) * BH183</f>
        <v>7969.2</v>
      </c>
      <c r="BN183" s="134"/>
      <c r="BO183" s="135"/>
      <c r="BP183" s="156" t="n">
        <f aca="false">M1406</f>
        <v>54474.6585041667</v>
      </c>
      <c r="BQ183" s="157" t="n">
        <f aca="false">AC1406</f>
        <v>12219.0305</v>
      </c>
      <c r="BT183" s="82" t="e">
        <f aca="false">IF(SUM(CD180:CD183) &gt; 0,0,(SUM(CD180:CD183))/(-$BM$10*1000))</f>
        <v>#VALUE!</v>
      </c>
      <c r="BU183" s="158" t="e">
        <f aca="false">IF(SUM(CE180:CE183) &gt; 0,0,(SUM(CE180:CE183))/(-$BM$10*1000))</f>
        <v>#VALUE!</v>
      </c>
      <c r="BV183" s="140" t="n">
        <f aca="false">QUOTIENT(BW183,$BW$5)</f>
        <v>43</v>
      </c>
      <c r="BW183" s="17" t="n">
        <v>175</v>
      </c>
      <c r="BX183" s="141"/>
      <c r="BY183" s="192" t="s">
        <v>75</v>
      </c>
      <c r="BZ183" s="172" t="e">
        <f aca="true">INDIRECT( ADDRESS(CELL("строка",BG183)-BW183+BV183,68)) * CL183</f>
        <v>#VALUE!</v>
      </c>
      <c r="CA183" s="173" t="e">
        <f aca="true">INDIRECT( ADDRESS(CELL("строка",BG183)-BW183+BV183,59)) * CI183</f>
        <v>#VALUE!</v>
      </c>
      <c r="CB183" s="174" t="e">
        <f aca="true">INDIRECT( ADDRESS(CELL("строка",BG183)-BW183+BV183,69)) * CL183</f>
        <v>#VALUE!</v>
      </c>
      <c r="CC183" s="175" t="e">
        <f aca="true">INDIRECT( ADDRESS(CELL("строка",BG183)-BW183+BV183,61)) *CI183</f>
        <v>#VALUE!</v>
      </c>
      <c r="CD183" s="176" t="e">
        <f aca="false">BZ183-CA183</f>
        <v>#VALUE!</v>
      </c>
      <c r="CE183" s="187" t="e">
        <f aca="false">CB183-CC183</f>
        <v>#VALUE!</v>
      </c>
      <c r="CI183" s="178" t="n">
        <f aca="false">$CI$7</f>
        <v>0.1</v>
      </c>
      <c r="CL183" s="23" t="n">
        <f aca="false">CL179</f>
        <v>0.25</v>
      </c>
    </row>
    <row r="184" customFormat="false" ht="13.25" hidden="false" customHeight="true" outlineLevel="0" collapsed="false">
      <c r="A184" s="151" t="s">
        <v>279</v>
      </c>
      <c r="B184" s="152" t="n">
        <v>0.1</v>
      </c>
      <c r="C184" s="152" t="n">
        <v>768.6</v>
      </c>
      <c r="D184" s="153" t="n">
        <v>42</v>
      </c>
      <c r="E184" s="154" t="s">
        <v>83</v>
      </c>
      <c r="F184" s="153" t="n">
        <v>10.5</v>
      </c>
      <c r="G184" s="115" t="n">
        <v>0.25</v>
      </c>
      <c r="H184" s="116" t="n">
        <f aca="false">RANDBETWEEN(80,100)/100</f>
        <v>0.9</v>
      </c>
      <c r="I184" s="117"/>
      <c r="J184" s="118"/>
      <c r="K184" s="119"/>
      <c r="L184" s="118"/>
      <c r="M184" s="179"/>
      <c r="N184" s="121"/>
      <c r="P184" s="121"/>
      <c r="Q184" s="151" t="s">
        <v>279</v>
      </c>
      <c r="R184" s="152" t="n">
        <v>-11.7</v>
      </c>
      <c r="S184" s="152" t="n">
        <v>764.5</v>
      </c>
      <c r="T184" s="153" t="n">
        <v>67</v>
      </c>
      <c r="U184" s="154" t="s">
        <v>78</v>
      </c>
      <c r="V184" s="153" t="n">
        <v>2</v>
      </c>
      <c r="W184" s="115" t="n">
        <v>0.9</v>
      </c>
      <c r="X184" s="116" t="n">
        <f aca="false">RANDBETWEEN(80,100)/100</f>
        <v>0.98</v>
      </c>
      <c r="Y184" s="117"/>
      <c r="Z184" s="118"/>
      <c r="AA184" s="119"/>
      <c r="AB184" s="123"/>
      <c r="AC184" s="124"/>
      <c r="AG184" s="186"/>
      <c r="AM184" s="128" t="n">
        <f aca="false">AM183-1</f>
        <v>44782</v>
      </c>
      <c r="AN184" s="129" t="str">
        <f aca="false">TEXT(AM184,"дддд")</f>
        <v>вторник</v>
      </c>
      <c r="AO184" s="130" t="n">
        <v>1</v>
      </c>
      <c r="AP184" s="131" t="n">
        <v>1</v>
      </c>
      <c r="AQ184" s="131" t="n">
        <f aca="false">RANDBETWEEN(0,1)</f>
        <v>0</v>
      </c>
      <c r="AR184" s="131" t="n">
        <v>1</v>
      </c>
      <c r="AS184" s="131" t="n">
        <f aca="false">RANDBETWEEN(0,1)</f>
        <v>0</v>
      </c>
      <c r="AT184" s="131" t="n">
        <v>1</v>
      </c>
      <c r="AU184" s="131" t="n">
        <f aca="false">RANDBETWEEN(0,1)</f>
        <v>0</v>
      </c>
      <c r="AV184" s="131" t="n">
        <v>0</v>
      </c>
      <c r="AW184" s="131" t="n">
        <f aca="false">RANDBETWEEN(0,1)</f>
        <v>1</v>
      </c>
      <c r="AX184" s="131" t="n">
        <f aca="false">RANDBETWEEN(0,1)</f>
        <v>0</v>
      </c>
      <c r="AY184" s="131" t="n">
        <f aca="false">RANDBETWEEN(0,1)</f>
        <v>0</v>
      </c>
      <c r="AZ184" s="131" t="n">
        <v>1</v>
      </c>
      <c r="BA184" s="131" t="n">
        <f aca="false">RANDBETWEEN(0,1)</f>
        <v>0</v>
      </c>
      <c r="BB184" s="131" t="n">
        <v>1</v>
      </c>
      <c r="BC184" s="131" t="n">
        <f aca="false">RANDBETWEEN(0,1)</f>
        <v>0</v>
      </c>
      <c r="BD184" s="131" t="n">
        <f aca="false">RANDBETWEEN(0,1)</f>
        <v>1</v>
      </c>
      <c r="BE184" s="132" t="n">
        <f aca="false">RANDBETWEEN(40/6,70/6)/10*$AK$24</f>
        <v>1320</v>
      </c>
      <c r="BF184" s="133" t="n">
        <f aca="false">RANDBETWEEN(60,100)/100</f>
        <v>0.69</v>
      </c>
      <c r="BG184" s="132" t="n">
        <f aca="false">(AO184*$AK$8+AP184*$AK$9+AQ184*$AK$10+AR184*$AK$11+AS184*$AK$12+AT184*$AK$13+AU184*$AK$14+AV184*$AK$15+AW184*$AK$16+AX184*$AK$17+AY184*$AK$18+AZ184*$AK$19+BA184*$AK$20+BB184*$AK$21+BC184*$AK$22+BD184*$AK$23+BE184) * BF184</f>
        <v>6472.2</v>
      </c>
      <c r="BH184" s="133" t="n">
        <f aca="false">RANDBETWEEN(80,100)/100</f>
        <v>0.8</v>
      </c>
      <c r="BI184" s="132" t="n">
        <f aca="false">(AO184*$AK$8+AP184*$AK$9+AQ184*$AK$10+AR184*$AK$11+AS184*$AK$12+AT184*$AK$13+AU184*$AK$14+AV184*$AK$15+AW184*$AK$16+AX184*$AK$17+AY184*$AK$18+AZ184*$AK$19+BA184*$AK$20+BB184*$AK$21+BC184*$AK$22+BD184*$AK$23+BE184) * BH184</f>
        <v>7504</v>
      </c>
      <c r="BN184" s="134"/>
      <c r="BO184" s="135"/>
      <c r="BP184" s="156" t="n">
        <f aca="false">M1414</f>
        <v>59813.1163229167</v>
      </c>
      <c r="BQ184" s="157" t="n">
        <f aca="false">AC1414</f>
        <v>8759.86538194444</v>
      </c>
      <c r="BT184" s="82" t="s">
        <v>79</v>
      </c>
      <c r="BU184" s="158"/>
      <c r="BV184" s="140" t="n">
        <f aca="false">QUOTIENT(BW184,$BW$5)</f>
        <v>44</v>
      </c>
      <c r="BW184" s="17" t="n">
        <v>176</v>
      </c>
      <c r="BX184" s="141" t="n">
        <f aca="false">DATE(2023,2,(1-QUOTIENT(BW184,$BW$5)))</f>
        <v>44914</v>
      </c>
      <c r="BY184" s="190" t="s">
        <v>80</v>
      </c>
      <c r="BZ184" s="143" t="e">
        <f aca="true">INDIRECT( ADDRESS(CELL("строка",BG184)-BW184+BV184,68)) * CL184</f>
        <v>#VALUE!</v>
      </c>
      <c r="CA184" s="144" t="e">
        <f aca="true">INDIRECT( ADDRESS(CELL("строка",BG184)-BW184+BV184,59)) *CI184</f>
        <v>#VALUE!</v>
      </c>
      <c r="CB184" s="145" t="e">
        <f aca="true">INDIRECT( ADDRESS(CELL("строка",BG184)-BW184+BV184,69)) * CL184</f>
        <v>#VALUE!</v>
      </c>
      <c r="CC184" s="146" t="e">
        <f aca="true">INDIRECT( ADDRESS(CELL("строка",BG184)-BW184+BV184,61)) *CI184</f>
        <v>#VALUE!</v>
      </c>
      <c r="CD184" s="147" t="e">
        <f aca="false">BZ184-CA184</f>
        <v>#VALUE!</v>
      </c>
      <c r="CE184" s="188" t="e">
        <f aca="false">CB184-CC184</f>
        <v>#VALUE!</v>
      </c>
      <c r="CI184" s="22" t="n">
        <f aca="false">$CI$4</f>
        <v>0.2</v>
      </c>
      <c r="CL184" s="23" t="n">
        <f aca="false">CL180</f>
        <v>0.25</v>
      </c>
    </row>
    <row r="185" customFormat="false" ht="13.25" hidden="false" customHeight="true" outlineLevel="0" collapsed="false">
      <c r="A185" s="151" t="s">
        <v>280</v>
      </c>
      <c r="B185" s="152" t="n">
        <v>-3</v>
      </c>
      <c r="C185" s="152" t="n">
        <v>769.6</v>
      </c>
      <c r="D185" s="153" t="n">
        <v>51</v>
      </c>
      <c r="E185" s="154" t="s">
        <v>107</v>
      </c>
      <c r="F185" s="153" t="n">
        <v>10.5</v>
      </c>
      <c r="G185" s="115" t="n">
        <v>0.25</v>
      </c>
      <c r="H185" s="116" t="n">
        <f aca="false">RANDBETWEEN(80,100)/100</f>
        <v>0.87</v>
      </c>
      <c r="I185" s="117"/>
      <c r="J185" s="118"/>
      <c r="K185" s="119"/>
      <c r="L185" s="118"/>
      <c r="M185" s="179"/>
      <c r="N185" s="121"/>
      <c r="P185" s="121"/>
      <c r="Q185" s="151" t="s">
        <v>280</v>
      </c>
      <c r="R185" s="152" t="n">
        <v>-13.7</v>
      </c>
      <c r="S185" s="152" t="n">
        <v>764.7</v>
      </c>
      <c r="T185" s="153" t="n">
        <v>80</v>
      </c>
      <c r="U185" s="154" t="s">
        <v>78</v>
      </c>
      <c r="V185" s="153" t="n">
        <v>2</v>
      </c>
      <c r="W185" s="115" t="n">
        <v>0.9</v>
      </c>
      <c r="X185" s="116" t="n">
        <f aca="false">RANDBETWEEN(80,100)/100</f>
        <v>0.85</v>
      </c>
      <c r="Y185" s="117"/>
      <c r="Z185" s="118"/>
      <c r="AA185" s="119"/>
      <c r="AB185" s="123"/>
      <c r="AC185" s="124"/>
      <c r="AG185" s="186"/>
      <c r="AM185" s="128" t="n">
        <f aca="false">AM184-1</f>
        <v>44781</v>
      </c>
      <c r="AN185" s="129" t="str">
        <f aca="false">TEXT(AM185,"дддд")</f>
        <v>понедельник</v>
      </c>
      <c r="AO185" s="130" t="n">
        <v>1</v>
      </c>
      <c r="AP185" s="131" t="n">
        <v>1</v>
      </c>
      <c r="AQ185" s="131" t="n">
        <f aca="false">RANDBETWEEN(0,1)</f>
        <v>1</v>
      </c>
      <c r="AR185" s="131" t="n">
        <v>1</v>
      </c>
      <c r="AS185" s="131" t="n">
        <f aca="false">RANDBETWEEN(0,1)</f>
        <v>1</v>
      </c>
      <c r="AT185" s="131" t="n">
        <v>1</v>
      </c>
      <c r="AU185" s="131" t="n">
        <f aca="false">RANDBETWEEN(0,1)</f>
        <v>1</v>
      </c>
      <c r="AV185" s="131" t="n">
        <v>0</v>
      </c>
      <c r="AW185" s="131" t="n">
        <f aca="false">RANDBETWEEN(0,1)</f>
        <v>1</v>
      </c>
      <c r="AX185" s="131" t="n">
        <f aca="false">RANDBETWEEN(0,1)</f>
        <v>1</v>
      </c>
      <c r="AY185" s="131" t="n">
        <f aca="false">RANDBETWEEN(0,1)</f>
        <v>1</v>
      </c>
      <c r="AZ185" s="131" t="n">
        <v>1</v>
      </c>
      <c r="BA185" s="131" t="n">
        <f aca="false">RANDBETWEEN(0,1)</f>
        <v>0</v>
      </c>
      <c r="BB185" s="131" t="n">
        <v>1</v>
      </c>
      <c r="BC185" s="131" t="n">
        <f aca="false">RANDBETWEEN(0,1)</f>
        <v>1</v>
      </c>
      <c r="BD185" s="131" t="n">
        <f aca="false">RANDBETWEEN(0,1)</f>
        <v>0</v>
      </c>
      <c r="BE185" s="132" t="n">
        <f aca="false">RANDBETWEEN(40/6,70/6)/10*$AK$24</f>
        <v>1320</v>
      </c>
      <c r="BF185" s="133" t="n">
        <f aca="false">RANDBETWEEN(60,100)/100</f>
        <v>0.99</v>
      </c>
      <c r="BG185" s="132" t="n">
        <f aca="false">(AO185*$AK$8+AP185*$AK$9+AQ185*$AK$10+AR185*$AK$11+AS185*$AK$12+AT185*$AK$13+AU185*$AK$14+AV185*$AK$15+AW185*$AK$16+AX185*$AK$17+AY185*$AK$18+AZ185*$AK$19+BA185*$AK$20+BB185*$AK$21+BC185*$AK$22+BD185*$AK$23+BE185) * BF185</f>
        <v>12810.6</v>
      </c>
      <c r="BH185" s="133" t="n">
        <f aca="false">RANDBETWEEN(80,100)/100</f>
        <v>0.81</v>
      </c>
      <c r="BI185" s="132" t="n">
        <f aca="false">(AO185*$AK$8+AP185*$AK$9+AQ185*$AK$10+AR185*$AK$11+AS185*$AK$12+AT185*$AK$13+AU185*$AK$14+AV185*$AK$15+AW185*$AK$16+AX185*$AK$17+AY185*$AK$18+AZ185*$AK$19+BA185*$AK$20+BB185*$AK$21+BC185*$AK$22+BD185*$AK$23+BE185) * BH185</f>
        <v>10481.4</v>
      </c>
      <c r="BN185" s="134"/>
      <c r="BO185" s="135"/>
      <c r="BP185" s="156" t="n">
        <f aca="false">M1422</f>
        <v>50196.2981666667</v>
      </c>
      <c r="BQ185" s="157" t="n">
        <f aca="false">AC1422</f>
        <v>8168.12518125</v>
      </c>
      <c r="BT185" s="82"/>
      <c r="BU185" s="158"/>
      <c r="BV185" s="140" t="n">
        <f aca="false">QUOTIENT(BW185,$BW$5)</f>
        <v>44</v>
      </c>
      <c r="BW185" s="17" t="n">
        <v>177</v>
      </c>
      <c r="BX185" s="141"/>
      <c r="BY185" s="191" t="s">
        <v>84</v>
      </c>
      <c r="BZ185" s="160" t="e">
        <f aca="true">INDIRECT( ADDRESS(CELL("строка",BG185)-BW185+BV185,68)) * CL185</f>
        <v>#VALUE!</v>
      </c>
      <c r="CA185" s="161" t="e">
        <f aca="true">INDIRECT( ADDRESS(CELL("строка",BG185)-BW185+BV185,59)) *CI185</f>
        <v>#VALUE!</v>
      </c>
      <c r="CB185" s="162" t="e">
        <f aca="true">INDIRECT( ADDRESS(CELL("строка",BG185)-BW185+BV185,69)) * CL185</f>
        <v>#VALUE!</v>
      </c>
      <c r="CC185" s="163" t="e">
        <f aca="true">INDIRECT( ADDRESS(CELL("строка",BG185)-BW185+BV185,61)) *CI185</f>
        <v>#VALUE!</v>
      </c>
      <c r="CD185" s="164" t="e">
        <f aca="false">BZ185-CA185</f>
        <v>#VALUE!</v>
      </c>
      <c r="CE185" s="189" t="e">
        <f aca="false">CB185-CC185</f>
        <v>#VALUE!</v>
      </c>
      <c r="CI185" s="22" t="n">
        <f aca="false">$CI$5</f>
        <v>0.3</v>
      </c>
      <c r="CL185" s="23" t="n">
        <f aca="false">CL181</f>
        <v>0.25</v>
      </c>
    </row>
    <row r="186" customFormat="false" ht="13.25" hidden="false" customHeight="true" outlineLevel="0" collapsed="false">
      <c r="A186" s="151" t="s">
        <v>281</v>
      </c>
      <c r="B186" s="152" t="n">
        <v>-7.7</v>
      </c>
      <c r="C186" s="152" t="n">
        <v>770.1</v>
      </c>
      <c r="D186" s="153" t="n">
        <v>69</v>
      </c>
      <c r="E186" s="154" t="s">
        <v>83</v>
      </c>
      <c r="F186" s="153" t="n">
        <v>7.5</v>
      </c>
      <c r="G186" s="115" t="n">
        <v>0.15</v>
      </c>
      <c r="H186" s="116" t="n">
        <f aca="false">RANDBETWEEN(80,100)/100</f>
        <v>0.94</v>
      </c>
      <c r="I186" s="117"/>
      <c r="J186" s="118"/>
      <c r="K186" s="119"/>
      <c r="L186" s="118"/>
      <c r="M186" s="179"/>
      <c r="N186" s="121"/>
      <c r="P186" s="121"/>
      <c r="Q186" s="151" t="s">
        <v>281</v>
      </c>
      <c r="R186" s="152" t="n">
        <v>-16</v>
      </c>
      <c r="S186" s="152" t="n">
        <v>764.4</v>
      </c>
      <c r="T186" s="153" t="n">
        <v>81</v>
      </c>
      <c r="U186" s="154" t="s">
        <v>78</v>
      </c>
      <c r="V186" s="153" t="n">
        <v>2</v>
      </c>
      <c r="W186" s="115" t="n">
        <v>0.9</v>
      </c>
      <c r="X186" s="116" t="n">
        <f aca="false">RANDBETWEEN(80,100)/100</f>
        <v>0.91</v>
      </c>
      <c r="Y186" s="117"/>
      <c r="Z186" s="118"/>
      <c r="AA186" s="119"/>
      <c r="AB186" s="123"/>
      <c r="AC186" s="124"/>
      <c r="AG186" s="186"/>
      <c r="AM186" s="128" t="n">
        <f aca="false">AM185-1</f>
        <v>44780</v>
      </c>
      <c r="AN186" s="129" t="str">
        <f aca="false">TEXT(AM186,"дддд")</f>
        <v>воскресенье</v>
      </c>
      <c r="AO186" s="130" t="n">
        <v>1</v>
      </c>
      <c r="AP186" s="131" t="n">
        <v>1</v>
      </c>
      <c r="AQ186" s="131" t="n">
        <f aca="false">RANDBETWEEN(0,1)</f>
        <v>1</v>
      </c>
      <c r="AR186" s="131" t="n">
        <v>1</v>
      </c>
      <c r="AS186" s="131" t="n">
        <f aca="false">RANDBETWEEN(0,1)</f>
        <v>1</v>
      </c>
      <c r="AT186" s="131" t="n">
        <v>1</v>
      </c>
      <c r="AU186" s="131" t="n">
        <f aca="false">RANDBETWEEN(0,1)</f>
        <v>0</v>
      </c>
      <c r="AV186" s="131" t="n">
        <v>0</v>
      </c>
      <c r="AW186" s="131" t="n">
        <f aca="false">RANDBETWEEN(0,1)</f>
        <v>1</v>
      </c>
      <c r="AX186" s="131" t="n">
        <f aca="false">RANDBETWEEN(0,1)</f>
        <v>0</v>
      </c>
      <c r="AY186" s="131" t="n">
        <f aca="false">RANDBETWEEN(0,1)</f>
        <v>0</v>
      </c>
      <c r="AZ186" s="131" t="n">
        <v>1</v>
      </c>
      <c r="BA186" s="131" t="n">
        <f aca="false">RANDBETWEEN(0,1)</f>
        <v>0</v>
      </c>
      <c r="BB186" s="131" t="n">
        <v>1</v>
      </c>
      <c r="BC186" s="131" t="n">
        <f aca="false">RANDBETWEEN(0,1)</f>
        <v>0</v>
      </c>
      <c r="BD186" s="131" t="n">
        <f aca="false">RANDBETWEEN(0,1)</f>
        <v>1</v>
      </c>
      <c r="BE186" s="132" t="n">
        <f aca="false">RANDBETWEEN(40/6,70/6)/10*$AK$24</f>
        <v>840</v>
      </c>
      <c r="BF186" s="133" t="n">
        <f aca="false">RANDBETWEEN(60,100)/100</f>
        <v>0.68</v>
      </c>
      <c r="BG186" s="132" t="n">
        <f aca="false">(AO186*$AK$8+AP186*$AK$9+AQ186*$AK$10+AR186*$AK$11+AS186*$AK$12+AT186*$AK$13+AU186*$AK$14+AV186*$AK$15+AW186*$AK$16+AX186*$AK$17+AY186*$AK$18+AZ186*$AK$19+BA186*$AK$20+BB186*$AK$21+BC186*$AK$22+BD186*$AK$23+BE186) * BF186</f>
        <v>6732</v>
      </c>
      <c r="BH186" s="133" t="n">
        <f aca="false">RANDBETWEEN(80,100)/100</f>
        <v>0.86</v>
      </c>
      <c r="BI186" s="132" t="n">
        <f aca="false">(AO186*$AK$8+AP186*$AK$9+AQ186*$AK$10+AR186*$AK$11+AS186*$AK$12+AT186*$AK$13+AU186*$AK$14+AV186*$AK$15+AW186*$AK$16+AX186*$AK$17+AY186*$AK$18+AZ186*$AK$19+BA186*$AK$20+BB186*$AK$21+BC186*$AK$22+BD186*$AK$23+BE186) * BH186</f>
        <v>8514</v>
      </c>
      <c r="BN186" s="134"/>
      <c r="BO186" s="135"/>
      <c r="BP186" s="156" t="n">
        <f aca="false">M1430</f>
        <v>58771.3155125</v>
      </c>
      <c r="BQ186" s="157" t="n">
        <f aca="false">AC1430</f>
        <v>8033.1573515625</v>
      </c>
      <c r="BT186" s="82"/>
      <c r="BU186" s="158"/>
      <c r="BV186" s="140" t="n">
        <f aca="false">QUOTIENT(BW186,$BW$5)</f>
        <v>44</v>
      </c>
      <c r="BW186" s="17" t="n">
        <v>178</v>
      </c>
      <c r="BX186" s="141"/>
      <c r="BY186" s="191" t="s">
        <v>58</v>
      </c>
      <c r="BZ186" s="160" t="e">
        <f aca="true">INDIRECT( ADDRESS(CELL("строка",BG186)-BW186+BV186,68)) * CL186</f>
        <v>#VALUE!</v>
      </c>
      <c r="CA186" s="161" t="e">
        <f aca="true">INDIRECT( ADDRESS(CELL("строка",BG186)-BW186+BV186,59)) *CI186</f>
        <v>#VALUE!</v>
      </c>
      <c r="CB186" s="162" t="e">
        <f aca="true">INDIRECT( ADDRESS(CELL("строка",BG186)-BW186+BV186,69)) * CL186</f>
        <v>#VALUE!</v>
      </c>
      <c r="CC186" s="163" t="e">
        <f aca="true">INDIRECT( ADDRESS(CELL("строка",BG186)-BW186+BV186,61)) *CI186</f>
        <v>#VALUE!</v>
      </c>
      <c r="CD186" s="164" t="e">
        <f aca="false">BZ186-CA186</f>
        <v>#VALUE!</v>
      </c>
      <c r="CE186" s="189" t="e">
        <f aca="false">CB186-CC186</f>
        <v>#VALUE!</v>
      </c>
      <c r="CI186" s="22" t="n">
        <f aca="false">$CI$6</f>
        <v>0.4</v>
      </c>
      <c r="CL186" s="23" t="n">
        <f aca="false">CL182</f>
        <v>0.25</v>
      </c>
    </row>
    <row r="187" customFormat="false" ht="13.25" hidden="false" customHeight="true" outlineLevel="0" collapsed="false">
      <c r="A187" s="151" t="s">
        <v>282</v>
      </c>
      <c r="B187" s="152" t="n">
        <v>-8.1</v>
      </c>
      <c r="C187" s="152" t="n">
        <v>769.2</v>
      </c>
      <c r="D187" s="153" t="n">
        <v>74</v>
      </c>
      <c r="E187" s="154" t="s">
        <v>83</v>
      </c>
      <c r="F187" s="153" t="n">
        <v>6</v>
      </c>
      <c r="G187" s="115" t="n">
        <v>0.15</v>
      </c>
      <c r="H187" s="116" t="n">
        <f aca="false">RANDBETWEEN(80,100)/100</f>
        <v>0.85</v>
      </c>
      <c r="I187" s="117"/>
      <c r="J187" s="118"/>
      <c r="K187" s="119"/>
      <c r="L187" s="118"/>
      <c r="M187" s="179"/>
      <c r="N187" s="121"/>
      <c r="P187" s="121"/>
      <c r="Q187" s="151" t="s">
        <v>282</v>
      </c>
      <c r="R187" s="152" t="n">
        <v>-17.9</v>
      </c>
      <c r="S187" s="152" t="n">
        <v>763.6</v>
      </c>
      <c r="T187" s="153" t="n">
        <v>82</v>
      </c>
      <c r="U187" s="154" t="s">
        <v>78</v>
      </c>
      <c r="V187" s="153" t="n">
        <v>2</v>
      </c>
      <c r="W187" s="115" t="n">
        <v>0.9</v>
      </c>
      <c r="X187" s="116" t="n">
        <f aca="false">RANDBETWEEN(80,100)/100</f>
        <v>0.98</v>
      </c>
      <c r="Y187" s="117"/>
      <c r="Z187" s="118"/>
      <c r="AA187" s="119"/>
      <c r="AB187" s="123"/>
      <c r="AC187" s="124"/>
      <c r="AG187" s="186"/>
      <c r="AM187" s="128" t="n">
        <f aca="false">AM186-1</f>
        <v>44779</v>
      </c>
      <c r="AN187" s="129" t="str">
        <f aca="false">TEXT(AM187,"дддд")</f>
        <v>суббота</v>
      </c>
      <c r="AO187" s="130" t="n">
        <v>1</v>
      </c>
      <c r="AP187" s="131" t="n">
        <v>1</v>
      </c>
      <c r="AQ187" s="131" t="n">
        <f aca="false">RANDBETWEEN(0,1)</f>
        <v>1</v>
      </c>
      <c r="AR187" s="131" t="n">
        <v>1</v>
      </c>
      <c r="AS187" s="131" t="n">
        <f aca="false">RANDBETWEEN(0,1)</f>
        <v>1</v>
      </c>
      <c r="AT187" s="131" t="n">
        <v>1</v>
      </c>
      <c r="AU187" s="131" t="n">
        <f aca="false">RANDBETWEEN(0,1)</f>
        <v>1</v>
      </c>
      <c r="AV187" s="131" t="n">
        <v>0</v>
      </c>
      <c r="AW187" s="131" t="n">
        <f aca="false">RANDBETWEEN(0,1)</f>
        <v>1</v>
      </c>
      <c r="AX187" s="131" t="n">
        <f aca="false">RANDBETWEEN(0,1)</f>
        <v>1</v>
      </c>
      <c r="AY187" s="131" t="n">
        <f aca="false">RANDBETWEEN(0,1)</f>
        <v>0</v>
      </c>
      <c r="AZ187" s="131" t="n">
        <v>1</v>
      </c>
      <c r="BA187" s="131" t="n">
        <f aca="false">RANDBETWEEN(0,1)</f>
        <v>1</v>
      </c>
      <c r="BB187" s="131" t="n">
        <v>1</v>
      </c>
      <c r="BC187" s="131" t="n">
        <f aca="false">RANDBETWEEN(0,1)</f>
        <v>0</v>
      </c>
      <c r="BD187" s="131" t="n">
        <f aca="false">RANDBETWEEN(0,1)</f>
        <v>0</v>
      </c>
      <c r="BE187" s="132" t="n">
        <f aca="false">RANDBETWEEN(40/6,70/6)/10*$AK$24</f>
        <v>1200</v>
      </c>
      <c r="BF187" s="133" t="n">
        <f aca="false">RANDBETWEEN(60,100)/100</f>
        <v>0.72</v>
      </c>
      <c r="BG187" s="132" t="n">
        <f aca="false">(AO187*$AK$8+AP187*$AK$9+AQ187*$AK$10+AR187*$AK$11+AS187*$AK$12+AT187*$AK$13+AU187*$AK$14+AV187*$AK$15+AW187*$AK$16+AX187*$AK$17+AY187*$AK$18+AZ187*$AK$19+BA187*$AK$20+BB187*$AK$21+BC187*$AK$22+BD187*$AK$23+BE187) * BF187</f>
        <v>8596.8</v>
      </c>
      <c r="BH187" s="133" t="n">
        <f aca="false">RANDBETWEEN(80,100)/100</f>
        <v>0.91</v>
      </c>
      <c r="BI187" s="132" t="n">
        <f aca="false">(AO187*$AK$8+AP187*$AK$9+AQ187*$AK$10+AR187*$AK$11+AS187*$AK$12+AT187*$AK$13+AU187*$AK$14+AV187*$AK$15+AW187*$AK$16+AX187*$AK$17+AY187*$AK$18+AZ187*$AK$19+BA187*$AK$20+BB187*$AK$21+BC187*$AK$22+BD187*$AK$23+BE187) * BH187</f>
        <v>10865.4</v>
      </c>
      <c r="BN187" s="134"/>
      <c r="BO187" s="135"/>
      <c r="BP187" s="156" t="n">
        <f aca="false">M1438</f>
        <v>49531.9428625</v>
      </c>
      <c r="BQ187" s="157" t="n">
        <f aca="false">AC1438</f>
        <v>14685.1906666667</v>
      </c>
      <c r="BT187" s="82" t="e">
        <f aca="false">IF(SUM(CD184:CD187) &gt; 0,0,(SUM(CD184:CD187))/(-$BM$10*1000))</f>
        <v>#VALUE!</v>
      </c>
      <c r="BU187" s="158" t="e">
        <f aca="false">IF(SUM(CE184:CE187) &gt; 0,0,(SUM(CE184:CE187))/(-$BM$10*1000))</f>
        <v>#VALUE!</v>
      </c>
      <c r="BV187" s="140" t="n">
        <f aca="false">QUOTIENT(BW187,$BW$5)</f>
        <v>44</v>
      </c>
      <c r="BW187" s="17" t="n">
        <v>179</v>
      </c>
      <c r="BX187" s="141"/>
      <c r="BY187" s="192" t="s">
        <v>75</v>
      </c>
      <c r="BZ187" s="172" t="e">
        <f aca="true">INDIRECT( ADDRESS(CELL("строка",BG187)-BW187+BV187,68)) * CL187</f>
        <v>#VALUE!</v>
      </c>
      <c r="CA187" s="173" t="e">
        <f aca="true">INDIRECT( ADDRESS(CELL("строка",BG187)-BW187+BV187,59)) * CI187</f>
        <v>#VALUE!</v>
      </c>
      <c r="CB187" s="174" t="e">
        <f aca="true">INDIRECT( ADDRESS(CELL("строка",BG187)-BW187+BV187,69)) * CL187</f>
        <v>#VALUE!</v>
      </c>
      <c r="CC187" s="175" t="e">
        <f aca="true">INDIRECT( ADDRESS(CELL("строка",BG187)-BW187+BV187,61)) *CI187</f>
        <v>#VALUE!</v>
      </c>
      <c r="CD187" s="176" t="e">
        <f aca="false">BZ187-CA187</f>
        <v>#VALUE!</v>
      </c>
      <c r="CE187" s="187" t="e">
        <f aca="false">CB187-CC187</f>
        <v>#VALUE!</v>
      </c>
      <c r="CI187" s="178" t="n">
        <f aca="false">$CI$7</f>
        <v>0.1</v>
      </c>
      <c r="CL187" s="23" t="n">
        <f aca="false">CL183</f>
        <v>0.25</v>
      </c>
    </row>
    <row r="188" customFormat="false" ht="13.25" hidden="false" customHeight="true" outlineLevel="0" collapsed="false">
      <c r="A188" s="151" t="s">
        <v>283</v>
      </c>
      <c r="B188" s="152" t="n">
        <v>-7.3</v>
      </c>
      <c r="C188" s="152" t="n">
        <v>769.2</v>
      </c>
      <c r="D188" s="153" t="n">
        <v>76</v>
      </c>
      <c r="E188" s="154" t="s">
        <v>107</v>
      </c>
      <c r="F188" s="153" t="n">
        <v>6</v>
      </c>
      <c r="G188" s="115" t="n">
        <v>0.15</v>
      </c>
      <c r="H188" s="116" t="n">
        <f aca="false">RANDBETWEEN(80,100)/100</f>
        <v>0.86</v>
      </c>
      <c r="I188" s="117"/>
      <c r="J188" s="118"/>
      <c r="K188" s="119"/>
      <c r="L188" s="118"/>
      <c r="M188" s="179"/>
      <c r="N188" s="121"/>
      <c r="P188" s="121"/>
      <c r="Q188" s="151" t="s">
        <v>283</v>
      </c>
      <c r="R188" s="152" t="n">
        <v>-18.8</v>
      </c>
      <c r="S188" s="152" t="n">
        <v>764</v>
      </c>
      <c r="T188" s="153" t="n">
        <v>82</v>
      </c>
      <c r="U188" s="154" t="s">
        <v>78</v>
      </c>
      <c r="V188" s="153" t="n">
        <v>2</v>
      </c>
      <c r="W188" s="115" t="n">
        <v>0.9</v>
      </c>
      <c r="X188" s="116" t="n">
        <f aca="false">RANDBETWEEN(80,100)/100</f>
        <v>0.93</v>
      </c>
      <c r="Y188" s="117"/>
      <c r="Z188" s="118"/>
      <c r="AA188" s="119"/>
      <c r="AB188" s="123"/>
      <c r="AC188" s="124"/>
      <c r="AG188" s="186"/>
      <c r="AM188" s="128" t="n">
        <f aca="false">AM187-1</f>
        <v>44778</v>
      </c>
      <c r="AN188" s="129" t="str">
        <f aca="false">TEXT(AM188,"дддд")</f>
        <v>пятница</v>
      </c>
      <c r="AO188" s="130" t="n">
        <v>1</v>
      </c>
      <c r="AP188" s="131" t="n">
        <v>1</v>
      </c>
      <c r="AQ188" s="131" t="n">
        <f aca="false">RANDBETWEEN(0,1)</f>
        <v>0</v>
      </c>
      <c r="AR188" s="131" t="n">
        <v>1</v>
      </c>
      <c r="AS188" s="131" t="n">
        <f aca="false">RANDBETWEEN(0,1)</f>
        <v>0</v>
      </c>
      <c r="AT188" s="131" t="n">
        <v>1</v>
      </c>
      <c r="AU188" s="131" t="n">
        <f aca="false">RANDBETWEEN(0,1)</f>
        <v>1</v>
      </c>
      <c r="AV188" s="131" t="n">
        <v>0</v>
      </c>
      <c r="AW188" s="131" t="n">
        <f aca="false">RANDBETWEEN(0,1)</f>
        <v>1</v>
      </c>
      <c r="AX188" s="131" t="n">
        <f aca="false">RANDBETWEEN(0,1)</f>
        <v>1</v>
      </c>
      <c r="AY188" s="131" t="n">
        <f aca="false">RANDBETWEEN(0,1)</f>
        <v>0</v>
      </c>
      <c r="AZ188" s="131" t="n">
        <v>1</v>
      </c>
      <c r="BA188" s="131" t="n">
        <f aca="false">RANDBETWEEN(0,1)</f>
        <v>1</v>
      </c>
      <c r="BB188" s="131" t="n">
        <v>1</v>
      </c>
      <c r="BC188" s="131" t="n">
        <f aca="false">RANDBETWEEN(0,1)</f>
        <v>0</v>
      </c>
      <c r="BD188" s="131" t="n">
        <f aca="false">RANDBETWEEN(0,1)</f>
        <v>0</v>
      </c>
      <c r="BE188" s="132" t="n">
        <f aca="false">RANDBETWEEN(40/6,70/6)/10*$AK$24</f>
        <v>1440</v>
      </c>
      <c r="BF188" s="133" t="n">
        <f aca="false">RANDBETWEEN(60,100)/100</f>
        <v>0.95</v>
      </c>
      <c r="BG188" s="132" t="n">
        <f aca="false">(AO188*$AK$8+AP188*$AK$9+AQ188*$AK$10+AR188*$AK$11+AS188*$AK$12+AT188*$AK$13+AU188*$AK$14+AV188*$AK$15+AW188*$AK$16+AX188*$AK$17+AY188*$AK$18+AZ188*$AK$19+BA188*$AK$20+BB188*$AK$21+BC188*$AK$22+BD188*$AK$23+BE188) * BF188</f>
        <v>10621</v>
      </c>
      <c r="BH188" s="133" t="n">
        <f aca="false">RANDBETWEEN(80,100)/100</f>
        <v>0.91</v>
      </c>
      <c r="BI188" s="132" t="n">
        <f aca="false">(AO188*$AK$8+AP188*$AK$9+AQ188*$AK$10+AR188*$AK$11+AS188*$AK$12+AT188*$AK$13+AU188*$AK$14+AV188*$AK$15+AW188*$AK$16+AX188*$AK$17+AY188*$AK$18+AZ188*$AK$19+BA188*$AK$20+BB188*$AK$21+BC188*$AK$22+BD188*$AK$23+BE188) * BH188</f>
        <v>10173.8</v>
      </c>
      <c r="BN188" s="134"/>
      <c r="BO188" s="135"/>
      <c r="BP188" s="156" t="n">
        <f aca="false">M1446</f>
        <v>10819.8197166667</v>
      </c>
      <c r="BQ188" s="157" t="n">
        <f aca="false">AC1446</f>
        <v>12247.3950708333</v>
      </c>
      <c r="BT188" s="82" t="s">
        <v>79</v>
      </c>
      <c r="BU188" s="158"/>
      <c r="BV188" s="140" t="n">
        <f aca="false">QUOTIENT(BW188,$BW$5)</f>
        <v>45</v>
      </c>
      <c r="BW188" s="17" t="n">
        <v>180</v>
      </c>
      <c r="BX188" s="141" t="n">
        <f aca="false">DATE(2023,2,(1-QUOTIENT(BW188,$BW$5)))</f>
        <v>44913</v>
      </c>
      <c r="BY188" s="190" t="s">
        <v>80</v>
      </c>
      <c r="BZ188" s="143" t="e">
        <f aca="true">INDIRECT( ADDRESS(CELL("строка",BG188)-BW188+BV188,68)) * CL188</f>
        <v>#VALUE!</v>
      </c>
      <c r="CA188" s="144" t="e">
        <f aca="true">INDIRECT( ADDRESS(CELL("строка",BG188)-BW188+BV188,59)) *CI188</f>
        <v>#VALUE!</v>
      </c>
      <c r="CB188" s="145" t="e">
        <f aca="true">INDIRECT( ADDRESS(CELL("строка",BG188)-BW188+BV188,69)) * CL188</f>
        <v>#VALUE!</v>
      </c>
      <c r="CC188" s="146" t="e">
        <f aca="true">INDIRECT( ADDRESS(CELL("строка",BG188)-BW188+BV188,61)) *CI188</f>
        <v>#VALUE!</v>
      </c>
      <c r="CD188" s="147" t="e">
        <f aca="false">BZ188-CA188</f>
        <v>#VALUE!</v>
      </c>
      <c r="CE188" s="188" t="e">
        <f aca="false">CB188-CC188</f>
        <v>#VALUE!</v>
      </c>
      <c r="CI188" s="22" t="n">
        <f aca="false">$CI$4</f>
        <v>0.2</v>
      </c>
      <c r="CL188" s="23" t="n">
        <f aca="false">CL184</f>
        <v>0.25</v>
      </c>
    </row>
    <row r="189" customFormat="false" ht="13.25" hidden="false" customHeight="true" outlineLevel="0" collapsed="false">
      <c r="A189" s="151" t="s">
        <v>284</v>
      </c>
      <c r="B189" s="152" t="n">
        <v>-6.6</v>
      </c>
      <c r="C189" s="152" t="n">
        <v>769.5</v>
      </c>
      <c r="D189" s="153" t="n">
        <v>82</v>
      </c>
      <c r="E189" s="154" t="s">
        <v>83</v>
      </c>
      <c r="F189" s="153" t="n">
        <v>4.5</v>
      </c>
      <c r="G189" s="115" t="n">
        <v>0.15</v>
      </c>
      <c r="H189" s="116" t="n">
        <f aca="false">RANDBETWEEN(80,100)/100</f>
        <v>0.98</v>
      </c>
      <c r="I189" s="117"/>
      <c r="J189" s="118"/>
      <c r="K189" s="119"/>
      <c r="L189" s="118"/>
      <c r="M189" s="179"/>
      <c r="N189" s="121"/>
      <c r="P189" s="121"/>
      <c r="Q189" s="151" t="s">
        <v>284</v>
      </c>
      <c r="R189" s="152" t="n">
        <v>-19</v>
      </c>
      <c r="S189" s="152" t="n">
        <v>764</v>
      </c>
      <c r="T189" s="153" t="n">
        <v>82</v>
      </c>
      <c r="U189" s="154" t="s">
        <v>78</v>
      </c>
      <c r="V189" s="153" t="n">
        <v>2</v>
      </c>
      <c r="W189" s="115" t="n">
        <v>0.75</v>
      </c>
      <c r="X189" s="116" t="n">
        <f aca="false">RANDBETWEEN(80,100)/100</f>
        <v>0.98</v>
      </c>
      <c r="Y189" s="117"/>
      <c r="Z189" s="118"/>
      <c r="AA189" s="119"/>
      <c r="AB189" s="123"/>
      <c r="AC189" s="124"/>
      <c r="AG189" s="186"/>
      <c r="AM189" s="128" t="n">
        <f aca="false">AM188-1</f>
        <v>44777</v>
      </c>
      <c r="AN189" s="129" t="str">
        <f aca="false">TEXT(AM189,"дддд")</f>
        <v>четверг</v>
      </c>
      <c r="AO189" s="130" t="n">
        <v>1</v>
      </c>
      <c r="AP189" s="131" t="n">
        <v>1</v>
      </c>
      <c r="AQ189" s="131" t="n">
        <f aca="false">RANDBETWEEN(0,1)</f>
        <v>0</v>
      </c>
      <c r="AR189" s="131" t="n">
        <v>1</v>
      </c>
      <c r="AS189" s="131" t="n">
        <f aca="false">RANDBETWEEN(0,1)</f>
        <v>0</v>
      </c>
      <c r="AT189" s="131" t="n">
        <v>1</v>
      </c>
      <c r="AU189" s="131" t="n">
        <f aca="false">RANDBETWEEN(0,1)</f>
        <v>0</v>
      </c>
      <c r="AV189" s="131" t="n">
        <v>0</v>
      </c>
      <c r="AW189" s="131" t="n">
        <f aca="false">RANDBETWEEN(0,1)</f>
        <v>0</v>
      </c>
      <c r="AX189" s="131" t="n">
        <f aca="false">RANDBETWEEN(0,1)</f>
        <v>1</v>
      </c>
      <c r="AY189" s="131" t="n">
        <f aca="false">RANDBETWEEN(0,1)</f>
        <v>1</v>
      </c>
      <c r="AZ189" s="131" t="n">
        <v>1</v>
      </c>
      <c r="BA189" s="131" t="n">
        <f aca="false">RANDBETWEEN(0,1)</f>
        <v>0</v>
      </c>
      <c r="BB189" s="131" t="n">
        <v>1</v>
      </c>
      <c r="BC189" s="131" t="n">
        <f aca="false">RANDBETWEEN(0,1)</f>
        <v>0</v>
      </c>
      <c r="BD189" s="131" t="n">
        <f aca="false">RANDBETWEEN(0,1)</f>
        <v>0</v>
      </c>
      <c r="BE189" s="132" t="n">
        <f aca="false">RANDBETWEEN(40/6,70/6)/10*$AK$24</f>
        <v>1320</v>
      </c>
      <c r="BF189" s="133" t="n">
        <f aca="false">RANDBETWEEN(60,100)/100</f>
        <v>0.99</v>
      </c>
      <c r="BG189" s="132" t="n">
        <f aca="false">(AO189*$AK$8+AP189*$AK$9+AQ189*$AK$10+AR189*$AK$11+AS189*$AK$12+AT189*$AK$13+AU189*$AK$14+AV189*$AK$15+AW189*$AK$16+AX189*$AK$17+AY189*$AK$18+AZ189*$AK$19+BA189*$AK$20+BB189*$AK$21+BC189*$AK$22+BD189*$AK$23+BE189) * BF189</f>
        <v>9801</v>
      </c>
      <c r="BH189" s="133" t="n">
        <f aca="false">RANDBETWEEN(80,100)/100</f>
        <v>0.86</v>
      </c>
      <c r="BI189" s="132" t="n">
        <f aca="false">(AO189*$AK$8+AP189*$AK$9+AQ189*$AK$10+AR189*$AK$11+AS189*$AK$12+AT189*$AK$13+AU189*$AK$14+AV189*$AK$15+AW189*$AK$16+AX189*$AK$17+AY189*$AK$18+AZ189*$AK$19+BA189*$AK$20+BB189*$AK$21+BC189*$AK$22+BD189*$AK$23+BE189) * BH189</f>
        <v>8514</v>
      </c>
      <c r="BN189" s="134"/>
      <c r="BO189" s="135"/>
      <c r="BP189" s="156" t="n">
        <f aca="false">M1454</f>
        <v>17880.83789375</v>
      </c>
      <c r="BQ189" s="157" t="n">
        <f aca="false">AC1454</f>
        <v>10169.8961</v>
      </c>
      <c r="BT189" s="82"/>
      <c r="BU189" s="158"/>
      <c r="BV189" s="140" t="n">
        <f aca="false">QUOTIENT(BW189,$BW$5)</f>
        <v>45</v>
      </c>
      <c r="BW189" s="17" t="n">
        <v>181</v>
      </c>
      <c r="BX189" s="141"/>
      <c r="BY189" s="191" t="s">
        <v>84</v>
      </c>
      <c r="BZ189" s="160" t="e">
        <f aca="true">INDIRECT( ADDRESS(CELL("строка",BG189)-BW189+BV189,68)) * CL189</f>
        <v>#VALUE!</v>
      </c>
      <c r="CA189" s="161" t="e">
        <f aca="true">INDIRECT( ADDRESS(CELL("строка",BG189)-BW189+BV189,59)) *CI189</f>
        <v>#VALUE!</v>
      </c>
      <c r="CB189" s="162" t="e">
        <f aca="true">INDIRECT( ADDRESS(CELL("строка",BG189)-BW189+BV189,69)) * CL189</f>
        <v>#VALUE!</v>
      </c>
      <c r="CC189" s="163" t="e">
        <f aca="true">INDIRECT( ADDRESS(CELL("строка",BG189)-BW189+BV189,61)) *CI189</f>
        <v>#VALUE!</v>
      </c>
      <c r="CD189" s="164" t="e">
        <f aca="false">BZ189-CA189</f>
        <v>#VALUE!</v>
      </c>
      <c r="CE189" s="189" t="e">
        <f aca="false">CB189-CC189</f>
        <v>#VALUE!</v>
      </c>
      <c r="CI189" s="22" t="n">
        <f aca="false">$CI$5</f>
        <v>0.3</v>
      </c>
      <c r="CL189" s="23" t="n">
        <f aca="false">CL185</f>
        <v>0.25</v>
      </c>
    </row>
    <row r="190" customFormat="false" ht="13.25" hidden="false" customHeight="true" outlineLevel="0" collapsed="false">
      <c r="A190" s="151" t="s">
        <v>285</v>
      </c>
      <c r="B190" s="152" t="n">
        <v>-4.9</v>
      </c>
      <c r="C190" s="152" t="n">
        <v>769.9</v>
      </c>
      <c r="D190" s="153" t="n">
        <v>73</v>
      </c>
      <c r="E190" s="154" t="s">
        <v>83</v>
      </c>
      <c r="F190" s="153" t="n">
        <v>6</v>
      </c>
      <c r="G190" s="115" t="n">
        <v>0.15</v>
      </c>
      <c r="H190" s="116" t="n">
        <f aca="false">RANDBETWEEN(80,100)/100</f>
        <v>0.88</v>
      </c>
      <c r="I190" s="117" t="n">
        <v>0.37380787037037</v>
      </c>
      <c r="J190" s="118" t="n">
        <v>0.37380787037037</v>
      </c>
      <c r="K190" s="119" t="n">
        <f aca="false">(J190 * 24) * $B$3 * $F$3 * (1 - 0.7*AVERAGE(G190:G197)) * AVERAGE(H190:H197)</f>
        <v>7049.728603125</v>
      </c>
      <c r="L190" s="118" t="n">
        <f aca="false">IF(AVERAGE(F190:F197)&gt; $J$3, $B$4*$F$4*AVERAGE(F190:F197)/$B$5*24*AVERAGE(H190:H197), $B$4*$F$4*AVERAGE(F190:F197)/$B$5*24*AVERAGE(H190:H197) * 0.2)</f>
        <v>27378</v>
      </c>
      <c r="M190" s="179" t="n">
        <f aca="false">K190+L190</f>
        <v>34427.728603125</v>
      </c>
      <c r="N190" s="121"/>
      <c r="P190" s="121"/>
      <c r="Q190" s="151" t="s">
        <v>285</v>
      </c>
      <c r="R190" s="152" t="n">
        <v>-18.5</v>
      </c>
      <c r="S190" s="152" t="n">
        <v>763.8</v>
      </c>
      <c r="T190" s="153" t="n">
        <v>83</v>
      </c>
      <c r="U190" s="154" t="s">
        <v>78</v>
      </c>
      <c r="V190" s="153" t="n">
        <v>2</v>
      </c>
      <c r="W190" s="115" t="n">
        <v>0.95</v>
      </c>
      <c r="X190" s="116" t="n">
        <f aca="false">RANDBETWEEN(80,100)/100</f>
        <v>0.98</v>
      </c>
      <c r="Y190" s="117" t="n">
        <v>0.306585648148148</v>
      </c>
      <c r="Z190" s="118" t="n">
        <v>0.306585648148148</v>
      </c>
      <c r="AA190" s="119" t="n">
        <f aca="false">(Z190 * 24) * $B$3 * $F$3 * (1 - 0.7 * AVERAGE(W190:W197)) * AVERAGE(X190:X197)</f>
        <v>2882.913759375</v>
      </c>
      <c r="AB190" s="123" t="n">
        <f aca="false">IF(AVERAGE(V190:V197)&gt; $J$3, $B$4*$F$4*AVERAGE(V190:V197)/$B$5*24*AVERAGE(X190:X197), $B$4*$F$4*AVERAGE(V190:V197)/$B$5*24*AVERAGE(X190:X197) * 0.2)</f>
        <v>1482</v>
      </c>
      <c r="AC190" s="124" t="n">
        <f aca="false">AA190+AB190</f>
        <v>4364.913759375</v>
      </c>
      <c r="AG190" s="186"/>
      <c r="AM190" s="128" t="n">
        <f aca="false">AM189-1</f>
        <v>44776</v>
      </c>
      <c r="AN190" s="129" t="str">
        <f aca="false">TEXT(AM190,"дддд")</f>
        <v>среда</v>
      </c>
      <c r="AO190" s="130" t="n">
        <v>1</v>
      </c>
      <c r="AP190" s="131" t="n">
        <v>1</v>
      </c>
      <c r="AQ190" s="131" t="n">
        <f aca="false">RANDBETWEEN(0,1)</f>
        <v>1</v>
      </c>
      <c r="AR190" s="131" t="n">
        <v>1</v>
      </c>
      <c r="AS190" s="131" t="n">
        <f aca="false">RANDBETWEEN(0,1)</f>
        <v>0</v>
      </c>
      <c r="AT190" s="131" t="n">
        <v>1</v>
      </c>
      <c r="AU190" s="131" t="n">
        <f aca="false">RANDBETWEEN(0,1)</f>
        <v>1</v>
      </c>
      <c r="AV190" s="131" t="n">
        <v>0</v>
      </c>
      <c r="AW190" s="131" t="n">
        <f aca="false">RANDBETWEEN(0,1)</f>
        <v>1</v>
      </c>
      <c r="AX190" s="131" t="n">
        <f aca="false">RANDBETWEEN(0,1)</f>
        <v>0</v>
      </c>
      <c r="AY190" s="131" t="n">
        <f aca="false">RANDBETWEEN(0,1)</f>
        <v>0</v>
      </c>
      <c r="AZ190" s="131" t="n">
        <v>1</v>
      </c>
      <c r="BA190" s="131" t="n">
        <f aca="false">RANDBETWEEN(0,1)</f>
        <v>0</v>
      </c>
      <c r="BB190" s="131" t="n">
        <v>1</v>
      </c>
      <c r="BC190" s="131" t="n">
        <f aca="false">RANDBETWEEN(0,1)</f>
        <v>0</v>
      </c>
      <c r="BD190" s="131" t="n">
        <f aca="false">RANDBETWEEN(0,1)</f>
        <v>0</v>
      </c>
      <c r="BE190" s="132" t="n">
        <f aca="false">RANDBETWEEN(40/6,70/6)/10*$AK$24</f>
        <v>1200</v>
      </c>
      <c r="BF190" s="133" t="n">
        <f aca="false">RANDBETWEEN(60,100)/100</f>
        <v>0.74</v>
      </c>
      <c r="BG190" s="132" t="n">
        <f aca="false">(AO190*$AK$8+AP190*$AK$9+AQ190*$AK$10+AR190*$AK$11+AS190*$AK$12+AT190*$AK$13+AU190*$AK$14+AV190*$AK$15+AW190*$AK$16+AX190*$AK$17+AY190*$AK$18+AZ190*$AK$19+BA190*$AK$20+BB190*$AK$21+BC190*$AK$22+BD190*$AK$23+BE190) * BF190</f>
        <v>7044.8</v>
      </c>
      <c r="BH190" s="133" t="n">
        <f aca="false">RANDBETWEEN(80,100)/100</f>
        <v>1</v>
      </c>
      <c r="BI190" s="132" t="n">
        <f aca="false">(AO190*$AK$8+AP190*$AK$9+AQ190*$AK$10+AR190*$AK$11+AS190*$AK$12+AT190*$AK$13+AU190*$AK$14+AV190*$AK$15+AW190*$AK$16+AX190*$AK$17+AY190*$AK$18+AZ190*$AK$19+BA190*$AK$20+BB190*$AK$21+BC190*$AK$22+BD190*$AK$23+BE190) * BH190</f>
        <v>9520</v>
      </c>
      <c r="BN190" s="134"/>
      <c r="BO190" s="135"/>
      <c r="BP190" s="156" t="n">
        <f aca="false">M1462</f>
        <v>15041.6906770833</v>
      </c>
      <c r="BQ190" s="157" t="n">
        <f aca="false">AC1462</f>
        <v>9499.3024125</v>
      </c>
      <c r="BT190" s="82"/>
      <c r="BU190" s="158"/>
      <c r="BV190" s="140" t="n">
        <f aca="false">QUOTIENT(BW190,$BW$5)</f>
        <v>45</v>
      </c>
      <c r="BW190" s="17" t="n">
        <v>182</v>
      </c>
      <c r="BX190" s="141"/>
      <c r="BY190" s="191" t="s">
        <v>58</v>
      </c>
      <c r="BZ190" s="160" t="e">
        <f aca="true">INDIRECT( ADDRESS(CELL("строка",BG190)-BW190+BV190,68)) * CL190</f>
        <v>#VALUE!</v>
      </c>
      <c r="CA190" s="161" t="e">
        <f aca="true">INDIRECT( ADDRESS(CELL("строка",BG190)-BW190+BV190,59)) *CI190</f>
        <v>#VALUE!</v>
      </c>
      <c r="CB190" s="162" t="e">
        <f aca="true">INDIRECT( ADDRESS(CELL("строка",BG190)-BW190+BV190,69)) * CL190</f>
        <v>#VALUE!</v>
      </c>
      <c r="CC190" s="163" t="e">
        <f aca="true">INDIRECT( ADDRESS(CELL("строка",BG190)-BW190+BV190,61)) *CI190</f>
        <v>#VALUE!</v>
      </c>
      <c r="CD190" s="164" t="e">
        <f aca="false">BZ190-CA190</f>
        <v>#VALUE!</v>
      </c>
      <c r="CE190" s="189" t="e">
        <f aca="false">CB190-CC190</f>
        <v>#VALUE!</v>
      </c>
      <c r="CI190" s="22" t="n">
        <f aca="false">$CI$6</f>
        <v>0.4</v>
      </c>
      <c r="CL190" s="23" t="n">
        <f aca="false">CL186</f>
        <v>0.25</v>
      </c>
    </row>
    <row r="191" customFormat="false" ht="13.25" hidden="false" customHeight="true" outlineLevel="0" collapsed="false">
      <c r="A191" s="151" t="s">
        <v>286</v>
      </c>
      <c r="B191" s="152" t="n">
        <v>-1.5</v>
      </c>
      <c r="C191" s="152" t="n">
        <v>770</v>
      </c>
      <c r="D191" s="153" t="n">
        <v>59</v>
      </c>
      <c r="E191" s="154" t="s">
        <v>83</v>
      </c>
      <c r="F191" s="153" t="n">
        <v>6</v>
      </c>
      <c r="G191" s="115" t="n">
        <v>0.95</v>
      </c>
      <c r="H191" s="116" t="n">
        <f aca="false">RANDBETWEEN(80,100)/100</f>
        <v>0.9</v>
      </c>
      <c r="I191" s="117"/>
      <c r="J191" s="118"/>
      <c r="K191" s="119"/>
      <c r="L191" s="118"/>
      <c r="M191" s="179"/>
      <c r="N191" s="121"/>
      <c r="P191" s="121"/>
      <c r="Q191" s="151" t="s">
        <v>286</v>
      </c>
      <c r="R191" s="152" t="n">
        <v>-17.6</v>
      </c>
      <c r="S191" s="152" t="n">
        <v>763.4</v>
      </c>
      <c r="T191" s="153" t="n">
        <v>82</v>
      </c>
      <c r="U191" s="154" t="s">
        <v>78</v>
      </c>
      <c r="V191" s="153" t="n">
        <v>2</v>
      </c>
      <c r="W191" s="115" t="n">
        <v>0.95</v>
      </c>
      <c r="X191" s="116" t="n">
        <f aca="false">RANDBETWEEN(80,100)/100</f>
        <v>0.94</v>
      </c>
      <c r="Y191" s="117"/>
      <c r="Z191" s="118"/>
      <c r="AA191" s="119"/>
      <c r="AB191" s="123"/>
      <c r="AC191" s="124"/>
      <c r="AG191" s="186"/>
      <c r="AM191" s="128" t="n">
        <f aca="false">AM190-1</f>
        <v>44775</v>
      </c>
      <c r="AN191" s="129" t="str">
        <f aca="false">TEXT(AM191,"дддд")</f>
        <v>вторник</v>
      </c>
      <c r="AO191" s="130" t="n">
        <v>1</v>
      </c>
      <c r="AP191" s="131" t="n">
        <v>1</v>
      </c>
      <c r="AQ191" s="131" t="n">
        <f aca="false">RANDBETWEEN(0,1)</f>
        <v>0</v>
      </c>
      <c r="AR191" s="131" t="n">
        <v>1</v>
      </c>
      <c r="AS191" s="131" t="n">
        <f aca="false">RANDBETWEEN(0,1)</f>
        <v>1</v>
      </c>
      <c r="AT191" s="131" t="n">
        <v>1</v>
      </c>
      <c r="AU191" s="131" t="n">
        <f aca="false">RANDBETWEEN(0,1)</f>
        <v>1</v>
      </c>
      <c r="AV191" s="131" t="n">
        <v>0</v>
      </c>
      <c r="AW191" s="131" t="n">
        <f aca="false">RANDBETWEEN(0,1)</f>
        <v>1</v>
      </c>
      <c r="AX191" s="131" t="n">
        <f aca="false">RANDBETWEEN(0,1)</f>
        <v>0</v>
      </c>
      <c r="AY191" s="131" t="n">
        <f aca="false">RANDBETWEEN(0,1)</f>
        <v>1</v>
      </c>
      <c r="AZ191" s="131" t="n">
        <v>1</v>
      </c>
      <c r="BA191" s="131" t="n">
        <f aca="false">RANDBETWEEN(0,1)</f>
        <v>0</v>
      </c>
      <c r="BB191" s="131" t="n">
        <v>1</v>
      </c>
      <c r="BC191" s="131" t="n">
        <f aca="false">RANDBETWEEN(0,1)</f>
        <v>1</v>
      </c>
      <c r="BD191" s="131" t="n">
        <f aca="false">RANDBETWEEN(0,1)</f>
        <v>1</v>
      </c>
      <c r="BE191" s="132" t="n">
        <f aca="false">RANDBETWEEN(40/6,70/6)/10*$AK$24</f>
        <v>1440</v>
      </c>
      <c r="BF191" s="133" t="n">
        <f aca="false">RANDBETWEEN(60,100)/100</f>
        <v>0.72</v>
      </c>
      <c r="BG191" s="132" t="n">
        <f aca="false">(AO191*$AK$8+AP191*$AK$9+AQ191*$AK$10+AR191*$AK$11+AS191*$AK$12+AT191*$AK$13+AU191*$AK$14+AV191*$AK$15+AW191*$AK$16+AX191*$AK$17+AY191*$AK$18+AZ191*$AK$19+BA191*$AK$20+BB191*$AK$21+BC191*$AK$22+BD191*$AK$23+BE191) * BF191</f>
        <v>8740.8</v>
      </c>
      <c r="BH191" s="133" t="n">
        <f aca="false">RANDBETWEEN(80,100)/100</f>
        <v>0.97</v>
      </c>
      <c r="BI191" s="132" t="n">
        <f aca="false">(AO191*$AK$8+AP191*$AK$9+AQ191*$AK$10+AR191*$AK$11+AS191*$AK$12+AT191*$AK$13+AU191*$AK$14+AV191*$AK$15+AW191*$AK$16+AX191*$AK$17+AY191*$AK$18+AZ191*$AK$19+BA191*$AK$20+BB191*$AK$21+BC191*$AK$22+BD191*$AK$23+BE191) * BH191</f>
        <v>11775.8</v>
      </c>
      <c r="BN191" s="134"/>
      <c r="BO191" s="135"/>
      <c r="BP191" s="156" t="n">
        <f aca="false">M1470</f>
        <v>13377.9579</v>
      </c>
      <c r="BQ191" s="157" t="n">
        <f aca="false">AC1470</f>
        <v>12159.331125</v>
      </c>
      <c r="BT191" s="82" t="e">
        <f aca="false">IF(SUM(CD188:CD191) &gt; 0,0,(SUM(CD188:CD191))/(-$BM$10*1000))</f>
        <v>#VALUE!</v>
      </c>
      <c r="BU191" s="158" t="e">
        <f aca="false">IF(SUM(CE188:CE191) &gt; 0,0,(SUM(CE188:CE191))/(-$BM$10*1000))</f>
        <v>#VALUE!</v>
      </c>
      <c r="BV191" s="140" t="n">
        <f aca="false">QUOTIENT(BW191,$BW$5)</f>
        <v>45</v>
      </c>
      <c r="BW191" s="17" t="n">
        <v>183</v>
      </c>
      <c r="BX191" s="141"/>
      <c r="BY191" s="192" t="s">
        <v>75</v>
      </c>
      <c r="BZ191" s="172" t="e">
        <f aca="true">INDIRECT( ADDRESS(CELL("строка",BG191)-BW191+BV191,68)) * CL191</f>
        <v>#VALUE!</v>
      </c>
      <c r="CA191" s="173" t="e">
        <f aca="true">INDIRECT( ADDRESS(CELL("строка",BG191)-BW191+BV191,59)) * CI191</f>
        <v>#VALUE!</v>
      </c>
      <c r="CB191" s="174" t="e">
        <f aca="true">INDIRECT( ADDRESS(CELL("строка",BG191)-BW191+BV191,69)) * CL191</f>
        <v>#VALUE!</v>
      </c>
      <c r="CC191" s="175" t="e">
        <f aca="true">INDIRECT( ADDRESS(CELL("строка",BG191)-BW191+BV191,61)) *CI191</f>
        <v>#VALUE!</v>
      </c>
      <c r="CD191" s="176" t="e">
        <f aca="false">BZ191-CA191</f>
        <v>#VALUE!</v>
      </c>
      <c r="CE191" s="187" t="e">
        <f aca="false">CB191-CC191</f>
        <v>#VALUE!</v>
      </c>
      <c r="CI191" s="178" t="n">
        <f aca="false">$CI$7</f>
        <v>0.1</v>
      </c>
      <c r="CL191" s="23" t="n">
        <f aca="false">CL187</f>
        <v>0.25</v>
      </c>
    </row>
    <row r="192" customFormat="false" ht="13.25" hidden="false" customHeight="true" outlineLevel="0" collapsed="false">
      <c r="A192" s="151" t="s">
        <v>287</v>
      </c>
      <c r="B192" s="152" t="n">
        <v>0.1</v>
      </c>
      <c r="C192" s="152" t="n">
        <v>769.8</v>
      </c>
      <c r="D192" s="153" t="n">
        <v>44</v>
      </c>
      <c r="E192" s="154" t="s">
        <v>107</v>
      </c>
      <c r="F192" s="153" t="n">
        <v>7.5</v>
      </c>
      <c r="G192" s="115" t="n">
        <v>0.95</v>
      </c>
      <c r="H192" s="116" t="n">
        <f aca="false">RANDBETWEEN(80,100)/100</f>
        <v>0.89</v>
      </c>
      <c r="I192" s="117"/>
      <c r="J192" s="118"/>
      <c r="K192" s="119"/>
      <c r="L192" s="118"/>
      <c r="M192" s="179"/>
      <c r="N192" s="121"/>
      <c r="P192" s="121"/>
      <c r="Q192" s="151" t="s">
        <v>287</v>
      </c>
      <c r="R192" s="152" t="n">
        <v>-16.7</v>
      </c>
      <c r="S192" s="152" t="n">
        <v>763.1</v>
      </c>
      <c r="T192" s="153" t="n">
        <v>81</v>
      </c>
      <c r="U192" s="154" t="s">
        <v>78</v>
      </c>
      <c r="V192" s="153" t="n">
        <v>2</v>
      </c>
      <c r="W192" s="115" t="n">
        <v>0.95</v>
      </c>
      <c r="X192" s="116" t="n">
        <f aca="false">RANDBETWEEN(80,100)/100</f>
        <v>0.99</v>
      </c>
      <c r="Y192" s="117"/>
      <c r="Z192" s="118"/>
      <c r="AA192" s="119"/>
      <c r="AB192" s="123"/>
      <c r="AC192" s="124"/>
      <c r="AG192" s="186"/>
      <c r="AM192" s="128" t="n">
        <f aca="false">AM191-1</f>
        <v>44774</v>
      </c>
      <c r="AN192" s="129" t="str">
        <f aca="false">TEXT(AM192,"дддд")</f>
        <v>понедельник</v>
      </c>
      <c r="AO192" s="130" t="n">
        <v>1</v>
      </c>
      <c r="AP192" s="131" t="n">
        <v>1</v>
      </c>
      <c r="AQ192" s="131" t="n">
        <f aca="false">RANDBETWEEN(0,1)</f>
        <v>1</v>
      </c>
      <c r="AR192" s="131" t="n">
        <v>1</v>
      </c>
      <c r="AS192" s="131" t="n">
        <f aca="false">RANDBETWEEN(0,1)</f>
        <v>0</v>
      </c>
      <c r="AT192" s="131" t="n">
        <v>1</v>
      </c>
      <c r="AU192" s="131" t="n">
        <f aca="false">RANDBETWEEN(0,1)</f>
        <v>1</v>
      </c>
      <c r="AV192" s="131" t="n">
        <v>0</v>
      </c>
      <c r="AW192" s="131" t="n">
        <f aca="false">RANDBETWEEN(0,1)</f>
        <v>0</v>
      </c>
      <c r="AX192" s="131" t="n">
        <f aca="false">RANDBETWEEN(0,1)</f>
        <v>1</v>
      </c>
      <c r="AY192" s="131" t="n">
        <f aca="false">RANDBETWEEN(0,1)</f>
        <v>1</v>
      </c>
      <c r="AZ192" s="131" t="n">
        <v>1</v>
      </c>
      <c r="BA192" s="131" t="n">
        <f aca="false">RANDBETWEEN(0,1)</f>
        <v>1</v>
      </c>
      <c r="BB192" s="131" t="n">
        <v>1</v>
      </c>
      <c r="BC192" s="131" t="n">
        <f aca="false">RANDBETWEEN(0,1)</f>
        <v>0</v>
      </c>
      <c r="BD192" s="131" t="n">
        <f aca="false">RANDBETWEEN(0,1)</f>
        <v>1</v>
      </c>
      <c r="BE192" s="132" t="n">
        <f aca="false">RANDBETWEEN(40/6,70/6)/10*$AK$24</f>
        <v>1440</v>
      </c>
      <c r="BF192" s="133" t="n">
        <f aca="false">RANDBETWEEN(60,100)/100</f>
        <v>0.6</v>
      </c>
      <c r="BG192" s="132" t="n">
        <f aca="false">(AO192*$AK$8+AP192*$AK$9+AQ192*$AK$10+AR192*$AK$11+AS192*$AK$12+AT192*$AK$13+AU192*$AK$14+AV192*$AK$15+AW192*$AK$16+AX192*$AK$17+AY192*$AK$18+AZ192*$AK$19+BA192*$AK$20+BB192*$AK$21+BC192*$AK$22+BD192*$AK$23+BE192) * BF192</f>
        <v>6888</v>
      </c>
      <c r="BH192" s="133" t="n">
        <f aca="false">RANDBETWEEN(80,100)/100</f>
        <v>0.94</v>
      </c>
      <c r="BI192" s="132" t="n">
        <f aca="false">(AO192*$AK$8+AP192*$AK$9+AQ192*$AK$10+AR192*$AK$11+AS192*$AK$12+AT192*$AK$13+AU192*$AK$14+AV192*$AK$15+AW192*$AK$16+AX192*$AK$17+AY192*$AK$18+AZ192*$AK$19+BA192*$AK$20+BB192*$AK$21+BC192*$AK$22+BD192*$AK$23+BE192) * BH192</f>
        <v>10791.2</v>
      </c>
      <c r="BN192" s="134"/>
      <c r="BO192" s="135"/>
      <c r="BP192" s="156" t="n">
        <f aca="false">M1478</f>
        <v>16589.616</v>
      </c>
      <c r="BQ192" s="157" t="n">
        <f aca="false">AC1478</f>
        <v>12594.1467166667</v>
      </c>
      <c r="BT192" s="82" t="s">
        <v>79</v>
      </c>
      <c r="BU192" s="158"/>
      <c r="BV192" s="140" t="n">
        <f aca="false">QUOTIENT(BW192,$BW$5)</f>
        <v>46</v>
      </c>
      <c r="BW192" s="17" t="n">
        <v>184</v>
      </c>
      <c r="BX192" s="141" t="n">
        <f aca="false">DATE(2023,2,(1-QUOTIENT(BW192,$BW$5)))</f>
        <v>44912</v>
      </c>
      <c r="BY192" s="190" t="s">
        <v>80</v>
      </c>
      <c r="BZ192" s="143" t="e">
        <f aca="true">INDIRECT( ADDRESS(CELL("строка",BG192)-BW192+BV192,68)) * CL192</f>
        <v>#VALUE!</v>
      </c>
      <c r="CA192" s="144" t="e">
        <f aca="true">INDIRECT( ADDRESS(CELL("строка",BG192)-BW192+BV192,59)) *CI192</f>
        <v>#VALUE!</v>
      </c>
      <c r="CB192" s="145" t="e">
        <f aca="true">INDIRECT( ADDRESS(CELL("строка",BG192)-BW192+BV192,69)) * CL192</f>
        <v>#VALUE!</v>
      </c>
      <c r="CC192" s="146" t="e">
        <f aca="true">INDIRECT( ADDRESS(CELL("строка",BG192)-BW192+BV192,61)) *CI192</f>
        <v>#VALUE!</v>
      </c>
      <c r="CD192" s="147" t="e">
        <f aca="false">BZ192-CA192</f>
        <v>#VALUE!</v>
      </c>
      <c r="CE192" s="188" t="e">
        <f aca="false">CB192-CC192</f>
        <v>#VALUE!</v>
      </c>
      <c r="CI192" s="22" t="n">
        <f aca="false">$CI$4</f>
        <v>0.2</v>
      </c>
      <c r="CL192" s="23" t="n">
        <f aca="false">CL188</f>
        <v>0.25</v>
      </c>
    </row>
    <row r="193" customFormat="false" ht="13.25" hidden="false" customHeight="true" outlineLevel="0" collapsed="false">
      <c r="A193" s="151" t="s">
        <v>288</v>
      </c>
      <c r="B193" s="152" t="n">
        <v>-4.4</v>
      </c>
      <c r="C193" s="152" t="n">
        <v>770.6</v>
      </c>
      <c r="D193" s="153" t="n">
        <v>62</v>
      </c>
      <c r="E193" s="154" t="s">
        <v>107</v>
      </c>
      <c r="F193" s="153" t="n">
        <v>4.5</v>
      </c>
      <c r="G193" s="115" t="n">
        <v>0.25</v>
      </c>
      <c r="H193" s="116" t="n">
        <f aca="false">RANDBETWEEN(80,100)/100</f>
        <v>0.85</v>
      </c>
      <c r="I193" s="117"/>
      <c r="J193" s="118"/>
      <c r="K193" s="119"/>
      <c r="L193" s="118"/>
      <c r="M193" s="179"/>
      <c r="N193" s="121"/>
      <c r="P193" s="121"/>
      <c r="Q193" s="151" t="s">
        <v>288</v>
      </c>
      <c r="R193" s="152" t="n">
        <v>-17.9</v>
      </c>
      <c r="S193" s="152" t="n">
        <v>763</v>
      </c>
      <c r="T193" s="153" t="n">
        <v>79</v>
      </c>
      <c r="U193" s="154" t="s">
        <v>107</v>
      </c>
      <c r="V193" s="153" t="n">
        <v>1</v>
      </c>
      <c r="W193" s="115" t="n">
        <v>0.95</v>
      </c>
      <c r="X193" s="116" t="n">
        <f aca="false">RANDBETWEEN(80,100)/100</f>
        <v>0.85</v>
      </c>
      <c r="Y193" s="117"/>
      <c r="Z193" s="118"/>
      <c r="AA193" s="119"/>
      <c r="AB193" s="123"/>
      <c r="AC193" s="124"/>
      <c r="AG193" s="186"/>
      <c r="AM193" s="128" t="n">
        <f aca="false">AM192-1</f>
        <v>44773</v>
      </c>
      <c r="AN193" s="129" t="str">
        <f aca="false">TEXT(AM193,"дддд")</f>
        <v>воскресенье</v>
      </c>
      <c r="AO193" s="130" t="n">
        <v>1</v>
      </c>
      <c r="AP193" s="131" t="n">
        <v>1</v>
      </c>
      <c r="AQ193" s="131" t="n">
        <f aca="false">RANDBETWEEN(0,1)</f>
        <v>0</v>
      </c>
      <c r="AR193" s="131" t="n">
        <v>1</v>
      </c>
      <c r="AS193" s="131" t="n">
        <f aca="false">RANDBETWEEN(0,1)</f>
        <v>0</v>
      </c>
      <c r="AT193" s="131" t="n">
        <v>1</v>
      </c>
      <c r="AU193" s="131" t="n">
        <f aca="false">RANDBETWEEN(0,1)</f>
        <v>1</v>
      </c>
      <c r="AV193" s="131" t="n">
        <v>0</v>
      </c>
      <c r="AW193" s="131" t="n">
        <f aca="false">RANDBETWEEN(0,1)</f>
        <v>0</v>
      </c>
      <c r="AX193" s="131" t="n">
        <f aca="false">RANDBETWEEN(0,1)</f>
        <v>1</v>
      </c>
      <c r="AY193" s="131" t="n">
        <f aca="false">RANDBETWEEN(0,1)</f>
        <v>0</v>
      </c>
      <c r="AZ193" s="131" t="n">
        <v>1</v>
      </c>
      <c r="BA193" s="131" t="n">
        <f aca="false">RANDBETWEEN(0,1)</f>
        <v>1</v>
      </c>
      <c r="BB193" s="131" t="n">
        <v>1</v>
      </c>
      <c r="BC193" s="131" t="n">
        <f aca="false">RANDBETWEEN(0,1)</f>
        <v>0</v>
      </c>
      <c r="BD193" s="131" t="n">
        <f aca="false">RANDBETWEEN(0,1)</f>
        <v>0</v>
      </c>
      <c r="BE193" s="132" t="n">
        <f aca="false">RANDBETWEEN(40/6,70/6)/10*$AK$24</f>
        <v>1080</v>
      </c>
      <c r="BF193" s="133" t="n">
        <f aca="false">RANDBETWEEN(60,100)/100</f>
        <v>0.81</v>
      </c>
      <c r="BG193" s="132" t="n">
        <f aca="false">(AO193*$AK$8+AP193*$AK$9+AQ193*$AK$10+AR193*$AK$11+AS193*$AK$12+AT193*$AK$13+AU193*$AK$14+AV193*$AK$15+AW193*$AK$16+AX193*$AK$17+AY193*$AK$18+AZ193*$AK$19+BA193*$AK$20+BB193*$AK$21+BC193*$AK$22+BD193*$AK$23+BE193) * BF193</f>
        <v>7549.2</v>
      </c>
      <c r="BH193" s="133" t="n">
        <f aca="false">RANDBETWEEN(80,100)/100</f>
        <v>0.98</v>
      </c>
      <c r="BI193" s="132" t="n">
        <f aca="false">(AO193*$AK$8+AP193*$AK$9+AQ193*$AK$10+AR193*$AK$11+AS193*$AK$12+AT193*$AK$13+AU193*$AK$14+AV193*$AK$15+AW193*$AK$16+AX193*$AK$17+AY193*$AK$18+AZ193*$AK$19+BA193*$AK$20+BB193*$AK$21+BC193*$AK$22+BD193*$AK$23+BE193) * BH193</f>
        <v>9133.6</v>
      </c>
      <c r="BN193" s="134"/>
      <c r="BO193" s="135"/>
      <c r="BP193" s="156" t="n">
        <f aca="false">M1486</f>
        <v>18062.78140625</v>
      </c>
      <c r="BQ193" s="157" t="n">
        <f aca="false">AC1486</f>
        <v>12546.11205625</v>
      </c>
      <c r="BT193" s="82"/>
      <c r="BU193" s="158"/>
      <c r="BV193" s="140" t="n">
        <f aca="false">QUOTIENT(BW193,$BW$5)</f>
        <v>46</v>
      </c>
      <c r="BW193" s="17" t="n">
        <v>185</v>
      </c>
      <c r="BX193" s="141"/>
      <c r="BY193" s="191" t="s">
        <v>84</v>
      </c>
      <c r="BZ193" s="160" t="e">
        <f aca="true">INDIRECT( ADDRESS(CELL("строка",BG193)-BW193+BV193,68)) * CL193</f>
        <v>#VALUE!</v>
      </c>
      <c r="CA193" s="161" t="e">
        <f aca="true">INDIRECT( ADDRESS(CELL("строка",BG193)-BW193+BV193,59)) *CI193</f>
        <v>#VALUE!</v>
      </c>
      <c r="CB193" s="162" t="e">
        <f aca="true">INDIRECT( ADDRESS(CELL("строка",BG193)-BW193+BV193,69)) * CL193</f>
        <v>#VALUE!</v>
      </c>
      <c r="CC193" s="163" t="e">
        <f aca="true">INDIRECT( ADDRESS(CELL("строка",BG193)-BW193+BV193,61)) *CI193</f>
        <v>#VALUE!</v>
      </c>
      <c r="CD193" s="164" t="e">
        <f aca="false">BZ193-CA193</f>
        <v>#VALUE!</v>
      </c>
      <c r="CE193" s="189" t="e">
        <f aca="false">CB193-CC193</f>
        <v>#VALUE!</v>
      </c>
      <c r="CI193" s="22" t="n">
        <f aca="false">$CI$5</f>
        <v>0.3</v>
      </c>
      <c r="CL193" s="23" t="n">
        <f aca="false">CL189</f>
        <v>0.25</v>
      </c>
    </row>
    <row r="194" customFormat="false" ht="13.25" hidden="false" customHeight="true" outlineLevel="0" collapsed="false">
      <c r="A194" s="151" t="s">
        <v>289</v>
      </c>
      <c r="B194" s="152" t="n">
        <v>-10.9</v>
      </c>
      <c r="C194" s="152" t="n">
        <v>771.4</v>
      </c>
      <c r="D194" s="153" t="n">
        <v>81</v>
      </c>
      <c r="E194" s="154" t="s">
        <v>107</v>
      </c>
      <c r="F194" s="153" t="n">
        <v>4.5</v>
      </c>
      <c r="G194" s="115" t="n">
        <v>0.15</v>
      </c>
      <c r="H194" s="116" t="n">
        <f aca="false">RANDBETWEEN(80,100)/100</f>
        <v>0.82</v>
      </c>
      <c r="I194" s="117"/>
      <c r="J194" s="118"/>
      <c r="K194" s="119"/>
      <c r="L194" s="118"/>
      <c r="M194" s="179"/>
      <c r="N194" s="121"/>
      <c r="P194" s="121"/>
      <c r="Q194" s="151" t="s">
        <v>289</v>
      </c>
      <c r="R194" s="152" t="n">
        <v>-17.6</v>
      </c>
      <c r="S194" s="152" t="n">
        <v>762.2</v>
      </c>
      <c r="T194" s="153" t="n">
        <v>82</v>
      </c>
      <c r="U194" s="154" t="s">
        <v>78</v>
      </c>
      <c r="V194" s="153" t="n">
        <v>1</v>
      </c>
      <c r="W194" s="115" t="n">
        <v>0.9</v>
      </c>
      <c r="X194" s="116" t="n">
        <f aca="false">RANDBETWEEN(80,100)/100</f>
        <v>0.86</v>
      </c>
      <c r="Y194" s="117"/>
      <c r="Z194" s="118"/>
      <c r="AA194" s="119"/>
      <c r="AB194" s="123"/>
      <c r="AC194" s="124"/>
      <c r="AG194" s="186"/>
      <c r="AM194" s="128" t="n">
        <f aca="false">AM193-1</f>
        <v>44772</v>
      </c>
      <c r="AN194" s="129" t="str">
        <f aca="false">TEXT(AM194,"дддд")</f>
        <v>суббота</v>
      </c>
      <c r="AO194" s="130" t="n">
        <v>1</v>
      </c>
      <c r="AP194" s="131" t="n">
        <v>1</v>
      </c>
      <c r="AQ194" s="131" t="n">
        <f aca="false">RANDBETWEEN(0,1)</f>
        <v>0</v>
      </c>
      <c r="AR194" s="131" t="n">
        <v>1</v>
      </c>
      <c r="AS194" s="131" t="n">
        <f aca="false">RANDBETWEEN(0,1)</f>
        <v>0</v>
      </c>
      <c r="AT194" s="131" t="n">
        <v>1</v>
      </c>
      <c r="AU194" s="131" t="n">
        <f aca="false">RANDBETWEEN(0,1)</f>
        <v>1</v>
      </c>
      <c r="AV194" s="131" t="n">
        <v>0</v>
      </c>
      <c r="AW194" s="131" t="n">
        <f aca="false">RANDBETWEEN(0,1)</f>
        <v>1</v>
      </c>
      <c r="AX194" s="131" t="n">
        <f aca="false">RANDBETWEEN(0,1)</f>
        <v>1</v>
      </c>
      <c r="AY194" s="131" t="n">
        <f aca="false">RANDBETWEEN(0,1)</f>
        <v>1</v>
      </c>
      <c r="AZ194" s="131" t="n">
        <v>1</v>
      </c>
      <c r="BA194" s="131" t="n">
        <f aca="false">RANDBETWEEN(0,1)</f>
        <v>1</v>
      </c>
      <c r="BB194" s="131" t="n">
        <v>1</v>
      </c>
      <c r="BC194" s="131" t="n">
        <f aca="false">RANDBETWEEN(0,1)</f>
        <v>0</v>
      </c>
      <c r="BD194" s="131" t="n">
        <f aca="false">RANDBETWEEN(0,1)</f>
        <v>1</v>
      </c>
      <c r="BE194" s="132" t="n">
        <f aca="false">RANDBETWEEN(40/6,70/6)/10*$AK$24</f>
        <v>960</v>
      </c>
      <c r="BF194" s="133" t="n">
        <f aca="false">RANDBETWEEN(60,100)/100</f>
        <v>0.94</v>
      </c>
      <c r="BG194" s="132" t="n">
        <f aca="false">(AO194*$AK$8+AP194*$AK$9+AQ194*$AK$10+AR194*$AK$11+AS194*$AK$12+AT194*$AK$13+AU194*$AK$14+AV194*$AK$15+AW194*$AK$16+AX194*$AK$17+AY194*$AK$18+AZ194*$AK$19+BA194*$AK$20+BB194*$AK$21+BC194*$AK$22+BD194*$AK$23+BE194) * BF194</f>
        <v>11562</v>
      </c>
      <c r="BH194" s="133" t="n">
        <f aca="false">RANDBETWEEN(80,100)/100</f>
        <v>0.82</v>
      </c>
      <c r="BI194" s="132" t="n">
        <f aca="false">(AO194*$AK$8+AP194*$AK$9+AQ194*$AK$10+AR194*$AK$11+AS194*$AK$12+AT194*$AK$13+AU194*$AK$14+AV194*$AK$15+AW194*$AK$16+AX194*$AK$17+AY194*$AK$18+AZ194*$AK$19+BA194*$AK$20+BB194*$AK$21+BC194*$AK$22+BD194*$AK$23+BE194) * BH194</f>
        <v>10086</v>
      </c>
      <c r="BN194" s="134"/>
      <c r="BO194" s="135"/>
      <c r="BP194" s="156" t="n">
        <f aca="false">M1494</f>
        <v>17060.5236370748</v>
      </c>
      <c r="BQ194" s="157" t="n">
        <f aca="false">AC1494</f>
        <v>16306.3675510204</v>
      </c>
      <c r="BT194" s="82"/>
      <c r="BU194" s="158"/>
      <c r="BV194" s="140" t="n">
        <f aca="false">QUOTIENT(BW194,$BW$5)</f>
        <v>46</v>
      </c>
      <c r="BW194" s="17" t="n">
        <v>186</v>
      </c>
      <c r="BX194" s="141"/>
      <c r="BY194" s="191" t="s">
        <v>58</v>
      </c>
      <c r="BZ194" s="160" t="e">
        <f aca="true">INDIRECT( ADDRESS(CELL("строка",BG194)-BW194+BV194,68)) * CL194</f>
        <v>#VALUE!</v>
      </c>
      <c r="CA194" s="161" t="e">
        <f aca="true">INDIRECT( ADDRESS(CELL("строка",BG194)-BW194+BV194,59)) *CI194</f>
        <v>#VALUE!</v>
      </c>
      <c r="CB194" s="162" t="e">
        <f aca="true">INDIRECT( ADDRESS(CELL("строка",BG194)-BW194+BV194,69)) * CL194</f>
        <v>#VALUE!</v>
      </c>
      <c r="CC194" s="163" t="e">
        <f aca="true">INDIRECT( ADDRESS(CELL("строка",BG194)-BW194+BV194,61)) *CI194</f>
        <v>#VALUE!</v>
      </c>
      <c r="CD194" s="164" t="e">
        <f aca="false">BZ194-CA194</f>
        <v>#VALUE!</v>
      </c>
      <c r="CE194" s="189" t="e">
        <f aca="false">CB194-CC194</f>
        <v>#VALUE!</v>
      </c>
      <c r="CI194" s="22" t="n">
        <f aca="false">$CI$6</f>
        <v>0.4</v>
      </c>
      <c r="CL194" s="23" t="n">
        <f aca="false">CL190</f>
        <v>0.25</v>
      </c>
    </row>
    <row r="195" customFormat="false" ht="13.25" hidden="false" customHeight="true" outlineLevel="0" collapsed="false">
      <c r="A195" s="151" t="s">
        <v>290</v>
      </c>
      <c r="B195" s="152" t="n">
        <v>-12.8</v>
      </c>
      <c r="C195" s="152" t="n">
        <v>771.3</v>
      </c>
      <c r="D195" s="153" t="n">
        <v>85</v>
      </c>
      <c r="E195" s="154" t="s">
        <v>83</v>
      </c>
      <c r="F195" s="153" t="n">
        <v>3</v>
      </c>
      <c r="G195" s="115" t="n">
        <v>0.15</v>
      </c>
      <c r="H195" s="116" t="n">
        <f aca="false">RANDBETWEEN(80,100)/100</f>
        <v>0.87</v>
      </c>
      <c r="I195" s="117"/>
      <c r="J195" s="118"/>
      <c r="K195" s="119"/>
      <c r="L195" s="118"/>
      <c r="M195" s="179"/>
      <c r="N195" s="121"/>
      <c r="P195" s="121"/>
      <c r="Q195" s="151" t="s">
        <v>290</v>
      </c>
      <c r="R195" s="152" t="n">
        <v>-17.7</v>
      </c>
      <c r="S195" s="152" t="n">
        <v>761.5</v>
      </c>
      <c r="T195" s="153" t="n">
        <v>82</v>
      </c>
      <c r="U195" s="154" t="s">
        <v>107</v>
      </c>
      <c r="V195" s="153" t="n">
        <v>1</v>
      </c>
      <c r="W195" s="115" t="n">
        <v>0.9</v>
      </c>
      <c r="X195" s="116" t="n">
        <f aca="false">RANDBETWEEN(80,100)/100</f>
        <v>0.96</v>
      </c>
      <c r="Y195" s="117"/>
      <c r="Z195" s="118"/>
      <c r="AA195" s="119"/>
      <c r="AB195" s="123"/>
      <c r="AC195" s="124"/>
      <c r="AG195" s="186"/>
      <c r="AM195" s="128" t="n">
        <f aca="false">AM194-1</f>
        <v>44771</v>
      </c>
      <c r="AN195" s="129" t="str">
        <f aca="false">TEXT(AM195,"дддд")</f>
        <v>пятница</v>
      </c>
      <c r="AO195" s="130" t="n">
        <v>1</v>
      </c>
      <c r="AP195" s="131" t="n">
        <v>1</v>
      </c>
      <c r="AQ195" s="131" t="n">
        <f aca="false">RANDBETWEEN(0,1)</f>
        <v>0</v>
      </c>
      <c r="AR195" s="131" t="n">
        <v>1</v>
      </c>
      <c r="AS195" s="131" t="n">
        <f aca="false">RANDBETWEEN(0,1)</f>
        <v>1</v>
      </c>
      <c r="AT195" s="131" t="n">
        <v>1</v>
      </c>
      <c r="AU195" s="131" t="n">
        <f aca="false">RANDBETWEEN(0,1)</f>
        <v>1</v>
      </c>
      <c r="AV195" s="131" t="n">
        <v>0</v>
      </c>
      <c r="AW195" s="131" t="n">
        <f aca="false">RANDBETWEEN(0,1)</f>
        <v>0</v>
      </c>
      <c r="AX195" s="131" t="n">
        <f aca="false">RANDBETWEEN(0,1)</f>
        <v>1</v>
      </c>
      <c r="AY195" s="131" t="n">
        <f aca="false">RANDBETWEEN(0,1)</f>
        <v>0</v>
      </c>
      <c r="AZ195" s="131" t="n">
        <v>1</v>
      </c>
      <c r="BA195" s="131" t="n">
        <f aca="false">RANDBETWEEN(0,1)</f>
        <v>1</v>
      </c>
      <c r="BB195" s="131" t="n">
        <v>1</v>
      </c>
      <c r="BC195" s="131" t="n">
        <f aca="false">RANDBETWEEN(0,1)</f>
        <v>1</v>
      </c>
      <c r="BD195" s="131" t="n">
        <f aca="false">RANDBETWEEN(0,1)</f>
        <v>1</v>
      </c>
      <c r="BE195" s="132" t="n">
        <f aca="false">RANDBETWEEN(40/6,70/6)/10*$AK$24</f>
        <v>840</v>
      </c>
      <c r="BF195" s="133" t="n">
        <f aca="false">RANDBETWEEN(60,100)/100</f>
        <v>0.72</v>
      </c>
      <c r="BG195" s="132" t="n">
        <f aca="false">(AO195*$AK$8+AP195*$AK$9+AQ195*$AK$10+AR195*$AK$11+AS195*$AK$12+AT195*$AK$13+AU195*$AK$14+AV195*$AK$15+AW195*$AK$16+AX195*$AK$17+AY195*$AK$18+AZ195*$AK$19+BA195*$AK$20+BB195*$AK$21+BC195*$AK$22+BD195*$AK$23+BE195) * BF195</f>
        <v>7459.2</v>
      </c>
      <c r="BH195" s="133" t="n">
        <f aca="false">RANDBETWEEN(80,100)/100</f>
        <v>0.95</v>
      </c>
      <c r="BI195" s="132" t="n">
        <f aca="false">(AO195*$AK$8+AP195*$AK$9+AQ195*$AK$10+AR195*$AK$11+AS195*$AK$12+AT195*$AK$13+AU195*$AK$14+AV195*$AK$15+AW195*$AK$16+AX195*$AK$17+AY195*$AK$18+AZ195*$AK$19+BA195*$AK$20+BB195*$AK$21+BC195*$AK$22+BD195*$AK$23+BE195) * BH195</f>
        <v>9842</v>
      </c>
      <c r="BN195" s="134"/>
      <c r="BO195" s="135"/>
      <c r="BP195" s="156" t="n">
        <f aca="false">M1501</f>
        <v>16359.9720888889</v>
      </c>
      <c r="BQ195" s="157" t="n">
        <f aca="false">AC1501</f>
        <v>10905.807</v>
      </c>
      <c r="BT195" s="82" t="e">
        <f aca="false">IF(SUM(CD192:CD195) &gt; 0,0,(SUM(CD192:CD195))/(-$BM$10*1000))</f>
        <v>#VALUE!</v>
      </c>
      <c r="BU195" s="158" t="e">
        <f aca="false">IF(SUM(CE192:CE195) &gt; 0,0,(SUM(CE192:CE195))/(-$BM$10*1000))</f>
        <v>#VALUE!</v>
      </c>
      <c r="BV195" s="140" t="n">
        <f aca="false">QUOTIENT(BW195,$BW$5)</f>
        <v>46</v>
      </c>
      <c r="BW195" s="17" t="n">
        <v>187</v>
      </c>
      <c r="BX195" s="141"/>
      <c r="BY195" s="192" t="s">
        <v>75</v>
      </c>
      <c r="BZ195" s="172" t="e">
        <f aca="true">INDIRECT( ADDRESS(CELL("строка",BG195)-BW195+BV195,68)) * CL195</f>
        <v>#VALUE!</v>
      </c>
      <c r="CA195" s="173" t="e">
        <f aca="true">INDIRECT( ADDRESS(CELL("строка",BG195)-BW195+BV195,59)) * CI195</f>
        <v>#VALUE!</v>
      </c>
      <c r="CB195" s="174" t="e">
        <f aca="true">INDIRECT( ADDRESS(CELL("строка",BG195)-BW195+BV195,69)) * CL195</f>
        <v>#VALUE!</v>
      </c>
      <c r="CC195" s="175" t="e">
        <f aca="true">INDIRECT( ADDRESS(CELL("строка",BG195)-BW195+BV195,61)) *CI195</f>
        <v>#VALUE!</v>
      </c>
      <c r="CD195" s="176" t="e">
        <f aca="false">BZ195-CA195</f>
        <v>#VALUE!</v>
      </c>
      <c r="CE195" s="187" t="e">
        <f aca="false">CB195-CC195</f>
        <v>#VALUE!</v>
      </c>
      <c r="CI195" s="178" t="n">
        <f aca="false">$CI$7</f>
        <v>0.1</v>
      </c>
      <c r="CL195" s="23" t="n">
        <f aca="false">CL191</f>
        <v>0.25</v>
      </c>
    </row>
    <row r="196" customFormat="false" ht="13.25" hidden="false" customHeight="true" outlineLevel="0" collapsed="false">
      <c r="A196" s="151" t="s">
        <v>291</v>
      </c>
      <c r="B196" s="152" t="n">
        <v>-12.3</v>
      </c>
      <c r="C196" s="152" t="n">
        <v>771.1</v>
      </c>
      <c r="D196" s="153" t="n">
        <v>85</v>
      </c>
      <c r="E196" s="154" t="s">
        <v>83</v>
      </c>
      <c r="F196" s="153" t="n">
        <v>3</v>
      </c>
      <c r="G196" s="115" t="n">
        <v>0.15</v>
      </c>
      <c r="H196" s="116" t="n">
        <f aca="false">RANDBETWEEN(80,100)/100</f>
        <v>0.98</v>
      </c>
      <c r="I196" s="117"/>
      <c r="J196" s="118"/>
      <c r="K196" s="119"/>
      <c r="L196" s="118"/>
      <c r="M196" s="179"/>
      <c r="N196" s="121"/>
      <c r="P196" s="121"/>
      <c r="Q196" s="151" t="s">
        <v>291</v>
      </c>
      <c r="R196" s="152" t="n">
        <v>-14.8</v>
      </c>
      <c r="S196" s="152" t="n">
        <v>760.9</v>
      </c>
      <c r="T196" s="153" t="n">
        <v>83</v>
      </c>
      <c r="U196" s="154" t="s">
        <v>107</v>
      </c>
      <c r="V196" s="153" t="n">
        <v>1</v>
      </c>
      <c r="W196" s="115" t="n">
        <v>0.9</v>
      </c>
      <c r="X196" s="116" t="n">
        <f aca="false">RANDBETWEEN(80,100)/100</f>
        <v>0.84</v>
      </c>
      <c r="Y196" s="117"/>
      <c r="Z196" s="118"/>
      <c r="AA196" s="119"/>
      <c r="AB196" s="123"/>
      <c r="AC196" s="124"/>
      <c r="AG196" s="186"/>
      <c r="AM196" s="128" t="n">
        <f aca="false">AM195-1</f>
        <v>44770</v>
      </c>
      <c r="AN196" s="129" t="str">
        <f aca="false">TEXT(AM196,"дддд")</f>
        <v>четверг</v>
      </c>
      <c r="AO196" s="130" t="n">
        <v>1</v>
      </c>
      <c r="AP196" s="131" t="n">
        <v>1</v>
      </c>
      <c r="AQ196" s="131" t="n">
        <f aca="false">RANDBETWEEN(0,1)</f>
        <v>1</v>
      </c>
      <c r="AR196" s="131" t="n">
        <v>1</v>
      </c>
      <c r="AS196" s="131" t="n">
        <f aca="false">RANDBETWEEN(0,1)</f>
        <v>1</v>
      </c>
      <c r="AT196" s="131" t="n">
        <v>1</v>
      </c>
      <c r="AU196" s="131" t="n">
        <f aca="false">RANDBETWEEN(0,1)</f>
        <v>1</v>
      </c>
      <c r="AV196" s="131" t="n">
        <v>0</v>
      </c>
      <c r="AW196" s="131" t="n">
        <f aca="false">RANDBETWEEN(0,1)</f>
        <v>0</v>
      </c>
      <c r="AX196" s="131" t="n">
        <f aca="false">RANDBETWEEN(0,1)</f>
        <v>1</v>
      </c>
      <c r="AY196" s="131" t="n">
        <f aca="false">RANDBETWEEN(0,1)</f>
        <v>1</v>
      </c>
      <c r="AZ196" s="131" t="n">
        <v>1</v>
      </c>
      <c r="BA196" s="131" t="n">
        <f aca="false">RANDBETWEEN(0,1)</f>
        <v>1</v>
      </c>
      <c r="BB196" s="131" t="n">
        <v>1</v>
      </c>
      <c r="BC196" s="131" t="n">
        <f aca="false">RANDBETWEEN(0,1)</f>
        <v>1</v>
      </c>
      <c r="BD196" s="131" t="n">
        <f aca="false">RANDBETWEEN(0,1)</f>
        <v>1</v>
      </c>
      <c r="BE196" s="132" t="n">
        <f aca="false">RANDBETWEEN(40/6,70/6)/10*$AK$24</f>
        <v>1440</v>
      </c>
      <c r="BF196" s="133" t="n">
        <f aca="false">RANDBETWEEN(60,100)/100</f>
        <v>0.87</v>
      </c>
      <c r="BG196" s="132" t="n">
        <f aca="false">(AO196*$AK$8+AP196*$AK$9+AQ196*$AK$10+AR196*$AK$11+AS196*$AK$12+AT196*$AK$13+AU196*$AK$14+AV196*$AK$15+AW196*$AK$16+AX196*$AK$17+AY196*$AK$18+AZ196*$AK$19+BA196*$AK$20+BB196*$AK$21+BC196*$AK$22+BD196*$AK$23+BE196) * BF196</f>
        <v>10840.2</v>
      </c>
      <c r="BH196" s="133" t="n">
        <f aca="false">RANDBETWEEN(80,100)/100</f>
        <v>0.87</v>
      </c>
      <c r="BI196" s="132" t="n">
        <f aca="false">(AO196*$AK$8+AP196*$AK$9+AQ196*$AK$10+AR196*$AK$11+AS196*$AK$12+AT196*$AK$13+AU196*$AK$14+AV196*$AK$15+AW196*$AK$16+AX196*$AK$17+AY196*$AK$18+AZ196*$AK$19+BA196*$AK$20+BB196*$AK$21+BC196*$AK$22+BD196*$AK$23+BE196) * BH196</f>
        <v>10840.2</v>
      </c>
      <c r="BN196" s="134"/>
      <c r="BO196" s="135"/>
      <c r="BP196" s="156" t="n">
        <f aca="false">M1507</f>
        <v>16123.52848125</v>
      </c>
      <c r="BQ196" s="157" t="n">
        <f aca="false">AC1507</f>
        <v>7033.79817013889</v>
      </c>
      <c r="BT196" s="82" t="s">
        <v>79</v>
      </c>
      <c r="BU196" s="158"/>
      <c r="BV196" s="140" t="n">
        <f aca="false">QUOTIENT(BW196,$BW$5)</f>
        <v>47</v>
      </c>
      <c r="BW196" s="17" t="n">
        <v>188</v>
      </c>
      <c r="BX196" s="141" t="n">
        <f aca="false">DATE(2023,2,(1-QUOTIENT(BW196,$BW$5)))</f>
        <v>44911</v>
      </c>
      <c r="BY196" s="190" t="s">
        <v>80</v>
      </c>
      <c r="BZ196" s="143" t="e">
        <f aca="true">INDIRECT( ADDRESS(CELL("строка",BG196)-BW196+BV196,68)) * CL196</f>
        <v>#VALUE!</v>
      </c>
      <c r="CA196" s="144" t="e">
        <f aca="true">INDIRECT( ADDRESS(CELL("строка",BG196)-BW196+BV196,59)) *CI196</f>
        <v>#VALUE!</v>
      </c>
      <c r="CB196" s="145" t="e">
        <f aca="true">INDIRECT( ADDRESS(CELL("строка",BG196)-BW196+BV196,69)) * CL196</f>
        <v>#VALUE!</v>
      </c>
      <c r="CC196" s="146" t="e">
        <f aca="true">INDIRECT( ADDRESS(CELL("строка",BG196)-BW196+BV196,61)) *CI196</f>
        <v>#VALUE!</v>
      </c>
      <c r="CD196" s="147" t="e">
        <f aca="false">BZ196-CA196</f>
        <v>#VALUE!</v>
      </c>
      <c r="CE196" s="188" t="e">
        <f aca="false">CB196-CC196</f>
        <v>#VALUE!</v>
      </c>
      <c r="CI196" s="22" t="n">
        <f aca="false">$CI$4</f>
        <v>0.2</v>
      </c>
      <c r="CL196" s="23" t="n">
        <f aca="false">CL192</f>
        <v>0.25</v>
      </c>
    </row>
    <row r="197" customFormat="false" ht="13.25" hidden="false" customHeight="true" outlineLevel="0" collapsed="false">
      <c r="A197" s="151" t="s">
        <v>292</v>
      </c>
      <c r="B197" s="152" t="n">
        <v>-11.6</v>
      </c>
      <c r="C197" s="152" t="n">
        <v>771.5</v>
      </c>
      <c r="D197" s="153" t="n">
        <v>82</v>
      </c>
      <c r="E197" s="154" t="s">
        <v>83</v>
      </c>
      <c r="F197" s="153" t="n">
        <v>4.5</v>
      </c>
      <c r="G197" s="115" t="n">
        <v>0.15</v>
      </c>
      <c r="H197" s="116" t="n">
        <f aca="false">RANDBETWEEN(80,100)/100</f>
        <v>0.83</v>
      </c>
      <c r="I197" s="117"/>
      <c r="J197" s="118"/>
      <c r="K197" s="119"/>
      <c r="L197" s="118"/>
      <c r="M197" s="179"/>
      <c r="N197" s="121"/>
      <c r="P197" s="121"/>
      <c r="Q197" s="151" t="s">
        <v>292</v>
      </c>
      <c r="R197" s="152" t="n">
        <v>-15.1</v>
      </c>
      <c r="S197" s="152" t="n">
        <v>760.7</v>
      </c>
      <c r="T197" s="153" t="n">
        <v>85</v>
      </c>
      <c r="U197" s="154" t="n">
        <v>0</v>
      </c>
      <c r="V197" s="153" t="n">
        <v>0</v>
      </c>
      <c r="W197" s="115" t="n">
        <v>0.9</v>
      </c>
      <c r="X197" s="116" t="n">
        <f aca="false">RANDBETWEEN(80,100)/100</f>
        <v>0.99</v>
      </c>
      <c r="Y197" s="117"/>
      <c r="Z197" s="118"/>
      <c r="AA197" s="119"/>
      <c r="AB197" s="123"/>
      <c r="AC197" s="124"/>
      <c r="AG197" s="186"/>
      <c r="AM197" s="128" t="n">
        <f aca="false">AM196-1</f>
        <v>44769</v>
      </c>
      <c r="AN197" s="129" t="str">
        <f aca="false">TEXT(AM197,"дддд")</f>
        <v>среда</v>
      </c>
      <c r="AO197" s="130" t="n">
        <v>1</v>
      </c>
      <c r="AP197" s="131" t="n">
        <v>1</v>
      </c>
      <c r="AQ197" s="131" t="n">
        <f aca="false">RANDBETWEEN(0,1)</f>
        <v>1</v>
      </c>
      <c r="AR197" s="131" t="n">
        <v>1</v>
      </c>
      <c r="AS197" s="131" t="n">
        <f aca="false">RANDBETWEEN(0,1)</f>
        <v>0</v>
      </c>
      <c r="AT197" s="131" t="n">
        <v>1</v>
      </c>
      <c r="AU197" s="131" t="n">
        <f aca="false">RANDBETWEEN(0,1)</f>
        <v>1</v>
      </c>
      <c r="AV197" s="131" t="n">
        <v>0</v>
      </c>
      <c r="AW197" s="131" t="n">
        <f aca="false">RANDBETWEEN(0,1)</f>
        <v>0</v>
      </c>
      <c r="AX197" s="131" t="n">
        <f aca="false">RANDBETWEEN(0,1)</f>
        <v>0</v>
      </c>
      <c r="AY197" s="131" t="n">
        <f aca="false">RANDBETWEEN(0,1)</f>
        <v>0</v>
      </c>
      <c r="AZ197" s="131" t="n">
        <v>1</v>
      </c>
      <c r="BA197" s="131" t="n">
        <f aca="false">RANDBETWEEN(0,1)</f>
        <v>0</v>
      </c>
      <c r="BB197" s="131" t="n">
        <v>1</v>
      </c>
      <c r="BC197" s="131" t="n">
        <f aca="false">RANDBETWEEN(0,1)</f>
        <v>0</v>
      </c>
      <c r="BD197" s="131" t="n">
        <f aca="false">RANDBETWEEN(0,1)</f>
        <v>0</v>
      </c>
      <c r="BE197" s="132" t="n">
        <f aca="false">RANDBETWEEN(40/6,70/6)/10*$AK$24</f>
        <v>1080</v>
      </c>
      <c r="BF197" s="133" t="n">
        <f aca="false">RANDBETWEEN(60,100)/100</f>
        <v>0.66</v>
      </c>
      <c r="BG197" s="132" t="n">
        <f aca="false">(AO197*$AK$8+AP197*$AK$9+AQ197*$AK$10+AR197*$AK$11+AS197*$AK$12+AT197*$AK$13+AU197*$AK$14+AV197*$AK$15+AW197*$AK$16+AX197*$AK$17+AY197*$AK$18+AZ197*$AK$19+BA197*$AK$20+BB197*$AK$21+BC197*$AK$22+BD197*$AK$23+BE197) * BF197</f>
        <v>5214</v>
      </c>
      <c r="BH197" s="133" t="n">
        <f aca="false">RANDBETWEEN(80,100)/100</f>
        <v>0.86</v>
      </c>
      <c r="BI197" s="132" t="n">
        <f aca="false">(AO197*$AK$8+AP197*$AK$9+AQ197*$AK$10+AR197*$AK$11+AS197*$AK$12+AT197*$AK$13+AU197*$AK$14+AV197*$AK$15+AW197*$AK$16+AX197*$AK$17+AY197*$AK$18+AZ197*$AK$19+BA197*$AK$20+BB197*$AK$21+BC197*$AK$22+BD197*$AK$23+BE197) * BH197</f>
        <v>6794</v>
      </c>
      <c r="BN197" s="134"/>
      <c r="BO197" s="135"/>
      <c r="BP197" s="156" t="n">
        <f aca="false">M1515</f>
        <v>14844.159375</v>
      </c>
      <c r="BQ197" s="157" t="n">
        <f aca="false">AC1515</f>
        <v>12728.5092125</v>
      </c>
      <c r="BT197" s="82"/>
      <c r="BU197" s="158"/>
      <c r="BV197" s="140" t="n">
        <f aca="false">QUOTIENT(BW197,$BW$5)</f>
        <v>47</v>
      </c>
      <c r="BW197" s="17" t="n">
        <v>189</v>
      </c>
      <c r="BX197" s="141"/>
      <c r="BY197" s="191" t="s">
        <v>84</v>
      </c>
      <c r="BZ197" s="160" t="e">
        <f aca="true">INDIRECT( ADDRESS(CELL("строка",BG197)-BW197+BV197,68)) * CL197</f>
        <v>#VALUE!</v>
      </c>
      <c r="CA197" s="161" t="e">
        <f aca="true">INDIRECT( ADDRESS(CELL("строка",BG197)-BW197+BV197,59)) *CI197</f>
        <v>#VALUE!</v>
      </c>
      <c r="CB197" s="162" t="e">
        <f aca="true">INDIRECT( ADDRESS(CELL("строка",BG197)-BW197+BV197,69)) * CL197</f>
        <v>#VALUE!</v>
      </c>
      <c r="CC197" s="163" t="e">
        <f aca="true">INDIRECT( ADDRESS(CELL("строка",BG197)-BW197+BV197,61)) *CI197</f>
        <v>#VALUE!</v>
      </c>
      <c r="CD197" s="164" t="e">
        <f aca="false">BZ197-CA197</f>
        <v>#VALUE!</v>
      </c>
      <c r="CE197" s="189" t="e">
        <f aca="false">CB197-CC197</f>
        <v>#VALUE!</v>
      </c>
      <c r="CI197" s="22" t="n">
        <f aca="false">$CI$5</f>
        <v>0.3</v>
      </c>
      <c r="CL197" s="23" t="n">
        <f aca="false">CL193</f>
        <v>0.25</v>
      </c>
    </row>
    <row r="198" customFormat="false" ht="13.25" hidden="false" customHeight="true" outlineLevel="0" collapsed="false">
      <c r="A198" s="151" t="s">
        <v>293</v>
      </c>
      <c r="B198" s="152" t="n">
        <v>-10.6</v>
      </c>
      <c r="C198" s="152" t="n">
        <v>771.5</v>
      </c>
      <c r="D198" s="153" t="n">
        <v>78</v>
      </c>
      <c r="E198" s="154" t="s">
        <v>83</v>
      </c>
      <c r="F198" s="153" t="n">
        <v>7.5</v>
      </c>
      <c r="G198" s="115" t="n">
        <v>0.15</v>
      </c>
      <c r="H198" s="116" t="n">
        <f aca="false">RANDBETWEEN(80,100)/100</f>
        <v>0.86</v>
      </c>
      <c r="I198" s="117" t="n">
        <v>0.37287037037037</v>
      </c>
      <c r="J198" s="118" t="n">
        <v>0.37287037037037</v>
      </c>
      <c r="K198" s="119" t="n">
        <f aca="false">(J198 * 24) * $B$3 * $F$3 * (1 - 0.7*AVERAGE(G198:G205)) * AVERAGE(H198:H205)</f>
        <v>4929.76391111111</v>
      </c>
      <c r="L198" s="118" t="n">
        <f aca="false">IF(AVERAGE(F198:F205)&gt; $J$3, $B$4*$F$4*AVERAGE(F198:F205)/$B$5*24*AVERAGE(H198:H205), $B$4*$F$4*AVERAGE(F198:F205)/$B$5*24*AVERAGE(H198:H205) * 0.2)</f>
        <v>30624</v>
      </c>
      <c r="M198" s="179" t="n">
        <f aca="false">K198+L198</f>
        <v>35553.7639111111</v>
      </c>
      <c r="N198" s="121"/>
      <c r="P198" s="121"/>
      <c r="Q198" s="151" t="s">
        <v>293</v>
      </c>
      <c r="R198" s="152" t="n">
        <v>-16.9</v>
      </c>
      <c r="S198" s="152" t="n">
        <v>760</v>
      </c>
      <c r="T198" s="153" t="n">
        <v>86</v>
      </c>
      <c r="U198" s="154" t="n">
        <v>0</v>
      </c>
      <c r="V198" s="153" t="n">
        <v>0</v>
      </c>
      <c r="W198" s="182" t="s">
        <v>110</v>
      </c>
      <c r="X198" s="116" t="n">
        <f aca="false">RANDBETWEEN(80,100)/100</f>
        <v>0.91</v>
      </c>
      <c r="Y198" s="117" t="n">
        <v>0.305023148148148</v>
      </c>
      <c r="Z198" s="118" t="n">
        <v>0.305023148148148</v>
      </c>
      <c r="AA198" s="119" t="n">
        <f aca="false">(Z198 * 24) * $B$3 * $F$3 * (1 - 0.7 * AVERAGE(W198:W205)) * AVERAGE(X198:X205)</f>
        <v>3174.99815</v>
      </c>
      <c r="AB198" s="123" t="n">
        <f aca="false">IF(AVERAGE(V198:V205)&gt; $J$3, $B$4*$F$4*AVERAGE(V198:V205)/$B$5*24*AVERAGE(X198:X205), $B$4*$F$4*AVERAGE(V198:V205)/$B$5*24*AVERAGE(X198:X205) * 0.2)</f>
        <v>878.4</v>
      </c>
      <c r="AC198" s="124" t="n">
        <f aca="false">AA198+AB198</f>
        <v>4053.39815</v>
      </c>
      <c r="AG198" s="186"/>
      <c r="AM198" s="128" t="n">
        <f aca="false">AM197-1</f>
        <v>44768</v>
      </c>
      <c r="AN198" s="129" t="str">
        <f aca="false">TEXT(AM198,"дддд")</f>
        <v>вторник</v>
      </c>
      <c r="AO198" s="130" t="n">
        <v>1</v>
      </c>
      <c r="AP198" s="131" t="n">
        <v>1</v>
      </c>
      <c r="AQ198" s="131" t="n">
        <f aca="false">RANDBETWEEN(0,1)</f>
        <v>1</v>
      </c>
      <c r="AR198" s="131" t="n">
        <v>1</v>
      </c>
      <c r="AS198" s="131" t="n">
        <f aca="false">RANDBETWEEN(0,1)</f>
        <v>1</v>
      </c>
      <c r="AT198" s="131" t="n">
        <v>1</v>
      </c>
      <c r="AU198" s="131" t="n">
        <f aca="false">RANDBETWEEN(0,1)</f>
        <v>0</v>
      </c>
      <c r="AV198" s="131" t="n">
        <v>0</v>
      </c>
      <c r="AW198" s="131" t="n">
        <f aca="false">RANDBETWEEN(0,1)</f>
        <v>0</v>
      </c>
      <c r="AX198" s="131" t="n">
        <f aca="false">RANDBETWEEN(0,1)</f>
        <v>0</v>
      </c>
      <c r="AY198" s="131" t="n">
        <f aca="false">RANDBETWEEN(0,1)</f>
        <v>0</v>
      </c>
      <c r="AZ198" s="131" t="n">
        <v>1</v>
      </c>
      <c r="BA198" s="131" t="n">
        <f aca="false">RANDBETWEEN(0,1)</f>
        <v>1</v>
      </c>
      <c r="BB198" s="131" t="n">
        <v>1</v>
      </c>
      <c r="BC198" s="131" t="n">
        <f aca="false">RANDBETWEEN(0,1)</f>
        <v>1</v>
      </c>
      <c r="BD198" s="131" t="n">
        <f aca="false">RANDBETWEEN(0,1)</f>
        <v>0</v>
      </c>
      <c r="BE198" s="132" t="n">
        <f aca="false">RANDBETWEEN(40/6,70/6)/10*$AK$24</f>
        <v>1320</v>
      </c>
      <c r="BF198" s="133" t="n">
        <f aca="false">RANDBETWEEN(60,100)/100</f>
        <v>0.79</v>
      </c>
      <c r="BG198" s="132" t="n">
        <f aca="false">(AO198*$AK$8+AP198*$AK$9+AQ198*$AK$10+AR198*$AK$11+AS198*$AK$12+AT198*$AK$13+AU198*$AK$14+AV198*$AK$15+AW198*$AK$16+AX198*$AK$17+AY198*$AK$18+AZ198*$AK$19+BA198*$AK$20+BB198*$AK$21+BC198*$AK$22+BD198*$AK$23+BE198) * BF198</f>
        <v>7394.4</v>
      </c>
      <c r="BH198" s="133" t="n">
        <f aca="false">RANDBETWEEN(80,100)/100</f>
        <v>0.8</v>
      </c>
      <c r="BI198" s="132" t="n">
        <f aca="false">(AO198*$AK$8+AP198*$AK$9+AQ198*$AK$10+AR198*$AK$11+AS198*$AK$12+AT198*$AK$13+AU198*$AK$14+AV198*$AK$15+AW198*$AK$16+AX198*$AK$17+AY198*$AK$18+AZ198*$AK$19+BA198*$AK$20+BB198*$AK$21+BC198*$AK$22+BD198*$AK$23+BE198) * BH198</f>
        <v>7488</v>
      </c>
      <c r="BN198" s="134"/>
      <c r="BO198" s="135"/>
      <c r="BP198" s="156" t="n">
        <f aca="false">M1523</f>
        <v>36238.098796875</v>
      </c>
      <c r="BQ198" s="157" t="n">
        <f aca="false">AC1523</f>
        <v>13108.9859375</v>
      </c>
      <c r="BT198" s="82"/>
      <c r="BU198" s="158"/>
      <c r="BV198" s="140" t="n">
        <f aca="false">QUOTIENT(BW198,$BW$5)</f>
        <v>47</v>
      </c>
      <c r="BW198" s="17" t="n">
        <v>190</v>
      </c>
      <c r="BX198" s="141"/>
      <c r="BY198" s="191" t="s">
        <v>58</v>
      </c>
      <c r="BZ198" s="160" t="e">
        <f aca="true">INDIRECT( ADDRESS(CELL("строка",BG198)-BW198+BV198,68)) * CL198</f>
        <v>#VALUE!</v>
      </c>
      <c r="CA198" s="161" t="e">
        <f aca="true">INDIRECT( ADDRESS(CELL("строка",BG198)-BW198+BV198,59)) *CI198</f>
        <v>#VALUE!</v>
      </c>
      <c r="CB198" s="162" t="e">
        <f aca="true">INDIRECT( ADDRESS(CELL("строка",BG198)-BW198+BV198,69)) * CL198</f>
        <v>#VALUE!</v>
      </c>
      <c r="CC198" s="163" t="e">
        <f aca="true">INDIRECT( ADDRESS(CELL("строка",BG198)-BW198+BV198,61)) *CI198</f>
        <v>#VALUE!</v>
      </c>
      <c r="CD198" s="164" t="e">
        <f aca="false">BZ198-CA198</f>
        <v>#VALUE!</v>
      </c>
      <c r="CE198" s="189" t="e">
        <f aca="false">CB198-CC198</f>
        <v>#VALUE!</v>
      </c>
      <c r="CI198" s="22" t="n">
        <f aca="false">$CI$6</f>
        <v>0.4</v>
      </c>
      <c r="CL198" s="23" t="n">
        <f aca="false">CL194</f>
        <v>0.25</v>
      </c>
    </row>
    <row r="199" customFormat="false" ht="13.25" hidden="false" customHeight="true" outlineLevel="0" collapsed="false">
      <c r="A199" s="151" t="s">
        <v>294</v>
      </c>
      <c r="B199" s="152" t="n">
        <v>-8.8</v>
      </c>
      <c r="C199" s="152" t="n">
        <v>771</v>
      </c>
      <c r="D199" s="153" t="n">
        <v>73</v>
      </c>
      <c r="E199" s="154" t="s">
        <v>83</v>
      </c>
      <c r="F199" s="153" t="n">
        <v>4.5</v>
      </c>
      <c r="G199" s="115" t="n">
        <v>0.9</v>
      </c>
      <c r="H199" s="116" t="n">
        <f aca="false">RANDBETWEEN(80,100)/100</f>
        <v>1</v>
      </c>
      <c r="I199" s="117"/>
      <c r="J199" s="118"/>
      <c r="K199" s="119"/>
      <c r="L199" s="118"/>
      <c r="M199" s="179"/>
      <c r="N199" s="121"/>
      <c r="P199" s="121"/>
      <c r="Q199" s="151" t="s">
        <v>294</v>
      </c>
      <c r="R199" s="152" t="n">
        <v>-15.9</v>
      </c>
      <c r="S199" s="152" t="n">
        <v>760</v>
      </c>
      <c r="T199" s="153" t="n">
        <v>85</v>
      </c>
      <c r="U199" s="154" t="n">
        <v>0</v>
      </c>
      <c r="V199" s="153" t="n">
        <v>0</v>
      </c>
      <c r="W199" s="115" t="n">
        <v>0.95</v>
      </c>
      <c r="X199" s="116" t="n">
        <f aca="false">RANDBETWEEN(80,100)/100</f>
        <v>0.89</v>
      </c>
      <c r="Y199" s="117"/>
      <c r="Z199" s="118"/>
      <c r="AA199" s="119"/>
      <c r="AB199" s="123"/>
      <c r="AC199" s="124"/>
      <c r="AG199" s="186"/>
      <c r="AM199" s="128" t="n">
        <f aca="false">AM198-1</f>
        <v>44767</v>
      </c>
      <c r="AN199" s="129" t="str">
        <f aca="false">TEXT(AM199,"дддд")</f>
        <v>понедельник</v>
      </c>
      <c r="AO199" s="130" t="n">
        <v>1</v>
      </c>
      <c r="AP199" s="131" t="n">
        <v>1</v>
      </c>
      <c r="AQ199" s="131" t="n">
        <f aca="false">RANDBETWEEN(0,1)</f>
        <v>1</v>
      </c>
      <c r="AR199" s="131" t="n">
        <v>1</v>
      </c>
      <c r="AS199" s="131" t="n">
        <f aca="false">RANDBETWEEN(0,1)</f>
        <v>1</v>
      </c>
      <c r="AT199" s="131" t="n">
        <v>1</v>
      </c>
      <c r="AU199" s="131" t="n">
        <f aca="false">RANDBETWEEN(0,1)</f>
        <v>0</v>
      </c>
      <c r="AV199" s="131" t="n">
        <v>0</v>
      </c>
      <c r="AW199" s="131" t="n">
        <f aca="false">RANDBETWEEN(0,1)</f>
        <v>0</v>
      </c>
      <c r="AX199" s="131" t="n">
        <f aca="false">RANDBETWEEN(0,1)</f>
        <v>1</v>
      </c>
      <c r="AY199" s="131" t="n">
        <f aca="false">RANDBETWEEN(0,1)</f>
        <v>1</v>
      </c>
      <c r="AZ199" s="131" t="n">
        <v>1</v>
      </c>
      <c r="BA199" s="131" t="n">
        <f aca="false">RANDBETWEEN(0,1)</f>
        <v>0</v>
      </c>
      <c r="BB199" s="131" t="n">
        <v>1</v>
      </c>
      <c r="BC199" s="131" t="n">
        <f aca="false">RANDBETWEEN(0,1)</f>
        <v>0</v>
      </c>
      <c r="BD199" s="131" t="n">
        <f aca="false">RANDBETWEEN(0,1)</f>
        <v>1</v>
      </c>
      <c r="BE199" s="132" t="n">
        <f aca="false">RANDBETWEEN(40/6,70/6)/10*$AK$24</f>
        <v>840</v>
      </c>
      <c r="BF199" s="133" t="n">
        <f aca="false">RANDBETWEEN(60,100)/100</f>
        <v>0.85</v>
      </c>
      <c r="BG199" s="132" t="n">
        <f aca="false">(AO199*$AK$8+AP199*$AK$9+AQ199*$AK$10+AR199*$AK$11+AS199*$AK$12+AT199*$AK$13+AU199*$AK$14+AV199*$AK$15+AW199*$AK$16+AX199*$AK$17+AY199*$AK$18+AZ199*$AK$19+BA199*$AK$20+BB199*$AK$21+BC199*$AK$22+BD199*$AK$23+BE199) * BF199</f>
        <v>9112</v>
      </c>
      <c r="BH199" s="133" t="n">
        <f aca="false">RANDBETWEEN(80,100)/100</f>
        <v>0.92</v>
      </c>
      <c r="BI199" s="132" t="n">
        <f aca="false">(AO199*$AK$8+AP199*$AK$9+AQ199*$AK$10+AR199*$AK$11+AS199*$AK$12+AT199*$AK$13+AU199*$AK$14+AV199*$AK$15+AW199*$AK$16+AX199*$AK$17+AY199*$AK$18+AZ199*$AK$19+BA199*$AK$20+BB199*$AK$21+BC199*$AK$22+BD199*$AK$23+BE199) * BH199</f>
        <v>9862.4</v>
      </c>
      <c r="BN199" s="134"/>
      <c r="BO199" s="135"/>
      <c r="BP199" s="156" t="n">
        <f aca="false">M1531</f>
        <v>38191.0883375</v>
      </c>
      <c r="BQ199" s="157" t="n">
        <f aca="false">AC1531</f>
        <v>11234.5226276042</v>
      </c>
      <c r="BT199" s="82" t="e">
        <f aca="false">IF(SUM(CD196:CD199) &gt; 0,0,(SUM(CD196:CD199))/(-$BM$10*1000))</f>
        <v>#VALUE!</v>
      </c>
      <c r="BU199" s="158" t="e">
        <f aca="false">IF(SUM(CE196:CE199) &gt; 0,0,(SUM(CE196:CE199))/(-$BM$10*1000))</f>
        <v>#VALUE!</v>
      </c>
      <c r="BV199" s="140" t="n">
        <f aca="false">QUOTIENT(BW199,$BW$5)</f>
        <v>47</v>
      </c>
      <c r="BW199" s="17" t="n">
        <v>191</v>
      </c>
      <c r="BX199" s="141"/>
      <c r="BY199" s="192" t="s">
        <v>75</v>
      </c>
      <c r="BZ199" s="172" t="e">
        <f aca="true">INDIRECT( ADDRESS(CELL("строка",BG199)-BW199+BV199,68)) * CL199</f>
        <v>#VALUE!</v>
      </c>
      <c r="CA199" s="173" t="e">
        <f aca="true">INDIRECT( ADDRESS(CELL("строка",BG199)-BW199+BV199,59)) * CI199</f>
        <v>#VALUE!</v>
      </c>
      <c r="CB199" s="174" t="e">
        <f aca="true">INDIRECT( ADDRESS(CELL("строка",BG199)-BW199+BV199,69)) * CL199</f>
        <v>#VALUE!</v>
      </c>
      <c r="CC199" s="175" t="e">
        <f aca="true">INDIRECT( ADDRESS(CELL("строка",BG199)-BW199+BV199,61)) *CI199</f>
        <v>#VALUE!</v>
      </c>
      <c r="CD199" s="176" t="e">
        <f aca="false">BZ199-CA199</f>
        <v>#VALUE!</v>
      </c>
      <c r="CE199" s="187" t="e">
        <f aca="false">CB199-CC199</f>
        <v>#VALUE!</v>
      </c>
      <c r="CI199" s="178" t="n">
        <f aca="false">$CI$7</f>
        <v>0.1</v>
      </c>
      <c r="CL199" s="23" t="n">
        <f aca="false">CL195</f>
        <v>0.25</v>
      </c>
    </row>
    <row r="200" customFormat="false" ht="13.25" hidden="false" customHeight="true" outlineLevel="0" collapsed="false">
      <c r="A200" s="151" t="s">
        <v>295</v>
      </c>
      <c r="B200" s="152" t="n">
        <v>-7.3</v>
      </c>
      <c r="C200" s="152" t="n">
        <v>770.1</v>
      </c>
      <c r="D200" s="153" t="n">
        <v>65</v>
      </c>
      <c r="E200" s="154" t="s">
        <v>83</v>
      </c>
      <c r="F200" s="153" t="n">
        <v>7.5</v>
      </c>
      <c r="G200" s="115" t="n">
        <v>0.95</v>
      </c>
      <c r="H200" s="116" t="n">
        <f aca="false">RANDBETWEEN(80,100)/100</f>
        <v>0.86</v>
      </c>
      <c r="I200" s="117"/>
      <c r="J200" s="118"/>
      <c r="K200" s="119"/>
      <c r="L200" s="118"/>
      <c r="M200" s="179"/>
      <c r="N200" s="121"/>
      <c r="P200" s="121"/>
      <c r="Q200" s="151" t="s">
        <v>295</v>
      </c>
      <c r="R200" s="152" t="n">
        <v>-13.8</v>
      </c>
      <c r="S200" s="152" t="n">
        <v>759.7</v>
      </c>
      <c r="T200" s="153" t="n">
        <v>77</v>
      </c>
      <c r="U200" s="154" t="s">
        <v>129</v>
      </c>
      <c r="V200" s="153" t="n">
        <v>1</v>
      </c>
      <c r="W200" s="115" t="n">
        <v>0.75</v>
      </c>
      <c r="X200" s="116" t="n">
        <f aca="false">RANDBETWEEN(80,100)/100</f>
        <v>0.85</v>
      </c>
      <c r="Y200" s="117"/>
      <c r="Z200" s="118"/>
      <c r="AA200" s="119"/>
      <c r="AB200" s="123"/>
      <c r="AC200" s="124"/>
      <c r="AG200" s="186"/>
      <c r="AM200" s="128" t="n">
        <f aca="false">AM199-1</f>
        <v>44766</v>
      </c>
      <c r="AN200" s="129" t="str">
        <f aca="false">TEXT(AM200,"дддд")</f>
        <v>воскресенье</v>
      </c>
      <c r="AO200" s="130" t="n">
        <v>1</v>
      </c>
      <c r="AP200" s="131" t="n">
        <v>1</v>
      </c>
      <c r="AQ200" s="131" t="n">
        <f aca="false">RANDBETWEEN(0,1)</f>
        <v>0</v>
      </c>
      <c r="AR200" s="131" t="n">
        <v>1</v>
      </c>
      <c r="AS200" s="131" t="n">
        <f aca="false">RANDBETWEEN(0,1)</f>
        <v>1</v>
      </c>
      <c r="AT200" s="131" t="n">
        <v>1</v>
      </c>
      <c r="AU200" s="131" t="n">
        <f aca="false">RANDBETWEEN(0,1)</f>
        <v>0</v>
      </c>
      <c r="AV200" s="131" t="n">
        <v>0</v>
      </c>
      <c r="AW200" s="131" t="n">
        <f aca="false">RANDBETWEEN(0,1)</f>
        <v>0</v>
      </c>
      <c r="AX200" s="131" t="n">
        <f aca="false">RANDBETWEEN(0,1)</f>
        <v>0</v>
      </c>
      <c r="AY200" s="131" t="n">
        <f aca="false">RANDBETWEEN(0,1)</f>
        <v>0</v>
      </c>
      <c r="AZ200" s="131" t="n">
        <v>1</v>
      </c>
      <c r="BA200" s="131" t="n">
        <f aca="false">RANDBETWEEN(0,1)</f>
        <v>0</v>
      </c>
      <c r="BB200" s="131" t="n">
        <v>1</v>
      </c>
      <c r="BC200" s="131" t="n">
        <f aca="false">RANDBETWEEN(0,1)</f>
        <v>1</v>
      </c>
      <c r="BD200" s="131" t="n">
        <f aca="false">RANDBETWEEN(0,1)</f>
        <v>0</v>
      </c>
      <c r="BE200" s="132" t="n">
        <f aca="false">RANDBETWEEN(40/6,70/6)/10*$AK$24</f>
        <v>960</v>
      </c>
      <c r="BF200" s="133" t="n">
        <f aca="false">RANDBETWEEN(60,100)/100</f>
        <v>0.69</v>
      </c>
      <c r="BG200" s="132" t="n">
        <f aca="false">(AO200*$AK$8+AP200*$AK$9+AQ200*$AK$10+AR200*$AK$11+AS200*$AK$12+AT200*$AK$13+AU200*$AK$14+AV200*$AK$15+AW200*$AK$16+AX200*$AK$17+AY200*$AK$18+AZ200*$AK$19+BA200*$AK$20+BB200*$AK$21+BC200*$AK$22+BD200*$AK$23+BE200) * BF200</f>
        <v>5658</v>
      </c>
      <c r="BH200" s="133" t="n">
        <f aca="false">RANDBETWEEN(80,100)/100</f>
        <v>0.92</v>
      </c>
      <c r="BI200" s="132" t="n">
        <f aca="false">(AO200*$AK$8+AP200*$AK$9+AQ200*$AK$10+AR200*$AK$11+AS200*$AK$12+AT200*$AK$13+AU200*$AK$14+AV200*$AK$15+AW200*$AK$16+AX200*$AK$17+AY200*$AK$18+AZ200*$AK$19+BA200*$AK$20+BB200*$AK$21+BC200*$AK$22+BD200*$AK$23+BE200) * BH200</f>
        <v>7544</v>
      </c>
      <c r="BN200" s="134"/>
      <c r="BO200" s="135"/>
      <c r="BP200" s="156" t="n">
        <f aca="false">M1539</f>
        <v>36425.61252</v>
      </c>
      <c r="BQ200" s="157" t="n">
        <f aca="false">AC1539</f>
        <v>11431.9432</v>
      </c>
      <c r="BT200" s="82" t="s">
        <v>79</v>
      </c>
      <c r="BU200" s="158"/>
      <c r="BV200" s="140" t="n">
        <f aca="false">QUOTIENT(BW200,$BW$5)</f>
        <v>48</v>
      </c>
      <c r="BW200" s="17" t="n">
        <v>192</v>
      </c>
      <c r="BX200" s="141" t="n">
        <f aca="false">DATE(2023,2,(1-QUOTIENT(BW200,$BW$5)))</f>
        <v>44910</v>
      </c>
      <c r="BY200" s="190" t="s">
        <v>80</v>
      </c>
      <c r="BZ200" s="143" t="e">
        <f aca="true">INDIRECT( ADDRESS(CELL("строка",BG200)-BW200+BV200,68)) * CL200</f>
        <v>#VALUE!</v>
      </c>
      <c r="CA200" s="144" t="e">
        <f aca="true">INDIRECT( ADDRESS(CELL("строка",BG200)-BW200+BV200,59)) *CI200</f>
        <v>#VALUE!</v>
      </c>
      <c r="CB200" s="145" t="e">
        <f aca="true">INDIRECT( ADDRESS(CELL("строка",BG200)-BW200+BV200,69)) * CL200</f>
        <v>#VALUE!</v>
      </c>
      <c r="CC200" s="146" t="e">
        <f aca="true">INDIRECT( ADDRESS(CELL("строка",BG200)-BW200+BV200,61)) *CI200</f>
        <v>#VALUE!</v>
      </c>
      <c r="CD200" s="147" t="e">
        <f aca="false">BZ200-CA200</f>
        <v>#VALUE!</v>
      </c>
      <c r="CE200" s="188" t="e">
        <f aca="false">CB200-CC200</f>
        <v>#VALUE!</v>
      </c>
      <c r="CI200" s="22" t="n">
        <f aca="false">$CI$4</f>
        <v>0.2</v>
      </c>
      <c r="CL200" s="23" t="n">
        <f aca="false">CL196</f>
        <v>0.25</v>
      </c>
    </row>
    <row r="201" customFormat="false" ht="13.25" hidden="false" customHeight="true" outlineLevel="0" collapsed="false">
      <c r="A201" s="151" t="s">
        <v>296</v>
      </c>
      <c r="B201" s="152" t="n">
        <v>-9.2</v>
      </c>
      <c r="C201" s="152" t="n">
        <v>770.5</v>
      </c>
      <c r="D201" s="153" t="n">
        <v>68</v>
      </c>
      <c r="E201" s="154" t="s">
        <v>83</v>
      </c>
      <c r="F201" s="153" t="n">
        <v>6</v>
      </c>
      <c r="G201" s="115" t="n">
        <v>0.95</v>
      </c>
      <c r="H201" s="116" t="n">
        <f aca="false">RANDBETWEEN(80,100)/100</f>
        <v>0.9</v>
      </c>
      <c r="I201" s="117"/>
      <c r="J201" s="118"/>
      <c r="K201" s="119"/>
      <c r="L201" s="118"/>
      <c r="M201" s="179"/>
      <c r="N201" s="121"/>
      <c r="P201" s="121"/>
      <c r="Q201" s="151" t="s">
        <v>296</v>
      </c>
      <c r="R201" s="152" t="n">
        <v>-15.2</v>
      </c>
      <c r="S201" s="152" t="n">
        <v>759.8</v>
      </c>
      <c r="T201" s="153" t="n">
        <v>78</v>
      </c>
      <c r="U201" s="154" t="s">
        <v>101</v>
      </c>
      <c r="V201" s="153" t="n">
        <v>1</v>
      </c>
      <c r="W201" s="115" t="n">
        <v>0.75</v>
      </c>
      <c r="X201" s="116" t="n">
        <f aca="false">RANDBETWEEN(80,100)/100</f>
        <v>0.97</v>
      </c>
      <c r="Y201" s="117"/>
      <c r="Z201" s="118"/>
      <c r="AA201" s="119"/>
      <c r="AB201" s="123"/>
      <c r="AC201" s="124"/>
      <c r="AG201" s="186"/>
      <c r="AM201" s="128" t="n">
        <f aca="false">AM200-1</f>
        <v>44765</v>
      </c>
      <c r="AN201" s="129" t="str">
        <f aca="false">TEXT(AM201,"дддд")</f>
        <v>суббота</v>
      </c>
      <c r="AO201" s="130" t="n">
        <v>1</v>
      </c>
      <c r="AP201" s="131" t="n">
        <v>1</v>
      </c>
      <c r="AQ201" s="131" t="n">
        <f aca="false">RANDBETWEEN(0,1)</f>
        <v>1</v>
      </c>
      <c r="AR201" s="131" t="n">
        <v>1</v>
      </c>
      <c r="AS201" s="131" t="n">
        <f aca="false">RANDBETWEEN(0,1)</f>
        <v>1</v>
      </c>
      <c r="AT201" s="131" t="n">
        <v>1</v>
      </c>
      <c r="AU201" s="131" t="n">
        <f aca="false">RANDBETWEEN(0,1)</f>
        <v>1</v>
      </c>
      <c r="AV201" s="131" t="n">
        <v>0</v>
      </c>
      <c r="AW201" s="131" t="n">
        <f aca="false">RANDBETWEEN(0,1)</f>
        <v>1</v>
      </c>
      <c r="AX201" s="131" t="n">
        <f aca="false">RANDBETWEEN(0,1)</f>
        <v>1</v>
      </c>
      <c r="AY201" s="131" t="n">
        <f aca="false">RANDBETWEEN(0,1)</f>
        <v>1</v>
      </c>
      <c r="AZ201" s="131" t="n">
        <v>1</v>
      </c>
      <c r="BA201" s="131" t="n">
        <f aca="false">RANDBETWEEN(0,1)</f>
        <v>1</v>
      </c>
      <c r="BB201" s="131" t="n">
        <v>1</v>
      </c>
      <c r="BC201" s="131" t="n">
        <f aca="false">RANDBETWEEN(0,1)</f>
        <v>0</v>
      </c>
      <c r="BD201" s="131" t="n">
        <f aca="false">RANDBETWEEN(0,1)</f>
        <v>1</v>
      </c>
      <c r="BE201" s="132" t="n">
        <f aca="false">RANDBETWEEN(40/6,70/6)/10*$AK$24</f>
        <v>840</v>
      </c>
      <c r="BF201" s="133" t="n">
        <f aca="false">RANDBETWEEN(60,100)/100</f>
        <v>0.72</v>
      </c>
      <c r="BG201" s="132" t="n">
        <f aca="false">(AO201*$AK$8+AP201*$AK$9+AQ201*$AK$10+AR201*$AK$11+AS201*$AK$12+AT201*$AK$13+AU201*$AK$14+AV201*$AK$15+AW201*$AK$16+AX201*$AK$17+AY201*$AK$18+AZ201*$AK$19+BA201*$AK$20+BB201*$AK$21+BC201*$AK$22+BD201*$AK$23+BE201) * BF201</f>
        <v>9489.6</v>
      </c>
      <c r="BH201" s="133" t="n">
        <f aca="false">RANDBETWEEN(80,100)/100</f>
        <v>0.81</v>
      </c>
      <c r="BI201" s="132" t="n">
        <f aca="false">(AO201*$AK$8+AP201*$AK$9+AQ201*$AK$10+AR201*$AK$11+AS201*$AK$12+AT201*$AK$13+AU201*$AK$14+AV201*$AK$15+AW201*$AK$16+AX201*$AK$17+AY201*$AK$18+AZ201*$AK$19+BA201*$AK$20+BB201*$AK$21+BC201*$AK$22+BD201*$AK$23+BE201) * BH201</f>
        <v>10675.8</v>
      </c>
      <c r="BN201" s="134"/>
      <c r="BO201" s="135"/>
      <c r="BP201" s="156" t="n">
        <f aca="false">M1547</f>
        <v>44146.146</v>
      </c>
      <c r="BQ201" s="157" t="n">
        <f aca="false">AC1547</f>
        <v>16852.4921916667</v>
      </c>
      <c r="BT201" s="82"/>
      <c r="BU201" s="158"/>
      <c r="BV201" s="140" t="n">
        <f aca="false">QUOTIENT(BW201,$BW$5)</f>
        <v>48</v>
      </c>
      <c r="BW201" s="17" t="n">
        <v>193</v>
      </c>
      <c r="BX201" s="141"/>
      <c r="BY201" s="191" t="s">
        <v>84</v>
      </c>
      <c r="BZ201" s="160" t="e">
        <f aca="true">INDIRECT( ADDRESS(CELL("строка",BG201)-BW201+BV201,68)) * CL201</f>
        <v>#VALUE!</v>
      </c>
      <c r="CA201" s="161" t="e">
        <f aca="true">INDIRECT( ADDRESS(CELL("строка",BG201)-BW201+BV201,59)) *CI201</f>
        <v>#VALUE!</v>
      </c>
      <c r="CB201" s="162" t="e">
        <f aca="true">INDIRECT( ADDRESS(CELL("строка",BG201)-BW201+BV201,69)) * CL201</f>
        <v>#VALUE!</v>
      </c>
      <c r="CC201" s="163" t="e">
        <f aca="true">INDIRECT( ADDRESS(CELL("строка",BG201)-BW201+BV201,61)) *CI201</f>
        <v>#VALUE!</v>
      </c>
      <c r="CD201" s="164" t="e">
        <f aca="false">BZ201-CA201</f>
        <v>#VALUE!</v>
      </c>
      <c r="CE201" s="189" t="e">
        <f aca="false">CB201-CC201</f>
        <v>#VALUE!</v>
      </c>
      <c r="CI201" s="22" t="n">
        <f aca="false">$CI$5</f>
        <v>0.3</v>
      </c>
      <c r="CL201" s="23" t="n">
        <f aca="false">CL197</f>
        <v>0.25</v>
      </c>
    </row>
    <row r="202" customFormat="false" ht="13.25" hidden="false" customHeight="true" outlineLevel="0" collapsed="false">
      <c r="A202" s="151" t="s">
        <v>297</v>
      </c>
      <c r="B202" s="152" t="n">
        <v>-11.8</v>
      </c>
      <c r="C202" s="152" t="n">
        <v>770.8</v>
      </c>
      <c r="D202" s="153" t="n">
        <v>81</v>
      </c>
      <c r="E202" s="154" t="s">
        <v>83</v>
      </c>
      <c r="F202" s="153" t="n">
        <v>4.5</v>
      </c>
      <c r="G202" s="115" t="n">
        <v>0.25</v>
      </c>
      <c r="H202" s="116" t="n">
        <f aca="false">RANDBETWEEN(80,100)/100</f>
        <v>0.96</v>
      </c>
      <c r="I202" s="117"/>
      <c r="J202" s="118"/>
      <c r="K202" s="119"/>
      <c r="L202" s="118"/>
      <c r="M202" s="179"/>
      <c r="N202" s="121"/>
      <c r="P202" s="121"/>
      <c r="Q202" s="151" t="s">
        <v>297</v>
      </c>
      <c r="R202" s="152" t="n">
        <v>-15.7</v>
      </c>
      <c r="S202" s="152" t="n">
        <v>759.3</v>
      </c>
      <c r="T202" s="153" t="n">
        <v>83</v>
      </c>
      <c r="U202" s="154" t="s">
        <v>101</v>
      </c>
      <c r="V202" s="153" t="n">
        <v>1</v>
      </c>
      <c r="W202" s="115" t="n">
        <v>0.95</v>
      </c>
      <c r="X202" s="116" t="n">
        <f aca="false">RANDBETWEEN(80,100)/100</f>
        <v>0.87</v>
      </c>
      <c r="Y202" s="117"/>
      <c r="Z202" s="118"/>
      <c r="AA202" s="119"/>
      <c r="AB202" s="123"/>
      <c r="AC202" s="124"/>
      <c r="AG202" s="186"/>
      <c r="AM202" s="128" t="n">
        <f aca="false">AM201-1</f>
        <v>44764</v>
      </c>
      <c r="AN202" s="129" t="str">
        <f aca="false">TEXT(AM202,"дддд")</f>
        <v>пятница</v>
      </c>
      <c r="AO202" s="130" t="n">
        <v>1</v>
      </c>
      <c r="AP202" s="131" t="n">
        <v>1</v>
      </c>
      <c r="AQ202" s="131" t="n">
        <f aca="false">RANDBETWEEN(0,1)</f>
        <v>1</v>
      </c>
      <c r="AR202" s="131" t="n">
        <v>1</v>
      </c>
      <c r="AS202" s="131" t="n">
        <f aca="false">RANDBETWEEN(0,1)</f>
        <v>0</v>
      </c>
      <c r="AT202" s="131" t="n">
        <v>1</v>
      </c>
      <c r="AU202" s="131" t="n">
        <f aca="false">RANDBETWEEN(0,1)</f>
        <v>1</v>
      </c>
      <c r="AV202" s="131" t="n">
        <v>0</v>
      </c>
      <c r="AW202" s="131" t="n">
        <f aca="false">RANDBETWEEN(0,1)</f>
        <v>1</v>
      </c>
      <c r="AX202" s="131" t="n">
        <f aca="false">RANDBETWEEN(0,1)</f>
        <v>1</v>
      </c>
      <c r="AY202" s="131" t="n">
        <f aca="false">RANDBETWEEN(0,1)</f>
        <v>1</v>
      </c>
      <c r="AZ202" s="131" t="n">
        <v>1</v>
      </c>
      <c r="BA202" s="131" t="n">
        <f aca="false">RANDBETWEEN(0,1)</f>
        <v>0</v>
      </c>
      <c r="BB202" s="131" t="n">
        <v>1</v>
      </c>
      <c r="BC202" s="131" t="n">
        <f aca="false">RANDBETWEEN(0,1)</f>
        <v>1</v>
      </c>
      <c r="BD202" s="131" t="n">
        <f aca="false">RANDBETWEEN(0,1)</f>
        <v>0</v>
      </c>
      <c r="BE202" s="132" t="n">
        <f aca="false">RANDBETWEEN(40/6,70/6)/10*$AK$24</f>
        <v>1080</v>
      </c>
      <c r="BF202" s="133" t="n">
        <f aca="false">RANDBETWEEN(60,100)/100</f>
        <v>0.66</v>
      </c>
      <c r="BG202" s="132" t="n">
        <f aca="false">(AO202*$AK$8+AP202*$AK$9+AQ202*$AK$10+AR202*$AK$11+AS202*$AK$12+AT202*$AK$13+AU202*$AK$14+AV202*$AK$15+AW202*$AK$16+AX202*$AK$17+AY202*$AK$18+AZ202*$AK$19+BA202*$AK$20+BB202*$AK$21+BC202*$AK$22+BD202*$AK$23+BE202) * BF202</f>
        <v>7854</v>
      </c>
      <c r="BH202" s="133" t="n">
        <f aca="false">RANDBETWEEN(80,100)/100</f>
        <v>0.98</v>
      </c>
      <c r="BI202" s="132" t="n">
        <f aca="false">(AO202*$AK$8+AP202*$AK$9+AQ202*$AK$10+AR202*$AK$11+AS202*$AK$12+AT202*$AK$13+AU202*$AK$14+AV202*$AK$15+AW202*$AK$16+AX202*$AK$17+AY202*$AK$18+AZ202*$AK$19+BA202*$AK$20+BB202*$AK$21+BC202*$AK$22+BD202*$AK$23+BE202) * BH202</f>
        <v>11662</v>
      </c>
      <c r="BN202" s="134"/>
      <c r="BO202" s="135"/>
      <c r="BP202" s="156" t="n">
        <f aca="false">M1555</f>
        <v>39870.79173</v>
      </c>
      <c r="BQ202" s="157" t="n">
        <f aca="false">AC1555</f>
        <v>15965.9993576389</v>
      </c>
      <c r="BT202" s="82"/>
      <c r="BU202" s="158"/>
      <c r="BV202" s="140" t="n">
        <f aca="false">QUOTIENT(BW202,$BW$5)</f>
        <v>48</v>
      </c>
      <c r="BW202" s="17" t="n">
        <v>194</v>
      </c>
      <c r="BX202" s="141"/>
      <c r="BY202" s="191" t="s">
        <v>58</v>
      </c>
      <c r="BZ202" s="160" t="e">
        <f aca="true">INDIRECT( ADDRESS(CELL("строка",BG202)-BW202+BV202,68)) * CL202</f>
        <v>#VALUE!</v>
      </c>
      <c r="CA202" s="161" t="e">
        <f aca="true">INDIRECT( ADDRESS(CELL("строка",BG202)-BW202+BV202,59)) *CI202</f>
        <v>#VALUE!</v>
      </c>
      <c r="CB202" s="162" t="e">
        <f aca="true">INDIRECT( ADDRESS(CELL("строка",BG202)-BW202+BV202,69)) * CL202</f>
        <v>#VALUE!</v>
      </c>
      <c r="CC202" s="163" t="e">
        <f aca="true">INDIRECT( ADDRESS(CELL("строка",BG202)-BW202+BV202,61)) *CI202</f>
        <v>#VALUE!</v>
      </c>
      <c r="CD202" s="164" t="e">
        <f aca="false">BZ202-CA202</f>
        <v>#VALUE!</v>
      </c>
      <c r="CE202" s="189" t="e">
        <f aca="false">CB202-CC202</f>
        <v>#VALUE!</v>
      </c>
      <c r="CI202" s="22" t="n">
        <f aca="false">$CI$6</f>
        <v>0.4</v>
      </c>
      <c r="CL202" s="23" t="n">
        <f aca="false">CL198</f>
        <v>0.25</v>
      </c>
    </row>
    <row r="203" customFormat="false" ht="13.25" hidden="false" customHeight="true" outlineLevel="0" collapsed="false">
      <c r="A203" s="151" t="s">
        <v>298</v>
      </c>
      <c r="B203" s="152" t="n">
        <v>-11.7</v>
      </c>
      <c r="C203" s="152" t="n">
        <v>769.9</v>
      </c>
      <c r="D203" s="153" t="n">
        <v>84</v>
      </c>
      <c r="E203" s="154" t="s">
        <v>83</v>
      </c>
      <c r="F203" s="153" t="n">
        <v>4.5</v>
      </c>
      <c r="G203" s="182" t="s">
        <v>185</v>
      </c>
      <c r="H203" s="116" t="n">
        <f aca="false">RANDBETWEEN(80,100)/100</f>
        <v>0.8</v>
      </c>
      <c r="I203" s="117"/>
      <c r="J203" s="118"/>
      <c r="K203" s="119"/>
      <c r="L203" s="118"/>
      <c r="M203" s="179"/>
      <c r="N203" s="121"/>
      <c r="P203" s="121"/>
      <c r="Q203" s="151" t="s">
        <v>298</v>
      </c>
      <c r="R203" s="152" t="n">
        <v>-17.1</v>
      </c>
      <c r="S203" s="152" t="n">
        <v>759.4</v>
      </c>
      <c r="T203" s="153" t="n">
        <v>82</v>
      </c>
      <c r="U203" s="154" t="s">
        <v>129</v>
      </c>
      <c r="V203" s="153" t="n">
        <v>1</v>
      </c>
      <c r="W203" s="115" t="n">
        <v>0.95</v>
      </c>
      <c r="X203" s="116" t="n">
        <f aca="false">RANDBETWEEN(80,100)/100</f>
        <v>0.92</v>
      </c>
      <c r="Y203" s="117"/>
      <c r="Z203" s="118"/>
      <c r="AA203" s="119"/>
      <c r="AB203" s="123"/>
      <c r="AC203" s="124"/>
      <c r="AG203" s="186"/>
      <c r="AM203" s="128" t="n">
        <f aca="false">AM202-1</f>
        <v>44763</v>
      </c>
      <c r="AN203" s="129" t="str">
        <f aca="false">TEXT(AM203,"дддд")</f>
        <v>четверг</v>
      </c>
      <c r="AO203" s="130" t="n">
        <v>1</v>
      </c>
      <c r="AP203" s="131" t="n">
        <v>1</v>
      </c>
      <c r="AQ203" s="131" t="n">
        <f aca="false">RANDBETWEEN(0,1)</f>
        <v>1</v>
      </c>
      <c r="AR203" s="131" t="n">
        <v>1</v>
      </c>
      <c r="AS203" s="131" t="n">
        <f aca="false">RANDBETWEEN(0,1)</f>
        <v>1</v>
      </c>
      <c r="AT203" s="131" t="n">
        <v>1</v>
      </c>
      <c r="AU203" s="131" t="n">
        <f aca="false">RANDBETWEEN(0,1)</f>
        <v>1</v>
      </c>
      <c r="AV203" s="131" t="n">
        <v>0</v>
      </c>
      <c r="AW203" s="131" t="n">
        <f aca="false">RANDBETWEEN(0,1)</f>
        <v>0</v>
      </c>
      <c r="AX203" s="131" t="n">
        <f aca="false">RANDBETWEEN(0,1)</f>
        <v>0</v>
      </c>
      <c r="AY203" s="131" t="n">
        <f aca="false">RANDBETWEEN(0,1)</f>
        <v>0</v>
      </c>
      <c r="AZ203" s="131" t="n">
        <v>1</v>
      </c>
      <c r="BA203" s="131" t="n">
        <f aca="false">RANDBETWEEN(0,1)</f>
        <v>0</v>
      </c>
      <c r="BB203" s="131" t="n">
        <v>1</v>
      </c>
      <c r="BC203" s="131" t="n">
        <f aca="false">RANDBETWEEN(0,1)</f>
        <v>0</v>
      </c>
      <c r="BD203" s="131" t="n">
        <f aca="false">RANDBETWEEN(0,1)</f>
        <v>0</v>
      </c>
      <c r="BE203" s="132" t="n">
        <f aca="false">RANDBETWEEN(40/6,70/6)/10*$AK$24</f>
        <v>1080</v>
      </c>
      <c r="BF203" s="133" t="n">
        <f aca="false">RANDBETWEEN(60,100)/100</f>
        <v>0.85</v>
      </c>
      <c r="BG203" s="132" t="n">
        <f aca="false">(AO203*$AK$8+AP203*$AK$9+AQ203*$AK$10+AR203*$AK$11+AS203*$AK$12+AT203*$AK$13+AU203*$AK$14+AV203*$AK$15+AW203*$AK$16+AX203*$AK$17+AY203*$AK$18+AZ203*$AK$19+BA203*$AK$20+BB203*$AK$21+BC203*$AK$22+BD203*$AK$23+BE203) * BF203</f>
        <v>7395</v>
      </c>
      <c r="BH203" s="133" t="n">
        <f aca="false">RANDBETWEEN(80,100)/100</f>
        <v>1</v>
      </c>
      <c r="BI203" s="132" t="n">
        <f aca="false">(AO203*$AK$8+AP203*$AK$9+AQ203*$AK$10+AR203*$AK$11+AS203*$AK$12+AT203*$AK$13+AU203*$AK$14+AV203*$AK$15+AW203*$AK$16+AX203*$AK$17+AY203*$AK$18+AZ203*$AK$19+BA203*$AK$20+BB203*$AK$21+BC203*$AK$22+BD203*$AK$23+BE203) * BH203</f>
        <v>8700</v>
      </c>
      <c r="BN203" s="134"/>
      <c r="BO203" s="135"/>
      <c r="BP203" s="156" t="n">
        <f aca="false">M1563</f>
        <v>40391.8222125</v>
      </c>
      <c r="BQ203" s="157" t="n">
        <f aca="false">AC1563</f>
        <v>8205.09259375</v>
      </c>
      <c r="BT203" s="82" t="e">
        <f aca="false">IF(SUM(CD200:CD203) &gt; 0,0,(SUM(CD200:CD203))/(-$BM$10*1000))</f>
        <v>#VALUE!</v>
      </c>
      <c r="BU203" s="158" t="e">
        <f aca="false">IF(SUM(CE200:CE203) &gt; 0,0,(SUM(CE200:CE203))/(-$BM$10*1000))</f>
        <v>#VALUE!</v>
      </c>
      <c r="BV203" s="140" t="n">
        <f aca="false">QUOTIENT(BW203,$BW$5)</f>
        <v>48</v>
      </c>
      <c r="BW203" s="17" t="n">
        <v>195</v>
      </c>
      <c r="BX203" s="141"/>
      <c r="BY203" s="192" t="s">
        <v>75</v>
      </c>
      <c r="BZ203" s="172" t="e">
        <f aca="true">INDIRECT( ADDRESS(CELL("строка",BG203)-BW203+BV203,68)) * CL203</f>
        <v>#VALUE!</v>
      </c>
      <c r="CA203" s="173" t="e">
        <f aca="true">INDIRECT( ADDRESS(CELL("строка",BG203)-BW203+BV203,59)) * CI203</f>
        <v>#VALUE!</v>
      </c>
      <c r="CB203" s="174" t="e">
        <f aca="true">INDIRECT( ADDRESS(CELL("строка",BG203)-BW203+BV203,69)) * CL203</f>
        <v>#VALUE!</v>
      </c>
      <c r="CC203" s="175" t="e">
        <f aca="true">INDIRECT( ADDRESS(CELL("строка",BG203)-BW203+BV203,61)) *CI203</f>
        <v>#VALUE!</v>
      </c>
      <c r="CD203" s="176" t="e">
        <f aca="false">BZ203-CA203</f>
        <v>#VALUE!</v>
      </c>
      <c r="CE203" s="187" t="e">
        <f aca="false">CB203-CC203</f>
        <v>#VALUE!</v>
      </c>
      <c r="CI203" s="178" t="n">
        <f aca="false">$CI$7</f>
        <v>0.1</v>
      </c>
      <c r="CL203" s="23" t="n">
        <f aca="false">CL199</f>
        <v>0.25</v>
      </c>
    </row>
    <row r="204" customFormat="false" ht="13.25" hidden="false" customHeight="true" outlineLevel="0" collapsed="false">
      <c r="A204" s="151" t="s">
        <v>299</v>
      </c>
      <c r="B204" s="152" t="n">
        <v>-10.2</v>
      </c>
      <c r="C204" s="152" t="n">
        <v>769.6</v>
      </c>
      <c r="D204" s="153" t="n">
        <v>79</v>
      </c>
      <c r="E204" s="154" t="s">
        <v>83</v>
      </c>
      <c r="F204" s="153" t="n">
        <v>4.5</v>
      </c>
      <c r="G204" s="115" t="n">
        <v>0.9</v>
      </c>
      <c r="H204" s="116" t="n">
        <f aca="false">RANDBETWEEN(80,100)/100</f>
        <v>0.81</v>
      </c>
      <c r="I204" s="117"/>
      <c r="J204" s="118"/>
      <c r="K204" s="119"/>
      <c r="L204" s="118"/>
      <c r="M204" s="179"/>
      <c r="N204" s="121"/>
      <c r="P204" s="121"/>
      <c r="Q204" s="151" t="s">
        <v>299</v>
      </c>
      <c r="R204" s="152" t="n">
        <v>-17.6</v>
      </c>
      <c r="S204" s="152" t="n">
        <v>759.3</v>
      </c>
      <c r="T204" s="153" t="n">
        <v>82</v>
      </c>
      <c r="U204" s="154" t="s">
        <v>101</v>
      </c>
      <c r="V204" s="153" t="n">
        <v>1</v>
      </c>
      <c r="W204" s="115" t="n">
        <v>0.95</v>
      </c>
      <c r="X204" s="116" t="n">
        <f aca="false">RANDBETWEEN(80,100)/100</f>
        <v>0.96</v>
      </c>
      <c r="Y204" s="117"/>
      <c r="Z204" s="118"/>
      <c r="AA204" s="119"/>
      <c r="AB204" s="123"/>
      <c r="AC204" s="124"/>
      <c r="AG204" s="186"/>
      <c r="AM204" s="128" t="n">
        <f aca="false">AM203-1</f>
        <v>44762</v>
      </c>
      <c r="AN204" s="129" t="str">
        <f aca="false">TEXT(AM204,"дддд")</f>
        <v>среда</v>
      </c>
      <c r="AO204" s="130" t="n">
        <v>1</v>
      </c>
      <c r="AP204" s="131" t="n">
        <v>1</v>
      </c>
      <c r="AQ204" s="131" t="n">
        <f aca="false">RANDBETWEEN(0,1)</f>
        <v>0</v>
      </c>
      <c r="AR204" s="131" t="n">
        <v>1</v>
      </c>
      <c r="AS204" s="131" t="n">
        <f aca="false">RANDBETWEEN(0,1)</f>
        <v>0</v>
      </c>
      <c r="AT204" s="131" t="n">
        <v>1</v>
      </c>
      <c r="AU204" s="131" t="n">
        <f aca="false">RANDBETWEEN(0,1)</f>
        <v>1</v>
      </c>
      <c r="AV204" s="131" t="n">
        <v>0</v>
      </c>
      <c r="AW204" s="131" t="n">
        <f aca="false">RANDBETWEEN(0,1)</f>
        <v>1</v>
      </c>
      <c r="AX204" s="131" t="n">
        <f aca="false">RANDBETWEEN(0,1)</f>
        <v>1</v>
      </c>
      <c r="AY204" s="131" t="n">
        <f aca="false">RANDBETWEEN(0,1)</f>
        <v>1</v>
      </c>
      <c r="AZ204" s="131" t="n">
        <v>1</v>
      </c>
      <c r="BA204" s="131" t="n">
        <f aca="false">RANDBETWEEN(0,1)</f>
        <v>0</v>
      </c>
      <c r="BB204" s="131" t="n">
        <v>1</v>
      </c>
      <c r="BC204" s="131" t="n">
        <f aca="false">RANDBETWEEN(0,1)</f>
        <v>0</v>
      </c>
      <c r="BD204" s="131" t="n">
        <f aca="false">RANDBETWEEN(0,1)</f>
        <v>1</v>
      </c>
      <c r="BE204" s="132" t="n">
        <f aca="false">RANDBETWEEN(40/6,70/6)/10*$AK$24</f>
        <v>1200</v>
      </c>
      <c r="BF204" s="133" t="n">
        <f aca="false">RANDBETWEEN(60,100)/100</f>
        <v>0.64</v>
      </c>
      <c r="BG204" s="132" t="n">
        <f aca="false">(AO204*$AK$8+AP204*$AK$9+AQ204*$AK$10+AR204*$AK$11+AS204*$AK$12+AT204*$AK$13+AU204*$AK$14+AV204*$AK$15+AW204*$AK$16+AX204*$AK$17+AY204*$AK$18+AZ204*$AK$19+BA204*$AK$20+BB204*$AK$21+BC204*$AK$22+BD204*$AK$23+BE204) * BF204</f>
        <v>7641.6</v>
      </c>
      <c r="BH204" s="133" t="n">
        <f aca="false">RANDBETWEEN(80,100)/100</f>
        <v>0.8</v>
      </c>
      <c r="BI204" s="132" t="n">
        <f aca="false">(AO204*$AK$8+AP204*$AK$9+AQ204*$AK$10+AR204*$AK$11+AS204*$AK$12+AT204*$AK$13+AU204*$AK$14+AV204*$AK$15+AW204*$AK$16+AX204*$AK$17+AY204*$AK$18+AZ204*$AK$19+BA204*$AK$20+BB204*$AK$21+BC204*$AK$22+BD204*$AK$23+BE204) * BH204</f>
        <v>9552</v>
      </c>
      <c r="BN204" s="134"/>
      <c r="BO204" s="135"/>
      <c r="BP204" s="156" t="n">
        <f aca="false">M1571</f>
        <v>12800.04</v>
      </c>
      <c r="BQ204" s="157" t="n">
        <f aca="false">AC1571</f>
        <v>9812.23545763889</v>
      </c>
      <c r="BT204" s="82" t="s">
        <v>79</v>
      </c>
      <c r="BU204" s="158"/>
      <c r="BV204" s="140" t="n">
        <f aca="false">QUOTIENT(BW204,$BW$5)</f>
        <v>49</v>
      </c>
      <c r="BW204" s="17" t="n">
        <v>196</v>
      </c>
      <c r="BX204" s="141" t="n">
        <f aca="false">DATE(2023,2,(1-QUOTIENT(BW204,$BW$5)))</f>
        <v>44909</v>
      </c>
      <c r="BY204" s="190" t="s">
        <v>80</v>
      </c>
      <c r="BZ204" s="143" t="e">
        <f aca="true">INDIRECT( ADDRESS(CELL("строка",BG204)-BW204+BV204,68)) * CL204</f>
        <v>#VALUE!</v>
      </c>
      <c r="CA204" s="144" t="e">
        <f aca="true">INDIRECT( ADDRESS(CELL("строка",BG204)-BW204+BV204,59)) *CI204</f>
        <v>#VALUE!</v>
      </c>
      <c r="CB204" s="145" t="e">
        <f aca="true">INDIRECT( ADDRESS(CELL("строка",BG204)-BW204+BV204,69)) * CL204</f>
        <v>#VALUE!</v>
      </c>
      <c r="CC204" s="146" t="e">
        <f aca="true">INDIRECT( ADDRESS(CELL("строка",BG204)-BW204+BV204,61)) *CI204</f>
        <v>#VALUE!</v>
      </c>
      <c r="CD204" s="147" t="e">
        <f aca="false">BZ204-CA204</f>
        <v>#VALUE!</v>
      </c>
      <c r="CE204" s="188" t="e">
        <f aca="false">CB204-CC204</f>
        <v>#VALUE!</v>
      </c>
      <c r="CI204" s="22" t="n">
        <f aca="false">$CI$4</f>
        <v>0.2</v>
      </c>
      <c r="CL204" s="23" t="n">
        <f aca="false">CL200</f>
        <v>0.25</v>
      </c>
    </row>
    <row r="205" customFormat="false" ht="13.25" hidden="false" customHeight="true" outlineLevel="0" collapsed="false">
      <c r="A205" s="151" t="s">
        <v>300</v>
      </c>
      <c r="B205" s="152" t="n">
        <v>-8.8</v>
      </c>
      <c r="C205" s="152" t="n">
        <v>769.3</v>
      </c>
      <c r="D205" s="153" t="n">
        <v>82</v>
      </c>
      <c r="E205" s="154" t="s">
        <v>83</v>
      </c>
      <c r="F205" s="153" t="n">
        <v>4.5</v>
      </c>
      <c r="G205" s="182" t="s">
        <v>194</v>
      </c>
      <c r="H205" s="116" t="n">
        <f aca="false">RANDBETWEEN(80,100)/100</f>
        <v>0.85</v>
      </c>
      <c r="I205" s="117"/>
      <c r="J205" s="118"/>
      <c r="K205" s="119"/>
      <c r="L205" s="118"/>
      <c r="M205" s="179"/>
      <c r="N205" s="121"/>
      <c r="P205" s="121"/>
      <c r="Q205" s="151" t="s">
        <v>300</v>
      </c>
      <c r="R205" s="152" t="n">
        <v>-19.2</v>
      </c>
      <c r="S205" s="152" t="n">
        <v>759.5</v>
      </c>
      <c r="T205" s="153" t="n">
        <v>83</v>
      </c>
      <c r="U205" s="154" t="s">
        <v>129</v>
      </c>
      <c r="V205" s="153" t="n">
        <v>1</v>
      </c>
      <c r="W205" s="115" t="n">
        <v>0.75</v>
      </c>
      <c r="X205" s="116" t="n">
        <f aca="false">RANDBETWEEN(80,100)/100</f>
        <v>0.95</v>
      </c>
      <c r="Y205" s="117"/>
      <c r="Z205" s="118"/>
      <c r="AA205" s="119"/>
      <c r="AB205" s="123"/>
      <c r="AC205" s="124"/>
      <c r="AG205" s="186"/>
      <c r="AM205" s="128" t="n">
        <f aca="false">AM204-1</f>
        <v>44761</v>
      </c>
      <c r="AN205" s="129" t="str">
        <f aca="false">TEXT(AM205,"дддд")</f>
        <v>вторник</v>
      </c>
      <c r="AO205" s="130" t="n">
        <v>1</v>
      </c>
      <c r="AP205" s="131" t="n">
        <v>1</v>
      </c>
      <c r="AQ205" s="131" t="n">
        <f aca="false">RANDBETWEEN(0,1)</f>
        <v>1</v>
      </c>
      <c r="AR205" s="131" t="n">
        <v>1</v>
      </c>
      <c r="AS205" s="131" t="n">
        <f aca="false">RANDBETWEEN(0,1)</f>
        <v>0</v>
      </c>
      <c r="AT205" s="131" t="n">
        <v>1</v>
      </c>
      <c r="AU205" s="131" t="n">
        <f aca="false">RANDBETWEEN(0,1)</f>
        <v>0</v>
      </c>
      <c r="AV205" s="131" t="n">
        <v>0</v>
      </c>
      <c r="AW205" s="131" t="n">
        <f aca="false">RANDBETWEEN(0,1)</f>
        <v>0</v>
      </c>
      <c r="AX205" s="131" t="n">
        <f aca="false">RANDBETWEEN(0,1)</f>
        <v>1</v>
      </c>
      <c r="AY205" s="131" t="n">
        <f aca="false">RANDBETWEEN(0,1)</f>
        <v>0</v>
      </c>
      <c r="AZ205" s="131" t="n">
        <v>1</v>
      </c>
      <c r="BA205" s="131" t="n">
        <f aca="false">RANDBETWEEN(0,1)</f>
        <v>0</v>
      </c>
      <c r="BB205" s="131" t="n">
        <v>1</v>
      </c>
      <c r="BC205" s="131" t="n">
        <f aca="false">RANDBETWEEN(0,1)</f>
        <v>0</v>
      </c>
      <c r="BD205" s="131" t="n">
        <f aca="false">RANDBETWEEN(0,1)</f>
        <v>0</v>
      </c>
      <c r="BE205" s="132" t="n">
        <f aca="false">RANDBETWEEN(40/6,70/6)/10*$AK$24</f>
        <v>1440</v>
      </c>
      <c r="BF205" s="133" t="n">
        <f aca="false">RANDBETWEEN(60,100)/100</f>
        <v>0.85</v>
      </c>
      <c r="BG205" s="132" t="n">
        <f aca="false">(AO205*$AK$8+AP205*$AK$9+AQ205*$AK$10+AR205*$AK$11+AS205*$AK$12+AT205*$AK$13+AU205*$AK$14+AV205*$AK$15+AW205*$AK$16+AX205*$AK$17+AY205*$AK$18+AZ205*$AK$19+BA205*$AK$20+BB205*$AK$21+BC205*$AK$22+BD205*$AK$23+BE205) * BF205</f>
        <v>7582</v>
      </c>
      <c r="BH205" s="133" t="n">
        <f aca="false">RANDBETWEEN(80,100)/100</f>
        <v>0.83</v>
      </c>
      <c r="BI205" s="132" t="n">
        <f aca="false">(AO205*$AK$8+AP205*$AK$9+AQ205*$AK$10+AR205*$AK$11+AS205*$AK$12+AT205*$AK$13+AU205*$AK$14+AV205*$AK$15+AW205*$AK$16+AX205*$AK$17+AY205*$AK$18+AZ205*$AK$19+BA205*$AK$20+BB205*$AK$21+BC205*$AK$22+BD205*$AK$23+BE205) * BH205</f>
        <v>7403.6</v>
      </c>
      <c r="BN205" s="134"/>
      <c r="BO205" s="135"/>
      <c r="BP205" s="156" t="n">
        <f aca="false">M1579</f>
        <v>38251.561875</v>
      </c>
      <c r="BQ205" s="157" t="n">
        <f aca="false">AC1579</f>
        <v>9419.9720375</v>
      </c>
      <c r="BT205" s="82"/>
      <c r="BU205" s="158"/>
      <c r="BV205" s="140" t="n">
        <f aca="false">QUOTIENT(BW205,$BW$5)</f>
        <v>49</v>
      </c>
      <c r="BW205" s="17" t="n">
        <v>197</v>
      </c>
      <c r="BX205" s="141"/>
      <c r="BY205" s="191" t="s">
        <v>84</v>
      </c>
      <c r="BZ205" s="160" t="e">
        <f aca="true">INDIRECT( ADDRESS(CELL("строка",BG205)-BW205+BV205,68)) * CL205</f>
        <v>#VALUE!</v>
      </c>
      <c r="CA205" s="161" t="e">
        <f aca="true">INDIRECT( ADDRESS(CELL("строка",BG205)-BW205+BV205,59)) *CI205</f>
        <v>#VALUE!</v>
      </c>
      <c r="CB205" s="162" t="e">
        <f aca="true">INDIRECT( ADDRESS(CELL("строка",BG205)-BW205+BV205,69)) * CL205</f>
        <v>#VALUE!</v>
      </c>
      <c r="CC205" s="163" t="e">
        <f aca="true">INDIRECT( ADDRESS(CELL("строка",BG205)-BW205+BV205,61)) *CI205</f>
        <v>#VALUE!</v>
      </c>
      <c r="CD205" s="164" t="e">
        <f aca="false">BZ205-CA205</f>
        <v>#VALUE!</v>
      </c>
      <c r="CE205" s="189" t="e">
        <f aca="false">CB205-CC205</f>
        <v>#VALUE!</v>
      </c>
      <c r="CI205" s="22" t="n">
        <f aca="false">$CI$5</f>
        <v>0.3</v>
      </c>
      <c r="CL205" s="23" t="n">
        <f aca="false">CL201</f>
        <v>0.25</v>
      </c>
    </row>
    <row r="206" customFormat="false" ht="13.25" hidden="false" customHeight="true" outlineLevel="0" collapsed="false">
      <c r="A206" s="151" t="s">
        <v>301</v>
      </c>
      <c r="B206" s="152" t="n">
        <v>-7.2</v>
      </c>
      <c r="C206" s="152" t="n">
        <v>768.8</v>
      </c>
      <c r="D206" s="153" t="n">
        <v>77</v>
      </c>
      <c r="E206" s="154" t="s">
        <v>83</v>
      </c>
      <c r="F206" s="153" t="n">
        <v>6</v>
      </c>
      <c r="G206" s="182" t="s">
        <v>194</v>
      </c>
      <c r="H206" s="116" t="n">
        <f aca="false">RANDBETWEEN(80,100)/100</f>
        <v>0.98</v>
      </c>
      <c r="I206" s="117" t="n">
        <v>0.371967592592592</v>
      </c>
      <c r="J206" s="118" t="n">
        <v>0.371967592592592</v>
      </c>
      <c r="K206" s="119" t="n">
        <f aca="false">(J206 * 24) * $B$3 * $F$3 * (1 - 0.7*AVERAGE(G206:G213)) * AVERAGE(H206:H213)</f>
        <v>3553.32457916666</v>
      </c>
      <c r="L206" s="118" t="n">
        <f aca="false">IF(AVERAGE(F206:F213)&gt; $J$3, $B$4*$F$4*AVERAGE(F206:F213)/$B$5*24*AVERAGE(H206:H213), $B$4*$F$4*AVERAGE(F206:F213)/$B$5*24*AVERAGE(H206:H213) * 0.2)</f>
        <v>39258</v>
      </c>
      <c r="M206" s="179" t="n">
        <f aca="false">K206+L206</f>
        <v>42811.3245791667</v>
      </c>
      <c r="N206" s="121"/>
      <c r="P206" s="121"/>
      <c r="Q206" s="151" t="s">
        <v>301</v>
      </c>
      <c r="R206" s="152" t="n">
        <v>-20.5</v>
      </c>
      <c r="S206" s="152" t="n">
        <v>759.4</v>
      </c>
      <c r="T206" s="153" t="n">
        <v>83</v>
      </c>
      <c r="U206" s="154" t="n">
        <v>0</v>
      </c>
      <c r="V206" s="153" t="n">
        <v>0</v>
      </c>
      <c r="W206" s="115" t="n">
        <v>0</v>
      </c>
      <c r="X206" s="116" t="n">
        <f aca="false">RANDBETWEEN(80,100)/100</f>
        <v>0.8</v>
      </c>
      <c r="Y206" s="117" t="n">
        <v>0.303541666666667</v>
      </c>
      <c r="Z206" s="118" t="n">
        <v>0.303541666666667</v>
      </c>
      <c r="AA206" s="119" t="n">
        <f aca="false">(Z206 * 24) * $B$3 * $F$3 * (1 - 0.7 * AVERAGE(W206:W213)) * AVERAGE(X206:X213)</f>
        <v>7556.7418828125</v>
      </c>
      <c r="AB206" s="123" t="n">
        <f aca="false">IF(AVERAGE(V206:V213)&gt; $J$3, $B$4*$F$4*AVERAGE(V206:V213)/$B$5*24*AVERAGE(X206:X213), $B$4*$F$4*AVERAGE(V206:V213)/$B$5*24*AVERAGE(X206:X213) * 0.2)</f>
        <v>848.4</v>
      </c>
      <c r="AC206" s="124" t="n">
        <f aca="false">AA206+AB206</f>
        <v>8405.1418828125</v>
      </c>
      <c r="AG206" s="186"/>
      <c r="AM206" s="128" t="n">
        <f aca="false">AM205-1</f>
        <v>44760</v>
      </c>
      <c r="AN206" s="129" t="str">
        <f aca="false">TEXT(AM206,"дддд")</f>
        <v>понедельник</v>
      </c>
      <c r="AO206" s="130" t="n">
        <v>1</v>
      </c>
      <c r="AP206" s="131" t="n">
        <v>1</v>
      </c>
      <c r="AQ206" s="131" t="n">
        <f aca="false">RANDBETWEEN(0,1)</f>
        <v>1</v>
      </c>
      <c r="AR206" s="131" t="n">
        <v>1</v>
      </c>
      <c r="AS206" s="131" t="n">
        <f aca="false">RANDBETWEEN(0,1)</f>
        <v>0</v>
      </c>
      <c r="AT206" s="131" t="n">
        <v>1</v>
      </c>
      <c r="AU206" s="131" t="n">
        <f aca="false">RANDBETWEEN(0,1)</f>
        <v>1</v>
      </c>
      <c r="AV206" s="131" t="n">
        <v>0</v>
      </c>
      <c r="AW206" s="131" t="n">
        <f aca="false">RANDBETWEEN(0,1)</f>
        <v>0</v>
      </c>
      <c r="AX206" s="131" t="n">
        <f aca="false">RANDBETWEEN(0,1)</f>
        <v>1</v>
      </c>
      <c r="AY206" s="131" t="n">
        <f aca="false">RANDBETWEEN(0,1)</f>
        <v>1</v>
      </c>
      <c r="AZ206" s="131" t="n">
        <v>1</v>
      </c>
      <c r="BA206" s="131" t="n">
        <f aca="false">RANDBETWEEN(0,1)</f>
        <v>1</v>
      </c>
      <c r="BB206" s="131" t="n">
        <v>1</v>
      </c>
      <c r="BC206" s="131" t="n">
        <f aca="false">RANDBETWEEN(0,1)</f>
        <v>1</v>
      </c>
      <c r="BD206" s="131" t="n">
        <f aca="false">RANDBETWEEN(0,1)</f>
        <v>0</v>
      </c>
      <c r="BE206" s="132" t="n">
        <f aca="false">RANDBETWEEN(40/6,70/6)/10*$AK$24</f>
        <v>1200</v>
      </c>
      <c r="BF206" s="133" t="n">
        <f aca="false">RANDBETWEEN(60,100)/100</f>
        <v>0.66</v>
      </c>
      <c r="BG206" s="132" t="n">
        <f aca="false">(AO206*$AK$8+AP206*$AK$9+AQ206*$AK$10+AR206*$AK$11+AS206*$AK$12+AT206*$AK$13+AU206*$AK$14+AV206*$AK$15+AW206*$AK$16+AX206*$AK$17+AY206*$AK$18+AZ206*$AK$19+BA206*$AK$20+BB206*$AK$21+BC206*$AK$22+BD206*$AK$23+BE206) * BF206</f>
        <v>7339.2</v>
      </c>
      <c r="BH206" s="133" t="n">
        <f aca="false">RANDBETWEEN(80,100)/100</f>
        <v>0.97</v>
      </c>
      <c r="BI206" s="132" t="n">
        <f aca="false">(AO206*$AK$8+AP206*$AK$9+AQ206*$AK$10+AR206*$AK$11+AS206*$AK$12+AT206*$AK$13+AU206*$AK$14+AV206*$AK$15+AW206*$AK$16+AX206*$AK$17+AY206*$AK$18+AZ206*$AK$19+BA206*$AK$20+BB206*$AK$21+BC206*$AK$22+BD206*$AK$23+BE206) * BH206</f>
        <v>10786.4</v>
      </c>
      <c r="BN206" s="134"/>
      <c r="BO206" s="135"/>
      <c r="BP206" s="156" t="n">
        <f aca="false">M1587</f>
        <v>32398.5091458333</v>
      </c>
      <c r="BQ206" s="157" t="n">
        <f aca="false">AC1587</f>
        <v>7105.938</v>
      </c>
      <c r="BT206" s="82"/>
      <c r="BU206" s="158"/>
      <c r="BV206" s="140" t="n">
        <f aca="false">QUOTIENT(BW206,$BW$5)</f>
        <v>49</v>
      </c>
      <c r="BW206" s="17" t="n">
        <v>198</v>
      </c>
      <c r="BX206" s="141"/>
      <c r="BY206" s="191" t="s">
        <v>58</v>
      </c>
      <c r="BZ206" s="160" t="e">
        <f aca="true">INDIRECT( ADDRESS(CELL("строка",BG206)-BW206+BV206,68)) * CL206</f>
        <v>#VALUE!</v>
      </c>
      <c r="CA206" s="161" t="e">
        <f aca="true">INDIRECT( ADDRESS(CELL("строка",BG206)-BW206+BV206,59)) *CI206</f>
        <v>#VALUE!</v>
      </c>
      <c r="CB206" s="162" t="e">
        <f aca="true">INDIRECT( ADDRESS(CELL("строка",BG206)-BW206+BV206,69)) * CL206</f>
        <v>#VALUE!</v>
      </c>
      <c r="CC206" s="163" t="e">
        <f aca="true">INDIRECT( ADDRESS(CELL("строка",BG206)-BW206+BV206,61)) *CI206</f>
        <v>#VALUE!</v>
      </c>
      <c r="CD206" s="164" t="e">
        <f aca="false">BZ206-CA206</f>
        <v>#VALUE!</v>
      </c>
      <c r="CE206" s="189" t="e">
        <f aca="false">CB206-CC206</f>
        <v>#VALUE!</v>
      </c>
      <c r="CI206" s="22" t="n">
        <f aca="false">$CI$6</f>
        <v>0.4</v>
      </c>
      <c r="CL206" s="23" t="n">
        <f aca="false">CL202</f>
        <v>0.25</v>
      </c>
    </row>
    <row r="207" customFormat="false" ht="13.25" hidden="false" customHeight="true" outlineLevel="0" collapsed="false">
      <c r="A207" s="151" t="s">
        <v>302</v>
      </c>
      <c r="B207" s="152" t="n">
        <v>-5.9</v>
      </c>
      <c r="C207" s="152" t="n">
        <v>768</v>
      </c>
      <c r="D207" s="153" t="n">
        <v>71</v>
      </c>
      <c r="E207" s="154" t="s">
        <v>83</v>
      </c>
      <c r="F207" s="153" t="n">
        <v>4.5</v>
      </c>
      <c r="G207" s="115" t="n">
        <v>0.9</v>
      </c>
      <c r="H207" s="116" t="n">
        <f aca="false">RANDBETWEEN(80,100)/100</f>
        <v>0.95</v>
      </c>
      <c r="I207" s="117"/>
      <c r="J207" s="118"/>
      <c r="K207" s="119"/>
      <c r="L207" s="118"/>
      <c r="M207" s="179"/>
      <c r="N207" s="121"/>
      <c r="P207" s="121"/>
      <c r="Q207" s="151" t="s">
        <v>302</v>
      </c>
      <c r="R207" s="152" t="n">
        <v>-20.3</v>
      </c>
      <c r="S207" s="152" t="n">
        <v>759.1</v>
      </c>
      <c r="T207" s="153" t="n">
        <v>81</v>
      </c>
      <c r="U207" s="154" t="n">
        <v>0</v>
      </c>
      <c r="V207" s="153" t="n">
        <v>0</v>
      </c>
      <c r="W207" s="115" t="n">
        <v>0</v>
      </c>
      <c r="X207" s="116" t="n">
        <f aca="false">RANDBETWEEN(80,100)/100</f>
        <v>0.8</v>
      </c>
      <c r="Y207" s="117"/>
      <c r="Z207" s="118"/>
      <c r="AA207" s="119"/>
      <c r="AB207" s="123"/>
      <c r="AC207" s="124"/>
      <c r="AG207" s="186"/>
      <c r="AM207" s="128" t="n">
        <f aca="false">AM206-1</f>
        <v>44759</v>
      </c>
      <c r="AN207" s="129" t="str">
        <f aca="false">TEXT(AM207,"дддд")</f>
        <v>воскресенье</v>
      </c>
      <c r="AO207" s="130" t="n">
        <v>1</v>
      </c>
      <c r="AP207" s="131" t="n">
        <v>1</v>
      </c>
      <c r="AQ207" s="131" t="n">
        <f aca="false">RANDBETWEEN(0,1)</f>
        <v>1</v>
      </c>
      <c r="AR207" s="131" t="n">
        <v>1</v>
      </c>
      <c r="AS207" s="131" t="n">
        <f aca="false">RANDBETWEEN(0,1)</f>
        <v>0</v>
      </c>
      <c r="AT207" s="131" t="n">
        <v>1</v>
      </c>
      <c r="AU207" s="131" t="n">
        <f aca="false">RANDBETWEEN(0,1)</f>
        <v>1</v>
      </c>
      <c r="AV207" s="131" t="n">
        <v>0</v>
      </c>
      <c r="AW207" s="131" t="n">
        <f aca="false">RANDBETWEEN(0,1)</f>
        <v>1</v>
      </c>
      <c r="AX207" s="131" t="n">
        <f aca="false">RANDBETWEEN(0,1)</f>
        <v>0</v>
      </c>
      <c r="AY207" s="131" t="n">
        <f aca="false">RANDBETWEEN(0,1)</f>
        <v>0</v>
      </c>
      <c r="AZ207" s="131" t="n">
        <v>1</v>
      </c>
      <c r="BA207" s="131" t="n">
        <f aca="false">RANDBETWEEN(0,1)</f>
        <v>1</v>
      </c>
      <c r="BB207" s="131" t="n">
        <v>1</v>
      </c>
      <c r="BC207" s="131" t="n">
        <f aca="false">RANDBETWEEN(0,1)</f>
        <v>0</v>
      </c>
      <c r="BD207" s="131" t="n">
        <f aca="false">RANDBETWEEN(0,1)</f>
        <v>0</v>
      </c>
      <c r="BE207" s="132" t="n">
        <f aca="false">RANDBETWEEN(40/6,70/6)/10*$AK$24</f>
        <v>1080</v>
      </c>
      <c r="BF207" s="133" t="n">
        <f aca="false">RANDBETWEEN(60,100)/100</f>
        <v>0.75</v>
      </c>
      <c r="BG207" s="132" t="n">
        <f aca="false">(AO207*$AK$8+AP207*$AK$9+AQ207*$AK$10+AR207*$AK$11+AS207*$AK$12+AT207*$AK$13+AU207*$AK$14+AV207*$AK$15+AW207*$AK$16+AX207*$AK$17+AY207*$AK$18+AZ207*$AK$19+BA207*$AK$20+BB207*$AK$21+BC207*$AK$22+BD207*$AK$23+BE207) * BF207</f>
        <v>7500</v>
      </c>
      <c r="BH207" s="133" t="n">
        <f aca="false">RANDBETWEEN(80,100)/100</f>
        <v>0.87</v>
      </c>
      <c r="BI207" s="132" t="n">
        <f aca="false">(AO207*$AK$8+AP207*$AK$9+AQ207*$AK$10+AR207*$AK$11+AS207*$AK$12+AT207*$AK$13+AU207*$AK$14+AV207*$AK$15+AW207*$AK$16+AX207*$AK$17+AY207*$AK$18+AZ207*$AK$19+BA207*$AK$20+BB207*$AK$21+BC207*$AK$22+BD207*$AK$23+BE207) * BH207</f>
        <v>8700</v>
      </c>
      <c r="BN207" s="134"/>
      <c r="BO207" s="135"/>
      <c r="BP207" s="156" t="n">
        <f aca="false">M1595</f>
        <v>10827.743675</v>
      </c>
      <c r="BQ207" s="157" t="n">
        <f aca="false">AC1595</f>
        <v>7602.272578125</v>
      </c>
      <c r="BT207" s="82" t="e">
        <f aca="false">IF(SUM(CD204:CD207) &gt; 0,0,(SUM(CD204:CD207))/(-$BM$10*1000))</f>
        <v>#VALUE!</v>
      </c>
      <c r="BU207" s="158" t="e">
        <f aca="false">IF(SUM(CE204:CE207) &gt; 0,0,(SUM(CE204:CE207))/(-$BM$10*1000))</f>
        <v>#VALUE!</v>
      </c>
      <c r="BV207" s="140" t="n">
        <f aca="false">QUOTIENT(BW207,$BW$5)</f>
        <v>49</v>
      </c>
      <c r="BW207" s="17" t="n">
        <v>199</v>
      </c>
      <c r="BX207" s="141"/>
      <c r="BY207" s="192" t="s">
        <v>75</v>
      </c>
      <c r="BZ207" s="172" t="e">
        <f aca="true">INDIRECT( ADDRESS(CELL("строка",BG207)-BW207+BV207,68)) * CL207</f>
        <v>#VALUE!</v>
      </c>
      <c r="CA207" s="173" t="e">
        <f aca="true">INDIRECT( ADDRESS(CELL("строка",BG207)-BW207+BV207,59)) * CI207</f>
        <v>#VALUE!</v>
      </c>
      <c r="CB207" s="174" t="e">
        <f aca="true">INDIRECT( ADDRESS(CELL("строка",BG207)-BW207+BV207,69)) * CL207</f>
        <v>#VALUE!</v>
      </c>
      <c r="CC207" s="175" t="e">
        <f aca="true">INDIRECT( ADDRESS(CELL("строка",BG207)-BW207+BV207,61)) *CI207</f>
        <v>#VALUE!</v>
      </c>
      <c r="CD207" s="176" t="e">
        <f aca="false">BZ207-CA207</f>
        <v>#VALUE!</v>
      </c>
      <c r="CE207" s="187" t="e">
        <f aca="false">CB207-CC207</f>
        <v>#VALUE!</v>
      </c>
      <c r="CI207" s="178" t="n">
        <f aca="false">$CI$7</f>
        <v>0.1</v>
      </c>
      <c r="CL207" s="23" t="n">
        <f aca="false">CL203</f>
        <v>0.25</v>
      </c>
    </row>
    <row r="208" customFormat="false" ht="13.25" hidden="false" customHeight="true" outlineLevel="0" collapsed="false">
      <c r="A208" s="151" t="s">
        <v>303</v>
      </c>
      <c r="B208" s="152" t="n">
        <v>-4.4</v>
      </c>
      <c r="C208" s="152" t="n">
        <v>766.6</v>
      </c>
      <c r="D208" s="153" t="n">
        <v>73</v>
      </c>
      <c r="E208" s="154" t="s">
        <v>93</v>
      </c>
      <c r="F208" s="153" t="n">
        <v>4.5</v>
      </c>
      <c r="G208" s="115" t="n">
        <v>0.9</v>
      </c>
      <c r="H208" s="116" t="n">
        <f aca="false">RANDBETWEEN(80,100)/100</f>
        <v>0.91</v>
      </c>
      <c r="I208" s="117"/>
      <c r="J208" s="118"/>
      <c r="K208" s="119"/>
      <c r="L208" s="118"/>
      <c r="M208" s="179"/>
      <c r="N208" s="121"/>
      <c r="P208" s="121"/>
      <c r="Q208" s="151" t="s">
        <v>303</v>
      </c>
      <c r="R208" s="152" t="n">
        <v>-19.8</v>
      </c>
      <c r="S208" s="152" t="n">
        <v>758.7</v>
      </c>
      <c r="T208" s="153" t="n">
        <v>71</v>
      </c>
      <c r="U208" s="154" t="s">
        <v>93</v>
      </c>
      <c r="V208" s="153" t="n">
        <v>1</v>
      </c>
      <c r="W208" s="115" t="n">
        <v>0</v>
      </c>
      <c r="X208" s="116" t="n">
        <f aca="false">RANDBETWEEN(80,100)/100</f>
        <v>0.98</v>
      </c>
      <c r="Y208" s="117"/>
      <c r="Z208" s="118"/>
      <c r="AA208" s="119"/>
      <c r="AB208" s="123"/>
      <c r="AC208" s="124"/>
      <c r="AG208" s="186"/>
      <c r="AM208" s="128" t="n">
        <f aca="false">AM207-1</f>
        <v>44758</v>
      </c>
      <c r="AN208" s="129" t="str">
        <f aca="false">TEXT(AM208,"дддд")</f>
        <v>суббота</v>
      </c>
      <c r="AO208" s="130" t="n">
        <v>1</v>
      </c>
      <c r="AP208" s="131" t="n">
        <v>1</v>
      </c>
      <c r="AQ208" s="131" t="n">
        <f aca="false">RANDBETWEEN(0,1)</f>
        <v>0</v>
      </c>
      <c r="AR208" s="131" t="n">
        <v>1</v>
      </c>
      <c r="AS208" s="131" t="n">
        <f aca="false">RANDBETWEEN(0,1)</f>
        <v>1</v>
      </c>
      <c r="AT208" s="131" t="n">
        <v>1</v>
      </c>
      <c r="AU208" s="131" t="n">
        <f aca="false">RANDBETWEEN(0,1)</f>
        <v>1</v>
      </c>
      <c r="AV208" s="131" t="n">
        <v>0</v>
      </c>
      <c r="AW208" s="131" t="n">
        <f aca="false">RANDBETWEEN(0,1)</f>
        <v>1</v>
      </c>
      <c r="AX208" s="131" t="n">
        <f aca="false">RANDBETWEEN(0,1)</f>
        <v>0</v>
      </c>
      <c r="AY208" s="131" t="n">
        <f aca="false">RANDBETWEEN(0,1)</f>
        <v>0</v>
      </c>
      <c r="AZ208" s="131" t="n">
        <v>1</v>
      </c>
      <c r="BA208" s="131" t="n">
        <f aca="false">RANDBETWEEN(0,1)</f>
        <v>0</v>
      </c>
      <c r="BB208" s="131" t="n">
        <v>1</v>
      </c>
      <c r="BC208" s="131" t="n">
        <f aca="false">RANDBETWEEN(0,1)</f>
        <v>0</v>
      </c>
      <c r="BD208" s="131" t="n">
        <f aca="false">RANDBETWEEN(0,1)</f>
        <v>0</v>
      </c>
      <c r="BE208" s="132" t="n">
        <f aca="false">RANDBETWEEN(40/6,70/6)/10*$AK$24</f>
        <v>1440</v>
      </c>
      <c r="BF208" s="133" t="n">
        <f aca="false">RANDBETWEEN(60,100)/100</f>
        <v>0.6</v>
      </c>
      <c r="BG208" s="132" t="n">
        <f aca="false">(AO208*$AK$8+AP208*$AK$9+AQ208*$AK$10+AR208*$AK$11+AS208*$AK$12+AT208*$AK$13+AU208*$AK$14+AV208*$AK$15+AW208*$AK$16+AX208*$AK$17+AY208*$AK$18+AZ208*$AK$19+BA208*$AK$20+BB208*$AK$21+BC208*$AK$22+BD208*$AK$23+BE208) * BF208</f>
        <v>6216</v>
      </c>
      <c r="BH208" s="133" t="n">
        <f aca="false">RANDBETWEEN(80,100)/100</f>
        <v>0.89</v>
      </c>
      <c r="BI208" s="132" t="n">
        <f aca="false">(AO208*$AK$8+AP208*$AK$9+AQ208*$AK$10+AR208*$AK$11+AS208*$AK$12+AT208*$AK$13+AU208*$AK$14+AV208*$AK$15+AW208*$AK$16+AX208*$AK$17+AY208*$AK$18+AZ208*$AK$19+BA208*$AK$20+BB208*$AK$21+BC208*$AK$22+BD208*$AK$23+BE208) * BH208</f>
        <v>9220.4</v>
      </c>
      <c r="BN208" s="134"/>
      <c r="BO208" s="135"/>
      <c r="BP208" s="156" t="n">
        <f aca="false">M1603</f>
        <v>10517.1520708333</v>
      </c>
      <c r="BQ208" s="157" t="n">
        <f aca="false">AC1603</f>
        <v>12740.203875</v>
      </c>
      <c r="BT208" s="82" t="s">
        <v>79</v>
      </c>
      <c r="BU208" s="158"/>
      <c r="BV208" s="140" t="n">
        <f aca="false">QUOTIENT(BW208,$BW$5)</f>
        <v>50</v>
      </c>
      <c r="BW208" s="17" t="n">
        <v>200</v>
      </c>
      <c r="BX208" s="141" t="n">
        <f aca="false">DATE(2023,2,(1-QUOTIENT(BW208,$BW$5)))</f>
        <v>44908</v>
      </c>
      <c r="BY208" s="190" t="s">
        <v>80</v>
      </c>
      <c r="BZ208" s="143" t="e">
        <f aca="true">INDIRECT( ADDRESS(CELL("строка",BG208)-BW208+BV208,68)) * CL208</f>
        <v>#VALUE!</v>
      </c>
      <c r="CA208" s="144" t="e">
        <f aca="true">INDIRECT( ADDRESS(CELL("строка",BG208)-BW208+BV208,59)) *CI208</f>
        <v>#VALUE!</v>
      </c>
      <c r="CB208" s="145" t="e">
        <f aca="true">INDIRECT( ADDRESS(CELL("строка",BG208)-BW208+BV208,69)) * CL208</f>
        <v>#VALUE!</v>
      </c>
      <c r="CC208" s="146" t="e">
        <f aca="true">INDIRECT( ADDRESS(CELL("строка",BG208)-BW208+BV208,61)) *CI208</f>
        <v>#VALUE!</v>
      </c>
      <c r="CD208" s="147" t="e">
        <f aca="false">BZ208-CA208</f>
        <v>#VALUE!</v>
      </c>
      <c r="CE208" s="188" t="e">
        <f aca="false">CB208-CC208</f>
        <v>#VALUE!</v>
      </c>
      <c r="CI208" s="22" t="n">
        <f aca="false">$CI$4</f>
        <v>0.2</v>
      </c>
      <c r="CL208" s="23" t="n">
        <f aca="false">CL204</f>
        <v>0.25</v>
      </c>
    </row>
    <row r="209" customFormat="false" ht="13.25" hidden="false" customHeight="true" outlineLevel="0" collapsed="false">
      <c r="A209" s="151" t="s">
        <v>304</v>
      </c>
      <c r="B209" s="152" t="n">
        <v>-4.2</v>
      </c>
      <c r="C209" s="152" t="n">
        <v>766</v>
      </c>
      <c r="D209" s="153" t="n">
        <v>79</v>
      </c>
      <c r="E209" s="154" t="s">
        <v>93</v>
      </c>
      <c r="F209" s="153" t="n">
        <v>6</v>
      </c>
      <c r="G209" s="115" t="n">
        <v>0.95</v>
      </c>
      <c r="H209" s="116" t="n">
        <f aca="false">RANDBETWEEN(80,100)/100</f>
        <v>0.98</v>
      </c>
      <c r="I209" s="117"/>
      <c r="J209" s="118"/>
      <c r="K209" s="119"/>
      <c r="L209" s="118"/>
      <c r="M209" s="179"/>
      <c r="N209" s="121"/>
      <c r="P209" s="121"/>
      <c r="Q209" s="151" t="s">
        <v>304</v>
      </c>
      <c r="R209" s="152" t="n">
        <v>-21.8</v>
      </c>
      <c r="S209" s="152" t="n">
        <v>758.2</v>
      </c>
      <c r="T209" s="153" t="n">
        <v>72</v>
      </c>
      <c r="U209" s="154" t="s">
        <v>83</v>
      </c>
      <c r="V209" s="153" t="n">
        <v>2</v>
      </c>
      <c r="W209" s="115" t="n">
        <v>0</v>
      </c>
      <c r="X209" s="116" t="n">
        <f aca="false">RANDBETWEEN(80,100)/100</f>
        <v>0.91</v>
      </c>
      <c r="Y209" s="117"/>
      <c r="Z209" s="118"/>
      <c r="AA209" s="119"/>
      <c r="AB209" s="123"/>
      <c r="AC209" s="124"/>
      <c r="AG209" s="186"/>
      <c r="AM209" s="128" t="n">
        <f aca="false">AM208-1</f>
        <v>44757</v>
      </c>
      <c r="AN209" s="129" t="str">
        <f aca="false">TEXT(AM209,"дддд")</f>
        <v>пятница</v>
      </c>
      <c r="AO209" s="130" t="n">
        <v>1</v>
      </c>
      <c r="AP209" s="131" t="n">
        <v>1</v>
      </c>
      <c r="AQ209" s="131" t="n">
        <f aca="false">RANDBETWEEN(0,1)</f>
        <v>0</v>
      </c>
      <c r="AR209" s="131" t="n">
        <v>1</v>
      </c>
      <c r="AS209" s="131" t="n">
        <f aca="false">RANDBETWEEN(0,1)</f>
        <v>1</v>
      </c>
      <c r="AT209" s="131" t="n">
        <v>1</v>
      </c>
      <c r="AU209" s="131" t="n">
        <f aca="false">RANDBETWEEN(0,1)</f>
        <v>0</v>
      </c>
      <c r="AV209" s="131" t="n">
        <v>0</v>
      </c>
      <c r="AW209" s="131" t="n">
        <f aca="false">RANDBETWEEN(0,1)</f>
        <v>0</v>
      </c>
      <c r="AX209" s="131" t="n">
        <f aca="false">RANDBETWEEN(0,1)</f>
        <v>0</v>
      </c>
      <c r="AY209" s="131" t="n">
        <f aca="false">RANDBETWEEN(0,1)</f>
        <v>1</v>
      </c>
      <c r="AZ209" s="131" t="n">
        <v>1</v>
      </c>
      <c r="BA209" s="131" t="n">
        <f aca="false">RANDBETWEEN(0,1)</f>
        <v>0</v>
      </c>
      <c r="BB209" s="131" t="n">
        <v>1</v>
      </c>
      <c r="BC209" s="131" t="n">
        <f aca="false">RANDBETWEEN(0,1)</f>
        <v>1</v>
      </c>
      <c r="BD209" s="131" t="n">
        <f aca="false">RANDBETWEEN(0,1)</f>
        <v>1</v>
      </c>
      <c r="BE209" s="132" t="n">
        <f aca="false">RANDBETWEEN(40/6,70/6)/10*$AK$24</f>
        <v>1200</v>
      </c>
      <c r="BF209" s="133" t="n">
        <f aca="false">RANDBETWEEN(60,100)/100</f>
        <v>0.87</v>
      </c>
      <c r="BG209" s="132" t="n">
        <f aca="false">(AO209*$AK$8+AP209*$AK$9+AQ209*$AK$10+AR209*$AK$11+AS209*$AK$12+AT209*$AK$13+AU209*$AK$14+AV209*$AK$15+AW209*$AK$16+AX209*$AK$17+AY209*$AK$18+AZ209*$AK$19+BA209*$AK$20+BB209*$AK$21+BC209*$AK$22+BD209*$AK$23+BE209) * BF209</f>
        <v>8734.8</v>
      </c>
      <c r="BH209" s="133" t="n">
        <f aca="false">RANDBETWEEN(80,100)/100</f>
        <v>0.87</v>
      </c>
      <c r="BI209" s="132" t="n">
        <f aca="false">(AO209*$AK$8+AP209*$AK$9+AQ209*$AK$10+AR209*$AK$11+AS209*$AK$12+AT209*$AK$13+AU209*$AK$14+AV209*$AK$15+AW209*$AK$16+AX209*$AK$17+AY209*$AK$18+AZ209*$AK$19+BA209*$AK$20+BB209*$AK$21+BC209*$AK$22+BD209*$AK$23+BE209) * BH209</f>
        <v>8734.8</v>
      </c>
      <c r="BN209" s="134"/>
      <c r="BO209" s="135"/>
      <c r="BP209" s="156" t="n">
        <f aca="false">M1611</f>
        <v>38555.6222</v>
      </c>
      <c r="BQ209" s="157" t="n">
        <f aca="false">AC1611</f>
        <v>10770.1248</v>
      </c>
      <c r="BT209" s="82"/>
      <c r="BU209" s="158"/>
      <c r="BV209" s="140" t="n">
        <f aca="false">QUOTIENT(BW209,$BW$5)</f>
        <v>50</v>
      </c>
      <c r="BW209" s="17" t="n">
        <v>201</v>
      </c>
      <c r="BX209" s="141"/>
      <c r="BY209" s="191" t="s">
        <v>84</v>
      </c>
      <c r="BZ209" s="160" t="e">
        <f aca="true">INDIRECT( ADDRESS(CELL("строка",BG209)-BW209+BV209,68)) * CL209</f>
        <v>#VALUE!</v>
      </c>
      <c r="CA209" s="161" t="e">
        <f aca="true">INDIRECT( ADDRESS(CELL("строка",BG209)-BW209+BV209,59)) *CI209</f>
        <v>#VALUE!</v>
      </c>
      <c r="CB209" s="162" t="e">
        <f aca="true">INDIRECT( ADDRESS(CELL("строка",BG209)-BW209+BV209,69)) * CL209</f>
        <v>#VALUE!</v>
      </c>
      <c r="CC209" s="163" t="e">
        <f aca="true">INDIRECT( ADDRESS(CELL("строка",BG209)-BW209+BV209,61)) *CI209</f>
        <v>#VALUE!</v>
      </c>
      <c r="CD209" s="164" t="e">
        <f aca="false">BZ209-CA209</f>
        <v>#VALUE!</v>
      </c>
      <c r="CE209" s="189" t="e">
        <f aca="false">CB209-CC209</f>
        <v>#VALUE!</v>
      </c>
      <c r="CI209" s="22" t="n">
        <f aca="false">$CI$5</f>
        <v>0.3</v>
      </c>
      <c r="CL209" s="23" t="n">
        <f aca="false">CL205</f>
        <v>0.25</v>
      </c>
    </row>
    <row r="210" customFormat="false" ht="13.25" hidden="false" customHeight="true" outlineLevel="0" collapsed="false">
      <c r="A210" s="151" t="s">
        <v>305</v>
      </c>
      <c r="B210" s="152" t="n">
        <v>-1.9</v>
      </c>
      <c r="C210" s="152" t="n">
        <v>764.3</v>
      </c>
      <c r="D210" s="153" t="n">
        <v>80</v>
      </c>
      <c r="E210" s="154" t="s">
        <v>93</v>
      </c>
      <c r="F210" s="153" t="n">
        <v>4.5</v>
      </c>
      <c r="G210" s="115" t="n">
        <v>0.9</v>
      </c>
      <c r="H210" s="116" t="n">
        <f aca="false">RANDBETWEEN(80,100)/100</f>
        <v>0.93</v>
      </c>
      <c r="I210" s="117"/>
      <c r="J210" s="118"/>
      <c r="K210" s="119"/>
      <c r="L210" s="118"/>
      <c r="M210" s="179"/>
      <c r="N210" s="121"/>
      <c r="P210" s="121"/>
      <c r="Q210" s="151" t="s">
        <v>305</v>
      </c>
      <c r="R210" s="152" t="n">
        <v>-23.4</v>
      </c>
      <c r="S210" s="152" t="n">
        <v>756.9</v>
      </c>
      <c r="T210" s="153" t="n">
        <v>76</v>
      </c>
      <c r="U210" s="154" t="s">
        <v>93</v>
      </c>
      <c r="V210" s="153" t="n">
        <v>1</v>
      </c>
      <c r="W210" s="115" t="n">
        <v>0</v>
      </c>
      <c r="X210" s="116" t="n">
        <f aca="false">RANDBETWEEN(80,100)/100</f>
        <v>0.96</v>
      </c>
      <c r="Y210" s="117"/>
      <c r="Z210" s="118"/>
      <c r="AA210" s="119"/>
      <c r="AB210" s="123"/>
      <c r="AC210" s="124"/>
      <c r="AG210" s="186"/>
      <c r="AM210" s="128" t="n">
        <f aca="false">AM209-1</f>
        <v>44756</v>
      </c>
      <c r="AN210" s="129" t="str">
        <f aca="false">TEXT(AM210,"дддд")</f>
        <v>четверг</v>
      </c>
      <c r="AO210" s="130" t="n">
        <v>1</v>
      </c>
      <c r="AP210" s="131" t="n">
        <v>1</v>
      </c>
      <c r="AQ210" s="131" t="n">
        <f aca="false">RANDBETWEEN(0,1)</f>
        <v>1</v>
      </c>
      <c r="AR210" s="131" t="n">
        <v>1</v>
      </c>
      <c r="AS210" s="131" t="n">
        <f aca="false">RANDBETWEEN(0,1)</f>
        <v>1</v>
      </c>
      <c r="AT210" s="131" t="n">
        <v>1</v>
      </c>
      <c r="AU210" s="131" t="n">
        <f aca="false">RANDBETWEEN(0,1)</f>
        <v>0</v>
      </c>
      <c r="AV210" s="131" t="n">
        <v>0</v>
      </c>
      <c r="AW210" s="131" t="n">
        <f aca="false">RANDBETWEEN(0,1)</f>
        <v>1</v>
      </c>
      <c r="AX210" s="131" t="n">
        <f aca="false">RANDBETWEEN(0,1)</f>
        <v>0</v>
      </c>
      <c r="AY210" s="131" t="n">
        <f aca="false">RANDBETWEEN(0,1)</f>
        <v>0</v>
      </c>
      <c r="AZ210" s="131" t="n">
        <v>1</v>
      </c>
      <c r="BA210" s="131" t="n">
        <f aca="false">RANDBETWEEN(0,1)</f>
        <v>0</v>
      </c>
      <c r="BB210" s="131" t="n">
        <v>1</v>
      </c>
      <c r="BC210" s="131" t="n">
        <f aca="false">RANDBETWEEN(0,1)</f>
        <v>1</v>
      </c>
      <c r="BD210" s="131" t="n">
        <f aca="false">RANDBETWEEN(0,1)</f>
        <v>1</v>
      </c>
      <c r="BE210" s="132" t="n">
        <f aca="false">RANDBETWEEN(40/6,70/6)/10*$AK$24</f>
        <v>1320</v>
      </c>
      <c r="BF210" s="133" t="n">
        <f aca="false">RANDBETWEEN(60,100)/100</f>
        <v>0.74</v>
      </c>
      <c r="BG210" s="132" t="n">
        <f aca="false">(AO210*$AK$8+AP210*$AK$9+AQ210*$AK$10+AR210*$AK$11+AS210*$AK$12+AT210*$AK$13+AU210*$AK$14+AV210*$AK$15+AW210*$AK$16+AX210*$AK$17+AY210*$AK$18+AZ210*$AK$19+BA210*$AK$20+BB210*$AK$21+BC210*$AK$22+BD210*$AK$23+BE210) * BF210</f>
        <v>7814.4</v>
      </c>
      <c r="BH210" s="133" t="n">
        <f aca="false">RANDBETWEEN(80,100)/100</f>
        <v>0.87</v>
      </c>
      <c r="BI210" s="132" t="n">
        <f aca="false">(AO210*$AK$8+AP210*$AK$9+AQ210*$AK$10+AR210*$AK$11+AS210*$AK$12+AT210*$AK$13+AU210*$AK$14+AV210*$AK$15+AW210*$AK$16+AX210*$AK$17+AY210*$AK$18+AZ210*$AK$19+BA210*$AK$20+BB210*$AK$21+BC210*$AK$22+BD210*$AK$23+BE210) * BH210</f>
        <v>9187.2</v>
      </c>
      <c r="BN210" s="134"/>
      <c r="BO210" s="135"/>
      <c r="BP210" s="156" t="n">
        <f aca="false">M1619</f>
        <v>44005.533</v>
      </c>
      <c r="BQ210" s="157" t="n">
        <f aca="false">AC1619</f>
        <v>9698.708053125</v>
      </c>
      <c r="BT210" s="82"/>
      <c r="BU210" s="158"/>
      <c r="BV210" s="140" t="n">
        <f aca="false">QUOTIENT(BW210,$BW$5)</f>
        <v>50</v>
      </c>
      <c r="BW210" s="17" t="n">
        <v>202</v>
      </c>
      <c r="BX210" s="141"/>
      <c r="BY210" s="191" t="s">
        <v>58</v>
      </c>
      <c r="BZ210" s="160" t="e">
        <f aca="true">INDIRECT( ADDRESS(CELL("строка",BG210)-BW210+BV210,68)) * CL210</f>
        <v>#VALUE!</v>
      </c>
      <c r="CA210" s="161" t="e">
        <f aca="true">INDIRECT( ADDRESS(CELL("строка",BG210)-BW210+BV210,59)) *CI210</f>
        <v>#VALUE!</v>
      </c>
      <c r="CB210" s="162" t="e">
        <f aca="true">INDIRECT( ADDRESS(CELL("строка",BG210)-BW210+BV210,69)) * CL210</f>
        <v>#VALUE!</v>
      </c>
      <c r="CC210" s="163" t="e">
        <f aca="true">INDIRECT( ADDRESS(CELL("строка",BG210)-BW210+BV210,61)) *CI210</f>
        <v>#VALUE!</v>
      </c>
      <c r="CD210" s="164" t="e">
        <f aca="false">BZ210-CA210</f>
        <v>#VALUE!</v>
      </c>
      <c r="CE210" s="189" t="e">
        <f aca="false">CB210-CC210</f>
        <v>#VALUE!</v>
      </c>
      <c r="CI210" s="22" t="n">
        <f aca="false">$CI$6</f>
        <v>0.4</v>
      </c>
      <c r="CL210" s="23" t="n">
        <f aca="false">CL206</f>
        <v>0.25</v>
      </c>
    </row>
    <row r="211" customFormat="false" ht="13.25" hidden="false" customHeight="true" outlineLevel="0" collapsed="false">
      <c r="A211" s="151" t="s">
        <v>306</v>
      </c>
      <c r="B211" s="152" t="n">
        <v>-1.1</v>
      </c>
      <c r="C211" s="152" t="n">
        <v>762.7</v>
      </c>
      <c r="D211" s="153" t="n">
        <v>81</v>
      </c>
      <c r="E211" s="154" t="s">
        <v>93</v>
      </c>
      <c r="F211" s="153" t="n">
        <v>7.5</v>
      </c>
      <c r="G211" s="115" t="n">
        <v>0.9</v>
      </c>
      <c r="H211" s="116" t="n">
        <f aca="false">RANDBETWEEN(80,100)/100</f>
        <v>0.86</v>
      </c>
      <c r="I211" s="117"/>
      <c r="J211" s="118"/>
      <c r="K211" s="119"/>
      <c r="L211" s="118"/>
      <c r="M211" s="179"/>
      <c r="N211" s="121"/>
      <c r="P211" s="121"/>
      <c r="Q211" s="151" t="s">
        <v>306</v>
      </c>
      <c r="R211" s="152" t="n">
        <v>-23</v>
      </c>
      <c r="S211" s="152" t="n">
        <v>755.7</v>
      </c>
      <c r="T211" s="153" t="n">
        <v>77</v>
      </c>
      <c r="U211" s="154" t="s">
        <v>77</v>
      </c>
      <c r="V211" s="153" t="n">
        <v>1</v>
      </c>
      <c r="W211" s="115" t="n">
        <v>0.25</v>
      </c>
      <c r="X211" s="116" t="n">
        <f aca="false">RANDBETWEEN(80,100)/100</f>
        <v>0.88</v>
      </c>
      <c r="Y211" s="117"/>
      <c r="Z211" s="118"/>
      <c r="AA211" s="119"/>
      <c r="AB211" s="123"/>
      <c r="AC211" s="124"/>
      <c r="AG211" s="186"/>
      <c r="AM211" s="128" t="n">
        <f aca="false">AM210-1</f>
        <v>44755</v>
      </c>
      <c r="AN211" s="129" t="str">
        <f aca="false">TEXT(AM211,"дддд")</f>
        <v>среда</v>
      </c>
      <c r="AO211" s="130" t="n">
        <v>1</v>
      </c>
      <c r="AP211" s="131" t="n">
        <v>1</v>
      </c>
      <c r="AQ211" s="131" t="n">
        <f aca="false">RANDBETWEEN(0,1)</f>
        <v>0</v>
      </c>
      <c r="AR211" s="131" t="n">
        <v>1</v>
      </c>
      <c r="AS211" s="131" t="n">
        <f aca="false">RANDBETWEEN(0,1)</f>
        <v>1</v>
      </c>
      <c r="AT211" s="131" t="n">
        <v>1</v>
      </c>
      <c r="AU211" s="131" t="n">
        <f aca="false">RANDBETWEEN(0,1)</f>
        <v>0</v>
      </c>
      <c r="AV211" s="131" t="n">
        <v>0</v>
      </c>
      <c r="AW211" s="131" t="n">
        <f aca="false">RANDBETWEEN(0,1)</f>
        <v>1</v>
      </c>
      <c r="AX211" s="131" t="n">
        <f aca="false">RANDBETWEEN(0,1)</f>
        <v>1</v>
      </c>
      <c r="AY211" s="131" t="n">
        <f aca="false">RANDBETWEEN(0,1)</f>
        <v>1</v>
      </c>
      <c r="AZ211" s="131" t="n">
        <v>1</v>
      </c>
      <c r="BA211" s="131" t="n">
        <f aca="false">RANDBETWEEN(0,1)</f>
        <v>1</v>
      </c>
      <c r="BB211" s="131" t="n">
        <v>1</v>
      </c>
      <c r="BC211" s="131" t="n">
        <f aca="false">RANDBETWEEN(0,1)</f>
        <v>0</v>
      </c>
      <c r="BD211" s="131" t="n">
        <f aca="false">RANDBETWEEN(0,1)</f>
        <v>0</v>
      </c>
      <c r="BE211" s="132" t="n">
        <f aca="false">RANDBETWEEN(40/6,70/6)/10*$AK$24</f>
        <v>840</v>
      </c>
      <c r="BF211" s="133" t="n">
        <f aca="false">RANDBETWEEN(60,100)/100</f>
        <v>0.91</v>
      </c>
      <c r="BG211" s="132" t="n">
        <f aca="false">(AO211*$AK$8+AP211*$AK$9+AQ211*$AK$10+AR211*$AK$11+AS211*$AK$12+AT211*$AK$13+AU211*$AK$14+AV211*$AK$15+AW211*$AK$16+AX211*$AK$17+AY211*$AK$18+AZ211*$AK$19+BA211*$AK$20+BB211*$AK$21+BC211*$AK$22+BD211*$AK$23+BE211) * BF211</f>
        <v>11211.2</v>
      </c>
      <c r="BH211" s="133" t="n">
        <f aca="false">RANDBETWEEN(80,100)/100</f>
        <v>0.81</v>
      </c>
      <c r="BI211" s="132" t="n">
        <f aca="false">(AO211*$AK$8+AP211*$AK$9+AQ211*$AK$10+AR211*$AK$11+AS211*$AK$12+AT211*$AK$13+AU211*$AK$14+AV211*$AK$15+AW211*$AK$16+AX211*$AK$17+AY211*$AK$18+AZ211*$AK$19+BA211*$AK$20+BB211*$AK$21+BC211*$AK$22+BD211*$AK$23+BE211) * BH211</f>
        <v>9979.2</v>
      </c>
      <c r="BN211" s="134"/>
      <c r="BO211" s="135"/>
      <c r="BP211" s="156" t="n">
        <f aca="false">M1627</f>
        <v>11799.20603125</v>
      </c>
      <c r="BQ211" s="157" t="n">
        <f aca="false">AC1627</f>
        <v>12746.9927109375</v>
      </c>
      <c r="BT211" s="82" t="e">
        <f aca="false">IF(SUM(CD208:CD211) &gt; 0,0,(SUM(CD208:CD211))/(-$BM$10*1000))</f>
        <v>#VALUE!</v>
      </c>
      <c r="BU211" s="158" t="e">
        <f aca="false">IF(SUM(CE208:CE211) &gt; 0,0,(SUM(CE208:CE211))/(-$BM$10*1000))</f>
        <v>#VALUE!</v>
      </c>
      <c r="BV211" s="140" t="n">
        <f aca="false">QUOTIENT(BW211,$BW$5)</f>
        <v>50</v>
      </c>
      <c r="BW211" s="17" t="n">
        <v>203</v>
      </c>
      <c r="BX211" s="141"/>
      <c r="BY211" s="192" t="s">
        <v>75</v>
      </c>
      <c r="BZ211" s="172" t="e">
        <f aca="true">INDIRECT( ADDRESS(CELL("строка",BG211)-BW211+BV211,68)) * CL211</f>
        <v>#VALUE!</v>
      </c>
      <c r="CA211" s="173" t="e">
        <f aca="true">INDIRECT( ADDRESS(CELL("строка",BG211)-BW211+BV211,59)) * CI211</f>
        <v>#VALUE!</v>
      </c>
      <c r="CB211" s="174" t="e">
        <f aca="true">INDIRECT( ADDRESS(CELL("строка",BG211)-BW211+BV211,69)) * CL211</f>
        <v>#VALUE!</v>
      </c>
      <c r="CC211" s="175" t="e">
        <f aca="true">INDIRECT( ADDRESS(CELL("строка",BG211)-BW211+BV211,61)) *CI211</f>
        <v>#VALUE!</v>
      </c>
      <c r="CD211" s="176" t="e">
        <f aca="false">BZ211-CA211</f>
        <v>#VALUE!</v>
      </c>
      <c r="CE211" s="187" t="e">
        <f aca="false">CB211-CC211</f>
        <v>#VALUE!</v>
      </c>
      <c r="CI211" s="178" t="n">
        <f aca="false">$CI$7</f>
        <v>0.1</v>
      </c>
      <c r="CL211" s="23" t="n">
        <f aca="false">CL207</f>
        <v>0.25</v>
      </c>
    </row>
    <row r="212" customFormat="false" ht="13.25" hidden="false" customHeight="true" outlineLevel="0" collapsed="false">
      <c r="A212" s="151" t="s">
        <v>307</v>
      </c>
      <c r="B212" s="152" t="n">
        <v>1.4</v>
      </c>
      <c r="C212" s="152" t="n">
        <v>760.6</v>
      </c>
      <c r="D212" s="153" t="n">
        <v>86</v>
      </c>
      <c r="E212" s="154" t="s">
        <v>93</v>
      </c>
      <c r="F212" s="153" t="n">
        <v>10.5</v>
      </c>
      <c r="G212" s="115" t="n">
        <v>0.9</v>
      </c>
      <c r="H212" s="116" t="n">
        <f aca="false">RANDBETWEEN(80,100)/100</f>
        <v>0.84</v>
      </c>
      <c r="I212" s="117"/>
      <c r="J212" s="118"/>
      <c r="K212" s="119"/>
      <c r="L212" s="118"/>
      <c r="M212" s="179"/>
      <c r="N212" s="121"/>
      <c r="P212" s="121"/>
      <c r="Q212" s="151" t="s">
        <v>307</v>
      </c>
      <c r="R212" s="152" t="n">
        <v>-23.1</v>
      </c>
      <c r="S212" s="152" t="n">
        <v>754.7</v>
      </c>
      <c r="T212" s="153" t="n">
        <v>80</v>
      </c>
      <c r="U212" s="154" t="n">
        <v>0</v>
      </c>
      <c r="V212" s="153" t="n">
        <v>0</v>
      </c>
      <c r="W212" s="115" t="n">
        <v>0</v>
      </c>
      <c r="X212" s="116" t="n">
        <f aca="false">RANDBETWEEN(80,100)/100</f>
        <v>0.94</v>
      </c>
      <c r="Y212" s="117"/>
      <c r="Z212" s="118"/>
      <c r="AA212" s="119"/>
      <c r="AB212" s="123"/>
      <c r="AC212" s="124"/>
      <c r="AG212" s="186"/>
      <c r="AM212" s="128" t="n">
        <f aca="false">AM211-1</f>
        <v>44754</v>
      </c>
      <c r="AN212" s="129" t="str">
        <f aca="false">TEXT(AM212,"дддд")</f>
        <v>вторник</v>
      </c>
      <c r="AO212" s="130" t="n">
        <v>1</v>
      </c>
      <c r="AP212" s="131" t="n">
        <v>1</v>
      </c>
      <c r="AQ212" s="131" t="n">
        <f aca="false">RANDBETWEEN(0,1)</f>
        <v>0</v>
      </c>
      <c r="AR212" s="131" t="n">
        <v>1</v>
      </c>
      <c r="AS212" s="131" t="n">
        <f aca="false">RANDBETWEEN(0,1)</f>
        <v>0</v>
      </c>
      <c r="AT212" s="131" t="n">
        <v>1</v>
      </c>
      <c r="AU212" s="131" t="n">
        <f aca="false">RANDBETWEEN(0,1)</f>
        <v>0</v>
      </c>
      <c r="AV212" s="131" t="n">
        <v>0</v>
      </c>
      <c r="AW212" s="131" t="n">
        <f aca="false">RANDBETWEEN(0,1)</f>
        <v>1</v>
      </c>
      <c r="AX212" s="131" t="n">
        <f aca="false">RANDBETWEEN(0,1)</f>
        <v>0</v>
      </c>
      <c r="AY212" s="131" t="n">
        <f aca="false">RANDBETWEEN(0,1)</f>
        <v>1</v>
      </c>
      <c r="AZ212" s="131" t="n">
        <v>1</v>
      </c>
      <c r="BA212" s="131" t="n">
        <f aca="false">RANDBETWEEN(0,1)</f>
        <v>0</v>
      </c>
      <c r="BB212" s="131" t="n">
        <v>1</v>
      </c>
      <c r="BC212" s="131" t="n">
        <f aca="false">RANDBETWEEN(0,1)</f>
        <v>1</v>
      </c>
      <c r="BD212" s="131" t="n">
        <f aca="false">RANDBETWEEN(0,1)</f>
        <v>1</v>
      </c>
      <c r="BE212" s="132" t="n">
        <f aca="false">RANDBETWEEN(40/6,70/6)/10*$AK$24</f>
        <v>1320</v>
      </c>
      <c r="BF212" s="133" t="n">
        <f aca="false">RANDBETWEEN(60,100)/100</f>
        <v>0.94</v>
      </c>
      <c r="BG212" s="132" t="n">
        <f aca="false">(AO212*$AK$8+AP212*$AK$9+AQ212*$AK$10+AR212*$AK$11+AS212*$AK$12+AT212*$AK$13+AU212*$AK$14+AV212*$AK$15+AW212*$AK$16+AX212*$AK$17+AY212*$AK$18+AZ212*$AK$19+BA212*$AK$20+BB212*$AK$21+BC212*$AK$22+BD212*$AK$23+BE212) * BF212</f>
        <v>10208.4</v>
      </c>
      <c r="BH212" s="133" t="n">
        <f aca="false">RANDBETWEEN(80,100)/100</f>
        <v>0.84</v>
      </c>
      <c r="BI212" s="132" t="n">
        <f aca="false">(AO212*$AK$8+AP212*$AK$9+AQ212*$AK$10+AR212*$AK$11+AS212*$AK$12+AT212*$AK$13+AU212*$AK$14+AV212*$AK$15+AW212*$AK$16+AX212*$AK$17+AY212*$AK$18+AZ212*$AK$19+BA212*$AK$20+BB212*$AK$21+BC212*$AK$22+BD212*$AK$23+BE212) * BH212</f>
        <v>9122.4</v>
      </c>
      <c r="BN212" s="134"/>
      <c r="BO212" s="135"/>
      <c r="BP212" s="156" t="n">
        <f aca="false">M1635</f>
        <v>13882.69575</v>
      </c>
      <c r="BQ212" s="157" t="n">
        <f aca="false">AC1635</f>
        <v>9615.153515625</v>
      </c>
      <c r="BT212" s="82" t="s">
        <v>79</v>
      </c>
      <c r="BU212" s="158"/>
      <c r="BV212" s="140" t="n">
        <f aca="false">QUOTIENT(BW212,$BW$5)</f>
        <v>51</v>
      </c>
      <c r="BW212" s="17" t="n">
        <v>204</v>
      </c>
      <c r="BX212" s="141" t="n">
        <f aca="false">DATE(2023,2,(1-QUOTIENT(BW212,$BW$5)))</f>
        <v>44907</v>
      </c>
      <c r="BY212" s="190" t="s">
        <v>80</v>
      </c>
      <c r="BZ212" s="143" t="e">
        <f aca="true">INDIRECT( ADDRESS(CELL("строка",BG212)-BW212+BV212,68)) * CL212</f>
        <v>#VALUE!</v>
      </c>
      <c r="CA212" s="144" t="e">
        <f aca="true">INDIRECT( ADDRESS(CELL("строка",BG212)-BW212+BV212,59)) *CI212</f>
        <v>#VALUE!</v>
      </c>
      <c r="CB212" s="145" t="e">
        <f aca="true">INDIRECT( ADDRESS(CELL("строка",BG212)-BW212+BV212,69)) * CL212</f>
        <v>#VALUE!</v>
      </c>
      <c r="CC212" s="146" t="e">
        <f aca="true">INDIRECT( ADDRESS(CELL("строка",BG212)-BW212+BV212,61)) *CI212</f>
        <v>#VALUE!</v>
      </c>
      <c r="CD212" s="147" t="e">
        <f aca="false">BZ212-CA212</f>
        <v>#VALUE!</v>
      </c>
      <c r="CE212" s="188" t="e">
        <f aca="false">CB212-CC212</f>
        <v>#VALUE!</v>
      </c>
      <c r="CI212" s="22" t="n">
        <f aca="false">$CI$4</f>
        <v>0.2</v>
      </c>
      <c r="CL212" s="23" t="n">
        <f aca="false">CL208</f>
        <v>0.25</v>
      </c>
    </row>
    <row r="213" customFormat="false" ht="13.25" hidden="false" customHeight="true" outlineLevel="0" collapsed="false">
      <c r="A213" s="151" t="s">
        <v>308</v>
      </c>
      <c r="B213" s="152" t="n">
        <v>5.2</v>
      </c>
      <c r="C213" s="152" t="n">
        <v>757.4</v>
      </c>
      <c r="D213" s="153" t="n">
        <v>97</v>
      </c>
      <c r="E213" s="154" t="s">
        <v>93</v>
      </c>
      <c r="F213" s="153" t="n">
        <v>10.5</v>
      </c>
      <c r="G213" s="115" t="n">
        <v>0.9</v>
      </c>
      <c r="H213" s="116" t="n">
        <f aca="false">RANDBETWEEN(80,100)/100</f>
        <v>0.82</v>
      </c>
      <c r="I213" s="117"/>
      <c r="J213" s="118"/>
      <c r="K213" s="119"/>
      <c r="L213" s="118"/>
      <c r="M213" s="179"/>
      <c r="N213" s="121"/>
      <c r="P213" s="121"/>
      <c r="Q213" s="151" t="s">
        <v>308</v>
      </c>
      <c r="R213" s="152" t="n">
        <v>-22.2</v>
      </c>
      <c r="S213" s="152" t="n">
        <v>754.2</v>
      </c>
      <c r="T213" s="153" t="n">
        <v>79</v>
      </c>
      <c r="U213" s="154" t="s">
        <v>93</v>
      </c>
      <c r="V213" s="153" t="n">
        <v>1</v>
      </c>
      <c r="W213" s="115" t="n">
        <v>0</v>
      </c>
      <c r="X213" s="116" t="n">
        <f aca="false">RANDBETWEEN(80,100)/100</f>
        <v>0.8</v>
      </c>
      <c r="Y213" s="117"/>
      <c r="Z213" s="118"/>
      <c r="AA213" s="119"/>
      <c r="AB213" s="123"/>
      <c r="AC213" s="124"/>
      <c r="AG213" s="186"/>
      <c r="AM213" s="128" t="n">
        <f aca="false">AM212-1</f>
        <v>44753</v>
      </c>
      <c r="AN213" s="129" t="str">
        <f aca="false">TEXT(AM213,"дддд")</f>
        <v>понедельник</v>
      </c>
      <c r="AO213" s="130" t="n">
        <v>1</v>
      </c>
      <c r="AP213" s="131" t="n">
        <v>1</v>
      </c>
      <c r="AQ213" s="131" t="n">
        <f aca="false">RANDBETWEEN(0,1)</f>
        <v>1</v>
      </c>
      <c r="AR213" s="131" t="n">
        <v>1</v>
      </c>
      <c r="AS213" s="131" t="n">
        <f aca="false">RANDBETWEEN(0,1)</f>
        <v>0</v>
      </c>
      <c r="AT213" s="131" t="n">
        <v>1</v>
      </c>
      <c r="AU213" s="131" t="n">
        <f aca="false">RANDBETWEEN(0,1)</f>
        <v>0</v>
      </c>
      <c r="AV213" s="131" t="n">
        <v>0</v>
      </c>
      <c r="AW213" s="131" t="n">
        <f aca="false">RANDBETWEEN(0,1)</f>
        <v>1</v>
      </c>
      <c r="AX213" s="131" t="n">
        <f aca="false">RANDBETWEEN(0,1)</f>
        <v>0</v>
      </c>
      <c r="AY213" s="131" t="n">
        <f aca="false">RANDBETWEEN(0,1)</f>
        <v>0</v>
      </c>
      <c r="AZ213" s="131" t="n">
        <v>1</v>
      </c>
      <c r="BA213" s="131" t="n">
        <f aca="false">RANDBETWEEN(0,1)</f>
        <v>0</v>
      </c>
      <c r="BB213" s="131" t="n">
        <v>1</v>
      </c>
      <c r="BC213" s="131" t="n">
        <f aca="false">RANDBETWEEN(0,1)</f>
        <v>1</v>
      </c>
      <c r="BD213" s="131" t="n">
        <f aca="false">RANDBETWEEN(0,1)</f>
        <v>1</v>
      </c>
      <c r="BE213" s="132" t="n">
        <f aca="false">RANDBETWEEN(40/6,70/6)/10*$AK$24</f>
        <v>1320</v>
      </c>
      <c r="BF213" s="133" t="n">
        <f aca="false">RANDBETWEEN(60,100)/100</f>
        <v>0.6</v>
      </c>
      <c r="BG213" s="132" t="n">
        <f aca="false">(AO213*$AK$8+AP213*$AK$9+AQ213*$AK$10+AR213*$AK$11+AS213*$AK$12+AT213*$AK$13+AU213*$AK$14+AV213*$AK$15+AW213*$AK$16+AX213*$AK$17+AY213*$AK$18+AZ213*$AK$19+BA213*$AK$20+BB213*$AK$21+BC213*$AK$22+BD213*$AK$23+BE213) * BF213</f>
        <v>5856</v>
      </c>
      <c r="BH213" s="133" t="n">
        <f aca="false">RANDBETWEEN(80,100)/100</f>
        <v>0.82</v>
      </c>
      <c r="BI213" s="132" t="n">
        <f aca="false">(AO213*$AK$8+AP213*$AK$9+AQ213*$AK$10+AR213*$AK$11+AS213*$AK$12+AT213*$AK$13+AU213*$AK$14+AV213*$AK$15+AW213*$AK$16+AX213*$AK$17+AY213*$AK$18+AZ213*$AK$19+BA213*$AK$20+BB213*$AK$21+BC213*$AK$22+BD213*$AK$23+BE213) * BH213</f>
        <v>8003.2</v>
      </c>
      <c r="BN213" s="134"/>
      <c r="BO213" s="135"/>
      <c r="BP213" s="156" t="n">
        <f aca="false">M1643</f>
        <v>48666.189325</v>
      </c>
      <c r="BQ213" s="157" t="n">
        <f aca="false">AC1643</f>
        <v>10388.3625</v>
      </c>
      <c r="BT213" s="82"/>
      <c r="BU213" s="158"/>
      <c r="BV213" s="140" t="n">
        <f aca="false">QUOTIENT(BW213,$BW$5)</f>
        <v>51</v>
      </c>
      <c r="BW213" s="17" t="n">
        <v>205</v>
      </c>
      <c r="BX213" s="141"/>
      <c r="BY213" s="191" t="s">
        <v>84</v>
      </c>
      <c r="BZ213" s="160" t="e">
        <f aca="true">INDIRECT( ADDRESS(CELL("строка",BG213)-BW213+BV213,68)) * CL213</f>
        <v>#VALUE!</v>
      </c>
      <c r="CA213" s="161" t="e">
        <f aca="true">INDIRECT( ADDRESS(CELL("строка",BG213)-BW213+BV213,59)) *CI213</f>
        <v>#VALUE!</v>
      </c>
      <c r="CB213" s="162" t="e">
        <f aca="true">INDIRECT( ADDRESS(CELL("строка",BG213)-BW213+BV213,69)) * CL213</f>
        <v>#VALUE!</v>
      </c>
      <c r="CC213" s="163" t="e">
        <f aca="true">INDIRECT( ADDRESS(CELL("строка",BG213)-BW213+BV213,61)) *CI213</f>
        <v>#VALUE!</v>
      </c>
      <c r="CD213" s="164" t="e">
        <f aca="false">BZ213-CA213</f>
        <v>#VALUE!</v>
      </c>
      <c r="CE213" s="189" t="e">
        <f aca="false">CB213-CC213</f>
        <v>#VALUE!</v>
      </c>
      <c r="CI213" s="22" t="n">
        <f aca="false">$CI$5</f>
        <v>0.3</v>
      </c>
      <c r="CL213" s="23" t="n">
        <f aca="false">CL209</f>
        <v>0.25</v>
      </c>
    </row>
    <row r="214" customFormat="false" ht="13.25" hidden="false" customHeight="true" outlineLevel="0" collapsed="false">
      <c r="A214" s="151" t="s">
        <v>309</v>
      </c>
      <c r="B214" s="152" t="n">
        <v>7.3</v>
      </c>
      <c r="C214" s="152" t="n">
        <v>756</v>
      </c>
      <c r="D214" s="153" t="n">
        <v>85</v>
      </c>
      <c r="E214" s="154" t="s">
        <v>129</v>
      </c>
      <c r="F214" s="153" t="n">
        <v>7.5</v>
      </c>
      <c r="G214" s="115" t="n">
        <v>0.9</v>
      </c>
      <c r="H214" s="116" t="n">
        <f aca="false">RANDBETWEEN(80,100)/100</f>
        <v>0.86</v>
      </c>
      <c r="I214" s="117" t="n">
        <v>0.371122685185185</v>
      </c>
      <c r="J214" s="118" t="n">
        <v>0.371122685185185</v>
      </c>
      <c r="K214" s="119" t="n">
        <f aca="false">(J214 * 24) * $B$3 * $F$3 * (1 - 0.7*AVERAGE(G214:G221)) * AVERAGE(H214:H221)</f>
        <v>3593.81847916667</v>
      </c>
      <c r="L214" s="118" t="n">
        <f aca="false">IF(AVERAGE(F214:F221)&gt; $J$3, $B$4*$F$4*AVERAGE(F214:F221)/$B$5*24*AVERAGE(H214:H221), $B$4*$F$4*AVERAGE(F214:F221)/$B$5*24*AVERAGE(H214:H221) * 0.2)</f>
        <v>56706</v>
      </c>
      <c r="M214" s="179" t="n">
        <f aca="false">K214+L214</f>
        <v>60299.8184791667</v>
      </c>
      <c r="N214" s="121"/>
      <c r="P214" s="121"/>
      <c r="Q214" s="151" t="s">
        <v>309</v>
      </c>
      <c r="R214" s="152" t="n">
        <v>-22.1</v>
      </c>
      <c r="S214" s="152" t="n">
        <v>753.4</v>
      </c>
      <c r="T214" s="153" t="n">
        <v>78</v>
      </c>
      <c r="U214" s="154" t="s">
        <v>93</v>
      </c>
      <c r="V214" s="153" t="n">
        <v>1</v>
      </c>
      <c r="W214" s="115" t="n">
        <v>0.25</v>
      </c>
      <c r="X214" s="116" t="n">
        <f aca="false">RANDBETWEEN(80,100)/100</f>
        <v>0.92</v>
      </c>
      <c r="Y214" s="117" t="n">
        <v>0.302141203703704</v>
      </c>
      <c r="Z214" s="118" t="n">
        <v>0.302141203703704</v>
      </c>
      <c r="AA214" s="119" t="n">
        <f aca="false">(Z214 * 24) * $B$3 * $F$3 * (1 - 0.7 * AVERAGE(W214:W221)) * AVERAGE(X214:X221)</f>
        <v>7006.79954166667</v>
      </c>
      <c r="AB214" s="123" t="n">
        <f aca="false">IF(AVERAGE(V214:V221)&gt; $J$3, $B$4*$F$4*AVERAGE(V214:V221)/$B$5*24*AVERAGE(X214:X221), $B$4*$F$4*AVERAGE(V214:V221)/$B$5*24*AVERAGE(X214:X221) * 0.2)</f>
        <v>1785.6</v>
      </c>
      <c r="AC214" s="124" t="n">
        <f aca="false">AA214+AB214</f>
        <v>8792.39954166667</v>
      </c>
      <c r="AG214" s="186"/>
      <c r="AM214" s="128" t="n">
        <f aca="false">AM213-1</f>
        <v>44752</v>
      </c>
      <c r="AN214" s="129" t="str">
        <f aca="false">TEXT(AM214,"дддд")</f>
        <v>воскресенье</v>
      </c>
      <c r="AO214" s="130" t="n">
        <v>1</v>
      </c>
      <c r="AP214" s="131" t="n">
        <v>1</v>
      </c>
      <c r="AQ214" s="131" t="n">
        <f aca="false">RANDBETWEEN(0,1)</f>
        <v>1</v>
      </c>
      <c r="AR214" s="131" t="n">
        <v>1</v>
      </c>
      <c r="AS214" s="131" t="n">
        <f aca="false">RANDBETWEEN(0,1)</f>
        <v>1</v>
      </c>
      <c r="AT214" s="131" t="n">
        <v>1</v>
      </c>
      <c r="AU214" s="131" t="n">
        <f aca="false">RANDBETWEEN(0,1)</f>
        <v>1</v>
      </c>
      <c r="AV214" s="131" t="n">
        <v>0</v>
      </c>
      <c r="AW214" s="131" t="n">
        <f aca="false">RANDBETWEEN(0,1)</f>
        <v>0</v>
      </c>
      <c r="AX214" s="131" t="n">
        <f aca="false">RANDBETWEEN(0,1)</f>
        <v>0</v>
      </c>
      <c r="AY214" s="131" t="n">
        <f aca="false">RANDBETWEEN(0,1)</f>
        <v>0</v>
      </c>
      <c r="AZ214" s="131" t="n">
        <v>1</v>
      </c>
      <c r="BA214" s="131" t="n">
        <f aca="false">RANDBETWEEN(0,1)</f>
        <v>1</v>
      </c>
      <c r="BB214" s="131" t="n">
        <v>1</v>
      </c>
      <c r="BC214" s="131" t="n">
        <f aca="false">RANDBETWEEN(0,1)</f>
        <v>1</v>
      </c>
      <c r="BD214" s="131" t="n">
        <f aca="false">RANDBETWEEN(0,1)</f>
        <v>0</v>
      </c>
      <c r="BE214" s="132" t="n">
        <f aca="false">RANDBETWEEN(40/6,70/6)/10*$AK$24</f>
        <v>960</v>
      </c>
      <c r="BF214" s="133" t="n">
        <f aca="false">RANDBETWEEN(60,100)/100</f>
        <v>0.79</v>
      </c>
      <c r="BG214" s="132" t="n">
        <f aca="false">(AO214*$AK$8+AP214*$AK$9+AQ214*$AK$10+AR214*$AK$11+AS214*$AK$12+AT214*$AK$13+AU214*$AK$14+AV214*$AK$15+AW214*$AK$16+AX214*$AK$17+AY214*$AK$18+AZ214*$AK$19+BA214*$AK$20+BB214*$AK$21+BC214*$AK$22+BD214*$AK$23+BE214) * BF214</f>
        <v>7394.4</v>
      </c>
      <c r="BH214" s="133" t="n">
        <f aca="false">RANDBETWEEN(80,100)/100</f>
        <v>0.93</v>
      </c>
      <c r="BI214" s="132" t="n">
        <f aca="false">(AO214*$AK$8+AP214*$AK$9+AQ214*$AK$10+AR214*$AK$11+AS214*$AK$12+AT214*$AK$13+AU214*$AK$14+AV214*$AK$15+AW214*$AK$16+AX214*$AK$17+AY214*$AK$18+AZ214*$AK$19+BA214*$AK$20+BB214*$AK$21+BC214*$AK$22+BD214*$AK$23+BE214) * BH214</f>
        <v>8704.8</v>
      </c>
      <c r="BN214" s="134"/>
      <c r="BO214" s="135"/>
      <c r="BP214" s="156" t="n">
        <f aca="false">M1651</f>
        <v>10310.1818361111</v>
      </c>
      <c r="BQ214" s="157" t="n">
        <f aca="false">AC1651</f>
        <v>8282.09565104167</v>
      </c>
      <c r="BT214" s="82"/>
      <c r="BU214" s="158"/>
      <c r="BV214" s="140" t="n">
        <f aca="false">QUOTIENT(BW214,$BW$5)</f>
        <v>51</v>
      </c>
      <c r="BW214" s="17" t="n">
        <v>206</v>
      </c>
      <c r="BX214" s="141"/>
      <c r="BY214" s="191" t="s">
        <v>58</v>
      </c>
      <c r="BZ214" s="160" t="e">
        <f aca="true">INDIRECT( ADDRESS(CELL("строка",BG214)-BW214+BV214,68)) * CL214</f>
        <v>#VALUE!</v>
      </c>
      <c r="CA214" s="161" t="e">
        <f aca="true">INDIRECT( ADDRESS(CELL("строка",BG214)-BW214+BV214,59)) *CI214</f>
        <v>#VALUE!</v>
      </c>
      <c r="CB214" s="162" t="e">
        <f aca="true">INDIRECT( ADDRESS(CELL("строка",BG214)-BW214+BV214,69)) * CL214</f>
        <v>#VALUE!</v>
      </c>
      <c r="CC214" s="163" t="e">
        <f aca="true">INDIRECT( ADDRESS(CELL("строка",BG214)-BW214+BV214,61)) *CI214</f>
        <v>#VALUE!</v>
      </c>
      <c r="CD214" s="164" t="e">
        <f aca="false">BZ214-CA214</f>
        <v>#VALUE!</v>
      </c>
      <c r="CE214" s="189" t="e">
        <f aca="false">CB214-CC214</f>
        <v>#VALUE!</v>
      </c>
      <c r="CI214" s="22" t="n">
        <f aca="false">$CI$6</f>
        <v>0.4</v>
      </c>
      <c r="CL214" s="23" t="n">
        <f aca="false">CL210</f>
        <v>0.25</v>
      </c>
    </row>
    <row r="215" customFormat="false" ht="13.25" hidden="false" customHeight="true" outlineLevel="0" collapsed="false">
      <c r="A215" s="151" t="s">
        <v>310</v>
      </c>
      <c r="B215" s="152" t="n">
        <v>8.1</v>
      </c>
      <c r="C215" s="152" t="n">
        <v>755.4</v>
      </c>
      <c r="D215" s="153" t="n">
        <v>83</v>
      </c>
      <c r="E215" s="154" t="s">
        <v>129</v>
      </c>
      <c r="F215" s="153" t="n">
        <v>7.5</v>
      </c>
      <c r="G215" s="115" t="n">
        <v>0.9</v>
      </c>
      <c r="H215" s="116" t="n">
        <f aca="false">RANDBETWEEN(80,100)/100</f>
        <v>0.99</v>
      </c>
      <c r="I215" s="117"/>
      <c r="J215" s="118"/>
      <c r="K215" s="119"/>
      <c r="L215" s="118"/>
      <c r="M215" s="179"/>
      <c r="N215" s="121"/>
      <c r="P215" s="121"/>
      <c r="Q215" s="151" t="s">
        <v>310</v>
      </c>
      <c r="R215" s="152" t="n">
        <v>-21.1</v>
      </c>
      <c r="S215" s="152" t="n">
        <v>752.5</v>
      </c>
      <c r="T215" s="153" t="n">
        <v>78</v>
      </c>
      <c r="U215" s="154" t="s">
        <v>93</v>
      </c>
      <c r="V215" s="153" t="n">
        <v>1</v>
      </c>
      <c r="W215" s="182" t="s">
        <v>185</v>
      </c>
      <c r="X215" s="116" t="n">
        <f aca="false">RANDBETWEEN(80,100)/100</f>
        <v>0.98</v>
      </c>
      <c r="Y215" s="117"/>
      <c r="Z215" s="118"/>
      <c r="AA215" s="119"/>
      <c r="AB215" s="123"/>
      <c r="AC215" s="124"/>
      <c r="AG215" s="186"/>
      <c r="AM215" s="128" t="n">
        <f aca="false">AM214-1</f>
        <v>44751</v>
      </c>
      <c r="AN215" s="129" t="str">
        <f aca="false">TEXT(AM215,"дддд")</f>
        <v>суббота</v>
      </c>
      <c r="AO215" s="130" t="n">
        <v>1</v>
      </c>
      <c r="AP215" s="131" t="n">
        <v>1</v>
      </c>
      <c r="AQ215" s="131" t="n">
        <f aca="false">RANDBETWEEN(0,1)</f>
        <v>1</v>
      </c>
      <c r="AR215" s="131" t="n">
        <v>1</v>
      </c>
      <c r="AS215" s="131" t="n">
        <f aca="false">RANDBETWEEN(0,1)</f>
        <v>0</v>
      </c>
      <c r="AT215" s="131" t="n">
        <v>1</v>
      </c>
      <c r="AU215" s="131" t="n">
        <f aca="false">RANDBETWEEN(0,1)</f>
        <v>0</v>
      </c>
      <c r="AV215" s="131" t="n">
        <v>0</v>
      </c>
      <c r="AW215" s="131" t="n">
        <f aca="false">RANDBETWEEN(0,1)</f>
        <v>0</v>
      </c>
      <c r="AX215" s="131" t="n">
        <f aca="false">RANDBETWEEN(0,1)</f>
        <v>0</v>
      </c>
      <c r="AY215" s="131" t="n">
        <f aca="false">RANDBETWEEN(0,1)</f>
        <v>1</v>
      </c>
      <c r="AZ215" s="131" t="n">
        <v>1</v>
      </c>
      <c r="BA215" s="131" t="n">
        <f aca="false">RANDBETWEEN(0,1)</f>
        <v>1</v>
      </c>
      <c r="BB215" s="131" t="n">
        <v>1</v>
      </c>
      <c r="BC215" s="131" t="n">
        <f aca="false">RANDBETWEEN(0,1)</f>
        <v>0</v>
      </c>
      <c r="BD215" s="131" t="n">
        <f aca="false">RANDBETWEEN(0,1)</f>
        <v>1</v>
      </c>
      <c r="BE215" s="132" t="n">
        <f aca="false">RANDBETWEEN(40/6,70/6)/10*$AK$24</f>
        <v>1440</v>
      </c>
      <c r="BF215" s="133" t="n">
        <f aca="false">RANDBETWEEN(60,100)/100</f>
        <v>0.71</v>
      </c>
      <c r="BG215" s="132" t="n">
        <f aca="false">(AO215*$AK$8+AP215*$AK$9+AQ215*$AK$10+AR215*$AK$11+AS215*$AK$12+AT215*$AK$13+AU215*$AK$14+AV215*$AK$15+AW215*$AK$16+AX215*$AK$17+AY215*$AK$18+AZ215*$AK$19+BA215*$AK$20+BB215*$AK$21+BC215*$AK$22+BD215*$AK$23+BE215) * BF215</f>
        <v>7171</v>
      </c>
      <c r="BH215" s="133" t="n">
        <f aca="false">RANDBETWEEN(80,100)/100</f>
        <v>1</v>
      </c>
      <c r="BI215" s="132" t="n">
        <f aca="false">(AO215*$AK$8+AP215*$AK$9+AQ215*$AK$10+AR215*$AK$11+AS215*$AK$12+AT215*$AK$13+AU215*$AK$14+AV215*$AK$15+AW215*$AK$16+AX215*$AK$17+AY215*$AK$18+AZ215*$AK$19+BA215*$AK$20+BB215*$AK$21+BC215*$AK$22+BD215*$AK$23+BE215) * BH215</f>
        <v>10100</v>
      </c>
      <c r="BN215" s="134"/>
      <c r="BO215" s="135"/>
      <c r="BP215" s="156" t="n">
        <f aca="false">M1659</f>
        <v>15009.3778541667</v>
      </c>
      <c r="BQ215" s="157" t="n">
        <f aca="false">AC1659</f>
        <v>9109.53112916666</v>
      </c>
      <c r="BT215" s="82" t="e">
        <f aca="false">IF(SUM(CD212:CD215) &gt; 0,0,(SUM(CD212:CD215))/(-$BM$10*1000))</f>
        <v>#VALUE!</v>
      </c>
      <c r="BU215" s="158" t="e">
        <f aca="false">IF(SUM(CE212:CE215) &gt; 0,0,(SUM(CE212:CE215))/(-$BM$10*1000))</f>
        <v>#VALUE!</v>
      </c>
      <c r="BV215" s="140" t="n">
        <f aca="false">QUOTIENT(BW215,$BW$5)</f>
        <v>51</v>
      </c>
      <c r="BW215" s="17" t="n">
        <v>207</v>
      </c>
      <c r="BX215" s="141"/>
      <c r="BY215" s="192" t="s">
        <v>75</v>
      </c>
      <c r="BZ215" s="172" t="e">
        <f aca="true">INDIRECT( ADDRESS(CELL("строка",BG215)-BW215+BV215,68)) * CL215</f>
        <v>#VALUE!</v>
      </c>
      <c r="CA215" s="173" t="e">
        <f aca="true">INDIRECT( ADDRESS(CELL("строка",BG215)-BW215+BV215,59)) * CI215</f>
        <v>#VALUE!</v>
      </c>
      <c r="CB215" s="174" t="e">
        <f aca="true">INDIRECT( ADDRESS(CELL("строка",BG215)-BW215+BV215,69)) * CL215</f>
        <v>#VALUE!</v>
      </c>
      <c r="CC215" s="175" t="e">
        <f aca="true">INDIRECT( ADDRESS(CELL("строка",BG215)-BW215+BV215,61)) *CI215</f>
        <v>#VALUE!</v>
      </c>
      <c r="CD215" s="176" t="e">
        <f aca="false">BZ215-CA215</f>
        <v>#VALUE!</v>
      </c>
      <c r="CE215" s="187" t="e">
        <f aca="false">CB215-CC215</f>
        <v>#VALUE!</v>
      </c>
      <c r="CI215" s="178" t="n">
        <f aca="false">$CI$7</f>
        <v>0.1</v>
      </c>
      <c r="CL215" s="23" t="n">
        <f aca="false">CL211</f>
        <v>0.25</v>
      </c>
    </row>
    <row r="216" customFormat="false" ht="13.25" hidden="false" customHeight="true" outlineLevel="0" collapsed="false">
      <c r="A216" s="151" t="s">
        <v>311</v>
      </c>
      <c r="B216" s="152" t="n">
        <v>7.6</v>
      </c>
      <c r="C216" s="152" t="n">
        <v>754.2</v>
      </c>
      <c r="D216" s="153" t="n">
        <v>100</v>
      </c>
      <c r="E216" s="154" t="s">
        <v>91</v>
      </c>
      <c r="F216" s="153" t="n">
        <v>6</v>
      </c>
      <c r="G216" s="115" t="n">
        <v>0.9</v>
      </c>
      <c r="H216" s="116" t="n">
        <f aca="false">RANDBETWEEN(80,100)/100</f>
        <v>0.81</v>
      </c>
      <c r="I216" s="117"/>
      <c r="J216" s="118"/>
      <c r="K216" s="119"/>
      <c r="L216" s="118"/>
      <c r="M216" s="179"/>
      <c r="N216" s="121"/>
      <c r="P216" s="121"/>
      <c r="Q216" s="151" t="s">
        <v>311</v>
      </c>
      <c r="R216" s="152" t="n">
        <v>-20.3</v>
      </c>
      <c r="S216" s="152" t="n">
        <v>751</v>
      </c>
      <c r="T216" s="153" t="n">
        <v>74</v>
      </c>
      <c r="U216" s="154" t="s">
        <v>93</v>
      </c>
      <c r="V216" s="153" t="n">
        <v>1</v>
      </c>
      <c r="W216" s="115" t="n">
        <v>0</v>
      </c>
      <c r="X216" s="116" t="n">
        <f aca="false">RANDBETWEEN(80,100)/100</f>
        <v>0.9</v>
      </c>
      <c r="Y216" s="117"/>
      <c r="Z216" s="118"/>
      <c r="AA216" s="119"/>
      <c r="AB216" s="123"/>
      <c r="AC216" s="124"/>
      <c r="AG216" s="186"/>
      <c r="AM216" s="128" t="n">
        <f aca="false">AM215-1</f>
        <v>44750</v>
      </c>
      <c r="AN216" s="129" t="str">
        <f aca="false">TEXT(AM216,"дддд")</f>
        <v>пятница</v>
      </c>
      <c r="AO216" s="130" t="n">
        <v>1</v>
      </c>
      <c r="AP216" s="131" t="n">
        <v>1</v>
      </c>
      <c r="AQ216" s="131" t="n">
        <f aca="false">RANDBETWEEN(0,1)</f>
        <v>0</v>
      </c>
      <c r="AR216" s="131" t="n">
        <v>1</v>
      </c>
      <c r="AS216" s="131" t="n">
        <f aca="false">RANDBETWEEN(0,1)</f>
        <v>1</v>
      </c>
      <c r="AT216" s="131" t="n">
        <v>1</v>
      </c>
      <c r="AU216" s="131" t="n">
        <f aca="false">RANDBETWEEN(0,1)</f>
        <v>0</v>
      </c>
      <c r="AV216" s="131" t="n">
        <v>0</v>
      </c>
      <c r="AW216" s="131" t="n">
        <f aca="false">RANDBETWEEN(0,1)</f>
        <v>1</v>
      </c>
      <c r="AX216" s="131" t="n">
        <f aca="false">RANDBETWEEN(0,1)</f>
        <v>0</v>
      </c>
      <c r="AY216" s="131" t="n">
        <f aca="false">RANDBETWEEN(0,1)</f>
        <v>1</v>
      </c>
      <c r="AZ216" s="131" t="n">
        <v>1</v>
      </c>
      <c r="BA216" s="131" t="n">
        <f aca="false">RANDBETWEEN(0,1)</f>
        <v>0</v>
      </c>
      <c r="BB216" s="131" t="n">
        <v>1</v>
      </c>
      <c r="BC216" s="131" t="n">
        <f aca="false">RANDBETWEEN(0,1)</f>
        <v>0</v>
      </c>
      <c r="BD216" s="131" t="n">
        <f aca="false">RANDBETWEEN(0,1)</f>
        <v>0</v>
      </c>
      <c r="BE216" s="132" t="n">
        <f aca="false">RANDBETWEEN(40/6,70/6)/10*$AK$24</f>
        <v>960</v>
      </c>
      <c r="BF216" s="133" t="n">
        <f aca="false">RANDBETWEEN(60,100)/100</f>
        <v>1</v>
      </c>
      <c r="BG216" s="132" t="n">
        <f aca="false">(AO216*$AK$8+AP216*$AK$9+AQ216*$AK$10+AR216*$AK$11+AS216*$AK$12+AT216*$AK$13+AU216*$AK$14+AV216*$AK$15+AW216*$AK$16+AX216*$AK$17+AY216*$AK$18+AZ216*$AK$19+BA216*$AK$20+BB216*$AK$21+BC216*$AK$22+BD216*$AK$23+BE216) * BF216</f>
        <v>10820</v>
      </c>
      <c r="BH216" s="133" t="n">
        <f aca="false">RANDBETWEEN(80,100)/100</f>
        <v>1</v>
      </c>
      <c r="BI216" s="132" t="n">
        <f aca="false">(AO216*$AK$8+AP216*$AK$9+AQ216*$AK$10+AR216*$AK$11+AS216*$AK$12+AT216*$AK$13+AU216*$AK$14+AV216*$AK$15+AW216*$AK$16+AX216*$AK$17+AY216*$AK$18+AZ216*$AK$19+BA216*$AK$20+BB216*$AK$21+BC216*$AK$22+BD216*$AK$23+BE216) * BH216</f>
        <v>10820</v>
      </c>
      <c r="BN216" s="134"/>
      <c r="BO216" s="135"/>
      <c r="BP216" s="156" t="n">
        <f aca="false">M1667</f>
        <v>17650.7496916667</v>
      </c>
      <c r="BQ216" s="157" t="n">
        <f aca="false">AC1667</f>
        <v>8963.52046666667</v>
      </c>
      <c r="BT216" s="82" t="s">
        <v>79</v>
      </c>
      <c r="BU216" s="158"/>
      <c r="BV216" s="140" t="n">
        <f aca="false">QUOTIENT(BW216,$BW$5)</f>
        <v>52</v>
      </c>
      <c r="BW216" s="17" t="n">
        <v>208</v>
      </c>
      <c r="BX216" s="141" t="n">
        <f aca="false">DATE(2023,2,(1-QUOTIENT(BW216,$BW$5)))</f>
        <v>44906</v>
      </c>
      <c r="BY216" s="190" t="s">
        <v>80</v>
      </c>
      <c r="BZ216" s="143" t="e">
        <f aca="true">INDIRECT( ADDRESS(CELL("строка",BG216)-BW216+BV216,68)) * CL216</f>
        <v>#VALUE!</v>
      </c>
      <c r="CA216" s="144" t="e">
        <f aca="true">INDIRECT( ADDRESS(CELL("строка",BG216)-BW216+BV216,59)) *CI216</f>
        <v>#VALUE!</v>
      </c>
      <c r="CB216" s="145" t="e">
        <f aca="true">INDIRECT( ADDRESS(CELL("строка",BG216)-BW216+BV216,69)) * CL216</f>
        <v>#VALUE!</v>
      </c>
      <c r="CC216" s="146" t="e">
        <f aca="true">INDIRECT( ADDRESS(CELL("строка",BG216)-BW216+BV216,61)) *CI216</f>
        <v>#VALUE!</v>
      </c>
      <c r="CD216" s="147" t="e">
        <f aca="false">BZ216-CA216</f>
        <v>#VALUE!</v>
      </c>
      <c r="CE216" s="188" t="e">
        <f aca="false">CB216-CC216</f>
        <v>#VALUE!</v>
      </c>
      <c r="CI216" s="22" t="n">
        <f aca="false">$CI$4</f>
        <v>0.2</v>
      </c>
      <c r="CL216" s="23" t="n">
        <f aca="false">CL212</f>
        <v>0.25</v>
      </c>
    </row>
    <row r="217" customFormat="false" ht="13.25" hidden="false" customHeight="true" outlineLevel="0" collapsed="false">
      <c r="A217" s="151" t="s">
        <v>312</v>
      </c>
      <c r="B217" s="152" t="n">
        <v>7.9</v>
      </c>
      <c r="C217" s="152" t="n">
        <v>754.6</v>
      </c>
      <c r="D217" s="153" t="n">
        <v>100</v>
      </c>
      <c r="E217" s="154" t="s">
        <v>101</v>
      </c>
      <c r="F217" s="153" t="n">
        <v>6</v>
      </c>
      <c r="G217" s="115" t="n">
        <v>0.9</v>
      </c>
      <c r="H217" s="116" t="n">
        <f aca="false">RANDBETWEEN(80,100)/100</f>
        <v>0.93</v>
      </c>
      <c r="I217" s="117"/>
      <c r="J217" s="118"/>
      <c r="K217" s="119"/>
      <c r="L217" s="118"/>
      <c r="M217" s="179"/>
      <c r="N217" s="121"/>
      <c r="P217" s="121"/>
      <c r="Q217" s="151" t="s">
        <v>312</v>
      </c>
      <c r="R217" s="152" t="n">
        <v>-21.5</v>
      </c>
      <c r="S217" s="152" t="n">
        <v>750.4</v>
      </c>
      <c r="T217" s="153" t="n">
        <v>73</v>
      </c>
      <c r="U217" s="154" t="s">
        <v>93</v>
      </c>
      <c r="V217" s="153" t="n">
        <v>1</v>
      </c>
      <c r="W217" s="115" t="n">
        <v>0</v>
      </c>
      <c r="X217" s="116" t="n">
        <f aca="false">RANDBETWEEN(80,100)/100</f>
        <v>0.95</v>
      </c>
      <c r="Y217" s="117"/>
      <c r="Z217" s="118"/>
      <c r="AA217" s="119"/>
      <c r="AB217" s="123"/>
      <c r="AC217" s="124"/>
      <c r="AG217" s="186"/>
      <c r="AM217" s="128" t="n">
        <f aca="false">AM216-1</f>
        <v>44749</v>
      </c>
      <c r="AN217" s="129" t="str">
        <f aca="false">TEXT(AM217,"дддд")</f>
        <v>четверг</v>
      </c>
      <c r="AO217" s="130" t="n">
        <v>1</v>
      </c>
      <c r="AP217" s="131" t="n">
        <v>1</v>
      </c>
      <c r="AQ217" s="131" t="n">
        <f aca="false">RANDBETWEEN(0,1)</f>
        <v>0</v>
      </c>
      <c r="AR217" s="131" t="n">
        <v>1</v>
      </c>
      <c r="AS217" s="131" t="n">
        <f aca="false">RANDBETWEEN(0,1)</f>
        <v>1</v>
      </c>
      <c r="AT217" s="131" t="n">
        <v>1</v>
      </c>
      <c r="AU217" s="131" t="n">
        <f aca="false">RANDBETWEEN(0,1)</f>
        <v>1</v>
      </c>
      <c r="AV217" s="131" t="n">
        <v>0</v>
      </c>
      <c r="AW217" s="131" t="n">
        <f aca="false">RANDBETWEEN(0,1)</f>
        <v>0</v>
      </c>
      <c r="AX217" s="131" t="n">
        <f aca="false">RANDBETWEEN(0,1)</f>
        <v>0</v>
      </c>
      <c r="AY217" s="131" t="n">
        <f aca="false">RANDBETWEEN(0,1)</f>
        <v>1</v>
      </c>
      <c r="AZ217" s="131" t="n">
        <v>1</v>
      </c>
      <c r="BA217" s="131" t="n">
        <f aca="false">RANDBETWEEN(0,1)</f>
        <v>0</v>
      </c>
      <c r="BB217" s="131" t="n">
        <v>1</v>
      </c>
      <c r="BC217" s="131" t="n">
        <f aca="false">RANDBETWEEN(0,1)</f>
        <v>1</v>
      </c>
      <c r="BD217" s="131" t="n">
        <f aca="false">RANDBETWEEN(0,1)</f>
        <v>0</v>
      </c>
      <c r="BE217" s="132" t="n">
        <f aca="false">RANDBETWEEN(40/6,70/6)/10*$AK$24</f>
        <v>840</v>
      </c>
      <c r="BF217" s="133" t="n">
        <f aca="false">RANDBETWEEN(60,100)/100</f>
        <v>0.85</v>
      </c>
      <c r="BG217" s="132" t="n">
        <f aca="false">(AO217*$AK$8+AP217*$AK$9+AQ217*$AK$10+AR217*$AK$11+AS217*$AK$12+AT217*$AK$13+AU217*$AK$14+AV217*$AK$15+AW217*$AK$16+AX217*$AK$17+AY217*$AK$18+AZ217*$AK$19+BA217*$AK$20+BB217*$AK$21+BC217*$AK$22+BD217*$AK$23+BE217) * BF217</f>
        <v>8279</v>
      </c>
      <c r="BH217" s="133" t="n">
        <f aca="false">RANDBETWEEN(80,100)/100</f>
        <v>0.82</v>
      </c>
      <c r="BI217" s="132" t="n">
        <f aca="false">(AO217*$AK$8+AP217*$AK$9+AQ217*$AK$10+AR217*$AK$11+AS217*$AK$12+AT217*$AK$13+AU217*$AK$14+AV217*$AK$15+AW217*$AK$16+AX217*$AK$17+AY217*$AK$18+AZ217*$AK$19+BA217*$AK$20+BB217*$AK$21+BC217*$AK$22+BD217*$AK$23+BE217) * BH217</f>
        <v>7986.8</v>
      </c>
      <c r="BN217" s="134"/>
      <c r="BO217" s="135"/>
      <c r="BP217" s="156" t="n">
        <f aca="false">M1675</f>
        <v>50420.1553894558</v>
      </c>
      <c r="BQ217" s="157" t="n">
        <f aca="false">AC1675</f>
        <v>10883.9418832653</v>
      </c>
      <c r="BT217" s="82"/>
      <c r="BU217" s="158"/>
      <c r="BV217" s="140" t="n">
        <f aca="false">QUOTIENT(BW217,$BW$5)</f>
        <v>52</v>
      </c>
      <c r="BW217" s="17" t="n">
        <v>209</v>
      </c>
      <c r="BX217" s="141"/>
      <c r="BY217" s="191" t="s">
        <v>84</v>
      </c>
      <c r="BZ217" s="160" t="e">
        <f aca="true">INDIRECT( ADDRESS(CELL("строка",BG217)-BW217+BV217,68)) * CL217</f>
        <v>#VALUE!</v>
      </c>
      <c r="CA217" s="161" t="e">
        <f aca="true">INDIRECT( ADDRESS(CELL("строка",BG217)-BW217+BV217,59)) *CI217</f>
        <v>#VALUE!</v>
      </c>
      <c r="CB217" s="162" t="e">
        <f aca="true">INDIRECT( ADDRESS(CELL("строка",BG217)-BW217+BV217,69)) * CL217</f>
        <v>#VALUE!</v>
      </c>
      <c r="CC217" s="163" t="e">
        <f aca="true">INDIRECT( ADDRESS(CELL("строка",BG217)-BW217+BV217,61)) *CI217</f>
        <v>#VALUE!</v>
      </c>
      <c r="CD217" s="164" t="e">
        <f aca="false">BZ217-CA217</f>
        <v>#VALUE!</v>
      </c>
      <c r="CE217" s="189" t="e">
        <f aca="false">CB217-CC217</f>
        <v>#VALUE!</v>
      </c>
      <c r="CI217" s="22" t="n">
        <f aca="false">$CI$5</f>
        <v>0.3</v>
      </c>
      <c r="CL217" s="23" t="n">
        <f aca="false">CL213</f>
        <v>0.25</v>
      </c>
    </row>
    <row r="218" customFormat="false" ht="13.25" hidden="false" customHeight="true" outlineLevel="0" collapsed="false">
      <c r="A218" s="151" t="s">
        <v>313</v>
      </c>
      <c r="B218" s="152" t="n">
        <v>7.6</v>
      </c>
      <c r="C218" s="152" t="n">
        <v>754.5</v>
      </c>
      <c r="D218" s="153" t="n">
        <v>100</v>
      </c>
      <c r="E218" s="154" t="s">
        <v>101</v>
      </c>
      <c r="F218" s="153" t="n">
        <v>9</v>
      </c>
      <c r="G218" s="115" t="n">
        <v>0.9</v>
      </c>
      <c r="H218" s="116" t="n">
        <f aca="false">RANDBETWEEN(80,100)/100</f>
        <v>0.96</v>
      </c>
      <c r="I218" s="117"/>
      <c r="J218" s="118"/>
      <c r="K218" s="119"/>
      <c r="L218" s="118"/>
      <c r="M218" s="179"/>
      <c r="N218" s="121"/>
      <c r="P218" s="121"/>
      <c r="Q218" s="151" t="s">
        <v>313</v>
      </c>
      <c r="R218" s="152" t="n">
        <v>-23</v>
      </c>
      <c r="S218" s="152" t="n">
        <v>748.8</v>
      </c>
      <c r="T218" s="153" t="n">
        <v>75</v>
      </c>
      <c r="U218" s="154" t="s">
        <v>93</v>
      </c>
      <c r="V218" s="153" t="n">
        <v>1</v>
      </c>
      <c r="W218" s="115" t="n">
        <v>0</v>
      </c>
      <c r="X218" s="116" t="n">
        <f aca="false">RANDBETWEEN(80,100)/100</f>
        <v>0.83</v>
      </c>
      <c r="Y218" s="117"/>
      <c r="Z218" s="118"/>
      <c r="AA218" s="119"/>
      <c r="AB218" s="123"/>
      <c r="AC218" s="124"/>
      <c r="AG218" s="186"/>
      <c r="AM218" s="128" t="n">
        <f aca="false">AM217-1</f>
        <v>44748</v>
      </c>
      <c r="AN218" s="129" t="str">
        <f aca="false">TEXT(AM218,"дддд")</f>
        <v>среда</v>
      </c>
      <c r="AO218" s="130" t="n">
        <v>1</v>
      </c>
      <c r="AP218" s="131" t="n">
        <v>1</v>
      </c>
      <c r="AQ218" s="131" t="n">
        <f aca="false">RANDBETWEEN(0,1)</f>
        <v>0</v>
      </c>
      <c r="AR218" s="131" t="n">
        <v>1</v>
      </c>
      <c r="AS218" s="131" t="n">
        <f aca="false">RANDBETWEEN(0,1)</f>
        <v>1</v>
      </c>
      <c r="AT218" s="131" t="n">
        <v>1</v>
      </c>
      <c r="AU218" s="131" t="n">
        <f aca="false">RANDBETWEEN(0,1)</f>
        <v>0</v>
      </c>
      <c r="AV218" s="131" t="n">
        <v>0</v>
      </c>
      <c r="AW218" s="131" t="n">
        <f aca="false">RANDBETWEEN(0,1)</f>
        <v>0</v>
      </c>
      <c r="AX218" s="131" t="n">
        <f aca="false">RANDBETWEEN(0,1)</f>
        <v>1</v>
      </c>
      <c r="AY218" s="131" t="n">
        <f aca="false">RANDBETWEEN(0,1)</f>
        <v>0</v>
      </c>
      <c r="AZ218" s="131" t="n">
        <v>1</v>
      </c>
      <c r="BA218" s="131" t="n">
        <f aca="false">RANDBETWEEN(0,1)</f>
        <v>1</v>
      </c>
      <c r="BB218" s="131" t="n">
        <v>1</v>
      </c>
      <c r="BC218" s="131" t="n">
        <f aca="false">RANDBETWEEN(0,1)</f>
        <v>1</v>
      </c>
      <c r="BD218" s="131" t="n">
        <f aca="false">RANDBETWEEN(0,1)</f>
        <v>0</v>
      </c>
      <c r="BE218" s="132" t="n">
        <f aca="false">RANDBETWEEN(40/6,70/6)/10*$AK$24</f>
        <v>840</v>
      </c>
      <c r="BF218" s="133" t="n">
        <f aca="false">RANDBETWEEN(60,100)/100</f>
        <v>0.83</v>
      </c>
      <c r="BG218" s="132" t="n">
        <f aca="false">(AO218*$AK$8+AP218*$AK$9+AQ218*$AK$10+AR218*$AK$11+AS218*$AK$12+AT218*$AK$13+AU218*$AK$14+AV218*$AK$15+AW218*$AK$16+AX218*$AK$17+AY218*$AK$18+AZ218*$AK$19+BA218*$AK$20+BB218*$AK$21+BC218*$AK$22+BD218*$AK$23+BE218) * BF218</f>
        <v>8051</v>
      </c>
      <c r="BH218" s="133" t="n">
        <f aca="false">RANDBETWEEN(80,100)/100</f>
        <v>0.82</v>
      </c>
      <c r="BI218" s="132" t="n">
        <f aca="false">(AO218*$AK$8+AP218*$AK$9+AQ218*$AK$10+AR218*$AK$11+AS218*$AK$12+AT218*$AK$13+AU218*$AK$14+AV218*$AK$15+AW218*$AK$16+AX218*$AK$17+AY218*$AK$18+AZ218*$AK$19+BA218*$AK$20+BB218*$AK$21+BC218*$AK$22+BD218*$AK$23+BE218) * BH218</f>
        <v>7954</v>
      </c>
      <c r="BN218" s="134"/>
      <c r="BO218" s="135"/>
      <c r="BP218" s="156" t="n">
        <f aca="false">M1682</f>
        <v>40215.3145</v>
      </c>
      <c r="BQ218" s="157" t="n">
        <f aca="false">AC1682</f>
        <v>11048.7880416667</v>
      </c>
      <c r="BT218" s="82"/>
      <c r="BU218" s="158"/>
      <c r="BV218" s="140" t="n">
        <f aca="false">QUOTIENT(BW218,$BW$5)</f>
        <v>52</v>
      </c>
      <c r="BW218" s="17" t="n">
        <v>210</v>
      </c>
      <c r="BX218" s="141"/>
      <c r="BY218" s="191" t="s">
        <v>58</v>
      </c>
      <c r="BZ218" s="160" t="e">
        <f aca="true">INDIRECT( ADDRESS(CELL("строка",BG218)-BW218+BV218,68)) * CL218</f>
        <v>#VALUE!</v>
      </c>
      <c r="CA218" s="161" t="e">
        <f aca="true">INDIRECT( ADDRESS(CELL("строка",BG218)-BW218+BV218,59)) *CI218</f>
        <v>#VALUE!</v>
      </c>
      <c r="CB218" s="162" t="e">
        <f aca="true">INDIRECT( ADDRESS(CELL("строка",BG218)-BW218+BV218,69)) * CL218</f>
        <v>#VALUE!</v>
      </c>
      <c r="CC218" s="163" t="e">
        <f aca="true">INDIRECT( ADDRESS(CELL("строка",BG218)-BW218+BV218,61)) *CI218</f>
        <v>#VALUE!</v>
      </c>
      <c r="CD218" s="164" t="e">
        <f aca="false">BZ218-CA218</f>
        <v>#VALUE!</v>
      </c>
      <c r="CE218" s="189" t="e">
        <f aca="false">CB218-CC218</f>
        <v>#VALUE!</v>
      </c>
      <c r="CI218" s="22" t="n">
        <f aca="false">$CI$6</f>
        <v>0.4</v>
      </c>
      <c r="CL218" s="23" t="n">
        <f aca="false">CL214</f>
        <v>0.25</v>
      </c>
    </row>
    <row r="219" customFormat="false" ht="13.25" hidden="false" customHeight="true" outlineLevel="0" collapsed="false">
      <c r="A219" s="151" t="s">
        <v>314</v>
      </c>
      <c r="B219" s="152" t="n">
        <v>8.2</v>
      </c>
      <c r="C219" s="152" t="n">
        <v>753.6</v>
      </c>
      <c r="D219" s="153" t="n">
        <v>89</v>
      </c>
      <c r="E219" s="154" t="s">
        <v>101</v>
      </c>
      <c r="F219" s="153" t="n">
        <v>13.5</v>
      </c>
      <c r="G219" s="115" t="n">
        <v>0.9</v>
      </c>
      <c r="H219" s="116" t="n">
        <f aca="false">RANDBETWEEN(80,100)/100</f>
        <v>0.96</v>
      </c>
      <c r="I219" s="117"/>
      <c r="J219" s="118"/>
      <c r="K219" s="119"/>
      <c r="L219" s="118"/>
      <c r="M219" s="179"/>
      <c r="N219" s="121"/>
      <c r="P219" s="121"/>
      <c r="Q219" s="151" t="s">
        <v>314</v>
      </c>
      <c r="R219" s="152" t="n">
        <v>-22</v>
      </c>
      <c r="S219" s="152" t="n">
        <v>747.1</v>
      </c>
      <c r="T219" s="153" t="n">
        <v>76</v>
      </c>
      <c r="U219" s="154" t="s">
        <v>77</v>
      </c>
      <c r="V219" s="153" t="n">
        <v>2</v>
      </c>
      <c r="W219" s="115" t="n">
        <v>0</v>
      </c>
      <c r="X219" s="116" t="n">
        <f aca="false">RANDBETWEEN(80,100)/100</f>
        <v>1</v>
      </c>
      <c r="Y219" s="117"/>
      <c r="Z219" s="118"/>
      <c r="AA219" s="119"/>
      <c r="AB219" s="123"/>
      <c r="AC219" s="124"/>
      <c r="AG219" s="186"/>
      <c r="AM219" s="128" t="n">
        <f aca="false">AM218-1</f>
        <v>44747</v>
      </c>
      <c r="AN219" s="129" t="str">
        <f aca="false">TEXT(AM219,"дддд")</f>
        <v>вторник</v>
      </c>
      <c r="AO219" s="130" t="n">
        <v>1</v>
      </c>
      <c r="AP219" s="131" t="n">
        <v>1</v>
      </c>
      <c r="AQ219" s="131" t="n">
        <f aca="false">RANDBETWEEN(0,1)</f>
        <v>0</v>
      </c>
      <c r="AR219" s="131" t="n">
        <v>1</v>
      </c>
      <c r="AS219" s="131" t="n">
        <f aca="false">RANDBETWEEN(0,1)</f>
        <v>1</v>
      </c>
      <c r="AT219" s="131" t="n">
        <v>1</v>
      </c>
      <c r="AU219" s="131" t="n">
        <f aca="false">RANDBETWEEN(0,1)</f>
        <v>0</v>
      </c>
      <c r="AV219" s="131" t="n">
        <v>0</v>
      </c>
      <c r="AW219" s="131" t="n">
        <f aca="false">RANDBETWEEN(0,1)</f>
        <v>1</v>
      </c>
      <c r="AX219" s="131" t="n">
        <f aca="false">RANDBETWEEN(0,1)</f>
        <v>0</v>
      </c>
      <c r="AY219" s="131" t="n">
        <f aca="false">RANDBETWEEN(0,1)</f>
        <v>1</v>
      </c>
      <c r="AZ219" s="131" t="n">
        <v>1</v>
      </c>
      <c r="BA219" s="131" t="n">
        <f aca="false">RANDBETWEEN(0,1)</f>
        <v>1</v>
      </c>
      <c r="BB219" s="131" t="n">
        <v>1</v>
      </c>
      <c r="BC219" s="131" t="n">
        <f aca="false">RANDBETWEEN(0,1)</f>
        <v>1</v>
      </c>
      <c r="BD219" s="131" t="n">
        <f aca="false">RANDBETWEEN(0,1)</f>
        <v>0</v>
      </c>
      <c r="BE219" s="132" t="n">
        <f aca="false">RANDBETWEEN(40/6,70/6)/10*$AK$24</f>
        <v>1440</v>
      </c>
      <c r="BF219" s="133" t="n">
        <f aca="false">RANDBETWEEN(60,100)/100</f>
        <v>0.98</v>
      </c>
      <c r="BG219" s="132" t="n">
        <f aca="false">(AO219*$AK$8+AP219*$AK$9+AQ219*$AK$10+AR219*$AK$11+AS219*$AK$12+AT219*$AK$13+AU219*$AK$14+AV219*$AK$15+AW219*$AK$16+AX219*$AK$17+AY219*$AK$18+AZ219*$AK$19+BA219*$AK$20+BB219*$AK$21+BC219*$AK$22+BD219*$AK$23+BE219) * BF219</f>
        <v>11838.4</v>
      </c>
      <c r="BH219" s="133" t="n">
        <f aca="false">RANDBETWEEN(80,100)/100</f>
        <v>0.92</v>
      </c>
      <c r="BI219" s="132" t="n">
        <f aca="false">(AO219*$AK$8+AP219*$AK$9+AQ219*$AK$10+AR219*$AK$11+AS219*$AK$12+AT219*$AK$13+AU219*$AK$14+AV219*$AK$15+AW219*$AK$16+AX219*$AK$17+AY219*$AK$18+AZ219*$AK$19+BA219*$AK$20+BB219*$AK$21+BC219*$AK$22+BD219*$AK$23+BE219) * BH219</f>
        <v>11113.6</v>
      </c>
      <c r="BN219" s="134"/>
      <c r="BO219" s="135"/>
      <c r="BP219" s="156" t="n">
        <f aca="false">M1690</f>
        <v>17605.146</v>
      </c>
      <c r="BQ219" s="157" t="n">
        <f aca="false">AC1690</f>
        <v>11145.5846875</v>
      </c>
      <c r="BT219" s="82" t="e">
        <f aca="false">IF(SUM(CD216:CD219) &gt; 0,0,(SUM(CD216:CD219))/(-$BM$10*1000))</f>
        <v>#VALUE!</v>
      </c>
      <c r="BU219" s="158" t="e">
        <f aca="false">IF(SUM(CE216:CE219) &gt; 0,0,(SUM(CE216:CE219))/(-$BM$10*1000))</f>
        <v>#VALUE!</v>
      </c>
      <c r="BV219" s="140" t="n">
        <f aca="false">QUOTIENT(BW219,$BW$5)</f>
        <v>52</v>
      </c>
      <c r="BW219" s="17" t="n">
        <v>211</v>
      </c>
      <c r="BX219" s="141"/>
      <c r="BY219" s="192" t="s">
        <v>75</v>
      </c>
      <c r="BZ219" s="172" t="e">
        <f aca="true">INDIRECT( ADDRESS(CELL("строка",BG219)-BW219+BV219,68)) * CL219</f>
        <v>#VALUE!</v>
      </c>
      <c r="CA219" s="173" t="e">
        <f aca="true">INDIRECT( ADDRESS(CELL("строка",BG219)-BW219+BV219,59)) * CI219</f>
        <v>#VALUE!</v>
      </c>
      <c r="CB219" s="174" t="e">
        <f aca="true">INDIRECT( ADDRESS(CELL("строка",BG219)-BW219+BV219,69)) * CL219</f>
        <v>#VALUE!</v>
      </c>
      <c r="CC219" s="175" t="e">
        <f aca="true">INDIRECT( ADDRESS(CELL("строка",BG219)-BW219+BV219,61)) *CI219</f>
        <v>#VALUE!</v>
      </c>
      <c r="CD219" s="176" t="e">
        <f aca="false">BZ219-CA219</f>
        <v>#VALUE!</v>
      </c>
      <c r="CE219" s="187" t="e">
        <f aca="false">CB219-CC219</f>
        <v>#VALUE!</v>
      </c>
      <c r="CI219" s="178" t="n">
        <f aca="false">$CI$7</f>
        <v>0.1</v>
      </c>
      <c r="CL219" s="23" t="n">
        <f aca="false">CL215</f>
        <v>0.25</v>
      </c>
    </row>
    <row r="220" customFormat="false" ht="13.25" hidden="false" customHeight="true" outlineLevel="0" collapsed="false">
      <c r="A220" s="151" t="s">
        <v>315</v>
      </c>
      <c r="B220" s="152" t="n">
        <v>9.7</v>
      </c>
      <c r="C220" s="152" t="n">
        <v>753.9</v>
      </c>
      <c r="D220" s="153" t="n">
        <v>72</v>
      </c>
      <c r="E220" s="154" t="s">
        <v>101</v>
      </c>
      <c r="F220" s="153" t="n">
        <v>13.5</v>
      </c>
      <c r="G220" s="115" t="n">
        <v>0.9</v>
      </c>
      <c r="H220" s="116" t="n">
        <f aca="false">RANDBETWEEN(80,100)/100</f>
        <v>0.88</v>
      </c>
      <c r="I220" s="117"/>
      <c r="J220" s="118"/>
      <c r="K220" s="119"/>
      <c r="L220" s="118"/>
      <c r="M220" s="179"/>
      <c r="N220" s="121"/>
      <c r="P220" s="121"/>
      <c r="Q220" s="151" t="s">
        <v>315</v>
      </c>
      <c r="R220" s="152" t="n">
        <v>-20.2</v>
      </c>
      <c r="S220" s="152" t="n">
        <v>745.3</v>
      </c>
      <c r="T220" s="153" t="n">
        <v>78</v>
      </c>
      <c r="U220" s="154" t="s">
        <v>77</v>
      </c>
      <c r="V220" s="153" t="n">
        <v>2</v>
      </c>
      <c r="W220" s="182" t="s">
        <v>110</v>
      </c>
      <c r="X220" s="116" t="n">
        <f aca="false">RANDBETWEEN(80,100)/100</f>
        <v>0.87</v>
      </c>
      <c r="Y220" s="117"/>
      <c r="Z220" s="118"/>
      <c r="AA220" s="119"/>
      <c r="AB220" s="123"/>
      <c r="AC220" s="124"/>
      <c r="AG220" s="186"/>
      <c r="AM220" s="128" t="n">
        <f aca="false">AM219-1</f>
        <v>44746</v>
      </c>
      <c r="AN220" s="129" t="str">
        <f aca="false">TEXT(AM220,"дддд")</f>
        <v>понедельник</v>
      </c>
      <c r="AO220" s="130" t="n">
        <v>1</v>
      </c>
      <c r="AP220" s="131" t="n">
        <v>1</v>
      </c>
      <c r="AQ220" s="131" t="n">
        <f aca="false">RANDBETWEEN(0,1)</f>
        <v>0</v>
      </c>
      <c r="AR220" s="131" t="n">
        <v>1</v>
      </c>
      <c r="AS220" s="131" t="n">
        <f aca="false">RANDBETWEEN(0,1)</f>
        <v>1</v>
      </c>
      <c r="AT220" s="131" t="n">
        <v>1</v>
      </c>
      <c r="AU220" s="131" t="n">
        <f aca="false">RANDBETWEEN(0,1)</f>
        <v>1</v>
      </c>
      <c r="AV220" s="131" t="n">
        <v>0</v>
      </c>
      <c r="AW220" s="131" t="n">
        <f aca="false">RANDBETWEEN(0,1)</f>
        <v>1</v>
      </c>
      <c r="AX220" s="131" t="n">
        <f aca="false">RANDBETWEEN(0,1)</f>
        <v>1</v>
      </c>
      <c r="AY220" s="131" t="n">
        <f aca="false">RANDBETWEEN(0,1)</f>
        <v>0</v>
      </c>
      <c r="AZ220" s="131" t="n">
        <v>1</v>
      </c>
      <c r="BA220" s="131" t="n">
        <f aca="false">RANDBETWEEN(0,1)</f>
        <v>1</v>
      </c>
      <c r="BB220" s="131" t="n">
        <v>1</v>
      </c>
      <c r="BC220" s="131" t="n">
        <f aca="false">RANDBETWEEN(0,1)</f>
        <v>0</v>
      </c>
      <c r="BD220" s="131" t="n">
        <f aca="false">RANDBETWEEN(0,1)</f>
        <v>0</v>
      </c>
      <c r="BE220" s="132" t="n">
        <f aca="false">RANDBETWEEN(40/6,70/6)/10*$AK$24</f>
        <v>960</v>
      </c>
      <c r="BF220" s="133" t="n">
        <f aca="false">RANDBETWEEN(60,100)/100</f>
        <v>0.75</v>
      </c>
      <c r="BG220" s="132" t="n">
        <f aca="false">(AO220*$AK$8+AP220*$AK$9+AQ220*$AK$10+AR220*$AK$11+AS220*$AK$12+AT220*$AK$13+AU220*$AK$14+AV220*$AK$15+AW220*$AK$16+AX220*$AK$17+AY220*$AK$18+AZ220*$AK$19+BA220*$AK$20+BB220*$AK$21+BC220*$AK$22+BD220*$AK$23+BE220) * BF220</f>
        <v>8625</v>
      </c>
      <c r="BH220" s="133" t="n">
        <f aca="false">RANDBETWEEN(80,100)/100</f>
        <v>0.99</v>
      </c>
      <c r="BI220" s="132" t="n">
        <f aca="false">(AO220*$AK$8+AP220*$AK$9+AQ220*$AK$10+AR220*$AK$11+AS220*$AK$12+AT220*$AK$13+AU220*$AK$14+AV220*$AK$15+AW220*$AK$16+AX220*$AK$17+AY220*$AK$18+AZ220*$AK$19+BA220*$AK$20+BB220*$AK$21+BC220*$AK$22+BD220*$AK$23+BE220) * BH220</f>
        <v>11385</v>
      </c>
      <c r="BN220" s="134"/>
      <c r="BO220" s="135"/>
      <c r="BP220" s="156" t="n">
        <f aca="false">M1698</f>
        <v>19106.3964305556</v>
      </c>
      <c r="BQ220" s="157" t="n">
        <f aca="false">AC1698</f>
        <v>20257.36625</v>
      </c>
      <c r="BT220" s="82" t="s">
        <v>79</v>
      </c>
      <c r="BU220" s="158"/>
      <c r="BV220" s="140" t="n">
        <f aca="false">QUOTIENT(BW220,$BW$5)</f>
        <v>53</v>
      </c>
      <c r="BW220" s="17" t="n">
        <v>212</v>
      </c>
      <c r="BX220" s="141" t="n">
        <f aca="false">DATE(2023,2,(1-QUOTIENT(BW220,$BW$5)))</f>
        <v>44905</v>
      </c>
      <c r="BY220" s="190" t="s">
        <v>80</v>
      </c>
      <c r="BZ220" s="143" t="e">
        <f aca="true">INDIRECT( ADDRESS(CELL("строка",BG220)-BW220+BV220,68)) * CL220</f>
        <v>#VALUE!</v>
      </c>
      <c r="CA220" s="144" t="e">
        <f aca="true">INDIRECT( ADDRESS(CELL("строка",BG220)-BW220+BV220,59)) *CI220</f>
        <v>#VALUE!</v>
      </c>
      <c r="CB220" s="145" t="e">
        <f aca="true">INDIRECT( ADDRESS(CELL("строка",BG220)-BW220+BV220,69)) * CL220</f>
        <v>#VALUE!</v>
      </c>
      <c r="CC220" s="146" t="e">
        <f aca="true">INDIRECT( ADDRESS(CELL("строка",BG220)-BW220+BV220,61)) *CI220</f>
        <v>#VALUE!</v>
      </c>
      <c r="CD220" s="147" t="e">
        <f aca="false">BZ220-CA220</f>
        <v>#VALUE!</v>
      </c>
      <c r="CE220" s="188" t="e">
        <f aca="false">CB220-CC220</f>
        <v>#VALUE!</v>
      </c>
      <c r="CI220" s="22" t="n">
        <f aca="false">$CI$4</f>
        <v>0.2</v>
      </c>
      <c r="CL220" s="23" t="n">
        <f aca="false">CL216</f>
        <v>0.25</v>
      </c>
    </row>
    <row r="221" customFormat="false" ht="13.25" hidden="false" customHeight="true" outlineLevel="0" collapsed="false">
      <c r="A221" s="151" t="s">
        <v>316</v>
      </c>
      <c r="B221" s="152" t="n">
        <v>9.3</v>
      </c>
      <c r="C221" s="152" t="n">
        <v>755.2</v>
      </c>
      <c r="D221" s="153" t="n">
        <v>66</v>
      </c>
      <c r="E221" s="154" t="s">
        <v>101</v>
      </c>
      <c r="F221" s="153" t="n">
        <v>15</v>
      </c>
      <c r="G221" s="115" t="n">
        <v>0.9</v>
      </c>
      <c r="H221" s="116" t="n">
        <f aca="false">RANDBETWEEN(80,100)/100</f>
        <v>0.88</v>
      </c>
      <c r="I221" s="117"/>
      <c r="J221" s="118"/>
      <c r="K221" s="119"/>
      <c r="L221" s="118"/>
      <c r="M221" s="179"/>
      <c r="N221" s="121"/>
      <c r="P221" s="121"/>
      <c r="Q221" s="151" t="s">
        <v>316</v>
      </c>
      <c r="R221" s="152" t="n">
        <v>-16.6</v>
      </c>
      <c r="S221" s="152" t="n">
        <v>743.5</v>
      </c>
      <c r="T221" s="153" t="n">
        <v>79</v>
      </c>
      <c r="U221" s="154" t="s">
        <v>77</v>
      </c>
      <c r="V221" s="153" t="n">
        <v>3</v>
      </c>
      <c r="W221" s="115" t="n">
        <v>0.9</v>
      </c>
      <c r="X221" s="116" t="n">
        <f aca="false">RANDBETWEEN(80,100)/100</f>
        <v>0.99</v>
      </c>
      <c r="Y221" s="117"/>
      <c r="Z221" s="118"/>
      <c r="AA221" s="119"/>
      <c r="AB221" s="123"/>
      <c r="AC221" s="124"/>
      <c r="AG221" s="186"/>
      <c r="AM221" s="128" t="n">
        <f aca="false">AM220-1</f>
        <v>44745</v>
      </c>
      <c r="AN221" s="129" t="str">
        <f aca="false">TEXT(AM221,"дддд")</f>
        <v>воскресенье</v>
      </c>
      <c r="AO221" s="130" t="n">
        <v>1</v>
      </c>
      <c r="AP221" s="131" t="n">
        <v>1</v>
      </c>
      <c r="AQ221" s="131" t="n">
        <f aca="false">RANDBETWEEN(0,1)</f>
        <v>1</v>
      </c>
      <c r="AR221" s="131" t="n">
        <v>1</v>
      </c>
      <c r="AS221" s="131" t="n">
        <f aca="false">RANDBETWEEN(0,1)</f>
        <v>0</v>
      </c>
      <c r="AT221" s="131" t="n">
        <v>1</v>
      </c>
      <c r="AU221" s="131" t="n">
        <f aca="false">RANDBETWEEN(0,1)</f>
        <v>1</v>
      </c>
      <c r="AV221" s="131" t="n">
        <v>0</v>
      </c>
      <c r="AW221" s="131" t="n">
        <f aca="false">RANDBETWEEN(0,1)</f>
        <v>0</v>
      </c>
      <c r="AX221" s="131" t="n">
        <f aca="false">RANDBETWEEN(0,1)</f>
        <v>0</v>
      </c>
      <c r="AY221" s="131" t="n">
        <f aca="false">RANDBETWEEN(0,1)</f>
        <v>0</v>
      </c>
      <c r="AZ221" s="131" t="n">
        <v>1</v>
      </c>
      <c r="BA221" s="131" t="n">
        <f aca="false">RANDBETWEEN(0,1)</f>
        <v>1</v>
      </c>
      <c r="BB221" s="131" t="n">
        <v>1</v>
      </c>
      <c r="BC221" s="131" t="n">
        <f aca="false">RANDBETWEEN(0,1)</f>
        <v>0</v>
      </c>
      <c r="BD221" s="131" t="n">
        <f aca="false">RANDBETWEEN(0,1)</f>
        <v>1</v>
      </c>
      <c r="BE221" s="132" t="n">
        <f aca="false">RANDBETWEEN(40/6,70/6)/10*$AK$24</f>
        <v>840</v>
      </c>
      <c r="BF221" s="133" t="n">
        <f aca="false">RANDBETWEEN(60,100)/100</f>
        <v>0.93</v>
      </c>
      <c r="BG221" s="132" t="n">
        <f aca="false">(AO221*$AK$8+AP221*$AK$9+AQ221*$AK$10+AR221*$AK$11+AS221*$AK$12+AT221*$AK$13+AU221*$AK$14+AV221*$AK$15+AW221*$AK$16+AX221*$AK$17+AY221*$AK$18+AZ221*$AK$19+BA221*$AK$20+BB221*$AK$21+BC221*$AK$22+BD221*$AK$23+BE221) * BF221</f>
        <v>7960.8</v>
      </c>
      <c r="BH221" s="133" t="n">
        <f aca="false">RANDBETWEEN(80,100)/100</f>
        <v>0.91</v>
      </c>
      <c r="BI221" s="132" t="n">
        <f aca="false">(AO221*$AK$8+AP221*$AK$9+AQ221*$AK$10+AR221*$AK$11+AS221*$AK$12+AT221*$AK$13+AU221*$AK$14+AV221*$AK$15+AW221*$AK$16+AX221*$AK$17+AY221*$AK$18+AZ221*$AK$19+BA221*$AK$20+BB221*$AK$21+BC221*$AK$22+BD221*$AK$23+BE221) * BH221</f>
        <v>7789.6</v>
      </c>
      <c r="BN221" s="134"/>
      <c r="BO221" s="135"/>
      <c r="BP221" s="156" t="n">
        <f aca="false">M1706</f>
        <v>17564.8958333333</v>
      </c>
      <c r="BQ221" s="157" t="n">
        <f aca="false">AC1706</f>
        <v>18278.08645</v>
      </c>
      <c r="BT221" s="82"/>
      <c r="BU221" s="158"/>
      <c r="BV221" s="140" t="n">
        <f aca="false">QUOTIENT(BW221,$BW$5)</f>
        <v>53</v>
      </c>
      <c r="BW221" s="17" t="n">
        <v>213</v>
      </c>
      <c r="BX221" s="141"/>
      <c r="BY221" s="191" t="s">
        <v>84</v>
      </c>
      <c r="BZ221" s="160" t="e">
        <f aca="true">INDIRECT( ADDRESS(CELL("строка",BG221)-BW221+BV221,68)) * CL221</f>
        <v>#VALUE!</v>
      </c>
      <c r="CA221" s="161" t="e">
        <f aca="true">INDIRECT( ADDRESS(CELL("строка",BG221)-BW221+BV221,59)) *CI221</f>
        <v>#VALUE!</v>
      </c>
      <c r="CB221" s="162" t="e">
        <f aca="true">INDIRECT( ADDRESS(CELL("строка",BG221)-BW221+BV221,69)) * CL221</f>
        <v>#VALUE!</v>
      </c>
      <c r="CC221" s="163" t="e">
        <f aca="true">INDIRECT( ADDRESS(CELL("строка",BG221)-BW221+BV221,61)) *CI221</f>
        <v>#VALUE!</v>
      </c>
      <c r="CD221" s="164" t="e">
        <f aca="false">BZ221-CA221</f>
        <v>#VALUE!</v>
      </c>
      <c r="CE221" s="189" t="e">
        <f aca="false">CB221-CC221</f>
        <v>#VALUE!</v>
      </c>
      <c r="CI221" s="22" t="n">
        <f aca="false">$CI$5</f>
        <v>0.3</v>
      </c>
      <c r="CL221" s="23" t="n">
        <f aca="false">CL217</f>
        <v>0.25</v>
      </c>
    </row>
    <row r="222" customFormat="false" ht="13.25" hidden="false" customHeight="true" outlineLevel="0" collapsed="false">
      <c r="A222" s="151" t="s">
        <v>317</v>
      </c>
      <c r="B222" s="152" t="n">
        <v>8.6</v>
      </c>
      <c r="C222" s="152" t="n">
        <v>756.6</v>
      </c>
      <c r="D222" s="153" t="n">
        <v>69</v>
      </c>
      <c r="E222" s="154" t="s">
        <v>101</v>
      </c>
      <c r="F222" s="153" t="n">
        <v>12</v>
      </c>
      <c r="G222" s="115" t="n">
        <v>0.9</v>
      </c>
      <c r="H222" s="116" t="n">
        <f aca="false">RANDBETWEEN(80,100)/100</f>
        <v>0.89</v>
      </c>
      <c r="I222" s="117" t="n">
        <v>0.370335648148148</v>
      </c>
      <c r="J222" s="118" t="n">
        <v>0.370335648148148</v>
      </c>
      <c r="K222" s="119" t="n">
        <f aca="false">(J222 * 24) * $B$3 * $F$3 * (1 - 0.7*AVERAGE(G222:G229)) * AVERAGE(H222:H229)</f>
        <v>5125.94162013889</v>
      </c>
      <c r="L222" s="118" t="n">
        <f aca="false">IF(AVERAGE(F222:F229)&gt; $J$3, $B$4*$F$4*AVERAGE(F222:F229)/$B$5*24*AVERAGE(H222:H229), $B$4*$F$4*AVERAGE(F222:F229)/$B$5*24*AVERAGE(H222:H229) * 0.2)</f>
        <v>33504</v>
      </c>
      <c r="M222" s="179" t="n">
        <f aca="false">K222+L222</f>
        <v>38629.9416201389</v>
      </c>
      <c r="N222" s="121"/>
      <c r="P222" s="121"/>
      <c r="Q222" s="151" t="s">
        <v>317</v>
      </c>
      <c r="R222" s="152" t="n">
        <v>-12.6</v>
      </c>
      <c r="S222" s="152" t="n">
        <v>742</v>
      </c>
      <c r="T222" s="153" t="n">
        <v>82</v>
      </c>
      <c r="U222" s="154" t="s">
        <v>77</v>
      </c>
      <c r="V222" s="153" t="n">
        <v>3</v>
      </c>
      <c r="W222" s="115" t="n">
        <v>0.9</v>
      </c>
      <c r="X222" s="116" t="n">
        <f aca="false">RANDBETWEEN(80,100)/100</f>
        <v>0.96</v>
      </c>
      <c r="Y222" s="117" t="n">
        <v>0.300810185185185</v>
      </c>
      <c r="Z222" s="118" t="n">
        <v>0.300810185185185</v>
      </c>
      <c r="AA222" s="119" t="n">
        <f aca="false">(Z222 * 24) * $B$3 * $F$3 * (1 - 0.7 * AVERAGE(W222:W229)) * AVERAGE(X222:X229)</f>
        <v>3042.31901041667</v>
      </c>
      <c r="AB222" s="123" t="n">
        <f aca="false">IF(AVERAGE(V222:V229)&gt; $J$3, $B$4*$F$4*AVERAGE(V222:V229)/$B$5*24*AVERAGE(X222:X229), $B$4*$F$4*AVERAGE(V222:V229)/$B$5*24*AVERAGE(X222:X229) * 0.2)</f>
        <v>2175</v>
      </c>
      <c r="AC222" s="124" t="n">
        <f aca="false">AA222+AB222</f>
        <v>5217.31901041667</v>
      </c>
      <c r="AG222" s="186"/>
      <c r="AM222" s="128" t="n">
        <f aca="false">AM221-1</f>
        <v>44744</v>
      </c>
      <c r="AN222" s="129" t="str">
        <f aca="false">TEXT(AM222,"дддд")</f>
        <v>суббота</v>
      </c>
      <c r="AO222" s="130" t="n">
        <v>1</v>
      </c>
      <c r="AP222" s="131" t="n">
        <v>1</v>
      </c>
      <c r="AQ222" s="131" t="n">
        <f aca="false">RANDBETWEEN(0,1)</f>
        <v>1</v>
      </c>
      <c r="AR222" s="131" t="n">
        <v>1</v>
      </c>
      <c r="AS222" s="131" t="n">
        <f aca="false">RANDBETWEEN(0,1)</f>
        <v>1</v>
      </c>
      <c r="AT222" s="131" t="n">
        <v>1</v>
      </c>
      <c r="AU222" s="131" t="n">
        <f aca="false">RANDBETWEEN(0,1)</f>
        <v>1</v>
      </c>
      <c r="AV222" s="131" t="n">
        <v>0</v>
      </c>
      <c r="AW222" s="131" t="n">
        <f aca="false">RANDBETWEEN(0,1)</f>
        <v>0</v>
      </c>
      <c r="AX222" s="131" t="n">
        <f aca="false">RANDBETWEEN(0,1)</f>
        <v>1</v>
      </c>
      <c r="AY222" s="131" t="n">
        <f aca="false">RANDBETWEEN(0,1)</f>
        <v>0</v>
      </c>
      <c r="AZ222" s="131" t="n">
        <v>1</v>
      </c>
      <c r="BA222" s="131" t="n">
        <f aca="false">RANDBETWEEN(0,1)</f>
        <v>0</v>
      </c>
      <c r="BB222" s="131" t="n">
        <v>1</v>
      </c>
      <c r="BC222" s="131" t="n">
        <f aca="false">RANDBETWEEN(0,1)</f>
        <v>0</v>
      </c>
      <c r="BD222" s="131" t="n">
        <f aca="false">RANDBETWEEN(0,1)</f>
        <v>1</v>
      </c>
      <c r="BE222" s="132" t="n">
        <f aca="false">RANDBETWEEN(40/6,70/6)/10*$AK$24</f>
        <v>1200</v>
      </c>
      <c r="BF222" s="133" t="n">
        <f aca="false">RANDBETWEEN(60,100)/100</f>
        <v>0.67</v>
      </c>
      <c r="BG222" s="132" t="n">
        <f aca="false">(AO222*$AK$8+AP222*$AK$9+AQ222*$AK$10+AR222*$AK$11+AS222*$AK$12+AT222*$AK$13+AU222*$AK$14+AV222*$AK$15+AW222*$AK$16+AX222*$AK$17+AY222*$AK$18+AZ222*$AK$19+BA222*$AK$20+BB222*$AK$21+BC222*$AK$22+BD222*$AK$23+BE222) * BF222</f>
        <v>6793.8</v>
      </c>
      <c r="BH222" s="133" t="n">
        <f aca="false">RANDBETWEEN(80,100)/100</f>
        <v>0.82</v>
      </c>
      <c r="BI222" s="132" t="n">
        <f aca="false">(AO222*$AK$8+AP222*$AK$9+AQ222*$AK$10+AR222*$AK$11+AS222*$AK$12+AT222*$AK$13+AU222*$AK$14+AV222*$AK$15+AW222*$AK$16+AX222*$AK$17+AY222*$AK$18+AZ222*$AK$19+BA222*$AK$20+BB222*$AK$21+BC222*$AK$22+BD222*$AK$23+BE222) * BH222</f>
        <v>8314.8</v>
      </c>
      <c r="BN222" s="134"/>
      <c r="BO222" s="135"/>
      <c r="BP222" s="156" t="n">
        <f aca="false">M1714</f>
        <v>40041.6107625</v>
      </c>
      <c r="BQ222" s="157" t="n">
        <f aca="false">AC1714</f>
        <v>20003.4386875</v>
      </c>
      <c r="BT222" s="82"/>
      <c r="BU222" s="158"/>
      <c r="BV222" s="140" t="n">
        <f aca="false">QUOTIENT(BW222,$BW$5)</f>
        <v>53</v>
      </c>
      <c r="BW222" s="17" t="n">
        <v>214</v>
      </c>
      <c r="BX222" s="141"/>
      <c r="BY222" s="191" t="s">
        <v>58</v>
      </c>
      <c r="BZ222" s="160" t="e">
        <f aca="true">INDIRECT( ADDRESS(CELL("строка",BG222)-BW222+BV222,68)) * CL222</f>
        <v>#VALUE!</v>
      </c>
      <c r="CA222" s="161" t="e">
        <f aca="true">INDIRECT( ADDRESS(CELL("строка",BG222)-BW222+BV222,59)) *CI222</f>
        <v>#VALUE!</v>
      </c>
      <c r="CB222" s="162" t="e">
        <f aca="true">INDIRECT( ADDRESS(CELL("строка",BG222)-BW222+BV222,69)) * CL222</f>
        <v>#VALUE!</v>
      </c>
      <c r="CC222" s="163" t="e">
        <f aca="true">INDIRECT( ADDRESS(CELL("строка",BG222)-BW222+BV222,61)) *CI222</f>
        <v>#VALUE!</v>
      </c>
      <c r="CD222" s="164" t="e">
        <f aca="false">BZ222-CA222</f>
        <v>#VALUE!</v>
      </c>
      <c r="CE222" s="189" t="e">
        <f aca="false">CB222-CC222</f>
        <v>#VALUE!</v>
      </c>
      <c r="CI222" s="22" t="n">
        <f aca="false">$CI$6</f>
        <v>0.4</v>
      </c>
      <c r="CL222" s="23" t="n">
        <f aca="false">CL218</f>
        <v>0.25</v>
      </c>
    </row>
    <row r="223" customFormat="false" ht="13.25" hidden="false" customHeight="true" outlineLevel="0" collapsed="false">
      <c r="A223" s="151" t="s">
        <v>318</v>
      </c>
      <c r="B223" s="152" t="n">
        <v>7.1</v>
      </c>
      <c r="C223" s="152" t="n">
        <v>758.8</v>
      </c>
      <c r="D223" s="153" t="n">
        <v>71</v>
      </c>
      <c r="E223" s="154" t="s">
        <v>101</v>
      </c>
      <c r="F223" s="153" t="n">
        <v>10.5</v>
      </c>
      <c r="G223" s="182" t="s">
        <v>110</v>
      </c>
      <c r="H223" s="116" t="n">
        <f aca="false">RANDBETWEEN(80,100)/100</f>
        <v>0.86</v>
      </c>
      <c r="I223" s="117"/>
      <c r="J223" s="118"/>
      <c r="K223" s="119"/>
      <c r="L223" s="118"/>
      <c r="M223" s="179"/>
      <c r="N223" s="121"/>
      <c r="P223" s="121"/>
      <c r="Q223" s="151" t="s">
        <v>318</v>
      </c>
      <c r="R223" s="152" t="n">
        <v>-8.9</v>
      </c>
      <c r="S223" s="152" t="n">
        <v>741</v>
      </c>
      <c r="T223" s="153" t="n">
        <v>80</v>
      </c>
      <c r="U223" s="154" t="s">
        <v>77</v>
      </c>
      <c r="V223" s="153" t="n">
        <v>3</v>
      </c>
      <c r="W223" s="115" t="n">
        <v>0.75</v>
      </c>
      <c r="X223" s="116" t="n">
        <f aca="false">RANDBETWEEN(80,100)/100</f>
        <v>0.95</v>
      </c>
      <c r="Y223" s="117"/>
      <c r="Z223" s="118"/>
      <c r="AA223" s="119"/>
      <c r="AB223" s="123"/>
      <c r="AC223" s="124"/>
      <c r="AG223" s="186"/>
      <c r="AM223" s="128" t="n">
        <f aca="false">AM222-1</f>
        <v>44743</v>
      </c>
      <c r="AN223" s="129" t="str">
        <f aca="false">TEXT(AM223,"дддд")</f>
        <v>пятница</v>
      </c>
      <c r="AO223" s="130" t="n">
        <v>1</v>
      </c>
      <c r="AP223" s="131" t="n">
        <v>1</v>
      </c>
      <c r="AQ223" s="131" t="n">
        <f aca="false">RANDBETWEEN(0,1)</f>
        <v>0</v>
      </c>
      <c r="AR223" s="131" t="n">
        <v>1</v>
      </c>
      <c r="AS223" s="131" t="n">
        <f aca="false">RANDBETWEEN(0,1)</f>
        <v>1</v>
      </c>
      <c r="AT223" s="131" t="n">
        <v>1</v>
      </c>
      <c r="AU223" s="131" t="n">
        <f aca="false">RANDBETWEEN(0,1)</f>
        <v>0</v>
      </c>
      <c r="AV223" s="131" t="n">
        <v>0</v>
      </c>
      <c r="AW223" s="131" t="n">
        <f aca="false">RANDBETWEEN(0,1)</f>
        <v>1</v>
      </c>
      <c r="AX223" s="131" t="n">
        <f aca="false">RANDBETWEEN(0,1)</f>
        <v>0</v>
      </c>
      <c r="AY223" s="131" t="n">
        <f aca="false">RANDBETWEEN(0,1)</f>
        <v>0</v>
      </c>
      <c r="AZ223" s="131" t="n">
        <v>1</v>
      </c>
      <c r="BA223" s="131" t="n">
        <f aca="false">RANDBETWEEN(0,1)</f>
        <v>1</v>
      </c>
      <c r="BB223" s="131" t="n">
        <v>1</v>
      </c>
      <c r="BC223" s="131" t="n">
        <f aca="false">RANDBETWEEN(0,1)</f>
        <v>1</v>
      </c>
      <c r="BD223" s="131" t="n">
        <f aca="false">RANDBETWEEN(0,1)</f>
        <v>0</v>
      </c>
      <c r="BE223" s="132" t="n">
        <f aca="false">RANDBETWEEN(40/6,70/6)/10*$AK$24</f>
        <v>1080</v>
      </c>
      <c r="BF223" s="133" t="n">
        <f aca="false">RANDBETWEEN(60,100)/100</f>
        <v>0.68</v>
      </c>
      <c r="BG223" s="132" t="n">
        <f aca="false">(AO223*$AK$8+AP223*$AK$9+AQ223*$AK$10+AR223*$AK$11+AS223*$AK$12+AT223*$AK$13+AU223*$AK$14+AV223*$AK$15+AW223*$AK$16+AX223*$AK$17+AY223*$AK$18+AZ223*$AK$19+BA223*$AK$20+BB223*$AK$21+BC223*$AK$22+BD223*$AK$23+BE223) * BF223</f>
        <v>7085.6</v>
      </c>
      <c r="BH223" s="133" t="n">
        <f aca="false">RANDBETWEEN(80,100)/100</f>
        <v>0.8</v>
      </c>
      <c r="BI223" s="132" t="n">
        <f aca="false">(AO223*$AK$8+AP223*$AK$9+AQ223*$AK$10+AR223*$AK$11+AS223*$AK$12+AT223*$AK$13+AU223*$AK$14+AV223*$AK$15+AW223*$AK$16+AX223*$AK$17+AY223*$AK$18+AZ223*$AK$19+BA223*$AK$20+BB223*$AK$21+BC223*$AK$22+BD223*$AK$23+BE223) * BH223</f>
        <v>8336</v>
      </c>
      <c r="BN223" s="134"/>
      <c r="BO223" s="135"/>
      <c r="BP223" s="156" t="n">
        <f aca="false">M1722</f>
        <v>40575.7602</v>
      </c>
      <c r="BQ223" s="157" t="n">
        <f aca="false">AC1722</f>
        <v>21397.18625</v>
      </c>
      <c r="BT223" s="82" t="e">
        <f aca="false">IF(SUM(CD220:CD223) &gt; 0,0,(SUM(CD220:CD223))/(-$BM$10*1000))</f>
        <v>#VALUE!</v>
      </c>
      <c r="BU223" s="158" t="e">
        <f aca="false">IF(SUM(CE220:CE223) &gt; 0,0,(SUM(CE220:CE223))/(-$BM$10*1000))</f>
        <v>#VALUE!</v>
      </c>
      <c r="BV223" s="140" t="n">
        <f aca="false">QUOTIENT(BW223,$BW$5)</f>
        <v>53</v>
      </c>
      <c r="BW223" s="17" t="n">
        <v>215</v>
      </c>
      <c r="BX223" s="141"/>
      <c r="BY223" s="192" t="s">
        <v>75</v>
      </c>
      <c r="BZ223" s="172" t="e">
        <f aca="true">INDIRECT( ADDRESS(CELL("строка",BG223)-BW223+BV223,68)) * CL223</f>
        <v>#VALUE!</v>
      </c>
      <c r="CA223" s="173" t="e">
        <f aca="true">INDIRECT( ADDRESS(CELL("строка",BG223)-BW223+BV223,59)) * CI223</f>
        <v>#VALUE!</v>
      </c>
      <c r="CB223" s="174" t="e">
        <f aca="true">INDIRECT( ADDRESS(CELL("строка",BG223)-BW223+BV223,69)) * CL223</f>
        <v>#VALUE!</v>
      </c>
      <c r="CC223" s="175" t="e">
        <f aca="true">INDIRECT( ADDRESS(CELL("строка",BG223)-BW223+BV223,61)) *CI223</f>
        <v>#VALUE!</v>
      </c>
      <c r="CD223" s="176" t="e">
        <f aca="false">BZ223-CA223</f>
        <v>#VALUE!</v>
      </c>
      <c r="CE223" s="187" t="e">
        <f aca="false">CB223-CC223</f>
        <v>#VALUE!</v>
      </c>
      <c r="CI223" s="178" t="n">
        <f aca="false">$CI$7</f>
        <v>0.1</v>
      </c>
      <c r="CL223" s="23" t="n">
        <f aca="false">CL219</f>
        <v>0.25</v>
      </c>
    </row>
    <row r="224" customFormat="false" ht="13.25" hidden="false" customHeight="true" outlineLevel="0" collapsed="false">
      <c r="A224" s="151" t="s">
        <v>319</v>
      </c>
      <c r="B224" s="152" t="n">
        <v>8.9</v>
      </c>
      <c r="C224" s="152" t="n">
        <v>760.3</v>
      </c>
      <c r="D224" s="153" t="n">
        <v>56</v>
      </c>
      <c r="E224" s="154" t="s">
        <v>101</v>
      </c>
      <c r="F224" s="153" t="n">
        <v>10.5</v>
      </c>
      <c r="G224" s="115" t="n">
        <v>0.95</v>
      </c>
      <c r="H224" s="116" t="n">
        <f aca="false">RANDBETWEEN(80,100)/100</f>
        <v>0.98</v>
      </c>
      <c r="I224" s="117"/>
      <c r="J224" s="118"/>
      <c r="K224" s="119"/>
      <c r="L224" s="118"/>
      <c r="M224" s="179"/>
      <c r="N224" s="121"/>
      <c r="P224" s="121"/>
      <c r="Q224" s="151" t="s">
        <v>319</v>
      </c>
      <c r="R224" s="152" t="n">
        <v>-6.9</v>
      </c>
      <c r="S224" s="152" t="n">
        <v>740.5</v>
      </c>
      <c r="T224" s="153" t="n">
        <v>75</v>
      </c>
      <c r="U224" s="154" t="s">
        <v>77</v>
      </c>
      <c r="V224" s="153" t="n">
        <v>2</v>
      </c>
      <c r="W224" s="115" t="n">
        <v>0.75</v>
      </c>
      <c r="X224" s="116" t="n">
        <f aca="false">RANDBETWEEN(80,100)/100</f>
        <v>0.99</v>
      </c>
      <c r="Y224" s="117"/>
      <c r="Z224" s="118"/>
      <c r="AA224" s="119"/>
      <c r="AB224" s="123"/>
      <c r="AC224" s="124"/>
      <c r="AG224" s="186"/>
      <c r="AM224" s="128" t="n">
        <f aca="false">AM223-1</f>
        <v>44742</v>
      </c>
      <c r="AN224" s="129" t="str">
        <f aca="false">TEXT(AM224,"дддд")</f>
        <v>четверг</v>
      </c>
      <c r="AO224" s="130" t="n">
        <v>1</v>
      </c>
      <c r="AP224" s="131" t="n">
        <v>1</v>
      </c>
      <c r="AQ224" s="131" t="n">
        <f aca="false">RANDBETWEEN(0,1)</f>
        <v>0</v>
      </c>
      <c r="AR224" s="131" t="n">
        <v>1</v>
      </c>
      <c r="AS224" s="131" t="n">
        <f aca="false">RANDBETWEEN(0,1)</f>
        <v>1</v>
      </c>
      <c r="AT224" s="131" t="n">
        <v>1</v>
      </c>
      <c r="AU224" s="131" t="n">
        <f aca="false">RANDBETWEEN(0,1)</f>
        <v>0</v>
      </c>
      <c r="AV224" s="131" t="n">
        <v>0</v>
      </c>
      <c r="AW224" s="131" t="n">
        <f aca="false">RANDBETWEEN(0,1)</f>
        <v>0</v>
      </c>
      <c r="AX224" s="131" t="n">
        <f aca="false">RANDBETWEEN(0,1)</f>
        <v>0</v>
      </c>
      <c r="AY224" s="131" t="n">
        <f aca="false">RANDBETWEEN(0,1)</f>
        <v>0</v>
      </c>
      <c r="AZ224" s="131" t="n">
        <v>1</v>
      </c>
      <c r="BA224" s="131" t="n">
        <f aca="false">RANDBETWEEN(0,1)</f>
        <v>1</v>
      </c>
      <c r="BB224" s="131" t="n">
        <v>1</v>
      </c>
      <c r="BC224" s="131" t="n">
        <f aca="false">RANDBETWEEN(0,1)</f>
        <v>1</v>
      </c>
      <c r="BD224" s="131" t="n">
        <f aca="false">RANDBETWEEN(0,1)</f>
        <v>1</v>
      </c>
      <c r="BE224" s="132" t="n">
        <f aca="false">RANDBETWEEN(40/6,70/6)/10*$AK$24</f>
        <v>960</v>
      </c>
      <c r="BF224" s="133" t="n">
        <f aca="false">RANDBETWEEN(60,100)/100</f>
        <v>0.95</v>
      </c>
      <c r="BG224" s="132" t="n">
        <f aca="false">(AO224*$AK$8+AP224*$AK$9+AQ224*$AK$10+AR224*$AK$11+AS224*$AK$12+AT224*$AK$13+AU224*$AK$14+AV224*$AK$15+AW224*$AK$16+AX224*$AK$17+AY224*$AK$18+AZ224*$AK$19+BA224*$AK$20+BB224*$AK$21+BC224*$AK$22+BD224*$AK$23+BE224) * BF224</f>
        <v>8645</v>
      </c>
      <c r="BH224" s="133" t="n">
        <f aca="false">RANDBETWEEN(80,100)/100</f>
        <v>0.93</v>
      </c>
      <c r="BI224" s="132" t="n">
        <f aca="false">(AO224*$AK$8+AP224*$AK$9+AQ224*$AK$10+AR224*$AK$11+AS224*$AK$12+AT224*$AK$13+AU224*$AK$14+AV224*$AK$15+AW224*$AK$16+AX224*$AK$17+AY224*$AK$18+AZ224*$AK$19+BA224*$AK$20+BB224*$AK$21+BC224*$AK$22+BD224*$AK$23+BE224) * BH224</f>
        <v>8463</v>
      </c>
      <c r="BN224" s="134"/>
      <c r="BO224" s="135"/>
      <c r="BP224" s="156" t="n">
        <f aca="false">M1730</f>
        <v>45378.6163875</v>
      </c>
      <c r="BQ224" s="157" t="n">
        <f aca="false">AC1730</f>
        <v>17962.5455833333</v>
      </c>
      <c r="BT224" s="82" t="s">
        <v>79</v>
      </c>
      <c r="BU224" s="158"/>
      <c r="BV224" s="140" t="n">
        <f aca="false">QUOTIENT(BW224,$BW$5)</f>
        <v>54</v>
      </c>
      <c r="BW224" s="17" t="n">
        <v>216</v>
      </c>
      <c r="BX224" s="141" t="n">
        <f aca="false">DATE(2023,2,(1-QUOTIENT(BW224,$BW$5)))</f>
        <v>44904</v>
      </c>
      <c r="BY224" s="190" t="s">
        <v>80</v>
      </c>
      <c r="BZ224" s="143" t="e">
        <f aca="true">INDIRECT( ADDRESS(CELL("строка",BG224)-BW224+BV224,68)) * CL224</f>
        <v>#VALUE!</v>
      </c>
      <c r="CA224" s="144" t="e">
        <f aca="true">INDIRECT( ADDRESS(CELL("строка",BG224)-BW224+BV224,59)) *CI224</f>
        <v>#VALUE!</v>
      </c>
      <c r="CB224" s="145" t="e">
        <f aca="true">INDIRECT( ADDRESS(CELL("строка",BG224)-BW224+BV224,69)) * CL224</f>
        <v>#VALUE!</v>
      </c>
      <c r="CC224" s="146" t="e">
        <f aca="true">INDIRECT( ADDRESS(CELL("строка",BG224)-BW224+BV224,61)) *CI224</f>
        <v>#VALUE!</v>
      </c>
      <c r="CD224" s="147" t="e">
        <f aca="false">BZ224-CA224</f>
        <v>#VALUE!</v>
      </c>
      <c r="CE224" s="188" t="e">
        <f aca="false">CB224-CC224</f>
        <v>#VALUE!</v>
      </c>
      <c r="CI224" s="22" t="n">
        <f aca="false">$CI$4</f>
        <v>0.2</v>
      </c>
      <c r="CL224" s="23" t="n">
        <f aca="false">CL220</f>
        <v>0.25</v>
      </c>
    </row>
    <row r="225" customFormat="false" ht="13.25" hidden="false" customHeight="true" outlineLevel="0" collapsed="false">
      <c r="A225" s="151" t="s">
        <v>320</v>
      </c>
      <c r="B225" s="152" t="n">
        <v>5.6</v>
      </c>
      <c r="C225" s="152" t="n">
        <v>762.8</v>
      </c>
      <c r="D225" s="153" t="n">
        <v>71</v>
      </c>
      <c r="E225" s="154" t="s">
        <v>101</v>
      </c>
      <c r="F225" s="153" t="n">
        <v>4.5</v>
      </c>
      <c r="G225" s="115" t="n">
        <v>0.75</v>
      </c>
      <c r="H225" s="116" t="n">
        <f aca="false">RANDBETWEEN(80,100)/100</f>
        <v>0.83</v>
      </c>
      <c r="I225" s="117"/>
      <c r="J225" s="118"/>
      <c r="K225" s="119"/>
      <c r="L225" s="118"/>
      <c r="M225" s="179"/>
      <c r="N225" s="121"/>
      <c r="P225" s="121"/>
      <c r="Q225" s="151" t="s">
        <v>320</v>
      </c>
      <c r="R225" s="152" t="n">
        <v>-5.4</v>
      </c>
      <c r="S225" s="152" t="n">
        <v>740.8</v>
      </c>
      <c r="T225" s="153" t="n">
        <v>78</v>
      </c>
      <c r="U225" s="154" t="s">
        <v>93</v>
      </c>
      <c r="V225" s="153" t="n">
        <v>2</v>
      </c>
      <c r="W225" s="115" t="n">
        <v>0.9</v>
      </c>
      <c r="X225" s="116" t="n">
        <f aca="false">RANDBETWEEN(80,100)/100</f>
        <v>0.87</v>
      </c>
      <c r="Y225" s="117"/>
      <c r="Z225" s="118"/>
      <c r="AA225" s="119"/>
      <c r="AB225" s="123"/>
      <c r="AC225" s="124"/>
      <c r="AG225" s="186"/>
      <c r="AM225" s="128" t="n">
        <f aca="false">AM224-1</f>
        <v>44741</v>
      </c>
      <c r="AN225" s="129" t="str">
        <f aca="false">TEXT(AM225,"дддд")</f>
        <v>среда</v>
      </c>
      <c r="AO225" s="130" t="n">
        <v>1</v>
      </c>
      <c r="AP225" s="131" t="n">
        <v>1</v>
      </c>
      <c r="AQ225" s="131" t="n">
        <f aca="false">RANDBETWEEN(0,1)</f>
        <v>0</v>
      </c>
      <c r="AR225" s="131" t="n">
        <v>1</v>
      </c>
      <c r="AS225" s="131" t="n">
        <f aca="false">RANDBETWEEN(0,1)</f>
        <v>1</v>
      </c>
      <c r="AT225" s="131" t="n">
        <v>1</v>
      </c>
      <c r="AU225" s="131" t="n">
        <f aca="false">RANDBETWEEN(0,1)</f>
        <v>0</v>
      </c>
      <c r="AV225" s="131" t="n">
        <v>0</v>
      </c>
      <c r="AW225" s="131" t="n">
        <f aca="false">RANDBETWEEN(0,1)</f>
        <v>1</v>
      </c>
      <c r="AX225" s="131" t="n">
        <f aca="false">RANDBETWEEN(0,1)</f>
        <v>1</v>
      </c>
      <c r="AY225" s="131" t="n">
        <f aca="false">RANDBETWEEN(0,1)</f>
        <v>1</v>
      </c>
      <c r="AZ225" s="131" t="n">
        <v>1</v>
      </c>
      <c r="BA225" s="131" t="n">
        <f aca="false">RANDBETWEEN(0,1)</f>
        <v>0</v>
      </c>
      <c r="BB225" s="131" t="n">
        <v>1</v>
      </c>
      <c r="BC225" s="131" t="n">
        <f aca="false">RANDBETWEEN(0,1)</f>
        <v>1</v>
      </c>
      <c r="BD225" s="131" t="n">
        <f aca="false">RANDBETWEEN(0,1)</f>
        <v>0</v>
      </c>
      <c r="BE225" s="132" t="n">
        <f aca="false">RANDBETWEEN(40/6,70/6)/10*$AK$24</f>
        <v>1080</v>
      </c>
      <c r="BF225" s="133" t="n">
        <f aca="false">RANDBETWEEN(60,100)/100</f>
        <v>0.69</v>
      </c>
      <c r="BG225" s="132" t="n">
        <f aca="false">(AO225*$AK$8+AP225*$AK$9+AQ225*$AK$10+AR225*$AK$11+AS225*$AK$12+AT225*$AK$13+AU225*$AK$14+AV225*$AK$15+AW225*$AK$16+AX225*$AK$17+AY225*$AK$18+AZ225*$AK$19+BA225*$AK$20+BB225*$AK$21+BC225*$AK$22+BD225*$AK$23+BE225) * BF225</f>
        <v>8376.6</v>
      </c>
      <c r="BH225" s="133" t="n">
        <f aca="false">RANDBETWEEN(80,100)/100</f>
        <v>0.94</v>
      </c>
      <c r="BI225" s="132" t="n">
        <f aca="false">(AO225*$AK$8+AP225*$AK$9+AQ225*$AK$10+AR225*$AK$11+AS225*$AK$12+AT225*$AK$13+AU225*$AK$14+AV225*$AK$15+AW225*$AK$16+AX225*$AK$17+AY225*$AK$18+AZ225*$AK$19+BA225*$AK$20+BB225*$AK$21+BC225*$AK$22+BD225*$AK$23+BE225) * BH225</f>
        <v>11411.6</v>
      </c>
      <c r="BN225" s="134"/>
      <c r="BO225" s="135"/>
      <c r="BP225" s="156" t="n">
        <f aca="false">M1738</f>
        <v>39288.7590375</v>
      </c>
      <c r="BQ225" s="157" t="n">
        <f aca="false">AC1738</f>
        <v>19932.94625</v>
      </c>
      <c r="BT225" s="82"/>
      <c r="BU225" s="158"/>
      <c r="BV225" s="140" t="n">
        <f aca="false">QUOTIENT(BW225,$BW$5)</f>
        <v>54</v>
      </c>
      <c r="BW225" s="17" t="n">
        <v>217</v>
      </c>
      <c r="BX225" s="141"/>
      <c r="BY225" s="191" t="s">
        <v>84</v>
      </c>
      <c r="BZ225" s="160" t="e">
        <f aca="true">INDIRECT( ADDRESS(CELL("строка",BG225)-BW225+BV225,68)) * CL225</f>
        <v>#VALUE!</v>
      </c>
      <c r="CA225" s="161" t="e">
        <f aca="true">INDIRECT( ADDRESS(CELL("строка",BG225)-BW225+BV225,59)) *CI225</f>
        <v>#VALUE!</v>
      </c>
      <c r="CB225" s="162" t="e">
        <f aca="true">INDIRECT( ADDRESS(CELL("строка",BG225)-BW225+BV225,69)) * CL225</f>
        <v>#VALUE!</v>
      </c>
      <c r="CC225" s="163" t="e">
        <f aca="true">INDIRECT( ADDRESS(CELL("строка",BG225)-BW225+BV225,61)) *CI225</f>
        <v>#VALUE!</v>
      </c>
      <c r="CD225" s="164" t="e">
        <f aca="false">BZ225-CA225</f>
        <v>#VALUE!</v>
      </c>
      <c r="CE225" s="189" t="e">
        <f aca="false">CB225-CC225</f>
        <v>#VALUE!</v>
      </c>
      <c r="CI225" s="22" t="n">
        <f aca="false">$CI$5</f>
        <v>0.3</v>
      </c>
      <c r="CL225" s="23" t="n">
        <f aca="false">CL221</f>
        <v>0.25</v>
      </c>
    </row>
    <row r="226" customFormat="false" ht="13.25" hidden="false" customHeight="true" outlineLevel="0" collapsed="false">
      <c r="A226" s="151" t="s">
        <v>321</v>
      </c>
      <c r="B226" s="152" t="n">
        <v>-1.5</v>
      </c>
      <c r="C226" s="152" t="n">
        <v>763.8</v>
      </c>
      <c r="D226" s="153" t="n">
        <v>100</v>
      </c>
      <c r="E226" s="154" t="s">
        <v>101</v>
      </c>
      <c r="F226" s="153" t="n">
        <v>3</v>
      </c>
      <c r="G226" s="115" t="n">
        <v>0.75</v>
      </c>
      <c r="H226" s="116" t="n">
        <f aca="false">RANDBETWEEN(80,100)/100</f>
        <v>0.81</v>
      </c>
      <c r="I226" s="117"/>
      <c r="J226" s="118"/>
      <c r="K226" s="119"/>
      <c r="L226" s="118"/>
      <c r="M226" s="179"/>
      <c r="N226" s="121"/>
      <c r="P226" s="121"/>
      <c r="Q226" s="151" t="s">
        <v>321</v>
      </c>
      <c r="R226" s="152" t="n">
        <v>-4.9</v>
      </c>
      <c r="S226" s="152" t="n">
        <v>741.2</v>
      </c>
      <c r="T226" s="153" t="n">
        <v>81</v>
      </c>
      <c r="U226" s="154" t="s">
        <v>83</v>
      </c>
      <c r="V226" s="153" t="n">
        <v>1</v>
      </c>
      <c r="W226" s="115" t="n">
        <v>0.9</v>
      </c>
      <c r="X226" s="116" t="n">
        <f aca="false">RANDBETWEEN(80,100)/100</f>
        <v>0.96</v>
      </c>
      <c r="Y226" s="117"/>
      <c r="Z226" s="118"/>
      <c r="AA226" s="119"/>
      <c r="AB226" s="123"/>
      <c r="AC226" s="124"/>
      <c r="AG226" s="186"/>
      <c r="AM226" s="128" t="n">
        <f aca="false">AM225-1</f>
        <v>44740</v>
      </c>
      <c r="AN226" s="129" t="str">
        <f aca="false">TEXT(AM226,"дддд")</f>
        <v>вторник</v>
      </c>
      <c r="AO226" s="130" t="n">
        <v>1</v>
      </c>
      <c r="AP226" s="131" t="n">
        <v>1</v>
      </c>
      <c r="AQ226" s="131" t="n">
        <f aca="false">RANDBETWEEN(0,1)</f>
        <v>1</v>
      </c>
      <c r="AR226" s="131" t="n">
        <v>1</v>
      </c>
      <c r="AS226" s="131" t="n">
        <f aca="false">RANDBETWEEN(0,1)</f>
        <v>0</v>
      </c>
      <c r="AT226" s="131" t="n">
        <v>1</v>
      </c>
      <c r="AU226" s="131" t="n">
        <f aca="false">RANDBETWEEN(0,1)</f>
        <v>0</v>
      </c>
      <c r="AV226" s="131" t="n">
        <v>0</v>
      </c>
      <c r="AW226" s="131" t="n">
        <f aca="false">RANDBETWEEN(0,1)</f>
        <v>1</v>
      </c>
      <c r="AX226" s="131" t="n">
        <f aca="false">RANDBETWEEN(0,1)</f>
        <v>0</v>
      </c>
      <c r="AY226" s="131" t="n">
        <f aca="false">RANDBETWEEN(0,1)</f>
        <v>1</v>
      </c>
      <c r="AZ226" s="131" t="n">
        <v>1</v>
      </c>
      <c r="BA226" s="131" t="n">
        <f aca="false">RANDBETWEEN(0,1)</f>
        <v>0</v>
      </c>
      <c r="BB226" s="131" t="n">
        <v>1</v>
      </c>
      <c r="BC226" s="131" t="n">
        <f aca="false">RANDBETWEEN(0,1)</f>
        <v>0</v>
      </c>
      <c r="BD226" s="131" t="n">
        <f aca="false">RANDBETWEEN(0,1)</f>
        <v>1</v>
      </c>
      <c r="BE226" s="132" t="n">
        <f aca="false">RANDBETWEEN(40/6,70/6)/10*$AK$24</f>
        <v>840</v>
      </c>
      <c r="BF226" s="133" t="n">
        <f aca="false">RANDBETWEEN(60,100)/100</f>
        <v>0.94</v>
      </c>
      <c r="BG226" s="132" t="n">
        <f aca="false">(AO226*$AK$8+AP226*$AK$9+AQ226*$AK$10+AR226*$AK$11+AS226*$AK$12+AT226*$AK$13+AU226*$AK$14+AV226*$AK$15+AW226*$AK$16+AX226*$AK$17+AY226*$AK$18+AZ226*$AK$19+BA226*$AK$20+BB226*$AK$21+BC226*$AK$22+BD226*$AK$23+BE226) * BF226</f>
        <v>9776</v>
      </c>
      <c r="BH226" s="133" t="n">
        <f aca="false">RANDBETWEEN(80,100)/100</f>
        <v>0.8</v>
      </c>
      <c r="BI226" s="132" t="n">
        <f aca="false">(AO226*$AK$8+AP226*$AK$9+AQ226*$AK$10+AR226*$AK$11+AS226*$AK$12+AT226*$AK$13+AU226*$AK$14+AV226*$AK$15+AW226*$AK$16+AX226*$AK$17+AY226*$AK$18+AZ226*$AK$19+BA226*$AK$20+BB226*$AK$21+BC226*$AK$22+BD226*$AK$23+BE226) * BH226</f>
        <v>8320</v>
      </c>
      <c r="BN226" s="134"/>
      <c r="BO226" s="135"/>
      <c r="BP226" s="156" t="n">
        <f aca="false">M1746</f>
        <v>40150.3984375</v>
      </c>
      <c r="BQ226" s="157" t="n">
        <f aca="false">AC1746</f>
        <v>19700.47321875</v>
      </c>
      <c r="BT226" s="82"/>
      <c r="BU226" s="158"/>
      <c r="BV226" s="140" t="n">
        <f aca="false">QUOTIENT(BW226,$BW$5)</f>
        <v>54</v>
      </c>
      <c r="BW226" s="17" t="n">
        <v>218</v>
      </c>
      <c r="BX226" s="141"/>
      <c r="BY226" s="191" t="s">
        <v>58</v>
      </c>
      <c r="BZ226" s="160" t="e">
        <f aca="true">INDIRECT( ADDRESS(CELL("строка",BG226)-BW226+BV226,68)) * CL226</f>
        <v>#VALUE!</v>
      </c>
      <c r="CA226" s="161" t="e">
        <f aca="true">INDIRECT( ADDRESS(CELL("строка",BG226)-BW226+BV226,59)) *CI226</f>
        <v>#VALUE!</v>
      </c>
      <c r="CB226" s="162" t="e">
        <f aca="true">INDIRECT( ADDRESS(CELL("строка",BG226)-BW226+BV226,69)) * CL226</f>
        <v>#VALUE!</v>
      </c>
      <c r="CC226" s="163" t="e">
        <f aca="true">INDIRECT( ADDRESS(CELL("строка",BG226)-BW226+BV226,61)) *CI226</f>
        <v>#VALUE!</v>
      </c>
      <c r="CD226" s="164" t="e">
        <f aca="false">BZ226-CA226</f>
        <v>#VALUE!</v>
      </c>
      <c r="CE226" s="189" t="e">
        <f aca="false">CB226-CC226</f>
        <v>#VALUE!</v>
      </c>
      <c r="CI226" s="22" t="n">
        <f aca="false">$CI$6</f>
        <v>0.4</v>
      </c>
      <c r="CL226" s="23" t="n">
        <f aca="false">CL222</f>
        <v>0.25</v>
      </c>
    </row>
    <row r="227" customFormat="false" ht="13.25" hidden="false" customHeight="true" outlineLevel="0" collapsed="false">
      <c r="A227" s="151" t="s">
        <v>322</v>
      </c>
      <c r="B227" s="152" t="n">
        <v>-0.9</v>
      </c>
      <c r="C227" s="152" t="n">
        <v>764.2</v>
      </c>
      <c r="D227" s="153" t="n">
        <v>100</v>
      </c>
      <c r="E227" s="154" t="s">
        <v>129</v>
      </c>
      <c r="F227" s="153" t="n">
        <v>1.5</v>
      </c>
      <c r="G227" s="115" t="n">
        <v>0.25</v>
      </c>
      <c r="H227" s="116" t="n">
        <f aca="false">RANDBETWEEN(80,100)/100</f>
        <v>0.86</v>
      </c>
      <c r="I227" s="117"/>
      <c r="J227" s="118"/>
      <c r="K227" s="119"/>
      <c r="L227" s="118"/>
      <c r="M227" s="179"/>
      <c r="N227" s="121"/>
      <c r="P227" s="121"/>
      <c r="Q227" s="151" t="s">
        <v>322</v>
      </c>
      <c r="R227" s="152" t="n">
        <v>-3.8</v>
      </c>
      <c r="S227" s="152" t="n">
        <v>741.8</v>
      </c>
      <c r="T227" s="153" t="n">
        <v>81</v>
      </c>
      <c r="U227" s="154" t="s">
        <v>93</v>
      </c>
      <c r="V227" s="153" t="n">
        <v>1</v>
      </c>
      <c r="W227" s="115" t="n">
        <v>0.95</v>
      </c>
      <c r="X227" s="116" t="n">
        <f aca="false">RANDBETWEEN(80,100)/100</f>
        <v>0.8</v>
      </c>
      <c r="Y227" s="117"/>
      <c r="Z227" s="118"/>
      <c r="AA227" s="119"/>
      <c r="AB227" s="123"/>
      <c r="AC227" s="124"/>
      <c r="AG227" s="186"/>
      <c r="AM227" s="128" t="n">
        <f aca="false">AM226-1</f>
        <v>44739</v>
      </c>
      <c r="AN227" s="129" t="str">
        <f aca="false">TEXT(AM227,"дддд")</f>
        <v>понедельник</v>
      </c>
      <c r="AO227" s="130" t="n">
        <v>1</v>
      </c>
      <c r="AP227" s="131" t="n">
        <v>1</v>
      </c>
      <c r="AQ227" s="131" t="n">
        <f aca="false">RANDBETWEEN(0,1)</f>
        <v>0</v>
      </c>
      <c r="AR227" s="131" t="n">
        <v>1</v>
      </c>
      <c r="AS227" s="131" t="n">
        <f aca="false">RANDBETWEEN(0,1)</f>
        <v>1</v>
      </c>
      <c r="AT227" s="131" t="n">
        <v>1</v>
      </c>
      <c r="AU227" s="131" t="n">
        <f aca="false">RANDBETWEEN(0,1)</f>
        <v>0</v>
      </c>
      <c r="AV227" s="131" t="n">
        <v>0</v>
      </c>
      <c r="AW227" s="131" t="n">
        <f aca="false">RANDBETWEEN(0,1)</f>
        <v>1</v>
      </c>
      <c r="AX227" s="131" t="n">
        <f aca="false">RANDBETWEEN(0,1)</f>
        <v>1</v>
      </c>
      <c r="AY227" s="131" t="n">
        <f aca="false">RANDBETWEEN(0,1)</f>
        <v>1</v>
      </c>
      <c r="AZ227" s="131" t="n">
        <v>1</v>
      </c>
      <c r="BA227" s="131" t="n">
        <f aca="false">RANDBETWEEN(0,1)</f>
        <v>0</v>
      </c>
      <c r="BB227" s="131" t="n">
        <v>1</v>
      </c>
      <c r="BC227" s="131" t="n">
        <f aca="false">RANDBETWEEN(0,1)</f>
        <v>1</v>
      </c>
      <c r="BD227" s="131" t="n">
        <f aca="false">RANDBETWEEN(0,1)</f>
        <v>0</v>
      </c>
      <c r="BE227" s="132" t="n">
        <f aca="false">RANDBETWEEN(40/6,70/6)/10*$AK$24</f>
        <v>1200</v>
      </c>
      <c r="BF227" s="133" t="n">
        <f aca="false">RANDBETWEEN(60,100)/100</f>
        <v>0.92</v>
      </c>
      <c r="BG227" s="132" t="n">
        <f aca="false">(AO227*$AK$8+AP227*$AK$9+AQ227*$AK$10+AR227*$AK$11+AS227*$AK$12+AT227*$AK$13+AU227*$AK$14+AV227*$AK$15+AW227*$AK$16+AX227*$AK$17+AY227*$AK$18+AZ227*$AK$19+BA227*$AK$20+BB227*$AK$21+BC227*$AK$22+BD227*$AK$23+BE227) * BF227</f>
        <v>11279.2</v>
      </c>
      <c r="BH227" s="133" t="n">
        <f aca="false">RANDBETWEEN(80,100)/100</f>
        <v>0.86</v>
      </c>
      <c r="BI227" s="132" t="n">
        <f aca="false">(AO227*$AK$8+AP227*$AK$9+AQ227*$AK$10+AR227*$AK$11+AS227*$AK$12+AT227*$AK$13+AU227*$AK$14+AV227*$AK$15+AW227*$AK$16+AX227*$AK$17+AY227*$AK$18+AZ227*$AK$19+BA227*$AK$20+BB227*$AK$21+BC227*$AK$22+BD227*$AK$23+BE227) * BH227</f>
        <v>10543.6</v>
      </c>
      <c r="BN227" s="134"/>
      <c r="BO227" s="135"/>
      <c r="BP227" s="156" t="n">
        <f aca="false">M1754</f>
        <v>9690.75762499999</v>
      </c>
      <c r="BQ227" s="157" t="n">
        <f aca="false">AC1754</f>
        <v>19595.00675</v>
      </c>
      <c r="BT227" s="82" t="e">
        <f aca="false">IF(SUM(CD224:CD227) &gt; 0,0,(SUM(CD224:CD227))/(-$BM$10*1000))</f>
        <v>#VALUE!</v>
      </c>
      <c r="BU227" s="158" t="e">
        <f aca="false">IF(SUM(CE224:CE227) &gt; 0,0,(SUM(CE224:CE227))/(-$BM$10*1000))</f>
        <v>#VALUE!</v>
      </c>
      <c r="BV227" s="140" t="n">
        <f aca="false">QUOTIENT(BW227,$BW$5)</f>
        <v>54</v>
      </c>
      <c r="BW227" s="17" t="n">
        <v>219</v>
      </c>
      <c r="BX227" s="141"/>
      <c r="BY227" s="192" t="s">
        <v>75</v>
      </c>
      <c r="BZ227" s="172" t="e">
        <f aca="true">INDIRECT( ADDRESS(CELL("строка",BG227)-BW227+BV227,68)) * CL227</f>
        <v>#VALUE!</v>
      </c>
      <c r="CA227" s="173" t="e">
        <f aca="true">INDIRECT( ADDRESS(CELL("строка",BG227)-BW227+BV227,59)) * CI227</f>
        <v>#VALUE!</v>
      </c>
      <c r="CB227" s="174" t="e">
        <f aca="true">INDIRECT( ADDRESS(CELL("строка",BG227)-BW227+BV227,69)) * CL227</f>
        <v>#VALUE!</v>
      </c>
      <c r="CC227" s="175" t="e">
        <f aca="true">INDIRECT( ADDRESS(CELL("строка",BG227)-BW227+BV227,61)) *CI227</f>
        <v>#VALUE!</v>
      </c>
      <c r="CD227" s="176" t="e">
        <f aca="false">BZ227-CA227</f>
        <v>#VALUE!</v>
      </c>
      <c r="CE227" s="187" t="e">
        <f aca="false">CB227-CC227</f>
        <v>#VALUE!</v>
      </c>
      <c r="CI227" s="178" t="n">
        <f aca="false">$CI$7</f>
        <v>0.1</v>
      </c>
      <c r="CL227" s="23" t="n">
        <f aca="false">CL223</f>
        <v>0.25</v>
      </c>
    </row>
    <row r="228" customFormat="false" ht="13.25" hidden="false" customHeight="true" outlineLevel="0" collapsed="false">
      <c r="A228" s="151" t="s">
        <v>323</v>
      </c>
      <c r="B228" s="152" t="n">
        <v>0</v>
      </c>
      <c r="C228" s="152" t="n">
        <v>764.8</v>
      </c>
      <c r="D228" s="153" t="n">
        <v>100</v>
      </c>
      <c r="E228" s="154" t="s">
        <v>129</v>
      </c>
      <c r="F228" s="153" t="n">
        <v>3</v>
      </c>
      <c r="G228" s="115" t="n">
        <v>0.25</v>
      </c>
      <c r="H228" s="116" t="n">
        <f aca="false">RANDBETWEEN(80,100)/100</f>
        <v>0.84</v>
      </c>
      <c r="I228" s="117"/>
      <c r="J228" s="118"/>
      <c r="K228" s="119"/>
      <c r="L228" s="118"/>
      <c r="M228" s="179"/>
      <c r="N228" s="121"/>
      <c r="P228" s="121"/>
      <c r="Q228" s="151" t="s">
        <v>323</v>
      </c>
      <c r="R228" s="152" t="n">
        <v>-2.2</v>
      </c>
      <c r="S228" s="152" t="n">
        <v>742.3</v>
      </c>
      <c r="T228" s="153" t="n">
        <v>88</v>
      </c>
      <c r="U228" s="154" t="s">
        <v>93</v>
      </c>
      <c r="V228" s="153" t="n">
        <v>1</v>
      </c>
      <c r="W228" s="115" t="n">
        <v>0.95</v>
      </c>
      <c r="X228" s="116" t="n">
        <f aca="false">RANDBETWEEN(80,100)/100</f>
        <v>0.86</v>
      </c>
      <c r="Y228" s="117"/>
      <c r="Z228" s="118"/>
      <c r="AA228" s="119"/>
      <c r="AB228" s="123"/>
      <c r="AC228" s="124"/>
      <c r="AG228" s="186"/>
      <c r="AM228" s="128" t="n">
        <f aca="false">AM227-1</f>
        <v>44738</v>
      </c>
      <c r="AN228" s="129" t="str">
        <f aca="false">TEXT(AM228,"дддд")</f>
        <v>воскресенье</v>
      </c>
      <c r="AO228" s="130" t="n">
        <v>1</v>
      </c>
      <c r="AP228" s="131" t="n">
        <v>1</v>
      </c>
      <c r="AQ228" s="131" t="n">
        <f aca="false">RANDBETWEEN(0,1)</f>
        <v>1</v>
      </c>
      <c r="AR228" s="131" t="n">
        <v>1</v>
      </c>
      <c r="AS228" s="131" t="n">
        <f aca="false">RANDBETWEEN(0,1)</f>
        <v>1</v>
      </c>
      <c r="AT228" s="131" t="n">
        <v>1</v>
      </c>
      <c r="AU228" s="131" t="n">
        <f aca="false">RANDBETWEEN(0,1)</f>
        <v>0</v>
      </c>
      <c r="AV228" s="131" t="n">
        <v>0</v>
      </c>
      <c r="AW228" s="131" t="n">
        <f aca="false">RANDBETWEEN(0,1)</f>
        <v>1</v>
      </c>
      <c r="AX228" s="131" t="n">
        <f aca="false">RANDBETWEEN(0,1)</f>
        <v>1</v>
      </c>
      <c r="AY228" s="131" t="n">
        <f aca="false">RANDBETWEEN(0,1)</f>
        <v>0</v>
      </c>
      <c r="AZ228" s="131" t="n">
        <v>1</v>
      </c>
      <c r="BA228" s="131" t="n">
        <f aca="false">RANDBETWEEN(0,1)</f>
        <v>1</v>
      </c>
      <c r="BB228" s="131" t="n">
        <v>1</v>
      </c>
      <c r="BC228" s="131" t="n">
        <f aca="false">RANDBETWEEN(0,1)</f>
        <v>1</v>
      </c>
      <c r="BD228" s="131" t="n">
        <f aca="false">RANDBETWEEN(0,1)</f>
        <v>0</v>
      </c>
      <c r="BE228" s="132" t="n">
        <f aca="false">RANDBETWEEN(40/6,70/6)/10*$AK$24</f>
        <v>1320</v>
      </c>
      <c r="BF228" s="133" t="n">
        <f aca="false">RANDBETWEEN(60,100)/100</f>
        <v>0.88</v>
      </c>
      <c r="BG228" s="132" t="n">
        <f aca="false">(AO228*$AK$8+AP228*$AK$9+AQ228*$AK$10+AR228*$AK$11+AS228*$AK$12+AT228*$AK$13+AU228*$AK$14+AV228*$AK$15+AW228*$AK$16+AX228*$AK$17+AY228*$AK$18+AZ228*$AK$19+BA228*$AK$20+BB228*$AK$21+BC228*$AK$22+BD228*$AK$23+BE228) * BF228</f>
        <v>10454.4</v>
      </c>
      <c r="BH228" s="133" t="n">
        <f aca="false">RANDBETWEEN(80,100)/100</f>
        <v>0.82</v>
      </c>
      <c r="BI228" s="132" t="n">
        <f aca="false">(AO228*$AK$8+AP228*$AK$9+AQ228*$AK$10+AR228*$AK$11+AS228*$AK$12+AT228*$AK$13+AU228*$AK$14+AV228*$AK$15+AW228*$AK$16+AX228*$AK$17+AY228*$AK$18+AZ228*$AK$19+BA228*$AK$20+BB228*$AK$21+BC228*$AK$22+BD228*$AK$23+BE228) * BH228</f>
        <v>9741.6</v>
      </c>
      <c r="BN228" s="134"/>
      <c r="BO228" s="135"/>
      <c r="BP228" s="156" t="n">
        <f aca="false">M1762</f>
        <v>30776.0508333333</v>
      </c>
      <c r="BQ228" s="157" t="n">
        <f aca="false">AC1762</f>
        <v>19847.7860958333</v>
      </c>
      <c r="BT228" s="82" t="s">
        <v>79</v>
      </c>
      <c r="BU228" s="158"/>
      <c r="BV228" s="140" t="n">
        <f aca="false">QUOTIENT(BW228,$BW$5)</f>
        <v>55</v>
      </c>
      <c r="BW228" s="17" t="n">
        <v>220</v>
      </c>
      <c r="BX228" s="141" t="n">
        <f aca="false">DATE(2023,2,(1-QUOTIENT(BW228,$BW$5)))</f>
        <v>44903</v>
      </c>
      <c r="BY228" s="190" t="s">
        <v>80</v>
      </c>
      <c r="BZ228" s="143" t="e">
        <f aca="true">INDIRECT( ADDRESS(CELL("строка",BG228)-BW228+BV228,68)) * CL228</f>
        <v>#VALUE!</v>
      </c>
      <c r="CA228" s="144" t="e">
        <f aca="true">INDIRECT( ADDRESS(CELL("строка",BG228)-BW228+BV228,59)) *CI228</f>
        <v>#VALUE!</v>
      </c>
      <c r="CB228" s="145" t="e">
        <f aca="true">INDIRECT( ADDRESS(CELL("строка",BG228)-BW228+BV228,69)) * CL228</f>
        <v>#VALUE!</v>
      </c>
      <c r="CC228" s="146" t="e">
        <f aca="true">INDIRECT( ADDRESS(CELL("строка",BG228)-BW228+BV228,61)) *CI228</f>
        <v>#VALUE!</v>
      </c>
      <c r="CD228" s="147" t="e">
        <f aca="false">BZ228-CA228</f>
        <v>#VALUE!</v>
      </c>
      <c r="CE228" s="188" t="e">
        <f aca="false">CB228-CC228</f>
        <v>#VALUE!</v>
      </c>
      <c r="CI228" s="22" t="n">
        <f aca="false">$CI$4</f>
        <v>0.2</v>
      </c>
      <c r="CL228" s="23" t="n">
        <f aca="false">CL224</f>
        <v>0.25</v>
      </c>
    </row>
    <row r="229" customFormat="false" ht="13.25" hidden="false" customHeight="true" outlineLevel="0" collapsed="false">
      <c r="A229" s="151" t="s">
        <v>324</v>
      </c>
      <c r="B229" s="152" t="n">
        <v>2.5</v>
      </c>
      <c r="C229" s="152" t="n">
        <v>764.8</v>
      </c>
      <c r="D229" s="153" t="n">
        <v>100</v>
      </c>
      <c r="E229" s="154" t="s">
        <v>129</v>
      </c>
      <c r="F229" s="153" t="n">
        <v>3</v>
      </c>
      <c r="G229" s="182" t="s">
        <v>110</v>
      </c>
      <c r="H229" s="116" t="n">
        <f aca="false">RANDBETWEEN(80,100)/100</f>
        <v>0.91</v>
      </c>
      <c r="I229" s="117"/>
      <c r="J229" s="118"/>
      <c r="K229" s="119"/>
      <c r="L229" s="118"/>
      <c r="M229" s="179"/>
      <c r="N229" s="121"/>
      <c r="P229" s="121"/>
      <c r="Q229" s="151" t="s">
        <v>324</v>
      </c>
      <c r="R229" s="152" t="n">
        <v>-2</v>
      </c>
      <c r="S229" s="152" t="n">
        <v>742.9</v>
      </c>
      <c r="T229" s="153" t="n">
        <v>94</v>
      </c>
      <c r="U229" s="154" t="s">
        <v>101</v>
      </c>
      <c r="V229" s="153" t="n">
        <v>2</v>
      </c>
      <c r="W229" s="115" t="n">
        <v>0.9</v>
      </c>
      <c r="X229" s="116" t="n">
        <f aca="false">RANDBETWEEN(80,100)/100</f>
        <v>0.86</v>
      </c>
      <c r="Y229" s="117"/>
      <c r="Z229" s="118"/>
      <c r="AA229" s="119"/>
      <c r="AB229" s="123"/>
      <c r="AC229" s="124"/>
      <c r="AG229" s="186"/>
      <c r="AM229" s="128" t="n">
        <f aca="false">AM228-1</f>
        <v>44737</v>
      </c>
      <c r="AN229" s="129" t="str">
        <f aca="false">TEXT(AM229,"дддд")</f>
        <v>суббота</v>
      </c>
      <c r="AO229" s="130" t="n">
        <v>1</v>
      </c>
      <c r="AP229" s="131" t="n">
        <v>1</v>
      </c>
      <c r="AQ229" s="131" t="n">
        <f aca="false">RANDBETWEEN(0,1)</f>
        <v>1</v>
      </c>
      <c r="AR229" s="131" t="n">
        <v>1</v>
      </c>
      <c r="AS229" s="131" t="n">
        <f aca="false">RANDBETWEEN(0,1)</f>
        <v>1</v>
      </c>
      <c r="AT229" s="131" t="n">
        <v>1</v>
      </c>
      <c r="AU229" s="131" t="n">
        <f aca="false">RANDBETWEEN(0,1)</f>
        <v>0</v>
      </c>
      <c r="AV229" s="131" t="n">
        <v>0</v>
      </c>
      <c r="AW229" s="131" t="n">
        <f aca="false">RANDBETWEEN(0,1)</f>
        <v>1</v>
      </c>
      <c r="AX229" s="131" t="n">
        <f aca="false">RANDBETWEEN(0,1)</f>
        <v>0</v>
      </c>
      <c r="AY229" s="131" t="n">
        <f aca="false">RANDBETWEEN(0,1)</f>
        <v>0</v>
      </c>
      <c r="AZ229" s="131" t="n">
        <v>1</v>
      </c>
      <c r="BA229" s="131" t="n">
        <f aca="false">RANDBETWEEN(0,1)</f>
        <v>0</v>
      </c>
      <c r="BB229" s="131" t="n">
        <v>1</v>
      </c>
      <c r="BC229" s="131" t="n">
        <f aca="false">RANDBETWEEN(0,1)</f>
        <v>1</v>
      </c>
      <c r="BD229" s="131" t="n">
        <f aca="false">RANDBETWEEN(0,1)</f>
        <v>0</v>
      </c>
      <c r="BE229" s="132" t="n">
        <f aca="false">RANDBETWEEN(40/6,70/6)/10*$AK$24</f>
        <v>1320</v>
      </c>
      <c r="BF229" s="133" t="n">
        <f aca="false">RANDBETWEEN(60,100)/100</f>
        <v>0.85</v>
      </c>
      <c r="BG229" s="132" t="n">
        <f aca="false">(AO229*$AK$8+AP229*$AK$9+AQ229*$AK$10+AR229*$AK$11+AS229*$AK$12+AT229*$AK$13+AU229*$AK$14+AV229*$AK$15+AW229*$AK$16+AX229*$AK$17+AY229*$AK$18+AZ229*$AK$19+BA229*$AK$20+BB229*$AK$21+BC229*$AK$22+BD229*$AK$23+BE229) * BF229</f>
        <v>8721</v>
      </c>
      <c r="BH229" s="133" t="n">
        <f aca="false">RANDBETWEEN(80,100)/100</f>
        <v>0.86</v>
      </c>
      <c r="BI229" s="132" t="n">
        <f aca="false">(AO229*$AK$8+AP229*$AK$9+AQ229*$AK$10+AR229*$AK$11+AS229*$AK$12+AT229*$AK$13+AU229*$AK$14+AV229*$AK$15+AW229*$AK$16+AX229*$AK$17+AY229*$AK$18+AZ229*$AK$19+BA229*$AK$20+BB229*$AK$21+BC229*$AK$22+BD229*$AK$23+BE229) * BH229</f>
        <v>8823.6</v>
      </c>
      <c r="BN229" s="134"/>
      <c r="BO229" s="135"/>
      <c r="BP229" s="156" t="n">
        <f aca="false">M1770</f>
        <v>41778.8262546875</v>
      </c>
      <c r="BQ229" s="157" t="n">
        <f aca="false">AC1770</f>
        <v>19661.4784114583</v>
      </c>
      <c r="BT229" s="82"/>
      <c r="BU229" s="158"/>
      <c r="BV229" s="140" t="n">
        <f aca="false">QUOTIENT(BW229,$BW$5)</f>
        <v>55</v>
      </c>
      <c r="BW229" s="17" t="n">
        <v>221</v>
      </c>
      <c r="BX229" s="141"/>
      <c r="BY229" s="191" t="s">
        <v>84</v>
      </c>
      <c r="BZ229" s="160" t="e">
        <f aca="true">INDIRECT( ADDRESS(CELL("строка",BG229)-BW229+BV229,68)) * CL229</f>
        <v>#VALUE!</v>
      </c>
      <c r="CA229" s="161" t="e">
        <f aca="true">INDIRECT( ADDRESS(CELL("строка",BG229)-BW229+BV229,59)) *CI229</f>
        <v>#VALUE!</v>
      </c>
      <c r="CB229" s="162" t="e">
        <f aca="true">INDIRECT( ADDRESS(CELL("строка",BG229)-BW229+BV229,69)) * CL229</f>
        <v>#VALUE!</v>
      </c>
      <c r="CC229" s="163" t="e">
        <f aca="true">INDIRECT( ADDRESS(CELL("строка",BG229)-BW229+BV229,61)) *CI229</f>
        <v>#VALUE!</v>
      </c>
      <c r="CD229" s="164" t="e">
        <f aca="false">BZ229-CA229</f>
        <v>#VALUE!</v>
      </c>
      <c r="CE229" s="189" t="e">
        <f aca="false">CB229-CC229</f>
        <v>#VALUE!</v>
      </c>
      <c r="CI229" s="22" t="n">
        <f aca="false">$CI$5</f>
        <v>0.3</v>
      </c>
      <c r="CL229" s="23" t="n">
        <f aca="false">CL225</f>
        <v>0.25</v>
      </c>
    </row>
    <row r="230" customFormat="false" ht="13.25" hidden="false" customHeight="true" outlineLevel="0" collapsed="false">
      <c r="A230" s="151" t="s">
        <v>325</v>
      </c>
      <c r="B230" s="152" t="n">
        <v>5.4</v>
      </c>
      <c r="C230" s="152" t="n">
        <v>763.9</v>
      </c>
      <c r="D230" s="153" t="n">
        <v>91</v>
      </c>
      <c r="E230" s="154" t="s">
        <v>93</v>
      </c>
      <c r="F230" s="153" t="n">
        <v>7.5</v>
      </c>
      <c r="G230" s="115" t="n">
        <v>0.9</v>
      </c>
      <c r="H230" s="116" t="n">
        <f aca="false">RANDBETWEEN(80,100)/100</f>
        <v>0.88</v>
      </c>
      <c r="I230" s="117" t="n">
        <v>0.369583333333333</v>
      </c>
      <c r="J230" s="118" t="n">
        <v>0.369583333333333</v>
      </c>
      <c r="K230" s="119" t="n">
        <f aca="false">(J230 * 24) * $B$3 * $F$3 * (1 - 0.7*AVERAGE(G230:G237)) * AVERAGE(H230:H237)</f>
        <v>5579.3187</v>
      </c>
      <c r="L230" s="118" t="n">
        <f aca="false">IF(AVERAGE(F230:F237)&gt; $J$3, $B$4*$F$4*AVERAGE(F230:F237)/$B$5*24*AVERAGE(H230:H237), $B$4*$F$4*AVERAGE(F230:F237)/$B$5*24*AVERAGE(H230:H237) * 0.2)</f>
        <v>23859</v>
      </c>
      <c r="M230" s="179" t="n">
        <f aca="false">K230+L230</f>
        <v>29438.3187</v>
      </c>
      <c r="N230" s="121"/>
      <c r="P230" s="121"/>
      <c r="Q230" s="151" t="s">
        <v>325</v>
      </c>
      <c r="R230" s="152" t="n">
        <v>-2.7</v>
      </c>
      <c r="S230" s="152" t="n">
        <v>744</v>
      </c>
      <c r="T230" s="153" t="n">
        <v>92</v>
      </c>
      <c r="U230" s="154" t="s">
        <v>101</v>
      </c>
      <c r="V230" s="153" t="n">
        <v>1</v>
      </c>
      <c r="W230" s="115" t="n">
        <v>0.9</v>
      </c>
      <c r="X230" s="116" t="n">
        <f aca="false">RANDBETWEEN(80,100)/100</f>
        <v>0.83</v>
      </c>
      <c r="Y230" s="117" t="n">
        <v>0.299571759259259</v>
      </c>
      <c r="Z230" s="118" t="n">
        <v>0.299571759259259</v>
      </c>
      <c r="AA230" s="119" t="n">
        <f aca="false">(Z230 * 24) * $B$3 * $F$3 * (1 - 0.7 * AVERAGE(W230:W237)) * AVERAGE(X230:X237)</f>
        <v>2831.1553359375</v>
      </c>
      <c r="AB230" s="123" t="n">
        <f aca="false">IF(AVERAGE(V230:V237)&gt; $J$3, $B$4*$F$4*AVERAGE(V230:V237)/$B$5*24*AVERAGE(X230:X237), $B$4*$F$4*AVERAGE(V230:V237)/$B$5*24*AVERAGE(X230:X237) * 0.2)</f>
        <v>2154</v>
      </c>
      <c r="AC230" s="124" t="n">
        <f aca="false">AA230+AB230</f>
        <v>4985.1553359375</v>
      </c>
      <c r="AG230" s="186"/>
      <c r="AM230" s="128" t="n">
        <f aca="false">AM229-1</f>
        <v>44736</v>
      </c>
      <c r="AN230" s="129" t="str">
        <f aca="false">TEXT(AM230,"дддд")</f>
        <v>пятница</v>
      </c>
      <c r="AO230" s="130" t="n">
        <v>1</v>
      </c>
      <c r="AP230" s="131" t="n">
        <v>1</v>
      </c>
      <c r="AQ230" s="131" t="n">
        <f aca="false">RANDBETWEEN(0,1)</f>
        <v>0</v>
      </c>
      <c r="AR230" s="131" t="n">
        <v>1</v>
      </c>
      <c r="AS230" s="131" t="n">
        <f aca="false">RANDBETWEEN(0,1)</f>
        <v>1</v>
      </c>
      <c r="AT230" s="131" t="n">
        <v>1</v>
      </c>
      <c r="AU230" s="131" t="n">
        <f aca="false">RANDBETWEEN(0,1)</f>
        <v>0</v>
      </c>
      <c r="AV230" s="131" t="n">
        <v>0</v>
      </c>
      <c r="AW230" s="131" t="n">
        <f aca="false">RANDBETWEEN(0,1)</f>
        <v>0</v>
      </c>
      <c r="AX230" s="131" t="n">
        <f aca="false">RANDBETWEEN(0,1)</f>
        <v>1</v>
      </c>
      <c r="AY230" s="131" t="n">
        <f aca="false">RANDBETWEEN(0,1)</f>
        <v>1</v>
      </c>
      <c r="AZ230" s="131" t="n">
        <v>1</v>
      </c>
      <c r="BA230" s="131" t="n">
        <f aca="false">RANDBETWEEN(0,1)</f>
        <v>0</v>
      </c>
      <c r="BB230" s="131" t="n">
        <v>1</v>
      </c>
      <c r="BC230" s="131" t="n">
        <f aca="false">RANDBETWEEN(0,1)</f>
        <v>1</v>
      </c>
      <c r="BD230" s="131" t="n">
        <f aca="false">RANDBETWEEN(0,1)</f>
        <v>1</v>
      </c>
      <c r="BE230" s="132" t="n">
        <f aca="false">RANDBETWEEN(40/6,70/6)/10*$AK$24</f>
        <v>1320</v>
      </c>
      <c r="BF230" s="133" t="n">
        <f aca="false">RANDBETWEEN(60,100)/100</f>
        <v>0.68</v>
      </c>
      <c r="BG230" s="132" t="n">
        <f aca="false">(AO230*$AK$8+AP230*$AK$9+AQ230*$AK$10+AR230*$AK$11+AS230*$AK$12+AT230*$AK$13+AU230*$AK$14+AV230*$AK$15+AW230*$AK$16+AX230*$AK$17+AY230*$AK$18+AZ230*$AK$19+BA230*$AK$20+BB230*$AK$21+BC230*$AK$22+BD230*$AK$23+BE230) * BF230</f>
        <v>7602.4</v>
      </c>
      <c r="BH230" s="133" t="n">
        <f aca="false">RANDBETWEEN(80,100)/100</f>
        <v>0.88</v>
      </c>
      <c r="BI230" s="132" t="n">
        <f aca="false">(AO230*$AK$8+AP230*$AK$9+AQ230*$AK$10+AR230*$AK$11+AS230*$AK$12+AT230*$AK$13+AU230*$AK$14+AV230*$AK$15+AW230*$AK$16+AX230*$AK$17+AY230*$AK$18+AZ230*$AK$19+BA230*$AK$20+BB230*$AK$21+BC230*$AK$22+BD230*$AK$23+BE230) * BH230</f>
        <v>9838.4</v>
      </c>
      <c r="BN230" s="134"/>
      <c r="BO230" s="135"/>
      <c r="BP230" s="156" t="n">
        <f aca="false">M1778</f>
        <v>50358.238725</v>
      </c>
      <c r="BQ230" s="157" t="n">
        <f aca="false">AC1778</f>
        <v>21160.736675</v>
      </c>
      <c r="BT230" s="82"/>
      <c r="BU230" s="158"/>
      <c r="BV230" s="140" t="n">
        <f aca="false">QUOTIENT(BW230,$BW$5)</f>
        <v>55</v>
      </c>
      <c r="BW230" s="17" t="n">
        <v>222</v>
      </c>
      <c r="BX230" s="141"/>
      <c r="BY230" s="191" t="s">
        <v>58</v>
      </c>
      <c r="BZ230" s="160" t="e">
        <f aca="true">INDIRECT( ADDRESS(CELL("строка",BG230)-BW230+BV230,68)) * CL230</f>
        <v>#VALUE!</v>
      </c>
      <c r="CA230" s="161" t="e">
        <f aca="true">INDIRECT( ADDRESS(CELL("строка",BG230)-BW230+BV230,59)) *CI230</f>
        <v>#VALUE!</v>
      </c>
      <c r="CB230" s="162" t="e">
        <f aca="true">INDIRECT( ADDRESS(CELL("строка",BG230)-BW230+BV230,69)) * CL230</f>
        <v>#VALUE!</v>
      </c>
      <c r="CC230" s="163" t="e">
        <f aca="true">INDIRECT( ADDRESS(CELL("строка",BG230)-BW230+BV230,61)) *CI230</f>
        <v>#VALUE!</v>
      </c>
      <c r="CD230" s="164" t="e">
        <f aca="false">BZ230-CA230</f>
        <v>#VALUE!</v>
      </c>
      <c r="CE230" s="189" t="e">
        <f aca="false">CB230-CC230</f>
        <v>#VALUE!</v>
      </c>
      <c r="CI230" s="22" t="n">
        <f aca="false">$CI$6</f>
        <v>0.4</v>
      </c>
      <c r="CL230" s="23" t="n">
        <f aca="false">CL226</f>
        <v>0.25</v>
      </c>
    </row>
    <row r="231" customFormat="false" ht="13.25" hidden="false" customHeight="true" outlineLevel="0" collapsed="false">
      <c r="A231" s="151" t="s">
        <v>326</v>
      </c>
      <c r="B231" s="152" t="n">
        <v>7.1</v>
      </c>
      <c r="C231" s="152" t="n">
        <v>762.9</v>
      </c>
      <c r="D231" s="153" t="n">
        <v>100</v>
      </c>
      <c r="E231" s="154" t="s">
        <v>129</v>
      </c>
      <c r="F231" s="153" t="n">
        <v>3</v>
      </c>
      <c r="G231" s="115" t="n">
        <v>0.9</v>
      </c>
      <c r="H231" s="116" t="n">
        <f aca="false">RANDBETWEEN(80,100)/100</f>
        <v>0.86</v>
      </c>
      <c r="I231" s="117"/>
      <c r="J231" s="118"/>
      <c r="K231" s="119"/>
      <c r="L231" s="118"/>
      <c r="M231" s="179"/>
      <c r="N231" s="121"/>
      <c r="P231" s="121"/>
      <c r="Q231" s="151" t="s">
        <v>326</v>
      </c>
      <c r="R231" s="152" t="n">
        <v>-3.5</v>
      </c>
      <c r="S231" s="152" t="n">
        <v>746.2</v>
      </c>
      <c r="T231" s="153" t="n">
        <v>81</v>
      </c>
      <c r="U231" s="154" t="s">
        <v>101</v>
      </c>
      <c r="V231" s="153" t="n">
        <v>1</v>
      </c>
      <c r="W231" s="115" t="n">
        <v>0.9</v>
      </c>
      <c r="X231" s="116" t="n">
        <f aca="false">RANDBETWEEN(80,100)/100</f>
        <v>0.9</v>
      </c>
      <c r="Y231" s="117"/>
      <c r="Z231" s="118"/>
      <c r="AA231" s="119"/>
      <c r="AB231" s="123"/>
      <c r="AC231" s="124"/>
      <c r="AG231" s="186"/>
      <c r="AM231" s="128" t="n">
        <f aca="false">AM230-1</f>
        <v>44735</v>
      </c>
      <c r="AN231" s="129" t="str">
        <f aca="false">TEXT(AM231,"дддд")</f>
        <v>четверг</v>
      </c>
      <c r="AO231" s="130" t="n">
        <v>1</v>
      </c>
      <c r="AP231" s="131" t="n">
        <v>1</v>
      </c>
      <c r="AQ231" s="131" t="n">
        <f aca="false">RANDBETWEEN(0,1)</f>
        <v>1</v>
      </c>
      <c r="AR231" s="131" t="n">
        <v>1</v>
      </c>
      <c r="AS231" s="131" t="n">
        <f aca="false">RANDBETWEEN(0,1)</f>
        <v>0</v>
      </c>
      <c r="AT231" s="131" t="n">
        <v>1</v>
      </c>
      <c r="AU231" s="131" t="n">
        <f aca="false">RANDBETWEEN(0,1)</f>
        <v>1</v>
      </c>
      <c r="AV231" s="131" t="n">
        <v>0</v>
      </c>
      <c r="AW231" s="131" t="n">
        <f aca="false">RANDBETWEEN(0,1)</f>
        <v>1</v>
      </c>
      <c r="AX231" s="131" t="n">
        <f aca="false">RANDBETWEEN(0,1)</f>
        <v>1</v>
      </c>
      <c r="AY231" s="131" t="n">
        <f aca="false">RANDBETWEEN(0,1)</f>
        <v>0</v>
      </c>
      <c r="AZ231" s="131" t="n">
        <v>1</v>
      </c>
      <c r="BA231" s="131" t="n">
        <f aca="false">RANDBETWEEN(0,1)</f>
        <v>0</v>
      </c>
      <c r="BB231" s="131" t="n">
        <v>1</v>
      </c>
      <c r="BC231" s="131" t="n">
        <f aca="false">RANDBETWEEN(0,1)</f>
        <v>0</v>
      </c>
      <c r="BD231" s="131" t="n">
        <f aca="false">RANDBETWEEN(0,1)</f>
        <v>0</v>
      </c>
      <c r="BE231" s="132" t="n">
        <f aca="false">RANDBETWEEN(40/6,70/6)/10*$AK$24</f>
        <v>1440</v>
      </c>
      <c r="BF231" s="133" t="n">
        <f aca="false">RANDBETWEEN(60,100)/100</f>
        <v>0.73</v>
      </c>
      <c r="BG231" s="132" t="n">
        <f aca="false">(AO231*$AK$8+AP231*$AK$9+AQ231*$AK$10+AR231*$AK$11+AS231*$AK$12+AT231*$AK$13+AU231*$AK$14+AV231*$AK$15+AW231*$AK$16+AX231*$AK$17+AY231*$AK$18+AZ231*$AK$19+BA231*$AK$20+BB231*$AK$21+BC231*$AK$22+BD231*$AK$23+BE231) * BF231</f>
        <v>7869.4</v>
      </c>
      <c r="BH231" s="133" t="n">
        <f aca="false">RANDBETWEEN(80,100)/100</f>
        <v>0.81</v>
      </c>
      <c r="BI231" s="132" t="n">
        <f aca="false">(AO231*$AK$8+AP231*$AK$9+AQ231*$AK$10+AR231*$AK$11+AS231*$AK$12+AT231*$AK$13+AU231*$AK$14+AV231*$AK$15+AW231*$AK$16+AX231*$AK$17+AY231*$AK$18+AZ231*$AK$19+BA231*$AK$20+BB231*$AK$21+BC231*$AK$22+BD231*$AK$23+BE231) * BH231</f>
        <v>8731.8</v>
      </c>
      <c r="BN231" s="134"/>
      <c r="BO231" s="135"/>
      <c r="BP231" s="156" t="n">
        <f aca="false">M1786</f>
        <v>46185.0500666667</v>
      </c>
      <c r="BQ231" s="157" t="n">
        <f aca="false">AC1786</f>
        <v>21209.50625</v>
      </c>
      <c r="BT231" s="82" t="e">
        <f aca="false">IF(SUM(CD228:CD231) &gt; 0,0,(SUM(CD228:CD231))/(-$BM$10*1000))</f>
        <v>#VALUE!</v>
      </c>
      <c r="BU231" s="158" t="e">
        <f aca="false">IF(SUM(CE228:CE231) &gt; 0,0,(SUM(CE228:CE231))/(-$BM$10*1000))</f>
        <v>#VALUE!</v>
      </c>
      <c r="BV231" s="140" t="n">
        <f aca="false">QUOTIENT(BW231,$BW$5)</f>
        <v>55</v>
      </c>
      <c r="BW231" s="17" t="n">
        <v>223</v>
      </c>
      <c r="BX231" s="141"/>
      <c r="BY231" s="192" t="s">
        <v>75</v>
      </c>
      <c r="BZ231" s="172" t="e">
        <f aca="true">INDIRECT( ADDRESS(CELL("строка",BG231)-BW231+BV231,68)) * CL231</f>
        <v>#VALUE!</v>
      </c>
      <c r="CA231" s="173" t="e">
        <f aca="true">INDIRECT( ADDRESS(CELL("строка",BG231)-BW231+BV231,59)) * CI231</f>
        <v>#VALUE!</v>
      </c>
      <c r="CB231" s="174" t="e">
        <f aca="true">INDIRECT( ADDRESS(CELL("строка",BG231)-BW231+BV231,69)) * CL231</f>
        <v>#VALUE!</v>
      </c>
      <c r="CC231" s="175" t="e">
        <f aca="true">INDIRECT( ADDRESS(CELL("строка",BG231)-BW231+BV231,61)) *CI231</f>
        <v>#VALUE!</v>
      </c>
      <c r="CD231" s="176" t="e">
        <f aca="false">BZ231-CA231</f>
        <v>#VALUE!</v>
      </c>
      <c r="CE231" s="187" t="e">
        <f aca="false">CB231-CC231</f>
        <v>#VALUE!</v>
      </c>
      <c r="CI231" s="178" t="n">
        <f aca="false">$CI$7</f>
        <v>0.1</v>
      </c>
      <c r="CL231" s="23" t="n">
        <f aca="false">CL227</f>
        <v>0.25</v>
      </c>
    </row>
    <row r="232" customFormat="false" ht="13.25" hidden="false" customHeight="true" outlineLevel="0" collapsed="false">
      <c r="A232" s="151" t="s">
        <v>327</v>
      </c>
      <c r="B232" s="152" t="n">
        <v>7.5</v>
      </c>
      <c r="C232" s="152" t="n">
        <v>762.5</v>
      </c>
      <c r="D232" s="153" t="n">
        <v>90</v>
      </c>
      <c r="E232" s="154" t="s">
        <v>93</v>
      </c>
      <c r="F232" s="153" t="n">
        <v>4.5</v>
      </c>
      <c r="G232" s="115" t="n">
        <v>0.9</v>
      </c>
      <c r="H232" s="116" t="n">
        <f aca="false">RANDBETWEEN(80,100)/100</f>
        <v>0.81</v>
      </c>
      <c r="I232" s="117"/>
      <c r="J232" s="118"/>
      <c r="K232" s="119"/>
      <c r="L232" s="118"/>
      <c r="M232" s="179"/>
      <c r="N232" s="121"/>
      <c r="P232" s="121"/>
      <c r="Q232" s="151" t="s">
        <v>327</v>
      </c>
      <c r="R232" s="152" t="n">
        <v>-4</v>
      </c>
      <c r="S232" s="152" t="n">
        <v>746.8</v>
      </c>
      <c r="T232" s="153" t="n">
        <v>77</v>
      </c>
      <c r="U232" s="154" t="s">
        <v>129</v>
      </c>
      <c r="V232" s="153" t="n">
        <v>1</v>
      </c>
      <c r="W232" s="115" t="n">
        <v>0.9</v>
      </c>
      <c r="X232" s="116" t="n">
        <f aca="false">RANDBETWEEN(80,100)/100</f>
        <v>0.95</v>
      </c>
      <c r="Y232" s="117"/>
      <c r="Z232" s="118"/>
      <c r="AA232" s="119"/>
      <c r="AB232" s="123"/>
      <c r="AC232" s="124"/>
      <c r="AG232" s="186"/>
      <c r="AM232" s="128" t="n">
        <f aca="false">AM231-1</f>
        <v>44734</v>
      </c>
      <c r="AN232" s="129" t="str">
        <f aca="false">TEXT(AM232,"дддд")</f>
        <v>среда</v>
      </c>
      <c r="AO232" s="130" t="n">
        <v>1</v>
      </c>
      <c r="AP232" s="131" t="n">
        <v>1</v>
      </c>
      <c r="AQ232" s="131" t="n">
        <f aca="false">RANDBETWEEN(0,1)</f>
        <v>1</v>
      </c>
      <c r="AR232" s="131" t="n">
        <v>1</v>
      </c>
      <c r="AS232" s="131" t="n">
        <f aca="false">RANDBETWEEN(0,1)</f>
        <v>0</v>
      </c>
      <c r="AT232" s="131" t="n">
        <v>1</v>
      </c>
      <c r="AU232" s="131" t="n">
        <f aca="false">RANDBETWEEN(0,1)</f>
        <v>1</v>
      </c>
      <c r="AV232" s="131" t="n">
        <v>0</v>
      </c>
      <c r="AW232" s="131" t="n">
        <f aca="false">RANDBETWEEN(0,1)</f>
        <v>0</v>
      </c>
      <c r="AX232" s="131" t="n">
        <f aca="false">RANDBETWEEN(0,1)</f>
        <v>0</v>
      </c>
      <c r="AY232" s="131" t="n">
        <f aca="false">RANDBETWEEN(0,1)</f>
        <v>1</v>
      </c>
      <c r="AZ232" s="131" t="n">
        <v>1</v>
      </c>
      <c r="BA232" s="131" t="n">
        <f aca="false">RANDBETWEEN(0,1)</f>
        <v>0</v>
      </c>
      <c r="BB232" s="131" t="n">
        <v>1</v>
      </c>
      <c r="BC232" s="131" t="n">
        <f aca="false">RANDBETWEEN(0,1)</f>
        <v>0</v>
      </c>
      <c r="BD232" s="131" t="n">
        <f aca="false">RANDBETWEEN(0,1)</f>
        <v>0</v>
      </c>
      <c r="BE232" s="132" t="n">
        <f aca="false">RANDBETWEEN(40/6,70/6)/10*$AK$24</f>
        <v>1320</v>
      </c>
      <c r="BF232" s="133" t="n">
        <f aca="false">RANDBETWEEN(60,100)/100</f>
        <v>0.87</v>
      </c>
      <c r="BG232" s="132" t="n">
        <f aca="false">(AO232*$AK$8+AP232*$AK$9+AQ232*$AK$10+AR232*$AK$11+AS232*$AK$12+AT232*$AK$13+AU232*$AK$14+AV232*$AK$15+AW232*$AK$16+AX232*$AK$17+AY232*$AK$18+AZ232*$AK$19+BA232*$AK$20+BB232*$AK$21+BC232*$AK$22+BD232*$AK$23+BE232) * BF232</f>
        <v>8212.8</v>
      </c>
      <c r="BH232" s="133" t="n">
        <f aca="false">RANDBETWEEN(80,100)/100</f>
        <v>0.84</v>
      </c>
      <c r="BI232" s="132" t="n">
        <f aca="false">(AO232*$AK$8+AP232*$AK$9+AQ232*$AK$10+AR232*$AK$11+AS232*$AK$12+AT232*$AK$13+AU232*$AK$14+AV232*$AK$15+AW232*$AK$16+AX232*$AK$17+AY232*$AK$18+AZ232*$AK$19+BA232*$AK$20+BB232*$AK$21+BC232*$AK$22+BD232*$AK$23+BE232) * BH232</f>
        <v>7929.6</v>
      </c>
      <c r="BN232" s="134"/>
      <c r="BO232" s="135"/>
      <c r="BP232" s="156" t="n">
        <f aca="false">M1794</f>
        <v>39352.8777138889</v>
      </c>
      <c r="BQ232" s="157" t="n">
        <f aca="false">AC1794</f>
        <v>11157.75255</v>
      </c>
      <c r="BT232" s="82" t="s">
        <v>79</v>
      </c>
      <c r="BU232" s="158"/>
      <c r="BV232" s="140" t="n">
        <f aca="false">QUOTIENT(BW232,$BW$5)</f>
        <v>56</v>
      </c>
      <c r="BW232" s="17" t="n">
        <v>224</v>
      </c>
      <c r="BX232" s="141" t="n">
        <f aca="false">DATE(2023,2,(1-QUOTIENT(BW232,$BW$5)))</f>
        <v>44902</v>
      </c>
      <c r="BY232" s="190" t="s">
        <v>80</v>
      </c>
      <c r="BZ232" s="143" t="e">
        <f aca="true">INDIRECT( ADDRESS(CELL("строка",BG232)-BW232+BV232,68)) * CL232</f>
        <v>#VALUE!</v>
      </c>
      <c r="CA232" s="144" t="e">
        <f aca="true">INDIRECT( ADDRESS(CELL("строка",BG232)-BW232+BV232,59)) *CI232</f>
        <v>#VALUE!</v>
      </c>
      <c r="CB232" s="145" t="e">
        <f aca="true">INDIRECT( ADDRESS(CELL("строка",BG232)-BW232+BV232,69)) * CL232</f>
        <v>#VALUE!</v>
      </c>
      <c r="CC232" s="146" t="e">
        <f aca="true">INDIRECT( ADDRESS(CELL("строка",BG232)-BW232+BV232,61)) *CI232</f>
        <v>#VALUE!</v>
      </c>
      <c r="CD232" s="147" t="e">
        <f aca="false">BZ232-CA232</f>
        <v>#VALUE!</v>
      </c>
      <c r="CE232" s="188" t="e">
        <f aca="false">CB232-CC232</f>
        <v>#VALUE!</v>
      </c>
      <c r="CI232" s="22" t="n">
        <f aca="false">$CI$4</f>
        <v>0.2</v>
      </c>
      <c r="CL232" s="23" t="n">
        <f aca="false">CL228</f>
        <v>0.25</v>
      </c>
    </row>
    <row r="233" customFormat="false" ht="13.25" hidden="false" customHeight="true" outlineLevel="0" collapsed="false">
      <c r="A233" s="151" t="s">
        <v>328</v>
      </c>
      <c r="B233" s="152" t="n">
        <v>8.9</v>
      </c>
      <c r="C233" s="152" t="n">
        <v>762.6</v>
      </c>
      <c r="D233" s="153" t="n">
        <v>84</v>
      </c>
      <c r="E233" s="154" t="s">
        <v>93</v>
      </c>
      <c r="F233" s="153" t="n">
        <v>6</v>
      </c>
      <c r="G233" s="115" t="n">
        <v>0.75</v>
      </c>
      <c r="H233" s="116" t="n">
        <f aca="false">RANDBETWEEN(80,100)/100</f>
        <v>0.91</v>
      </c>
      <c r="I233" s="117"/>
      <c r="J233" s="118"/>
      <c r="K233" s="119"/>
      <c r="L233" s="118"/>
      <c r="M233" s="179"/>
      <c r="N233" s="121"/>
      <c r="P233" s="121"/>
      <c r="Q233" s="151" t="s">
        <v>328</v>
      </c>
      <c r="R233" s="152" t="n">
        <v>-4</v>
      </c>
      <c r="S233" s="152" t="n">
        <v>746.8</v>
      </c>
      <c r="T233" s="153" t="n">
        <v>80</v>
      </c>
      <c r="U233" s="154" t="s">
        <v>93</v>
      </c>
      <c r="V233" s="153" t="n">
        <v>2</v>
      </c>
      <c r="W233" s="115" t="n">
        <v>0.9</v>
      </c>
      <c r="X233" s="116" t="n">
        <f aca="false">RANDBETWEEN(80,100)/100</f>
        <v>0.87</v>
      </c>
      <c r="Y233" s="117"/>
      <c r="Z233" s="118"/>
      <c r="AA233" s="119"/>
      <c r="AB233" s="123"/>
      <c r="AC233" s="124"/>
      <c r="AG233" s="186"/>
      <c r="AM233" s="128" t="n">
        <f aca="false">AM232-1</f>
        <v>44733</v>
      </c>
      <c r="AN233" s="129" t="str">
        <f aca="false">TEXT(AM233,"дддд")</f>
        <v>вторник</v>
      </c>
      <c r="AO233" s="130" t="n">
        <v>1</v>
      </c>
      <c r="AP233" s="131" t="n">
        <v>1</v>
      </c>
      <c r="AQ233" s="131" t="n">
        <f aca="false">RANDBETWEEN(0,1)</f>
        <v>1</v>
      </c>
      <c r="AR233" s="131" t="n">
        <v>1</v>
      </c>
      <c r="AS233" s="131" t="n">
        <f aca="false">RANDBETWEEN(0,1)</f>
        <v>0</v>
      </c>
      <c r="AT233" s="131" t="n">
        <v>1</v>
      </c>
      <c r="AU233" s="131" t="n">
        <f aca="false">RANDBETWEEN(0,1)</f>
        <v>1</v>
      </c>
      <c r="AV233" s="131" t="n">
        <v>0</v>
      </c>
      <c r="AW233" s="131" t="n">
        <f aca="false">RANDBETWEEN(0,1)</f>
        <v>1</v>
      </c>
      <c r="AX233" s="131" t="n">
        <f aca="false">RANDBETWEEN(0,1)</f>
        <v>1</v>
      </c>
      <c r="AY233" s="131" t="n">
        <f aca="false">RANDBETWEEN(0,1)</f>
        <v>1</v>
      </c>
      <c r="AZ233" s="131" t="n">
        <v>1</v>
      </c>
      <c r="BA233" s="131" t="n">
        <f aca="false">RANDBETWEEN(0,1)</f>
        <v>0</v>
      </c>
      <c r="BB233" s="131" t="n">
        <v>1</v>
      </c>
      <c r="BC233" s="131" t="n">
        <f aca="false">RANDBETWEEN(0,1)</f>
        <v>0</v>
      </c>
      <c r="BD233" s="131" t="n">
        <f aca="false">RANDBETWEEN(0,1)</f>
        <v>1</v>
      </c>
      <c r="BE233" s="132" t="n">
        <f aca="false">RANDBETWEEN(40/6,70/6)/10*$AK$24</f>
        <v>1080</v>
      </c>
      <c r="BF233" s="133" t="n">
        <f aca="false">RANDBETWEEN(60,100)/100</f>
        <v>0.93</v>
      </c>
      <c r="BG233" s="132" t="n">
        <f aca="false">(AO233*$AK$8+AP233*$AK$9+AQ233*$AK$10+AR233*$AK$11+AS233*$AK$12+AT233*$AK$13+AU233*$AK$14+AV233*$AK$15+AW233*$AK$16+AX233*$AK$17+AY233*$AK$18+AZ233*$AK$19+BA233*$AK$20+BB233*$AK$21+BC233*$AK$22+BD233*$AK$23+BE233) * BF233</f>
        <v>11178.6</v>
      </c>
      <c r="BH233" s="133" t="n">
        <f aca="false">RANDBETWEEN(80,100)/100</f>
        <v>0.98</v>
      </c>
      <c r="BI233" s="132" t="n">
        <f aca="false">(AO233*$AK$8+AP233*$AK$9+AQ233*$AK$10+AR233*$AK$11+AS233*$AK$12+AT233*$AK$13+AU233*$AK$14+AV233*$AK$15+AW233*$AK$16+AX233*$AK$17+AY233*$AK$18+AZ233*$AK$19+BA233*$AK$20+BB233*$AK$21+BC233*$AK$22+BD233*$AK$23+BE233) * BH233</f>
        <v>11779.6</v>
      </c>
      <c r="BN233" s="134"/>
      <c r="BO233" s="135"/>
      <c r="BP233" s="156" t="n">
        <f aca="false">M1802</f>
        <v>13475.1985828125</v>
      </c>
      <c r="BQ233" s="157" t="n">
        <f aca="false">AC1802</f>
        <v>7152.9110296875</v>
      </c>
      <c r="BT233" s="82"/>
      <c r="BU233" s="158"/>
      <c r="BV233" s="140" t="n">
        <f aca="false">QUOTIENT(BW233,$BW$5)</f>
        <v>56</v>
      </c>
      <c r="BW233" s="17" t="n">
        <v>225</v>
      </c>
      <c r="BX233" s="141"/>
      <c r="BY233" s="191" t="s">
        <v>84</v>
      </c>
      <c r="BZ233" s="160" t="e">
        <f aca="true">INDIRECT( ADDRESS(CELL("строка",BG233)-BW233+BV233,68)) * CL233</f>
        <v>#VALUE!</v>
      </c>
      <c r="CA233" s="161" t="e">
        <f aca="true">INDIRECT( ADDRESS(CELL("строка",BG233)-BW233+BV233,59)) *CI233</f>
        <v>#VALUE!</v>
      </c>
      <c r="CB233" s="162" t="e">
        <f aca="true">INDIRECT( ADDRESS(CELL("строка",BG233)-BW233+BV233,69)) * CL233</f>
        <v>#VALUE!</v>
      </c>
      <c r="CC233" s="163" t="e">
        <f aca="true">INDIRECT( ADDRESS(CELL("строка",BG233)-BW233+BV233,61)) *CI233</f>
        <v>#VALUE!</v>
      </c>
      <c r="CD233" s="164" t="e">
        <f aca="false">BZ233-CA233</f>
        <v>#VALUE!</v>
      </c>
      <c r="CE233" s="189" t="e">
        <f aca="false">CB233-CC233</f>
        <v>#VALUE!</v>
      </c>
      <c r="CI233" s="22" t="n">
        <f aca="false">$CI$5</f>
        <v>0.3</v>
      </c>
      <c r="CL233" s="23" t="n">
        <f aca="false">CL229</f>
        <v>0.25</v>
      </c>
    </row>
    <row r="234" customFormat="false" ht="13.25" hidden="false" customHeight="true" outlineLevel="0" collapsed="false">
      <c r="A234" s="151" t="s">
        <v>329</v>
      </c>
      <c r="B234" s="152" t="n">
        <v>6.2</v>
      </c>
      <c r="C234" s="152" t="n">
        <v>763.1</v>
      </c>
      <c r="D234" s="153" t="n">
        <v>100</v>
      </c>
      <c r="E234" s="154" t="s">
        <v>93</v>
      </c>
      <c r="F234" s="153" t="n">
        <v>4.5</v>
      </c>
      <c r="G234" s="115" t="n">
        <v>0.9</v>
      </c>
      <c r="H234" s="116" t="n">
        <f aca="false">RANDBETWEEN(80,100)/100</f>
        <v>0.96</v>
      </c>
      <c r="I234" s="117"/>
      <c r="J234" s="118"/>
      <c r="K234" s="119"/>
      <c r="L234" s="118"/>
      <c r="M234" s="179"/>
      <c r="N234" s="121"/>
      <c r="P234" s="121"/>
      <c r="Q234" s="151" t="s">
        <v>329</v>
      </c>
      <c r="R234" s="152" t="n">
        <v>-3.3</v>
      </c>
      <c r="S234" s="152" t="n">
        <v>745.1</v>
      </c>
      <c r="T234" s="153" t="n">
        <v>82</v>
      </c>
      <c r="U234" s="154" t="s">
        <v>93</v>
      </c>
      <c r="V234" s="153" t="n">
        <v>4</v>
      </c>
      <c r="W234" s="115" t="n">
        <v>0.9</v>
      </c>
      <c r="X234" s="116" t="n">
        <f aca="false">RANDBETWEEN(80,100)/100</f>
        <v>0.98</v>
      </c>
      <c r="Y234" s="117"/>
      <c r="Z234" s="118"/>
      <c r="AA234" s="119"/>
      <c r="AB234" s="123"/>
      <c r="AC234" s="124"/>
      <c r="AG234" s="186"/>
      <c r="AM234" s="128" t="n">
        <f aca="false">AM233-1</f>
        <v>44732</v>
      </c>
      <c r="AN234" s="129" t="str">
        <f aca="false">TEXT(AM234,"дддд")</f>
        <v>понедельник</v>
      </c>
      <c r="AO234" s="130" t="n">
        <v>1</v>
      </c>
      <c r="AP234" s="131" t="n">
        <v>1</v>
      </c>
      <c r="AQ234" s="131" t="n">
        <f aca="false">RANDBETWEEN(0,1)</f>
        <v>1</v>
      </c>
      <c r="AR234" s="131" t="n">
        <v>1</v>
      </c>
      <c r="AS234" s="131" t="n">
        <f aca="false">RANDBETWEEN(0,1)</f>
        <v>0</v>
      </c>
      <c r="AT234" s="131" t="n">
        <v>1</v>
      </c>
      <c r="AU234" s="131" t="n">
        <f aca="false">RANDBETWEEN(0,1)</f>
        <v>0</v>
      </c>
      <c r="AV234" s="131" t="n">
        <v>0</v>
      </c>
      <c r="AW234" s="131" t="n">
        <f aca="false">RANDBETWEEN(0,1)</f>
        <v>0</v>
      </c>
      <c r="AX234" s="131" t="n">
        <f aca="false">RANDBETWEEN(0,1)</f>
        <v>0</v>
      </c>
      <c r="AY234" s="131" t="n">
        <f aca="false">RANDBETWEEN(0,1)</f>
        <v>0</v>
      </c>
      <c r="AZ234" s="131" t="n">
        <v>1</v>
      </c>
      <c r="BA234" s="131" t="n">
        <f aca="false">RANDBETWEEN(0,1)</f>
        <v>1</v>
      </c>
      <c r="BB234" s="131" t="n">
        <v>1</v>
      </c>
      <c r="BC234" s="131" t="n">
        <f aca="false">RANDBETWEEN(0,1)</f>
        <v>0</v>
      </c>
      <c r="BD234" s="131" t="n">
        <f aca="false">RANDBETWEEN(0,1)</f>
        <v>0</v>
      </c>
      <c r="BE234" s="132" t="n">
        <f aca="false">RANDBETWEEN(40/6,70/6)/10*$AK$24</f>
        <v>1320</v>
      </c>
      <c r="BF234" s="133" t="n">
        <f aca="false">RANDBETWEEN(60,100)/100</f>
        <v>0.97</v>
      </c>
      <c r="BG234" s="132" t="n">
        <f aca="false">(AO234*$AK$8+AP234*$AK$9+AQ234*$AK$10+AR234*$AK$11+AS234*$AK$12+AT234*$AK$13+AU234*$AK$14+AV234*$AK$15+AW234*$AK$16+AX234*$AK$17+AY234*$AK$18+AZ234*$AK$19+BA234*$AK$20+BB234*$AK$21+BC234*$AK$22+BD234*$AK$23+BE234) * BF234</f>
        <v>8128.6</v>
      </c>
      <c r="BH234" s="133" t="n">
        <f aca="false">RANDBETWEEN(80,100)/100</f>
        <v>0.96</v>
      </c>
      <c r="BI234" s="132" t="n">
        <f aca="false">(AO234*$AK$8+AP234*$AK$9+AQ234*$AK$10+AR234*$AK$11+AS234*$AK$12+AT234*$AK$13+AU234*$AK$14+AV234*$AK$15+AW234*$AK$16+AX234*$AK$17+AY234*$AK$18+AZ234*$AK$19+BA234*$AK$20+BB234*$AK$21+BC234*$AK$22+BD234*$AK$23+BE234) * BH234</f>
        <v>8044.8</v>
      </c>
      <c r="BN234" s="134"/>
      <c r="BO234" s="135"/>
      <c r="BP234" s="156" t="n">
        <f aca="false">M1810</f>
        <v>18308.9627083333</v>
      </c>
      <c r="BQ234" s="157" t="n">
        <f aca="false">AC1810</f>
        <v>9119.6505</v>
      </c>
      <c r="BT234" s="82"/>
      <c r="BU234" s="158"/>
      <c r="BV234" s="140" t="n">
        <f aca="false">QUOTIENT(BW234,$BW$5)</f>
        <v>56</v>
      </c>
      <c r="BW234" s="17" t="n">
        <v>226</v>
      </c>
      <c r="BX234" s="141"/>
      <c r="BY234" s="191" t="s">
        <v>58</v>
      </c>
      <c r="BZ234" s="160" t="e">
        <f aca="true">INDIRECT( ADDRESS(CELL("строка",BG234)-BW234+BV234,68)) * CL234</f>
        <v>#VALUE!</v>
      </c>
      <c r="CA234" s="161" t="e">
        <f aca="true">INDIRECT( ADDRESS(CELL("строка",BG234)-BW234+BV234,59)) *CI234</f>
        <v>#VALUE!</v>
      </c>
      <c r="CB234" s="162" t="e">
        <f aca="true">INDIRECT( ADDRESS(CELL("строка",BG234)-BW234+BV234,69)) * CL234</f>
        <v>#VALUE!</v>
      </c>
      <c r="CC234" s="163" t="e">
        <f aca="true">INDIRECT( ADDRESS(CELL("строка",BG234)-BW234+BV234,61)) *CI234</f>
        <v>#VALUE!</v>
      </c>
      <c r="CD234" s="164" t="e">
        <f aca="false">BZ234-CA234</f>
        <v>#VALUE!</v>
      </c>
      <c r="CE234" s="189" t="e">
        <f aca="false">CB234-CC234</f>
        <v>#VALUE!</v>
      </c>
      <c r="CI234" s="22" t="n">
        <f aca="false">$CI$6</f>
        <v>0.4</v>
      </c>
      <c r="CL234" s="23" t="n">
        <f aca="false">CL230</f>
        <v>0.25</v>
      </c>
    </row>
    <row r="235" customFormat="false" ht="13.25" hidden="false" customHeight="true" outlineLevel="0" collapsed="false">
      <c r="A235" s="151" t="s">
        <v>330</v>
      </c>
      <c r="B235" s="152" t="n">
        <v>5.7</v>
      </c>
      <c r="C235" s="152" t="n">
        <v>762.8</v>
      </c>
      <c r="D235" s="153" t="n">
        <v>99</v>
      </c>
      <c r="E235" s="154" t="s">
        <v>93</v>
      </c>
      <c r="F235" s="153" t="n">
        <v>3</v>
      </c>
      <c r="G235" s="115" t="n">
        <v>0.15</v>
      </c>
      <c r="H235" s="116" t="n">
        <f aca="false">RANDBETWEEN(80,100)/100</f>
        <v>0.99</v>
      </c>
      <c r="I235" s="117"/>
      <c r="J235" s="118"/>
      <c r="K235" s="119"/>
      <c r="L235" s="118"/>
      <c r="M235" s="179"/>
      <c r="N235" s="121"/>
      <c r="P235" s="121"/>
      <c r="Q235" s="151" t="s">
        <v>330</v>
      </c>
      <c r="R235" s="152" t="n">
        <v>-2.5</v>
      </c>
      <c r="S235" s="152" t="n">
        <v>742.1</v>
      </c>
      <c r="T235" s="153" t="n">
        <v>84</v>
      </c>
      <c r="U235" s="154" t="s">
        <v>93</v>
      </c>
      <c r="V235" s="153" t="n">
        <v>3</v>
      </c>
      <c r="W235" s="115" t="n">
        <v>0.9</v>
      </c>
      <c r="X235" s="116" t="n">
        <f aca="false">RANDBETWEEN(80,100)/100</f>
        <v>0.86</v>
      </c>
      <c r="Y235" s="117"/>
      <c r="Z235" s="118"/>
      <c r="AA235" s="119"/>
      <c r="AB235" s="123"/>
      <c r="AC235" s="124"/>
      <c r="AG235" s="186"/>
      <c r="AM235" s="128" t="n">
        <f aca="false">AM234-1</f>
        <v>44731</v>
      </c>
      <c r="AN235" s="129" t="str">
        <f aca="false">TEXT(AM235,"дддд")</f>
        <v>воскресенье</v>
      </c>
      <c r="AO235" s="130" t="n">
        <v>1</v>
      </c>
      <c r="AP235" s="131" t="n">
        <v>1</v>
      </c>
      <c r="AQ235" s="131" t="n">
        <f aca="false">RANDBETWEEN(0,1)</f>
        <v>0</v>
      </c>
      <c r="AR235" s="131" t="n">
        <v>1</v>
      </c>
      <c r="AS235" s="131" t="n">
        <f aca="false">RANDBETWEEN(0,1)</f>
        <v>0</v>
      </c>
      <c r="AT235" s="131" t="n">
        <v>1</v>
      </c>
      <c r="AU235" s="131" t="n">
        <f aca="false">RANDBETWEEN(0,1)</f>
        <v>0</v>
      </c>
      <c r="AV235" s="131" t="n">
        <v>0</v>
      </c>
      <c r="AW235" s="131" t="n">
        <f aca="false">RANDBETWEEN(0,1)</f>
        <v>1</v>
      </c>
      <c r="AX235" s="131" t="n">
        <f aca="false">RANDBETWEEN(0,1)</f>
        <v>1</v>
      </c>
      <c r="AY235" s="131" t="n">
        <f aca="false">RANDBETWEEN(0,1)</f>
        <v>0</v>
      </c>
      <c r="AZ235" s="131" t="n">
        <v>1</v>
      </c>
      <c r="BA235" s="131" t="n">
        <f aca="false">RANDBETWEEN(0,1)</f>
        <v>1</v>
      </c>
      <c r="BB235" s="131" t="n">
        <v>1</v>
      </c>
      <c r="BC235" s="131" t="n">
        <f aca="false">RANDBETWEEN(0,1)</f>
        <v>0</v>
      </c>
      <c r="BD235" s="131" t="n">
        <f aca="false">RANDBETWEEN(0,1)</f>
        <v>1</v>
      </c>
      <c r="BE235" s="132" t="n">
        <f aca="false">RANDBETWEEN(40/6,70/6)/10*$AK$24</f>
        <v>1320</v>
      </c>
      <c r="BF235" s="133" t="n">
        <f aca="false">RANDBETWEEN(60,100)/100</f>
        <v>0.99</v>
      </c>
      <c r="BG235" s="132" t="n">
        <f aca="false">(AO235*$AK$8+AP235*$AK$9+AQ235*$AK$10+AR235*$AK$11+AS235*$AK$12+AT235*$AK$13+AU235*$AK$14+AV235*$AK$15+AW235*$AK$16+AX235*$AK$17+AY235*$AK$18+AZ235*$AK$19+BA235*$AK$20+BB235*$AK$21+BC235*$AK$22+BD235*$AK$23+BE235) * BF235</f>
        <v>10890</v>
      </c>
      <c r="BH235" s="133" t="n">
        <f aca="false">RANDBETWEEN(80,100)/100</f>
        <v>0.98</v>
      </c>
      <c r="BI235" s="132" t="n">
        <f aca="false">(AO235*$AK$8+AP235*$AK$9+AQ235*$AK$10+AR235*$AK$11+AS235*$AK$12+AT235*$AK$13+AU235*$AK$14+AV235*$AK$15+AW235*$AK$16+AX235*$AK$17+AY235*$AK$18+AZ235*$AK$19+BA235*$AK$20+BB235*$AK$21+BC235*$AK$22+BD235*$AK$23+BE235) * BH235</f>
        <v>10780</v>
      </c>
      <c r="BN235" s="134"/>
      <c r="BO235" s="135"/>
      <c r="BP235" s="156" t="n">
        <f aca="false">M1818</f>
        <v>12139.7750833333</v>
      </c>
      <c r="BQ235" s="157" t="n">
        <f aca="false">AC1818</f>
        <v>7553.48195</v>
      </c>
      <c r="BT235" s="82" t="e">
        <f aca="false">IF(SUM(CD232:CD235) &gt; 0,0,(SUM(CD232:CD235))/(-$BM$10*1000))</f>
        <v>#VALUE!</v>
      </c>
      <c r="BU235" s="158" t="e">
        <f aca="false">IF(SUM(CE232:CE235) &gt; 0,0,(SUM(CE232:CE235))/(-$BM$10*1000))</f>
        <v>#VALUE!</v>
      </c>
      <c r="BV235" s="140" t="n">
        <f aca="false">QUOTIENT(BW235,$BW$5)</f>
        <v>56</v>
      </c>
      <c r="BW235" s="17" t="n">
        <v>227</v>
      </c>
      <c r="BX235" s="141"/>
      <c r="BY235" s="192" t="s">
        <v>75</v>
      </c>
      <c r="BZ235" s="172" t="e">
        <f aca="true">INDIRECT( ADDRESS(CELL("строка",BG235)-BW235+BV235,68)) * CL235</f>
        <v>#VALUE!</v>
      </c>
      <c r="CA235" s="173" t="e">
        <f aca="true">INDIRECT( ADDRESS(CELL("строка",BG235)-BW235+BV235,59)) * CI235</f>
        <v>#VALUE!</v>
      </c>
      <c r="CB235" s="174" t="e">
        <f aca="true">INDIRECT( ADDRESS(CELL("строка",BG235)-BW235+BV235,69)) * CL235</f>
        <v>#VALUE!</v>
      </c>
      <c r="CC235" s="175" t="e">
        <f aca="true">INDIRECT( ADDRESS(CELL("строка",BG235)-BW235+BV235,61)) *CI235</f>
        <v>#VALUE!</v>
      </c>
      <c r="CD235" s="176" t="e">
        <f aca="false">BZ235-CA235</f>
        <v>#VALUE!</v>
      </c>
      <c r="CE235" s="187" t="e">
        <f aca="false">CB235-CC235</f>
        <v>#VALUE!</v>
      </c>
      <c r="CI235" s="178" t="n">
        <f aca="false">$CI$7</f>
        <v>0.1</v>
      </c>
      <c r="CL235" s="23" t="n">
        <f aca="false">CL231</f>
        <v>0.25</v>
      </c>
    </row>
    <row r="236" customFormat="false" ht="13.25" hidden="false" customHeight="true" outlineLevel="0" collapsed="false">
      <c r="A236" s="151" t="s">
        <v>331</v>
      </c>
      <c r="B236" s="152" t="n">
        <v>4.5</v>
      </c>
      <c r="C236" s="152" t="n">
        <v>763.4</v>
      </c>
      <c r="D236" s="153" t="n">
        <v>88</v>
      </c>
      <c r="E236" s="154" t="s">
        <v>93</v>
      </c>
      <c r="F236" s="153" t="n">
        <v>3</v>
      </c>
      <c r="G236" s="115" t="n">
        <v>0.15</v>
      </c>
      <c r="H236" s="116" t="n">
        <f aca="false">RANDBETWEEN(80,100)/100</f>
        <v>1</v>
      </c>
      <c r="I236" s="117"/>
      <c r="J236" s="118"/>
      <c r="K236" s="119"/>
      <c r="L236" s="118"/>
      <c r="M236" s="179"/>
      <c r="N236" s="121"/>
      <c r="P236" s="121"/>
      <c r="Q236" s="151" t="s">
        <v>331</v>
      </c>
      <c r="R236" s="152" t="n">
        <v>0.9</v>
      </c>
      <c r="S236" s="152" t="n">
        <v>737.8</v>
      </c>
      <c r="T236" s="153" t="n">
        <v>89</v>
      </c>
      <c r="U236" s="154" t="s">
        <v>129</v>
      </c>
      <c r="V236" s="153" t="n">
        <v>2</v>
      </c>
      <c r="W236" s="115" t="n">
        <v>0.95</v>
      </c>
      <c r="X236" s="116" t="n">
        <f aca="false">RANDBETWEEN(80,100)/100</f>
        <v>0.87</v>
      </c>
      <c r="Y236" s="117"/>
      <c r="Z236" s="118"/>
      <c r="AA236" s="119"/>
      <c r="AB236" s="123"/>
      <c r="AC236" s="124"/>
      <c r="AG236" s="186"/>
      <c r="AM236" s="128" t="n">
        <f aca="false">AM235-1</f>
        <v>44730</v>
      </c>
      <c r="AN236" s="129" t="str">
        <f aca="false">TEXT(AM236,"дддд")</f>
        <v>суббота</v>
      </c>
      <c r="AO236" s="130" t="n">
        <v>1</v>
      </c>
      <c r="AP236" s="131" t="n">
        <v>1</v>
      </c>
      <c r="AQ236" s="131" t="n">
        <f aca="false">RANDBETWEEN(0,1)</f>
        <v>1</v>
      </c>
      <c r="AR236" s="131" t="n">
        <v>1</v>
      </c>
      <c r="AS236" s="131" t="n">
        <f aca="false">RANDBETWEEN(0,1)</f>
        <v>1</v>
      </c>
      <c r="AT236" s="131" t="n">
        <v>1</v>
      </c>
      <c r="AU236" s="131" t="n">
        <f aca="false">RANDBETWEEN(0,1)</f>
        <v>1</v>
      </c>
      <c r="AV236" s="131" t="n">
        <v>0</v>
      </c>
      <c r="AW236" s="131" t="n">
        <f aca="false">RANDBETWEEN(0,1)</f>
        <v>1</v>
      </c>
      <c r="AX236" s="131" t="n">
        <f aca="false">RANDBETWEEN(0,1)</f>
        <v>1</v>
      </c>
      <c r="AY236" s="131" t="n">
        <f aca="false">RANDBETWEEN(0,1)</f>
        <v>0</v>
      </c>
      <c r="AZ236" s="131" t="n">
        <v>1</v>
      </c>
      <c r="BA236" s="131" t="n">
        <f aca="false">RANDBETWEEN(0,1)</f>
        <v>0</v>
      </c>
      <c r="BB236" s="131" t="n">
        <v>1</v>
      </c>
      <c r="BC236" s="131" t="n">
        <f aca="false">RANDBETWEEN(0,1)</f>
        <v>0</v>
      </c>
      <c r="BD236" s="131" t="n">
        <f aca="false">RANDBETWEEN(0,1)</f>
        <v>1</v>
      </c>
      <c r="BE236" s="132" t="n">
        <f aca="false">RANDBETWEEN(40/6,70/6)/10*$AK$24</f>
        <v>1440</v>
      </c>
      <c r="BF236" s="133" t="n">
        <f aca="false">RANDBETWEEN(60,100)/100</f>
        <v>0.76</v>
      </c>
      <c r="BG236" s="132" t="n">
        <f aca="false">(AO236*$AK$8+AP236*$AK$9+AQ236*$AK$10+AR236*$AK$11+AS236*$AK$12+AT236*$AK$13+AU236*$AK$14+AV236*$AK$15+AW236*$AK$16+AX236*$AK$17+AY236*$AK$18+AZ236*$AK$19+BA236*$AK$20+BB236*$AK$21+BC236*$AK$22+BD236*$AK$23+BE236) * BF236</f>
        <v>9028.8</v>
      </c>
      <c r="BH236" s="133" t="n">
        <f aca="false">RANDBETWEEN(80,100)/100</f>
        <v>0.82</v>
      </c>
      <c r="BI236" s="132" t="n">
        <f aca="false">(AO236*$AK$8+AP236*$AK$9+AQ236*$AK$10+AR236*$AK$11+AS236*$AK$12+AT236*$AK$13+AU236*$AK$14+AV236*$AK$15+AW236*$AK$16+AX236*$AK$17+AY236*$AK$18+AZ236*$AK$19+BA236*$AK$20+BB236*$AK$21+BC236*$AK$22+BD236*$AK$23+BE236) * BH236</f>
        <v>9741.6</v>
      </c>
      <c r="BN236" s="134"/>
      <c r="BO236" s="135"/>
      <c r="BP236" s="156" t="n">
        <f aca="false">M1826</f>
        <v>13634.9586625</v>
      </c>
      <c r="BQ236" s="157" t="n">
        <f aca="false">AC1826</f>
        <v>12738.94165</v>
      </c>
      <c r="BT236" s="82" t="s">
        <v>79</v>
      </c>
      <c r="BU236" s="158"/>
      <c r="BV236" s="140" t="n">
        <f aca="false">QUOTIENT(BW236,$BW$5)</f>
        <v>57</v>
      </c>
      <c r="BW236" s="17" t="n">
        <v>228</v>
      </c>
      <c r="BX236" s="141" t="n">
        <f aca="false">DATE(2023,2,(1-QUOTIENT(BW236,$BW$5)))</f>
        <v>44901</v>
      </c>
      <c r="BY236" s="190" t="s">
        <v>80</v>
      </c>
      <c r="BZ236" s="143" t="e">
        <f aca="true">INDIRECT( ADDRESS(CELL("строка",BG236)-BW236+BV236,68)) * CL236</f>
        <v>#VALUE!</v>
      </c>
      <c r="CA236" s="144" t="e">
        <f aca="true">INDIRECT( ADDRESS(CELL("строка",BG236)-BW236+BV236,59)) *CI236</f>
        <v>#VALUE!</v>
      </c>
      <c r="CB236" s="145" t="e">
        <f aca="true">INDIRECT( ADDRESS(CELL("строка",BG236)-BW236+BV236,69)) * CL236</f>
        <v>#VALUE!</v>
      </c>
      <c r="CC236" s="146" t="e">
        <f aca="true">INDIRECT( ADDRESS(CELL("строка",BG236)-BW236+BV236,61)) *CI236</f>
        <v>#VALUE!</v>
      </c>
      <c r="CD236" s="147" t="e">
        <f aca="false">BZ236-CA236</f>
        <v>#VALUE!</v>
      </c>
      <c r="CE236" s="188" t="e">
        <f aca="false">CB236-CC236</f>
        <v>#VALUE!</v>
      </c>
      <c r="CI236" s="22" t="n">
        <f aca="false">$CI$4</f>
        <v>0.2</v>
      </c>
      <c r="CL236" s="23" t="n">
        <f aca="false">CL232</f>
        <v>0.25</v>
      </c>
    </row>
    <row r="237" customFormat="false" ht="13.25" hidden="false" customHeight="true" outlineLevel="0" collapsed="false">
      <c r="A237" s="151" t="s">
        <v>332</v>
      </c>
      <c r="B237" s="152" t="n">
        <v>5</v>
      </c>
      <c r="C237" s="152" t="n">
        <v>763.6</v>
      </c>
      <c r="D237" s="153" t="n">
        <v>73</v>
      </c>
      <c r="E237" s="154" t="s">
        <v>101</v>
      </c>
      <c r="F237" s="153" t="n">
        <v>1.5</v>
      </c>
      <c r="G237" s="115" t="n">
        <v>0.15</v>
      </c>
      <c r="H237" s="116" t="n">
        <f aca="false">RANDBETWEEN(80,100)/100</f>
        <v>0.82</v>
      </c>
      <c r="I237" s="117"/>
      <c r="J237" s="118"/>
      <c r="K237" s="119"/>
      <c r="L237" s="118"/>
      <c r="M237" s="179"/>
      <c r="N237" s="121"/>
      <c r="P237" s="121"/>
      <c r="Q237" s="151" t="s">
        <v>332</v>
      </c>
      <c r="R237" s="152" t="n">
        <v>2</v>
      </c>
      <c r="S237" s="152" t="n">
        <v>736.8</v>
      </c>
      <c r="T237" s="153" t="n">
        <v>89</v>
      </c>
      <c r="U237" s="154" t="s">
        <v>129</v>
      </c>
      <c r="V237" s="153" t="n">
        <v>1</v>
      </c>
      <c r="W237" s="115" t="n">
        <v>0.9</v>
      </c>
      <c r="X237" s="116" t="n">
        <f aca="false">RANDBETWEEN(80,100)/100</f>
        <v>0.92</v>
      </c>
      <c r="Y237" s="117"/>
      <c r="Z237" s="118"/>
      <c r="AA237" s="119"/>
      <c r="AB237" s="123"/>
      <c r="AC237" s="124"/>
      <c r="AG237" s="186"/>
      <c r="AM237" s="128" t="n">
        <f aca="false">AM236-1</f>
        <v>44729</v>
      </c>
      <c r="AN237" s="129" t="str">
        <f aca="false">TEXT(AM237,"дддд")</f>
        <v>пятница</v>
      </c>
      <c r="AO237" s="130" t="n">
        <v>1</v>
      </c>
      <c r="AP237" s="131" t="n">
        <v>1</v>
      </c>
      <c r="AQ237" s="131" t="n">
        <f aca="false">RANDBETWEEN(0,1)</f>
        <v>0</v>
      </c>
      <c r="AR237" s="131" t="n">
        <v>1</v>
      </c>
      <c r="AS237" s="131" t="n">
        <f aca="false">RANDBETWEEN(0,1)</f>
        <v>1</v>
      </c>
      <c r="AT237" s="131" t="n">
        <v>1</v>
      </c>
      <c r="AU237" s="131" t="n">
        <f aca="false">RANDBETWEEN(0,1)</f>
        <v>1</v>
      </c>
      <c r="AV237" s="131" t="n">
        <v>0</v>
      </c>
      <c r="AW237" s="131" t="n">
        <f aca="false">RANDBETWEEN(0,1)</f>
        <v>1</v>
      </c>
      <c r="AX237" s="131" t="n">
        <f aca="false">RANDBETWEEN(0,1)</f>
        <v>1</v>
      </c>
      <c r="AY237" s="131" t="n">
        <f aca="false">RANDBETWEEN(0,1)</f>
        <v>0</v>
      </c>
      <c r="AZ237" s="131" t="n">
        <v>1</v>
      </c>
      <c r="BA237" s="131" t="n">
        <f aca="false">RANDBETWEEN(0,1)</f>
        <v>0</v>
      </c>
      <c r="BB237" s="131" t="n">
        <v>1</v>
      </c>
      <c r="BC237" s="131" t="n">
        <f aca="false">RANDBETWEEN(0,1)</f>
        <v>0</v>
      </c>
      <c r="BD237" s="131" t="n">
        <f aca="false">RANDBETWEEN(0,1)</f>
        <v>1</v>
      </c>
      <c r="BE237" s="132" t="n">
        <f aca="false">RANDBETWEEN(40/6,70/6)/10*$AK$24</f>
        <v>1440</v>
      </c>
      <c r="BF237" s="133" t="n">
        <f aca="false">RANDBETWEEN(60,100)/100</f>
        <v>0.67</v>
      </c>
      <c r="BG237" s="132" t="n">
        <f aca="false">(AO237*$AK$8+AP237*$AK$9+AQ237*$AK$10+AR237*$AK$11+AS237*$AK$12+AT237*$AK$13+AU237*$AK$14+AV237*$AK$15+AW237*$AK$16+AX237*$AK$17+AY237*$AK$18+AZ237*$AK$19+BA237*$AK$20+BB237*$AK$21+BC237*$AK$22+BD237*$AK$23+BE237) * BF237</f>
        <v>7825.6</v>
      </c>
      <c r="BH237" s="133" t="n">
        <f aca="false">RANDBETWEEN(80,100)/100</f>
        <v>0.83</v>
      </c>
      <c r="BI237" s="132" t="n">
        <f aca="false">(AO237*$AK$8+AP237*$AK$9+AQ237*$AK$10+AR237*$AK$11+AS237*$AK$12+AT237*$AK$13+AU237*$AK$14+AV237*$AK$15+AW237*$AK$16+AX237*$AK$17+AY237*$AK$18+AZ237*$AK$19+BA237*$AK$20+BB237*$AK$21+BC237*$AK$22+BD237*$AK$23+BE237) * BH237</f>
        <v>9694.4</v>
      </c>
      <c r="BN237" s="134"/>
      <c r="BO237" s="135"/>
      <c r="BP237" s="156" t="n">
        <f aca="false">M1834</f>
        <v>15591.042775</v>
      </c>
      <c r="BQ237" s="157" t="n">
        <f aca="false">AC1834</f>
        <v>12285.2334444444</v>
      </c>
      <c r="BT237" s="82"/>
      <c r="BU237" s="158"/>
      <c r="BV237" s="140" t="n">
        <f aca="false">QUOTIENT(BW237,$BW$5)</f>
        <v>57</v>
      </c>
      <c r="BW237" s="17" t="n">
        <v>229</v>
      </c>
      <c r="BX237" s="141"/>
      <c r="BY237" s="191" t="s">
        <v>84</v>
      </c>
      <c r="BZ237" s="160" t="e">
        <f aca="true">INDIRECT( ADDRESS(CELL("строка",BG237)-BW237+BV237,68)) * CL237</f>
        <v>#VALUE!</v>
      </c>
      <c r="CA237" s="161" t="e">
        <f aca="true">INDIRECT( ADDRESS(CELL("строка",BG237)-BW237+BV237,59)) *CI237</f>
        <v>#VALUE!</v>
      </c>
      <c r="CB237" s="162" t="e">
        <f aca="true">INDIRECT( ADDRESS(CELL("строка",BG237)-BW237+BV237,69)) * CL237</f>
        <v>#VALUE!</v>
      </c>
      <c r="CC237" s="163" t="e">
        <f aca="true">INDIRECT( ADDRESS(CELL("строка",BG237)-BW237+BV237,61)) *CI237</f>
        <v>#VALUE!</v>
      </c>
      <c r="CD237" s="164" t="e">
        <f aca="false">BZ237-CA237</f>
        <v>#VALUE!</v>
      </c>
      <c r="CE237" s="189" t="e">
        <f aca="false">CB237-CC237</f>
        <v>#VALUE!</v>
      </c>
      <c r="CI237" s="22" t="n">
        <f aca="false">$CI$5</f>
        <v>0.3</v>
      </c>
      <c r="CL237" s="23" t="n">
        <f aca="false">CL233</f>
        <v>0.25</v>
      </c>
    </row>
    <row r="238" customFormat="false" ht="13.25" hidden="false" customHeight="true" outlineLevel="0" collapsed="false">
      <c r="A238" s="151" t="s">
        <v>333</v>
      </c>
      <c r="B238" s="152" t="n">
        <v>5</v>
      </c>
      <c r="C238" s="152" t="n">
        <v>764.1</v>
      </c>
      <c r="D238" s="153" t="n">
        <v>75</v>
      </c>
      <c r="E238" s="154" t="s">
        <v>91</v>
      </c>
      <c r="F238" s="153" t="n">
        <v>1.5</v>
      </c>
      <c r="G238" s="115" t="n">
        <v>0.15</v>
      </c>
      <c r="H238" s="116" t="n">
        <f aca="false">RANDBETWEEN(80,100)/100</f>
        <v>0.89</v>
      </c>
      <c r="I238" s="117" t="n">
        <v>0.368888888888889</v>
      </c>
      <c r="J238" s="118" t="n">
        <v>0.368888888888889</v>
      </c>
      <c r="K238" s="119" t="n">
        <f aca="false">(J238 * 24) * $B$3 * $F$3 * (1 - 0.7*AVERAGE(G238:G245)) * AVERAGE(H238:H245)</f>
        <v>8019.792</v>
      </c>
      <c r="L238" s="118" t="n">
        <f aca="false">IF(AVERAGE(F238:F245)&gt; $J$3, $B$4*$F$4*AVERAGE(F238:F245)/$B$5*24*AVERAGE(H238:H245), $B$4*$F$4*AVERAGE(F238:F245)/$B$5*24*AVERAGE(H238:H245) * 0.2)</f>
        <v>3513.6</v>
      </c>
      <c r="M238" s="179" t="n">
        <f aca="false">K238+L238</f>
        <v>11533.392</v>
      </c>
      <c r="N238" s="121"/>
      <c r="P238" s="121"/>
      <c r="Q238" s="151" t="s">
        <v>333</v>
      </c>
      <c r="R238" s="152" t="n">
        <v>2.7</v>
      </c>
      <c r="S238" s="152" t="n">
        <v>737.1</v>
      </c>
      <c r="T238" s="153" t="n">
        <v>92</v>
      </c>
      <c r="U238" s="154" t="s">
        <v>101</v>
      </c>
      <c r="V238" s="153" t="n">
        <v>1</v>
      </c>
      <c r="W238" s="115" t="n">
        <v>0.9</v>
      </c>
      <c r="X238" s="116" t="n">
        <f aca="false">RANDBETWEEN(80,100)/100</f>
        <v>0.9</v>
      </c>
      <c r="Y238" s="117" t="n">
        <v>0.298414351851852</v>
      </c>
      <c r="Z238" s="118" t="n">
        <v>0.298414351851852</v>
      </c>
      <c r="AA238" s="119" t="n">
        <f aca="false">(Z238 * 24) * $B$3 * $F$3 * (1 - 0.7 * AVERAGE(W238:W245)) * AVERAGE(X238:X245)</f>
        <v>2996.41431666667</v>
      </c>
      <c r="AB238" s="123" t="n">
        <f aca="false">IF(AVERAGE(V238:V245)&gt; $J$3, $B$4*$F$4*AVERAGE(V238:V245)/$B$5*24*AVERAGE(X238:X245), $B$4*$F$4*AVERAGE(V238:V245)/$B$5*24*AVERAGE(X238:X245) * 0.2)</f>
        <v>880.8</v>
      </c>
      <c r="AC238" s="124" t="n">
        <f aca="false">AA238+AB238</f>
        <v>3877.21431666667</v>
      </c>
      <c r="AG238" s="186"/>
      <c r="AM238" s="128" t="n">
        <f aca="false">AM237-1</f>
        <v>44728</v>
      </c>
      <c r="AN238" s="129" t="str">
        <f aca="false">TEXT(AM238,"дддд")</f>
        <v>четверг</v>
      </c>
      <c r="AO238" s="130" t="n">
        <v>1</v>
      </c>
      <c r="AP238" s="131" t="n">
        <v>1</v>
      </c>
      <c r="AQ238" s="131" t="n">
        <f aca="false">RANDBETWEEN(0,1)</f>
        <v>1</v>
      </c>
      <c r="AR238" s="131" t="n">
        <v>1</v>
      </c>
      <c r="AS238" s="131" t="n">
        <f aca="false">RANDBETWEEN(0,1)</f>
        <v>0</v>
      </c>
      <c r="AT238" s="131" t="n">
        <v>1</v>
      </c>
      <c r="AU238" s="131" t="n">
        <f aca="false">RANDBETWEEN(0,1)</f>
        <v>1</v>
      </c>
      <c r="AV238" s="131" t="n">
        <v>0</v>
      </c>
      <c r="AW238" s="131" t="n">
        <f aca="false">RANDBETWEEN(0,1)</f>
        <v>0</v>
      </c>
      <c r="AX238" s="131" t="n">
        <f aca="false">RANDBETWEEN(0,1)</f>
        <v>1</v>
      </c>
      <c r="AY238" s="131" t="n">
        <f aca="false">RANDBETWEEN(0,1)</f>
        <v>0</v>
      </c>
      <c r="AZ238" s="131" t="n">
        <v>1</v>
      </c>
      <c r="BA238" s="131" t="n">
        <f aca="false">RANDBETWEEN(0,1)</f>
        <v>1</v>
      </c>
      <c r="BB238" s="131" t="n">
        <v>1</v>
      </c>
      <c r="BC238" s="131" t="n">
        <f aca="false">RANDBETWEEN(0,1)</f>
        <v>1</v>
      </c>
      <c r="BD238" s="131" t="n">
        <f aca="false">RANDBETWEEN(0,1)</f>
        <v>1</v>
      </c>
      <c r="BE238" s="132" t="n">
        <f aca="false">RANDBETWEEN(40/6,70/6)/10*$AK$24</f>
        <v>1320</v>
      </c>
      <c r="BF238" s="133" t="n">
        <f aca="false">RANDBETWEEN(60,100)/100</f>
        <v>0.65</v>
      </c>
      <c r="BG238" s="132" t="n">
        <f aca="false">(AO238*$AK$8+AP238*$AK$9+AQ238*$AK$10+AR238*$AK$11+AS238*$AK$12+AT238*$AK$13+AU238*$AK$14+AV238*$AK$15+AW238*$AK$16+AX238*$AK$17+AY238*$AK$18+AZ238*$AK$19+BA238*$AK$20+BB238*$AK$21+BC238*$AK$22+BD238*$AK$23+BE238) * BF238</f>
        <v>6656</v>
      </c>
      <c r="BH238" s="133" t="n">
        <f aca="false">RANDBETWEEN(80,100)/100</f>
        <v>0.82</v>
      </c>
      <c r="BI238" s="132" t="n">
        <f aca="false">(AO238*$AK$8+AP238*$AK$9+AQ238*$AK$10+AR238*$AK$11+AS238*$AK$12+AT238*$AK$13+AU238*$AK$14+AV238*$AK$15+AW238*$AK$16+AX238*$AK$17+AY238*$AK$18+AZ238*$AK$19+BA238*$AK$20+BB238*$AK$21+BC238*$AK$22+BD238*$AK$23+BE238) * BH238</f>
        <v>8396.8</v>
      </c>
      <c r="BN238" s="134"/>
      <c r="BO238" s="135"/>
      <c r="BP238" s="156" t="n">
        <f aca="false">M1842</f>
        <v>42925.638375</v>
      </c>
      <c r="BQ238" s="157" t="n">
        <f aca="false">AC1842</f>
        <v>13553.261625</v>
      </c>
      <c r="BT238" s="82"/>
      <c r="BU238" s="158"/>
      <c r="BV238" s="140" t="n">
        <f aca="false">QUOTIENT(BW238,$BW$5)</f>
        <v>57</v>
      </c>
      <c r="BW238" s="17" t="n">
        <v>230</v>
      </c>
      <c r="BX238" s="141"/>
      <c r="BY238" s="191" t="s">
        <v>58</v>
      </c>
      <c r="BZ238" s="160" t="e">
        <f aca="true">INDIRECT( ADDRESS(CELL("строка",BG238)-BW238+BV238,68)) * CL238</f>
        <v>#VALUE!</v>
      </c>
      <c r="CA238" s="161" t="e">
        <f aca="true">INDIRECT( ADDRESS(CELL("строка",BG238)-BW238+BV238,59)) *CI238</f>
        <v>#VALUE!</v>
      </c>
      <c r="CB238" s="162" t="e">
        <f aca="true">INDIRECT( ADDRESS(CELL("строка",BG238)-BW238+BV238,69)) * CL238</f>
        <v>#VALUE!</v>
      </c>
      <c r="CC238" s="163" t="e">
        <f aca="true">INDIRECT( ADDRESS(CELL("строка",BG238)-BW238+BV238,61)) *CI238</f>
        <v>#VALUE!</v>
      </c>
      <c r="CD238" s="164" t="e">
        <f aca="false">BZ238-CA238</f>
        <v>#VALUE!</v>
      </c>
      <c r="CE238" s="189" t="e">
        <f aca="false">CB238-CC238</f>
        <v>#VALUE!</v>
      </c>
      <c r="CI238" s="22" t="n">
        <f aca="false">$CI$6</f>
        <v>0.4</v>
      </c>
      <c r="CL238" s="23" t="n">
        <f aca="false">CL234</f>
        <v>0.25</v>
      </c>
    </row>
    <row r="239" customFormat="false" ht="13.25" hidden="false" customHeight="true" outlineLevel="0" collapsed="false">
      <c r="A239" s="151" t="s">
        <v>334</v>
      </c>
      <c r="B239" s="152" t="n">
        <v>10.7</v>
      </c>
      <c r="C239" s="152" t="n">
        <v>764.7</v>
      </c>
      <c r="D239" s="153" t="n">
        <v>54</v>
      </c>
      <c r="E239" s="154" t="s">
        <v>101</v>
      </c>
      <c r="F239" s="153" t="n">
        <v>6</v>
      </c>
      <c r="G239" s="115" t="n">
        <v>0.15</v>
      </c>
      <c r="H239" s="116" t="n">
        <f aca="false">RANDBETWEEN(80,100)/100</f>
        <v>0.98</v>
      </c>
      <c r="I239" s="117"/>
      <c r="J239" s="118"/>
      <c r="K239" s="119"/>
      <c r="L239" s="118"/>
      <c r="M239" s="179"/>
      <c r="N239" s="121"/>
      <c r="P239" s="121"/>
      <c r="Q239" s="151" t="s">
        <v>334</v>
      </c>
      <c r="R239" s="152" t="n">
        <v>2.7</v>
      </c>
      <c r="S239" s="152" t="n">
        <v>738</v>
      </c>
      <c r="T239" s="153" t="n">
        <v>93</v>
      </c>
      <c r="U239" s="154" t="s">
        <v>129</v>
      </c>
      <c r="V239" s="153" t="n">
        <v>1</v>
      </c>
      <c r="W239" s="115" t="n">
        <v>0.95</v>
      </c>
      <c r="X239" s="116" t="n">
        <f aca="false">RANDBETWEEN(80,100)/100</f>
        <v>0.9</v>
      </c>
      <c r="Y239" s="117"/>
      <c r="Z239" s="118"/>
      <c r="AA239" s="119"/>
      <c r="AB239" s="123"/>
      <c r="AC239" s="124"/>
      <c r="AG239" s="186"/>
      <c r="AM239" s="128" t="n">
        <f aca="false">AM238-1</f>
        <v>44727</v>
      </c>
      <c r="AN239" s="129" t="str">
        <f aca="false">TEXT(AM239,"дддд")</f>
        <v>среда</v>
      </c>
      <c r="AO239" s="130" t="n">
        <v>1</v>
      </c>
      <c r="AP239" s="131" t="n">
        <v>1</v>
      </c>
      <c r="AQ239" s="131" t="n">
        <f aca="false">RANDBETWEEN(0,1)</f>
        <v>1</v>
      </c>
      <c r="AR239" s="131" t="n">
        <v>1</v>
      </c>
      <c r="AS239" s="131" t="n">
        <f aca="false">RANDBETWEEN(0,1)</f>
        <v>0</v>
      </c>
      <c r="AT239" s="131" t="n">
        <v>1</v>
      </c>
      <c r="AU239" s="131" t="n">
        <f aca="false">RANDBETWEEN(0,1)</f>
        <v>0</v>
      </c>
      <c r="AV239" s="131" t="n">
        <v>0</v>
      </c>
      <c r="AW239" s="131" t="n">
        <f aca="false">RANDBETWEEN(0,1)</f>
        <v>0</v>
      </c>
      <c r="AX239" s="131" t="n">
        <f aca="false">RANDBETWEEN(0,1)</f>
        <v>0</v>
      </c>
      <c r="AY239" s="131" t="n">
        <f aca="false">RANDBETWEEN(0,1)</f>
        <v>1</v>
      </c>
      <c r="AZ239" s="131" t="n">
        <v>1</v>
      </c>
      <c r="BA239" s="131" t="n">
        <f aca="false">RANDBETWEEN(0,1)</f>
        <v>0</v>
      </c>
      <c r="BB239" s="131" t="n">
        <v>1</v>
      </c>
      <c r="BC239" s="131" t="n">
        <f aca="false">RANDBETWEEN(0,1)</f>
        <v>0</v>
      </c>
      <c r="BD239" s="131" t="n">
        <f aca="false">RANDBETWEEN(0,1)</f>
        <v>0</v>
      </c>
      <c r="BE239" s="132" t="n">
        <f aca="false">RANDBETWEEN(40/6,70/6)/10*$AK$24</f>
        <v>960</v>
      </c>
      <c r="BF239" s="133" t="n">
        <f aca="false">RANDBETWEEN(60,100)/100</f>
        <v>0.83</v>
      </c>
      <c r="BG239" s="132" t="n">
        <f aca="false">(AO239*$AK$8+AP239*$AK$9+AQ239*$AK$10+AR239*$AK$11+AS239*$AK$12+AT239*$AK$13+AU239*$AK$14+AV239*$AK$15+AW239*$AK$16+AX239*$AK$17+AY239*$AK$18+AZ239*$AK$19+BA239*$AK$20+BB239*$AK$21+BC239*$AK$22+BD239*$AK$23+BE239) * BF239</f>
        <v>7237.6</v>
      </c>
      <c r="BH239" s="133" t="n">
        <f aca="false">RANDBETWEEN(80,100)/100</f>
        <v>0.81</v>
      </c>
      <c r="BI239" s="132" t="n">
        <f aca="false">(AO239*$AK$8+AP239*$AK$9+AQ239*$AK$10+AR239*$AK$11+AS239*$AK$12+AT239*$AK$13+AU239*$AK$14+AV239*$AK$15+AW239*$AK$16+AX239*$AK$17+AY239*$AK$18+AZ239*$AK$19+BA239*$AK$20+BB239*$AK$21+BC239*$AK$22+BD239*$AK$23+BE239) * BH239</f>
        <v>7063.2</v>
      </c>
      <c r="BN239" s="134"/>
      <c r="BO239" s="135"/>
      <c r="BP239" s="156" t="n">
        <f aca="false">M1850</f>
        <v>10186.61</v>
      </c>
      <c r="BQ239" s="157" t="n">
        <f aca="false">AC1850</f>
        <v>11858.4363333333</v>
      </c>
      <c r="BT239" s="82" t="e">
        <f aca="false">IF(SUM(CD236:CD239) &gt; 0,0,(SUM(CD236:CD239))/(-$BM$10*1000))</f>
        <v>#VALUE!</v>
      </c>
      <c r="BU239" s="158" t="e">
        <f aca="false">IF(SUM(CE236:CE239) &gt; 0,0,(SUM(CE236:CE239))/(-$BM$10*1000))</f>
        <v>#VALUE!</v>
      </c>
      <c r="BV239" s="140" t="n">
        <f aca="false">QUOTIENT(BW239,$BW$5)</f>
        <v>57</v>
      </c>
      <c r="BW239" s="17" t="n">
        <v>231</v>
      </c>
      <c r="BX239" s="141"/>
      <c r="BY239" s="192" t="s">
        <v>75</v>
      </c>
      <c r="BZ239" s="172" t="e">
        <f aca="true">INDIRECT( ADDRESS(CELL("строка",BG239)-BW239+BV239,68)) * CL239</f>
        <v>#VALUE!</v>
      </c>
      <c r="CA239" s="173" t="e">
        <f aca="true">INDIRECT( ADDRESS(CELL("строка",BG239)-BW239+BV239,59)) * CI239</f>
        <v>#VALUE!</v>
      </c>
      <c r="CB239" s="174" t="e">
        <f aca="true">INDIRECT( ADDRESS(CELL("строка",BG239)-BW239+BV239,69)) * CL239</f>
        <v>#VALUE!</v>
      </c>
      <c r="CC239" s="175" t="e">
        <f aca="true">INDIRECT( ADDRESS(CELL("строка",BG239)-BW239+BV239,61)) *CI239</f>
        <v>#VALUE!</v>
      </c>
      <c r="CD239" s="176" t="e">
        <f aca="false">BZ239-CA239</f>
        <v>#VALUE!</v>
      </c>
      <c r="CE239" s="187" t="e">
        <f aca="false">CB239-CC239</f>
        <v>#VALUE!</v>
      </c>
      <c r="CI239" s="178" t="n">
        <f aca="false">$CI$7</f>
        <v>0.1</v>
      </c>
      <c r="CL239" s="23" t="n">
        <f aca="false">CL235</f>
        <v>0.25</v>
      </c>
    </row>
    <row r="240" customFormat="false" ht="13.25" hidden="false" customHeight="true" outlineLevel="0" collapsed="false">
      <c r="A240" s="151" t="s">
        <v>335</v>
      </c>
      <c r="B240" s="152" t="n">
        <v>16</v>
      </c>
      <c r="C240" s="152" t="n">
        <v>765.2</v>
      </c>
      <c r="D240" s="153" t="n">
        <v>46</v>
      </c>
      <c r="E240" s="154" t="s">
        <v>101</v>
      </c>
      <c r="F240" s="153" t="n">
        <v>4.5</v>
      </c>
      <c r="G240" s="115" t="n">
        <v>0.25</v>
      </c>
      <c r="H240" s="116" t="n">
        <f aca="false">RANDBETWEEN(80,100)/100</f>
        <v>0.89</v>
      </c>
      <c r="I240" s="117"/>
      <c r="J240" s="118"/>
      <c r="K240" s="119"/>
      <c r="L240" s="118"/>
      <c r="M240" s="179"/>
      <c r="N240" s="121"/>
      <c r="P240" s="121"/>
      <c r="Q240" s="151" t="s">
        <v>335</v>
      </c>
      <c r="R240" s="152" t="n">
        <v>0.1</v>
      </c>
      <c r="S240" s="152" t="n">
        <v>738.4</v>
      </c>
      <c r="T240" s="153" t="n">
        <v>96</v>
      </c>
      <c r="U240" s="154" t="s">
        <v>101</v>
      </c>
      <c r="V240" s="153" t="n">
        <v>1</v>
      </c>
      <c r="W240" s="115" t="n">
        <v>0.9</v>
      </c>
      <c r="X240" s="116" t="n">
        <f aca="false">RANDBETWEEN(80,100)/100</f>
        <v>0.9</v>
      </c>
      <c r="Y240" s="117"/>
      <c r="Z240" s="118"/>
      <c r="AA240" s="119"/>
      <c r="AB240" s="123"/>
      <c r="AC240" s="124"/>
      <c r="AG240" s="186"/>
      <c r="AM240" s="128" t="n">
        <f aca="false">AM239-1</f>
        <v>44726</v>
      </c>
      <c r="AN240" s="129" t="str">
        <f aca="false">TEXT(AM240,"дддд")</f>
        <v>вторник</v>
      </c>
      <c r="AO240" s="130" t="n">
        <v>1</v>
      </c>
      <c r="AP240" s="131" t="n">
        <v>1</v>
      </c>
      <c r="AQ240" s="131" t="n">
        <f aca="false">RANDBETWEEN(0,1)</f>
        <v>1</v>
      </c>
      <c r="AR240" s="131" t="n">
        <v>1</v>
      </c>
      <c r="AS240" s="131" t="n">
        <f aca="false">RANDBETWEEN(0,1)</f>
        <v>0</v>
      </c>
      <c r="AT240" s="131" t="n">
        <v>1</v>
      </c>
      <c r="AU240" s="131" t="n">
        <f aca="false">RANDBETWEEN(0,1)</f>
        <v>0</v>
      </c>
      <c r="AV240" s="131" t="n">
        <v>0</v>
      </c>
      <c r="AW240" s="131" t="n">
        <f aca="false">RANDBETWEEN(0,1)</f>
        <v>0</v>
      </c>
      <c r="AX240" s="131" t="n">
        <f aca="false">RANDBETWEEN(0,1)</f>
        <v>0</v>
      </c>
      <c r="AY240" s="131" t="n">
        <f aca="false">RANDBETWEEN(0,1)</f>
        <v>0</v>
      </c>
      <c r="AZ240" s="131" t="n">
        <v>1</v>
      </c>
      <c r="BA240" s="131" t="n">
        <f aca="false">RANDBETWEEN(0,1)</f>
        <v>0</v>
      </c>
      <c r="BB240" s="131" t="n">
        <v>1</v>
      </c>
      <c r="BC240" s="131" t="n">
        <f aca="false">RANDBETWEEN(0,1)</f>
        <v>0</v>
      </c>
      <c r="BD240" s="131" t="n">
        <f aca="false">RANDBETWEEN(0,1)</f>
        <v>1</v>
      </c>
      <c r="BE240" s="132" t="n">
        <f aca="false">RANDBETWEEN(40/6,70/6)/10*$AK$24</f>
        <v>1200</v>
      </c>
      <c r="BF240" s="133" t="n">
        <f aca="false">RANDBETWEEN(60,100)/100</f>
        <v>0.73</v>
      </c>
      <c r="BG240" s="132" t="n">
        <f aca="false">(AO240*$AK$8+AP240*$AK$9+AQ240*$AK$10+AR240*$AK$11+AS240*$AK$12+AT240*$AK$13+AU240*$AK$14+AV240*$AK$15+AW240*$AK$16+AX240*$AK$17+AY240*$AK$18+AZ240*$AK$19+BA240*$AK$20+BB240*$AK$21+BC240*$AK$22+BD240*$AK$23+BE240) * BF240</f>
        <v>5810.8</v>
      </c>
      <c r="BH240" s="133" t="n">
        <f aca="false">RANDBETWEEN(80,100)/100</f>
        <v>0.99</v>
      </c>
      <c r="BI240" s="132" t="n">
        <f aca="false">(AO240*$AK$8+AP240*$AK$9+AQ240*$AK$10+AR240*$AK$11+AS240*$AK$12+AT240*$AK$13+AU240*$AK$14+AV240*$AK$15+AW240*$AK$16+AX240*$AK$17+AY240*$AK$18+AZ240*$AK$19+BA240*$AK$20+BB240*$AK$21+BC240*$AK$22+BD240*$AK$23+BE240) * BH240</f>
        <v>7880.4</v>
      </c>
      <c r="BN240" s="134"/>
      <c r="BO240" s="135"/>
      <c r="BP240" s="156" t="n">
        <f aca="false">M1858</f>
        <v>12174.5358072917</v>
      </c>
      <c r="BQ240" s="157" t="n">
        <f aca="false">AC1858</f>
        <v>8663.455753125</v>
      </c>
      <c r="BT240" s="82" t="s">
        <v>79</v>
      </c>
      <c r="BU240" s="158"/>
      <c r="BV240" s="140" t="n">
        <f aca="false">QUOTIENT(BW240,$BW$5)</f>
        <v>58</v>
      </c>
      <c r="BW240" s="17" t="n">
        <v>232</v>
      </c>
      <c r="BX240" s="141" t="n">
        <f aca="false">DATE(2023,2,(1-QUOTIENT(BW240,$BW$5)))</f>
        <v>44900</v>
      </c>
      <c r="BY240" s="190" t="s">
        <v>80</v>
      </c>
      <c r="BZ240" s="143" t="e">
        <f aca="true">INDIRECT( ADDRESS(CELL("строка",BG240)-BW240+BV240,68)) * CL240</f>
        <v>#VALUE!</v>
      </c>
      <c r="CA240" s="144" t="e">
        <f aca="true">INDIRECT( ADDRESS(CELL("строка",BG240)-BW240+BV240,59)) *CI240</f>
        <v>#VALUE!</v>
      </c>
      <c r="CB240" s="145" t="e">
        <f aca="true">INDIRECT( ADDRESS(CELL("строка",BG240)-BW240+BV240,69)) * CL240</f>
        <v>#VALUE!</v>
      </c>
      <c r="CC240" s="146" t="e">
        <f aca="true">INDIRECT( ADDRESS(CELL("строка",BG240)-BW240+BV240,61)) *CI240</f>
        <v>#VALUE!</v>
      </c>
      <c r="CD240" s="147" t="e">
        <f aca="false">BZ240-CA240</f>
        <v>#VALUE!</v>
      </c>
      <c r="CE240" s="188" t="e">
        <f aca="false">CB240-CC240</f>
        <v>#VALUE!</v>
      </c>
      <c r="CI240" s="22" t="n">
        <f aca="false">$CI$4</f>
        <v>0.2</v>
      </c>
      <c r="CL240" s="23" t="n">
        <f aca="false">CL236</f>
        <v>0.25</v>
      </c>
    </row>
    <row r="241" customFormat="false" ht="13.25" hidden="false" customHeight="true" outlineLevel="0" collapsed="false">
      <c r="A241" s="151" t="s">
        <v>336</v>
      </c>
      <c r="B241" s="152" t="n">
        <v>11.1</v>
      </c>
      <c r="C241" s="152" t="n">
        <v>767.3</v>
      </c>
      <c r="D241" s="153" t="n">
        <v>72</v>
      </c>
      <c r="E241" s="154" t="s">
        <v>91</v>
      </c>
      <c r="F241" s="153" t="n">
        <v>1.5</v>
      </c>
      <c r="G241" s="115" t="n">
        <v>0.25</v>
      </c>
      <c r="H241" s="116" t="n">
        <f aca="false">RANDBETWEEN(80,100)/100</f>
        <v>0.85</v>
      </c>
      <c r="I241" s="117"/>
      <c r="J241" s="118"/>
      <c r="K241" s="119"/>
      <c r="L241" s="118"/>
      <c r="M241" s="179"/>
      <c r="N241" s="121"/>
      <c r="P241" s="121"/>
      <c r="Q241" s="151" t="s">
        <v>336</v>
      </c>
      <c r="R241" s="152" t="n">
        <v>-1</v>
      </c>
      <c r="S241" s="152" t="n">
        <v>740.9</v>
      </c>
      <c r="T241" s="153" t="n">
        <v>96</v>
      </c>
      <c r="U241" s="154" t="s">
        <v>78</v>
      </c>
      <c r="V241" s="153" t="n">
        <v>1</v>
      </c>
      <c r="W241" s="115" t="n">
        <v>0.9</v>
      </c>
      <c r="X241" s="116" t="n">
        <f aca="false">RANDBETWEEN(80,100)/100</f>
        <v>1</v>
      </c>
      <c r="Y241" s="117"/>
      <c r="Z241" s="118"/>
      <c r="AA241" s="119"/>
      <c r="AB241" s="123"/>
      <c r="AC241" s="124"/>
      <c r="AG241" s="186"/>
      <c r="AM241" s="128" t="n">
        <f aca="false">AM240-1</f>
        <v>44725</v>
      </c>
      <c r="AN241" s="129" t="str">
        <f aca="false">TEXT(AM241,"дддд")</f>
        <v>понедельник</v>
      </c>
      <c r="AO241" s="130" t="n">
        <v>1</v>
      </c>
      <c r="AP241" s="131" t="n">
        <v>1</v>
      </c>
      <c r="AQ241" s="131" t="n">
        <f aca="false">RANDBETWEEN(0,1)</f>
        <v>1</v>
      </c>
      <c r="AR241" s="131" t="n">
        <v>1</v>
      </c>
      <c r="AS241" s="131" t="n">
        <f aca="false">RANDBETWEEN(0,1)</f>
        <v>1</v>
      </c>
      <c r="AT241" s="131" t="n">
        <v>1</v>
      </c>
      <c r="AU241" s="131" t="n">
        <f aca="false">RANDBETWEEN(0,1)</f>
        <v>1</v>
      </c>
      <c r="AV241" s="131" t="n">
        <v>0</v>
      </c>
      <c r="AW241" s="131" t="n">
        <f aca="false">RANDBETWEEN(0,1)</f>
        <v>0</v>
      </c>
      <c r="AX241" s="131" t="n">
        <f aca="false">RANDBETWEEN(0,1)</f>
        <v>0</v>
      </c>
      <c r="AY241" s="131" t="n">
        <f aca="false">RANDBETWEEN(0,1)</f>
        <v>0</v>
      </c>
      <c r="AZ241" s="131" t="n">
        <v>1</v>
      </c>
      <c r="BA241" s="131" t="n">
        <f aca="false">RANDBETWEEN(0,1)</f>
        <v>1</v>
      </c>
      <c r="BB241" s="131" t="n">
        <v>1</v>
      </c>
      <c r="BC241" s="131" t="n">
        <f aca="false">RANDBETWEEN(0,1)</f>
        <v>0</v>
      </c>
      <c r="BD241" s="131" t="n">
        <f aca="false">RANDBETWEEN(0,1)</f>
        <v>1</v>
      </c>
      <c r="BE241" s="132" t="n">
        <f aca="false">RANDBETWEEN(40/6,70/6)/10*$AK$24</f>
        <v>1320</v>
      </c>
      <c r="BF241" s="133" t="n">
        <f aca="false">RANDBETWEEN(60,100)/100</f>
        <v>0.96</v>
      </c>
      <c r="BG241" s="132" t="n">
        <f aca="false">(AO241*$AK$8+AP241*$AK$9+AQ241*$AK$10+AR241*$AK$11+AS241*$AK$12+AT241*$AK$13+AU241*$AK$14+AV241*$AK$15+AW241*$AK$16+AX241*$AK$17+AY241*$AK$18+AZ241*$AK$19+BA241*$AK$20+BB241*$AK$21+BC241*$AK$22+BD241*$AK$23+BE241) * BF241</f>
        <v>9446.4</v>
      </c>
      <c r="BH241" s="133" t="n">
        <f aca="false">RANDBETWEEN(80,100)/100</f>
        <v>0.82</v>
      </c>
      <c r="BI241" s="132" t="n">
        <f aca="false">(AO241*$AK$8+AP241*$AK$9+AQ241*$AK$10+AR241*$AK$11+AS241*$AK$12+AT241*$AK$13+AU241*$AK$14+AV241*$AK$15+AW241*$AK$16+AX241*$AK$17+AY241*$AK$18+AZ241*$AK$19+BA241*$AK$20+BB241*$AK$21+BC241*$AK$22+BD241*$AK$23+BE241) * BH241</f>
        <v>8068.8</v>
      </c>
      <c r="BN241" s="134"/>
      <c r="BO241" s="135"/>
      <c r="BP241" s="156" t="n">
        <f aca="false">M1866</f>
        <v>52621.7826583333</v>
      </c>
      <c r="BQ241" s="157" t="n">
        <f aca="false">AC1866</f>
        <v>10682.6051625</v>
      </c>
      <c r="BT241" s="82"/>
      <c r="BU241" s="158"/>
      <c r="BV241" s="140" t="n">
        <f aca="false">QUOTIENT(BW241,$BW$5)</f>
        <v>58</v>
      </c>
      <c r="BW241" s="17" t="n">
        <v>233</v>
      </c>
      <c r="BX241" s="141"/>
      <c r="BY241" s="191" t="s">
        <v>84</v>
      </c>
      <c r="BZ241" s="160" t="e">
        <f aca="true">INDIRECT( ADDRESS(CELL("строка",BG241)-BW241+BV241,68)) * CL241</f>
        <v>#VALUE!</v>
      </c>
      <c r="CA241" s="161" t="e">
        <f aca="true">INDIRECT( ADDRESS(CELL("строка",BG241)-BW241+BV241,59)) *CI241</f>
        <v>#VALUE!</v>
      </c>
      <c r="CB241" s="162" t="e">
        <f aca="true">INDIRECT( ADDRESS(CELL("строка",BG241)-BW241+BV241,69)) * CL241</f>
        <v>#VALUE!</v>
      </c>
      <c r="CC241" s="163" t="e">
        <f aca="true">INDIRECT( ADDRESS(CELL("строка",BG241)-BW241+BV241,61)) *CI241</f>
        <v>#VALUE!</v>
      </c>
      <c r="CD241" s="164" t="e">
        <f aca="false">BZ241-CA241</f>
        <v>#VALUE!</v>
      </c>
      <c r="CE241" s="189" t="e">
        <f aca="false">CB241-CC241</f>
        <v>#VALUE!</v>
      </c>
      <c r="CI241" s="22" t="n">
        <f aca="false">$CI$5</f>
        <v>0.3</v>
      </c>
      <c r="CL241" s="23" t="n">
        <f aca="false">CL237</f>
        <v>0.25</v>
      </c>
    </row>
    <row r="242" customFormat="false" ht="13.25" hidden="false" customHeight="true" outlineLevel="0" collapsed="false">
      <c r="A242" s="151" t="s">
        <v>337</v>
      </c>
      <c r="B242" s="152" t="n">
        <v>2.4</v>
      </c>
      <c r="C242" s="152" t="n">
        <v>768.2</v>
      </c>
      <c r="D242" s="153" t="n">
        <v>100</v>
      </c>
      <c r="E242" s="154" t="s">
        <v>78</v>
      </c>
      <c r="F242" s="153" t="n">
        <v>1.5</v>
      </c>
      <c r="G242" s="115" t="n">
        <v>0.75</v>
      </c>
      <c r="H242" s="116" t="n">
        <f aca="false">RANDBETWEEN(80,100)/100</f>
        <v>0.84</v>
      </c>
      <c r="I242" s="117"/>
      <c r="J242" s="118"/>
      <c r="K242" s="119"/>
      <c r="L242" s="118"/>
      <c r="M242" s="179"/>
      <c r="N242" s="121"/>
      <c r="P242" s="121"/>
      <c r="Q242" s="151" t="s">
        <v>337</v>
      </c>
      <c r="R242" s="152" t="n">
        <v>-1.8</v>
      </c>
      <c r="S242" s="152" t="n">
        <v>743.8</v>
      </c>
      <c r="T242" s="153" t="n">
        <v>96</v>
      </c>
      <c r="U242" s="154" t="s">
        <v>78</v>
      </c>
      <c r="V242" s="153" t="n">
        <v>1</v>
      </c>
      <c r="W242" s="115" t="n">
        <v>0.9</v>
      </c>
      <c r="X242" s="116" t="n">
        <f aca="false">RANDBETWEEN(80,100)/100</f>
        <v>0.85</v>
      </c>
      <c r="Y242" s="117"/>
      <c r="Z242" s="118"/>
      <c r="AA242" s="119"/>
      <c r="AB242" s="123"/>
      <c r="AC242" s="124"/>
      <c r="AG242" s="186"/>
      <c r="AM242" s="128" t="n">
        <f aca="false">AM241-1</f>
        <v>44724</v>
      </c>
      <c r="AN242" s="129" t="str">
        <f aca="false">TEXT(AM242,"дддд")</f>
        <v>воскресенье</v>
      </c>
      <c r="AO242" s="130" t="n">
        <v>1</v>
      </c>
      <c r="AP242" s="131" t="n">
        <v>1</v>
      </c>
      <c r="AQ242" s="131" t="n">
        <f aca="false">RANDBETWEEN(0,1)</f>
        <v>0</v>
      </c>
      <c r="AR242" s="131" t="n">
        <v>1</v>
      </c>
      <c r="AS242" s="131" t="n">
        <f aca="false">RANDBETWEEN(0,1)</f>
        <v>0</v>
      </c>
      <c r="AT242" s="131" t="n">
        <v>1</v>
      </c>
      <c r="AU242" s="131" t="n">
        <f aca="false">RANDBETWEEN(0,1)</f>
        <v>1</v>
      </c>
      <c r="AV242" s="131" t="n">
        <v>0</v>
      </c>
      <c r="AW242" s="131" t="n">
        <f aca="false">RANDBETWEEN(0,1)</f>
        <v>1</v>
      </c>
      <c r="AX242" s="131" t="n">
        <f aca="false">RANDBETWEEN(0,1)</f>
        <v>0</v>
      </c>
      <c r="AY242" s="131" t="n">
        <f aca="false">RANDBETWEEN(0,1)</f>
        <v>0</v>
      </c>
      <c r="AZ242" s="131" t="n">
        <v>1</v>
      </c>
      <c r="BA242" s="131" t="n">
        <f aca="false">RANDBETWEEN(0,1)</f>
        <v>0</v>
      </c>
      <c r="BB242" s="131" t="n">
        <v>1</v>
      </c>
      <c r="BC242" s="131" t="n">
        <f aca="false">RANDBETWEEN(0,1)</f>
        <v>1</v>
      </c>
      <c r="BD242" s="131" t="n">
        <f aca="false">RANDBETWEEN(0,1)</f>
        <v>1</v>
      </c>
      <c r="BE242" s="132" t="n">
        <f aca="false">RANDBETWEEN(40/6,70/6)/10*$AK$24</f>
        <v>840</v>
      </c>
      <c r="BF242" s="133" t="n">
        <f aca="false">RANDBETWEEN(60,100)/100</f>
        <v>0.87</v>
      </c>
      <c r="BG242" s="132" t="n">
        <f aca="false">(AO242*$AK$8+AP242*$AK$9+AQ242*$AK$10+AR242*$AK$11+AS242*$AK$12+AT242*$AK$13+AU242*$AK$14+AV242*$AK$15+AW242*$AK$16+AX242*$AK$17+AY242*$AK$18+AZ242*$AK$19+BA242*$AK$20+BB242*$AK$21+BC242*$AK$22+BD242*$AK$23+BE242) * BF242</f>
        <v>8212.8</v>
      </c>
      <c r="BH242" s="133" t="n">
        <f aca="false">RANDBETWEEN(80,100)/100</f>
        <v>0.9</v>
      </c>
      <c r="BI242" s="132" t="n">
        <f aca="false">(AO242*$AK$8+AP242*$AK$9+AQ242*$AK$10+AR242*$AK$11+AS242*$AK$12+AT242*$AK$13+AU242*$AK$14+AV242*$AK$15+AW242*$AK$16+AX242*$AK$17+AY242*$AK$18+AZ242*$AK$19+BA242*$AK$20+BB242*$AK$21+BC242*$AK$22+BD242*$AK$23+BE242) * BH242</f>
        <v>8496</v>
      </c>
      <c r="BN242" s="134"/>
      <c r="BO242" s="135"/>
      <c r="BP242" s="156" t="n">
        <f aca="false">M1874</f>
        <v>49345.8249</v>
      </c>
      <c r="BQ242" s="157" t="n">
        <f aca="false">AC1874</f>
        <v>8501.5175</v>
      </c>
      <c r="BT242" s="82"/>
      <c r="BU242" s="158"/>
      <c r="BV242" s="140" t="n">
        <f aca="false">QUOTIENT(BW242,$BW$5)</f>
        <v>58</v>
      </c>
      <c r="BW242" s="17" t="n">
        <v>234</v>
      </c>
      <c r="BX242" s="141"/>
      <c r="BY242" s="191" t="s">
        <v>58</v>
      </c>
      <c r="BZ242" s="160" t="e">
        <f aca="true">INDIRECT( ADDRESS(CELL("строка",BG242)-BW242+BV242,68)) * CL242</f>
        <v>#VALUE!</v>
      </c>
      <c r="CA242" s="161" t="e">
        <f aca="true">INDIRECT( ADDRESS(CELL("строка",BG242)-BW242+BV242,59)) *CI242</f>
        <v>#VALUE!</v>
      </c>
      <c r="CB242" s="162" t="e">
        <f aca="true">INDIRECT( ADDRESS(CELL("строка",BG242)-BW242+BV242,69)) * CL242</f>
        <v>#VALUE!</v>
      </c>
      <c r="CC242" s="163" t="e">
        <f aca="true">INDIRECT( ADDRESS(CELL("строка",BG242)-BW242+BV242,61)) *CI242</f>
        <v>#VALUE!</v>
      </c>
      <c r="CD242" s="164" t="e">
        <f aca="false">BZ242-CA242</f>
        <v>#VALUE!</v>
      </c>
      <c r="CE242" s="189" t="e">
        <f aca="false">CB242-CC242</f>
        <v>#VALUE!</v>
      </c>
      <c r="CI242" s="22" t="n">
        <f aca="false">$CI$6</f>
        <v>0.4</v>
      </c>
      <c r="CL242" s="23" t="n">
        <f aca="false">CL238</f>
        <v>0.25</v>
      </c>
    </row>
    <row r="243" customFormat="false" ht="13.25" hidden="false" customHeight="true" outlineLevel="0" collapsed="false">
      <c r="A243" s="151" t="s">
        <v>338</v>
      </c>
      <c r="B243" s="152" t="n">
        <v>2.4</v>
      </c>
      <c r="C243" s="152" t="n">
        <v>768.6</v>
      </c>
      <c r="D243" s="153" t="n">
        <v>100</v>
      </c>
      <c r="E243" s="154" t="s">
        <v>107</v>
      </c>
      <c r="F243" s="153" t="n">
        <v>1.5</v>
      </c>
      <c r="G243" s="115" t="n">
        <v>0.15</v>
      </c>
      <c r="H243" s="116" t="n">
        <f aca="false">RANDBETWEEN(80,100)/100</f>
        <v>0.95</v>
      </c>
      <c r="I243" s="117"/>
      <c r="J243" s="118"/>
      <c r="K243" s="119"/>
      <c r="L243" s="118"/>
      <c r="M243" s="179"/>
      <c r="N243" s="121"/>
      <c r="P243" s="121"/>
      <c r="Q243" s="151" t="s">
        <v>338</v>
      </c>
      <c r="R243" s="152" t="n">
        <v>-1.5</v>
      </c>
      <c r="S243" s="152" t="n">
        <v>746.5</v>
      </c>
      <c r="T243" s="153" t="n">
        <v>80</v>
      </c>
      <c r="U243" s="154" t="n">
        <v>0</v>
      </c>
      <c r="V243" s="153" t="n">
        <v>0</v>
      </c>
      <c r="W243" s="115" t="n">
        <v>0.9</v>
      </c>
      <c r="X243" s="116" t="n">
        <f aca="false">RANDBETWEEN(80,100)/100</f>
        <v>0.94</v>
      </c>
      <c r="Y243" s="117"/>
      <c r="Z243" s="118"/>
      <c r="AA243" s="119"/>
      <c r="AB243" s="123"/>
      <c r="AC243" s="124"/>
      <c r="AG243" s="186"/>
      <c r="AM243" s="128" t="n">
        <f aca="false">AM242-1</f>
        <v>44723</v>
      </c>
      <c r="AN243" s="129" t="str">
        <f aca="false">TEXT(AM243,"дддд")</f>
        <v>суббота</v>
      </c>
      <c r="AO243" s="130" t="n">
        <v>1</v>
      </c>
      <c r="AP243" s="131" t="n">
        <v>1</v>
      </c>
      <c r="AQ243" s="131" t="n">
        <f aca="false">RANDBETWEEN(0,1)</f>
        <v>0</v>
      </c>
      <c r="AR243" s="131" t="n">
        <v>1</v>
      </c>
      <c r="AS243" s="131" t="n">
        <f aca="false">RANDBETWEEN(0,1)</f>
        <v>1</v>
      </c>
      <c r="AT243" s="131" t="n">
        <v>1</v>
      </c>
      <c r="AU243" s="131" t="n">
        <f aca="false">RANDBETWEEN(0,1)</f>
        <v>1</v>
      </c>
      <c r="AV243" s="131" t="n">
        <v>0</v>
      </c>
      <c r="AW243" s="131" t="n">
        <f aca="false">RANDBETWEEN(0,1)</f>
        <v>1</v>
      </c>
      <c r="AX243" s="131" t="n">
        <f aca="false">RANDBETWEEN(0,1)</f>
        <v>0</v>
      </c>
      <c r="AY243" s="131" t="n">
        <f aca="false">RANDBETWEEN(0,1)</f>
        <v>0</v>
      </c>
      <c r="AZ243" s="131" t="n">
        <v>1</v>
      </c>
      <c r="BA243" s="131" t="n">
        <f aca="false">RANDBETWEEN(0,1)</f>
        <v>0</v>
      </c>
      <c r="BB243" s="131" t="n">
        <v>1</v>
      </c>
      <c r="BC243" s="131" t="n">
        <f aca="false">RANDBETWEEN(0,1)</f>
        <v>0</v>
      </c>
      <c r="BD243" s="131" t="n">
        <f aca="false">RANDBETWEEN(0,1)</f>
        <v>0</v>
      </c>
      <c r="BE243" s="132" t="n">
        <f aca="false">RANDBETWEEN(40/6,70/6)/10*$AK$24</f>
        <v>1440</v>
      </c>
      <c r="BF243" s="133" t="n">
        <f aca="false">RANDBETWEEN(60,100)/100</f>
        <v>0.96</v>
      </c>
      <c r="BG243" s="132" t="n">
        <f aca="false">(AO243*$AK$8+AP243*$AK$9+AQ243*$AK$10+AR243*$AK$11+AS243*$AK$12+AT243*$AK$13+AU243*$AK$14+AV243*$AK$15+AW243*$AK$16+AX243*$AK$17+AY243*$AK$18+AZ243*$AK$19+BA243*$AK$20+BB243*$AK$21+BC243*$AK$22+BD243*$AK$23+BE243) * BF243</f>
        <v>9945.6</v>
      </c>
      <c r="BH243" s="133" t="n">
        <f aca="false">RANDBETWEEN(80,100)/100</f>
        <v>0.8</v>
      </c>
      <c r="BI243" s="132" t="n">
        <f aca="false">(AO243*$AK$8+AP243*$AK$9+AQ243*$AK$10+AR243*$AK$11+AS243*$AK$12+AT243*$AK$13+AU243*$AK$14+AV243*$AK$15+AW243*$AK$16+AX243*$AK$17+AY243*$AK$18+AZ243*$AK$19+BA243*$AK$20+BB243*$AK$21+BC243*$AK$22+BD243*$AK$23+BE243) * BH243</f>
        <v>8288</v>
      </c>
      <c r="BN243" s="134"/>
      <c r="BO243" s="135"/>
      <c r="BP243" s="156" t="n">
        <f aca="false">M1882</f>
        <v>14836.018725</v>
      </c>
      <c r="BQ243" s="157" t="n">
        <f aca="false">AC1882</f>
        <v>11895.6167708333</v>
      </c>
      <c r="BT243" s="82" t="e">
        <f aca="false">IF(SUM(CD240:CD243) &gt; 0,0,(SUM(CD240:CD243))/(-$BM$10*1000))</f>
        <v>#VALUE!</v>
      </c>
      <c r="BU243" s="158" t="e">
        <f aca="false">IF(SUM(CE240:CE243) &gt; 0,0,(SUM(CE240:CE243))/(-$BM$10*1000))</f>
        <v>#VALUE!</v>
      </c>
      <c r="BV243" s="140" t="n">
        <f aca="false">QUOTIENT(BW243,$BW$5)</f>
        <v>58</v>
      </c>
      <c r="BW243" s="17" t="n">
        <v>235</v>
      </c>
      <c r="BX243" s="141"/>
      <c r="BY243" s="192" t="s">
        <v>75</v>
      </c>
      <c r="BZ243" s="172" t="e">
        <f aca="true">INDIRECT( ADDRESS(CELL("строка",BG243)-BW243+BV243,68)) * CL243</f>
        <v>#VALUE!</v>
      </c>
      <c r="CA243" s="173" t="e">
        <f aca="true">INDIRECT( ADDRESS(CELL("строка",BG243)-BW243+BV243,59)) * CI243</f>
        <v>#VALUE!</v>
      </c>
      <c r="CB243" s="174" t="e">
        <f aca="true">INDIRECT( ADDRESS(CELL("строка",BG243)-BW243+BV243,69)) * CL243</f>
        <v>#VALUE!</v>
      </c>
      <c r="CC243" s="175" t="e">
        <f aca="true">INDIRECT( ADDRESS(CELL("строка",BG243)-BW243+BV243,61)) *CI243</f>
        <v>#VALUE!</v>
      </c>
      <c r="CD243" s="176" t="e">
        <f aca="false">BZ243-CA243</f>
        <v>#VALUE!</v>
      </c>
      <c r="CE243" s="187" t="e">
        <f aca="false">CB243-CC243</f>
        <v>#VALUE!</v>
      </c>
      <c r="CI243" s="178" t="n">
        <f aca="false">$CI$7</f>
        <v>0.1</v>
      </c>
      <c r="CL243" s="23" t="n">
        <f aca="false">CL239</f>
        <v>0.25</v>
      </c>
    </row>
    <row r="244" customFormat="false" ht="13.25" hidden="false" customHeight="true" outlineLevel="0" collapsed="false">
      <c r="A244" s="151" t="s">
        <v>339</v>
      </c>
      <c r="B244" s="152" t="n">
        <v>3.7</v>
      </c>
      <c r="C244" s="152" t="n">
        <v>769.1</v>
      </c>
      <c r="D244" s="153" t="n">
        <v>100</v>
      </c>
      <c r="E244" s="154" t="s">
        <v>78</v>
      </c>
      <c r="F244" s="153" t="n">
        <v>3</v>
      </c>
      <c r="G244" s="115" t="n">
        <v>0.15</v>
      </c>
      <c r="H244" s="116" t="n">
        <f aca="false">RANDBETWEEN(80,100)/100</f>
        <v>0.95</v>
      </c>
      <c r="I244" s="117"/>
      <c r="J244" s="118"/>
      <c r="K244" s="119"/>
      <c r="L244" s="118"/>
      <c r="M244" s="179"/>
      <c r="N244" s="121"/>
      <c r="P244" s="121"/>
      <c r="Q244" s="151" t="s">
        <v>339</v>
      </c>
      <c r="R244" s="152" t="n">
        <v>-2.4</v>
      </c>
      <c r="S244" s="152" t="n">
        <v>748.9</v>
      </c>
      <c r="T244" s="153" t="n">
        <v>82</v>
      </c>
      <c r="U244" s="154" t="n">
        <v>0</v>
      </c>
      <c r="V244" s="153" t="n">
        <v>0</v>
      </c>
      <c r="W244" s="115" t="n">
        <v>0.75</v>
      </c>
      <c r="X244" s="116" t="n">
        <f aca="false">RANDBETWEEN(80,100)/100</f>
        <v>0.89</v>
      </c>
      <c r="Y244" s="117"/>
      <c r="Z244" s="118"/>
      <c r="AA244" s="119"/>
      <c r="AB244" s="123"/>
      <c r="AC244" s="124"/>
      <c r="AG244" s="186"/>
      <c r="AM244" s="128" t="n">
        <f aca="false">AM243-1</f>
        <v>44722</v>
      </c>
      <c r="AN244" s="129" t="str">
        <f aca="false">TEXT(AM244,"дддд")</f>
        <v>пятница</v>
      </c>
      <c r="AO244" s="130" t="n">
        <v>1</v>
      </c>
      <c r="AP244" s="131" t="n">
        <v>1</v>
      </c>
      <c r="AQ244" s="131" t="n">
        <f aca="false">RANDBETWEEN(0,1)</f>
        <v>0</v>
      </c>
      <c r="AR244" s="131" t="n">
        <v>1</v>
      </c>
      <c r="AS244" s="131" t="n">
        <f aca="false">RANDBETWEEN(0,1)</f>
        <v>1</v>
      </c>
      <c r="AT244" s="131" t="n">
        <v>1</v>
      </c>
      <c r="AU244" s="131" t="n">
        <f aca="false">RANDBETWEEN(0,1)</f>
        <v>1</v>
      </c>
      <c r="AV244" s="131" t="n">
        <v>0</v>
      </c>
      <c r="AW244" s="131" t="n">
        <f aca="false">RANDBETWEEN(0,1)</f>
        <v>0</v>
      </c>
      <c r="AX244" s="131" t="n">
        <f aca="false">RANDBETWEEN(0,1)</f>
        <v>0</v>
      </c>
      <c r="AY244" s="131" t="n">
        <f aca="false">RANDBETWEEN(0,1)</f>
        <v>0</v>
      </c>
      <c r="AZ244" s="131" t="n">
        <v>1</v>
      </c>
      <c r="BA244" s="131" t="n">
        <f aca="false">RANDBETWEEN(0,1)</f>
        <v>1</v>
      </c>
      <c r="BB244" s="131" t="n">
        <v>1</v>
      </c>
      <c r="BC244" s="131" t="n">
        <f aca="false">RANDBETWEEN(0,1)</f>
        <v>1</v>
      </c>
      <c r="BD244" s="131" t="n">
        <f aca="false">RANDBETWEEN(0,1)</f>
        <v>0</v>
      </c>
      <c r="BE244" s="132" t="n">
        <f aca="false">RANDBETWEEN(40/6,70/6)/10*$AK$24</f>
        <v>1320</v>
      </c>
      <c r="BF244" s="133" t="n">
        <f aca="false">RANDBETWEEN(60,100)/100</f>
        <v>0.98</v>
      </c>
      <c r="BG244" s="132" t="n">
        <f aca="false">(AO244*$AK$8+AP244*$AK$9+AQ244*$AK$10+AR244*$AK$11+AS244*$AK$12+AT244*$AK$13+AU244*$AK$14+AV244*$AK$15+AW244*$AK$16+AX244*$AK$17+AY244*$AK$18+AZ244*$AK$19+BA244*$AK$20+BB244*$AK$21+BC244*$AK$22+BD244*$AK$23+BE244) * BF244</f>
        <v>9329.6</v>
      </c>
      <c r="BH244" s="133" t="n">
        <f aca="false">RANDBETWEEN(80,100)/100</f>
        <v>0.83</v>
      </c>
      <c r="BI244" s="132" t="n">
        <f aca="false">(AO244*$AK$8+AP244*$AK$9+AQ244*$AK$10+AR244*$AK$11+AS244*$AK$12+AT244*$AK$13+AU244*$AK$14+AV244*$AK$15+AW244*$AK$16+AX244*$AK$17+AY244*$AK$18+AZ244*$AK$19+BA244*$AK$20+BB244*$AK$21+BC244*$AK$22+BD244*$AK$23+BE244) * BH244</f>
        <v>7901.6</v>
      </c>
      <c r="BN244" s="134"/>
      <c r="BO244" s="135"/>
      <c r="BP244" s="156" t="n">
        <f aca="false">M1890</f>
        <v>12641.3035</v>
      </c>
      <c r="BQ244" s="157" t="n">
        <f aca="false">AC1890</f>
        <v>11314.9828888889</v>
      </c>
      <c r="BT244" s="82" t="s">
        <v>79</v>
      </c>
      <c r="BU244" s="158"/>
      <c r="BV244" s="140" t="n">
        <f aca="false">QUOTIENT(BW244,$BW$5)</f>
        <v>59</v>
      </c>
      <c r="BW244" s="17" t="n">
        <v>236</v>
      </c>
      <c r="BX244" s="141" t="n">
        <f aca="false">DATE(2023,2,(1-QUOTIENT(BW244,$BW$5)))</f>
        <v>44899</v>
      </c>
      <c r="BY244" s="190" t="s">
        <v>80</v>
      </c>
      <c r="BZ244" s="143" t="e">
        <f aca="true">INDIRECT( ADDRESS(CELL("строка",BG244)-BW244+BV244,68)) * CL244</f>
        <v>#VALUE!</v>
      </c>
      <c r="CA244" s="144" t="e">
        <f aca="true">INDIRECT( ADDRESS(CELL("строка",BG244)-BW244+BV244,59)) *CI244</f>
        <v>#VALUE!</v>
      </c>
      <c r="CB244" s="145" t="e">
        <f aca="true">INDIRECT( ADDRESS(CELL("строка",BG244)-BW244+BV244,69)) * CL244</f>
        <v>#VALUE!</v>
      </c>
      <c r="CC244" s="146" t="e">
        <f aca="true">INDIRECT( ADDRESS(CELL("строка",BG244)-BW244+BV244,61)) *CI244</f>
        <v>#VALUE!</v>
      </c>
      <c r="CD244" s="147" t="e">
        <f aca="false">BZ244-CA244</f>
        <v>#VALUE!</v>
      </c>
      <c r="CE244" s="188" t="e">
        <f aca="false">CB244-CC244</f>
        <v>#VALUE!</v>
      </c>
      <c r="CI244" s="22" t="n">
        <f aca="false">$CI$4</f>
        <v>0.2</v>
      </c>
      <c r="CL244" s="23" t="n">
        <f aca="false">CL240</f>
        <v>0.25</v>
      </c>
    </row>
    <row r="245" customFormat="false" ht="13.25" hidden="false" customHeight="true" outlineLevel="0" collapsed="false">
      <c r="A245" s="151" t="s">
        <v>340</v>
      </c>
      <c r="B245" s="152" t="n">
        <v>7.1</v>
      </c>
      <c r="C245" s="152" t="n">
        <v>769.4</v>
      </c>
      <c r="D245" s="153" t="n">
        <v>86</v>
      </c>
      <c r="E245" s="154" t="s">
        <v>101</v>
      </c>
      <c r="F245" s="153" t="n">
        <v>4.5</v>
      </c>
      <c r="G245" s="115" t="n">
        <v>0.15</v>
      </c>
      <c r="H245" s="116" t="n">
        <f aca="false">RANDBETWEEN(80,100)/100</f>
        <v>0.97</v>
      </c>
      <c r="I245" s="117"/>
      <c r="J245" s="118"/>
      <c r="K245" s="119"/>
      <c r="L245" s="118"/>
      <c r="M245" s="179"/>
      <c r="N245" s="121"/>
      <c r="P245" s="121"/>
      <c r="Q245" s="151" t="s">
        <v>340</v>
      </c>
      <c r="R245" s="152" t="n">
        <v>-2.6</v>
      </c>
      <c r="S245" s="152" t="n">
        <v>750.2</v>
      </c>
      <c r="T245" s="153" t="n">
        <v>80</v>
      </c>
      <c r="U245" s="154" t="s">
        <v>129</v>
      </c>
      <c r="V245" s="153" t="n">
        <v>1</v>
      </c>
      <c r="W245" s="182" t="s">
        <v>185</v>
      </c>
      <c r="X245" s="116" t="n">
        <f aca="false">RANDBETWEEN(80,100)/100</f>
        <v>0.96</v>
      </c>
      <c r="Y245" s="117"/>
      <c r="Z245" s="118"/>
      <c r="AA245" s="119"/>
      <c r="AB245" s="123"/>
      <c r="AC245" s="124"/>
      <c r="AG245" s="186"/>
      <c r="AM245" s="128" t="n">
        <f aca="false">AM244-1</f>
        <v>44721</v>
      </c>
      <c r="AN245" s="129" t="str">
        <f aca="false">TEXT(AM245,"дддд")</f>
        <v>четверг</v>
      </c>
      <c r="AO245" s="130" t="n">
        <v>1</v>
      </c>
      <c r="AP245" s="131" t="n">
        <v>1</v>
      </c>
      <c r="AQ245" s="131" t="n">
        <f aca="false">RANDBETWEEN(0,1)</f>
        <v>1</v>
      </c>
      <c r="AR245" s="131" t="n">
        <v>1</v>
      </c>
      <c r="AS245" s="131" t="n">
        <f aca="false">RANDBETWEEN(0,1)</f>
        <v>1</v>
      </c>
      <c r="AT245" s="131" t="n">
        <v>1</v>
      </c>
      <c r="AU245" s="131" t="n">
        <f aca="false">RANDBETWEEN(0,1)</f>
        <v>0</v>
      </c>
      <c r="AV245" s="131" t="n">
        <v>0</v>
      </c>
      <c r="AW245" s="131" t="n">
        <f aca="false">RANDBETWEEN(0,1)</f>
        <v>0</v>
      </c>
      <c r="AX245" s="131" t="n">
        <f aca="false">RANDBETWEEN(0,1)</f>
        <v>0</v>
      </c>
      <c r="AY245" s="131" t="n">
        <f aca="false">RANDBETWEEN(0,1)</f>
        <v>0</v>
      </c>
      <c r="AZ245" s="131" t="n">
        <v>1</v>
      </c>
      <c r="BA245" s="131" t="n">
        <f aca="false">RANDBETWEEN(0,1)</f>
        <v>0</v>
      </c>
      <c r="BB245" s="131" t="n">
        <v>1</v>
      </c>
      <c r="BC245" s="131" t="n">
        <f aca="false">RANDBETWEEN(0,1)</f>
        <v>1</v>
      </c>
      <c r="BD245" s="131" t="n">
        <f aca="false">RANDBETWEEN(0,1)</f>
        <v>0</v>
      </c>
      <c r="BE245" s="132" t="n">
        <f aca="false">RANDBETWEEN(40/6,70/6)/10*$AK$24</f>
        <v>1080</v>
      </c>
      <c r="BF245" s="133" t="n">
        <f aca="false">RANDBETWEEN(60,100)/100</f>
        <v>0.94</v>
      </c>
      <c r="BG245" s="132" t="n">
        <f aca="false">(AO245*$AK$8+AP245*$AK$9+AQ245*$AK$10+AR245*$AK$11+AS245*$AK$12+AT245*$AK$13+AU245*$AK$14+AV245*$AK$15+AW245*$AK$16+AX245*$AK$17+AY245*$AK$18+AZ245*$AK$19+BA245*$AK$20+BB245*$AK$21+BC245*$AK$22+BD245*$AK$23+BE245) * BF245</f>
        <v>8008.8</v>
      </c>
      <c r="BH245" s="133" t="n">
        <f aca="false">RANDBETWEEN(80,100)/100</f>
        <v>0.83</v>
      </c>
      <c r="BI245" s="132" t="n">
        <f aca="false">(AO245*$AK$8+AP245*$AK$9+AQ245*$AK$10+AR245*$AK$11+AS245*$AK$12+AT245*$AK$13+AU245*$AK$14+AV245*$AK$15+AW245*$AK$16+AX245*$AK$17+AY245*$AK$18+AZ245*$AK$19+BA245*$AK$20+BB245*$AK$21+BC245*$AK$22+BD245*$AK$23+BE245) * BH245</f>
        <v>7071.6</v>
      </c>
      <c r="BN245" s="134"/>
      <c r="BO245" s="135"/>
      <c r="BP245" s="156" t="n">
        <f aca="false">M1898</f>
        <v>10624.4601375</v>
      </c>
      <c r="BQ245" s="157" t="n">
        <f aca="false">AC1898</f>
        <v>17198.1122833333</v>
      </c>
      <c r="BT245" s="82"/>
      <c r="BU245" s="158"/>
      <c r="BV245" s="140" t="n">
        <f aca="false">QUOTIENT(BW245,$BW$5)</f>
        <v>59</v>
      </c>
      <c r="BW245" s="17" t="n">
        <v>237</v>
      </c>
      <c r="BX245" s="141"/>
      <c r="BY245" s="191" t="s">
        <v>84</v>
      </c>
      <c r="BZ245" s="160" t="e">
        <f aca="true">INDIRECT( ADDRESS(CELL("строка",BG245)-BW245+BV245,68)) * CL245</f>
        <v>#VALUE!</v>
      </c>
      <c r="CA245" s="161" t="e">
        <f aca="true">INDIRECT( ADDRESS(CELL("строка",BG245)-BW245+BV245,59)) *CI245</f>
        <v>#VALUE!</v>
      </c>
      <c r="CB245" s="162" t="e">
        <f aca="true">INDIRECT( ADDRESS(CELL("строка",BG245)-BW245+BV245,69)) * CL245</f>
        <v>#VALUE!</v>
      </c>
      <c r="CC245" s="163" t="e">
        <f aca="true">INDIRECT( ADDRESS(CELL("строка",BG245)-BW245+BV245,61)) *CI245</f>
        <v>#VALUE!</v>
      </c>
      <c r="CD245" s="164" t="e">
        <f aca="false">BZ245-CA245</f>
        <v>#VALUE!</v>
      </c>
      <c r="CE245" s="189" t="e">
        <f aca="false">CB245-CC245</f>
        <v>#VALUE!</v>
      </c>
      <c r="CI245" s="22" t="n">
        <f aca="false">$CI$5</f>
        <v>0.3</v>
      </c>
      <c r="CL245" s="23" t="n">
        <f aca="false">CL241</f>
        <v>0.25</v>
      </c>
    </row>
    <row r="246" customFormat="false" ht="13.25" hidden="false" customHeight="true" outlineLevel="0" collapsed="false">
      <c r="A246" s="151" t="s">
        <v>341</v>
      </c>
      <c r="B246" s="152" t="n">
        <v>8.7</v>
      </c>
      <c r="C246" s="152" t="n">
        <v>769.8</v>
      </c>
      <c r="D246" s="153" t="n">
        <v>80</v>
      </c>
      <c r="E246" s="154" t="s">
        <v>101</v>
      </c>
      <c r="F246" s="153" t="n">
        <v>4.5</v>
      </c>
      <c r="G246" s="115" t="n">
        <v>0.15</v>
      </c>
      <c r="H246" s="116" t="n">
        <f aca="false">RANDBETWEEN(80,100)/100</f>
        <v>0.84</v>
      </c>
      <c r="I246" s="117" t="n">
        <v>0.368252314814815</v>
      </c>
      <c r="J246" s="118" t="n">
        <v>0.368252314814815</v>
      </c>
      <c r="K246" s="119" t="n">
        <f aca="false">(J246 * 24) * $B$3 * $F$3 * (1 - 0.7*AVERAGE(G246:G253)) * AVERAGE(H246:H253)</f>
        <v>6967.08338472222</v>
      </c>
      <c r="L246" s="118" t="n">
        <f aca="false">IF(AVERAGE(F246:F253)&gt; $J$3, $B$4*$F$4*AVERAGE(F246:F253)/$B$5*24*AVERAGE(H246:H253), $B$4*$F$4*AVERAGE(F246:F253)/$B$5*24*AVERAGE(H246:H253) * 0.2)</f>
        <v>50904</v>
      </c>
      <c r="M246" s="179" t="n">
        <f aca="false">K246+L246</f>
        <v>57871.0833847222</v>
      </c>
      <c r="N246" s="121"/>
      <c r="P246" s="121"/>
      <c r="Q246" s="151" t="s">
        <v>341</v>
      </c>
      <c r="R246" s="152" t="n">
        <v>-1.9</v>
      </c>
      <c r="S246" s="152" t="n">
        <v>749.9</v>
      </c>
      <c r="T246" s="153" t="n">
        <v>77</v>
      </c>
      <c r="U246" s="154" t="s">
        <v>129</v>
      </c>
      <c r="V246" s="153" t="n">
        <v>1</v>
      </c>
      <c r="W246" s="115" t="n">
        <v>0.25</v>
      </c>
      <c r="X246" s="116" t="n">
        <f aca="false">RANDBETWEEN(80,100)/100</f>
        <v>0.95</v>
      </c>
      <c r="Y246" s="117" t="n">
        <v>0.297337962962963</v>
      </c>
      <c r="Z246" s="118" t="n">
        <v>0.297337962962963</v>
      </c>
      <c r="AA246" s="119" t="n">
        <f aca="false">(Z246 * 24) * $B$3 * $F$3 * (1 - 0.7 * AVERAGE(W246:W253)) * AVERAGE(X246:X253)</f>
        <v>5737.96854166667</v>
      </c>
      <c r="AB246" s="123" t="n">
        <f aca="false">IF(AVERAGE(V246:V253)&gt; $J$3, $B$4*$F$4*AVERAGE(V246:V253)/$B$5*24*AVERAGE(X246:X253), $B$4*$F$4*AVERAGE(V246:V253)/$B$5*24*AVERAGE(X246:X253) * 0.2)</f>
        <v>1988</v>
      </c>
      <c r="AC246" s="124" t="n">
        <f aca="false">AA246+AB246</f>
        <v>7725.96854166667</v>
      </c>
      <c r="AG246" s="186"/>
      <c r="AM246" s="128" t="n">
        <f aca="false">AM245-1</f>
        <v>44720</v>
      </c>
      <c r="AN246" s="129" t="str">
        <f aca="false">TEXT(AM246,"дддд")</f>
        <v>среда</v>
      </c>
      <c r="AO246" s="130" t="n">
        <v>1</v>
      </c>
      <c r="AP246" s="131" t="n">
        <v>1</v>
      </c>
      <c r="AQ246" s="131" t="n">
        <f aca="false">RANDBETWEEN(0,1)</f>
        <v>1</v>
      </c>
      <c r="AR246" s="131" t="n">
        <v>1</v>
      </c>
      <c r="AS246" s="131" t="n">
        <f aca="false">RANDBETWEEN(0,1)</f>
        <v>1</v>
      </c>
      <c r="AT246" s="131" t="n">
        <v>1</v>
      </c>
      <c r="AU246" s="131" t="n">
        <f aca="false">RANDBETWEEN(0,1)</f>
        <v>0</v>
      </c>
      <c r="AV246" s="131" t="n">
        <v>0</v>
      </c>
      <c r="AW246" s="131" t="n">
        <f aca="false">RANDBETWEEN(0,1)</f>
        <v>0</v>
      </c>
      <c r="AX246" s="131" t="n">
        <f aca="false">RANDBETWEEN(0,1)</f>
        <v>1</v>
      </c>
      <c r="AY246" s="131" t="n">
        <f aca="false">RANDBETWEEN(0,1)</f>
        <v>0</v>
      </c>
      <c r="AZ246" s="131" t="n">
        <v>1</v>
      </c>
      <c r="BA246" s="131" t="n">
        <f aca="false">RANDBETWEEN(0,1)</f>
        <v>1</v>
      </c>
      <c r="BB246" s="131" t="n">
        <v>1</v>
      </c>
      <c r="BC246" s="131" t="n">
        <f aca="false">RANDBETWEEN(0,1)</f>
        <v>1</v>
      </c>
      <c r="BD246" s="131" t="n">
        <f aca="false">RANDBETWEEN(0,1)</f>
        <v>1</v>
      </c>
      <c r="BE246" s="132" t="n">
        <f aca="false">RANDBETWEEN(40/6,70/6)/10*$AK$24</f>
        <v>1080</v>
      </c>
      <c r="BF246" s="133" t="n">
        <f aca="false">RANDBETWEEN(60,100)/100</f>
        <v>0.99</v>
      </c>
      <c r="BG246" s="132" t="n">
        <f aca="false">(AO246*$AK$8+AP246*$AK$9+AQ246*$AK$10+AR246*$AK$11+AS246*$AK$12+AT246*$AK$13+AU246*$AK$14+AV246*$AK$15+AW246*$AK$16+AX246*$AK$17+AY246*$AK$18+AZ246*$AK$19+BA246*$AK$20+BB246*$AK$21+BC246*$AK$22+BD246*$AK$23+BE246) * BF246</f>
        <v>10335.6</v>
      </c>
      <c r="BH246" s="133" t="n">
        <f aca="false">RANDBETWEEN(80,100)/100</f>
        <v>0.93</v>
      </c>
      <c r="BI246" s="132" t="n">
        <f aca="false">(AO246*$AK$8+AP246*$AK$9+AQ246*$AK$10+AR246*$AK$11+AS246*$AK$12+AT246*$AK$13+AU246*$AK$14+AV246*$AK$15+AW246*$AK$16+AX246*$AK$17+AY246*$AK$18+AZ246*$AK$19+BA246*$AK$20+BB246*$AK$21+BC246*$AK$22+BD246*$AK$23+BE246) * BH246</f>
        <v>9709.2</v>
      </c>
      <c r="BN246" s="134"/>
      <c r="BO246" s="135"/>
      <c r="BP246" s="156" t="n">
        <f aca="false">M1906</f>
        <v>39768.8128</v>
      </c>
      <c r="BQ246" s="157" t="n">
        <f aca="false">AC1906</f>
        <v>16416.8147317708</v>
      </c>
      <c r="BT246" s="82"/>
      <c r="BU246" s="158"/>
      <c r="BV246" s="140" t="n">
        <f aca="false">QUOTIENT(BW246,$BW$5)</f>
        <v>59</v>
      </c>
      <c r="BW246" s="17" t="n">
        <v>238</v>
      </c>
      <c r="BX246" s="141"/>
      <c r="BY246" s="191" t="s">
        <v>58</v>
      </c>
      <c r="BZ246" s="160" t="e">
        <f aca="true">INDIRECT( ADDRESS(CELL("строка",BG246)-BW246+BV246,68)) * CL246</f>
        <v>#VALUE!</v>
      </c>
      <c r="CA246" s="161" t="e">
        <f aca="true">INDIRECT( ADDRESS(CELL("строка",BG246)-BW246+BV246,59)) *CI246</f>
        <v>#VALUE!</v>
      </c>
      <c r="CB246" s="162" t="e">
        <f aca="true">INDIRECT( ADDRESS(CELL("строка",BG246)-BW246+BV246,69)) * CL246</f>
        <v>#VALUE!</v>
      </c>
      <c r="CC246" s="163" t="e">
        <f aca="true">INDIRECT( ADDRESS(CELL("строка",BG246)-BW246+BV246,61)) *CI246</f>
        <v>#VALUE!</v>
      </c>
      <c r="CD246" s="164" t="e">
        <f aca="false">BZ246-CA246</f>
        <v>#VALUE!</v>
      </c>
      <c r="CE246" s="189" t="e">
        <f aca="false">CB246-CC246</f>
        <v>#VALUE!</v>
      </c>
      <c r="CI246" s="22" t="n">
        <f aca="false">$CI$6</f>
        <v>0.4</v>
      </c>
      <c r="CL246" s="23" t="n">
        <f aca="false">CL242</f>
        <v>0.25</v>
      </c>
    </row>
    <row r="247" customFormat="false" ht="13.25" hidden="false" customHeight="true" outlineLevel="0" collapsed="false">
      <c r="A247" s="151" t="s">
        <v>342</v>
      </c>
      <c r="B247" s="152" t="n">
        <v>10.7</v>
      </c>
      <c r="C247" s="152" t="n">
        <v>769.4</v>
      </c>
      <c r="D247" s="153" t="n">
        <v>73</v>
      </c>
      <c r="E247" s="154" t="s">
        <v>101</v>
      </c>
      <c r="F247" s="153" t="n">
        <v>9</v>
      </c>
      <c r="G247" s="115" t="n">
        <v>0.15</v>
      </c>
      <c r="H247" s="116" t="n">
        <f aca="false">RANDBETWEEN(80,100)/100</f>
        <v>0.81</v>
      </c>
      <c r="I247" s="117"/>
      <c r="J247" s="118"/>
      <c r="K247" s="119"/>
      <c r="L247" s="118"/>
      <c r="M247" s="179"/>
      <c r="N247" s="121"/>
      <c r="P247" s="121"/>
      <c r="Q247" s="151" t="s">
        <v>342</v>
      </c>
      <c r="R247" s="152" t="n">
        <v>-0.9</v>
      </c>
      <c r="S247" s="152" t="n">
        <v>749.5</v>
      </c>
      <c r="T247" s="153" t="n">
        <v>72</v>
      </c>
      <c r="U247" s="154" t="s">
        <v>129</v>
      </c>
      <c r="V247" s="153" t="n">
        <v>2</v>
      </c>
      <c r="W247" s="115" t="n">
        <v>0</v>
      </c>
      <c r="X247" s="116" t="n">
        <f aca="false">RANDBETWEEN(80,100)/100</f>
        <v>0.91</v>
      </c>
      <c r="Y247" s="117"/>
      <c r="Z247" s="118"/>
      <c r="AA247" s="119"/>
      <c r="AB247" s="123"/>
      <c r="AC247" s="124"/>
      <c r="AG247" s="186"/>
      <c r="AM247" s="128" t="n">
        <f aca="false">AM246-1</f>
        <v>44719</v>
      </c>
      <c r="AN247" s="129" t="str">
        <f aca="false">TEXT(AM247,"дддд")</f>
        <v>вторник</v>
      </c>
      <c r="AO247" s="130" t="n">
        <v>1</v>
      </c>
      <c r="AP247" s="131" t="n">
        <v>1</v>
      </c>
      <c r="AQ247" s="131" t="n">
        <f aca="false">RANDBETWEEN(0,1)</f>
        <v>1</v>
      </c>
      <c r="AR247" s="131" t="n">
        <v>1</v>
      </c>
      <c r="AS247" s="131" t="n">
        <f aca="false">RANDBETWEEN(0,1)</f>
        <v>0</v>
      </c>
      <c r="AT247" s="131" t="n">
        <v>1</v>
      </c>
      <c r="AU247" s="131" t="n">
        <f aca="false">RANDBETWEEN(0,1)</f>
        <v>1</v>
      </c>
      <c r="AV247" s="131" t="n">
        <v>0</v>
      </c>
      <c r="AW247" s="131" t="n">
        <f aca="false">RANDBETWEEN(0,1)</f>
        <v>1</v>
      </c>
      <c r="AX247" s="131" t="n">
        <f aca="false">RANDBETWEEN(0,1)</f>
        <v>0</v>
      </c>
      <c r="AY247" s="131" t="n">
        <f aca="false">RANDBETWEEN(0,1)</f>
        <v>1</v>
      </c>
      <c r="AZ247" s="131" t="n">
        <v>1</v>
      </c>
      <c r="BA247" s="131" t="n">
        <f aca="false">RANDBETWEEN(0,1)</f>
        <v>1</v>
      </c>
      <c r="BB247" s="131" t="n">
        <v>1</v>
      </c>
      <c r="BC247" s="131" t="n">
        <f aca="false">RANDBETWEEN(0,1)</f>
        <v>0</v>
      </c>
      <c r="BD247" s="131" t="n">
        <f aca="false">RANDBETWEEN(0,1)</f>
        <v>0</v>
      </c>
      <c r="BE247" s="132" t="n">
        <f aca="false">RANDBETWEEN(40/6,70/6)/10*$AK$24</f>
        <v>840</v>
      </c>
      <c r="BF247" s="133" t="n">
        <f aca="false">RANDBETWEEN(60,100)/100</f>
        <v>0.64</v>
      </c>
      <c r="BG247" s="132" t="n">
        <f aca="false">(AO247*$AK$8+AP247*$AK$9+AQ247*$AK$10+AR247*$AK$11+AS247*$AK$12+AT247*$AK$13+AU247*$AK$14+AV247*$AK$15+AW247*$AK$16+AX247*$AK$17+AY247*$AK$18+AZ247*$AK$19+BA247*$AK$20+BB247*$AK$21+BC247*$AK$22+BD247*$AK$23+BE247) * BF247</f>
        <v>7078.4</v>
      </c>
      <c r="BH247" s="133" t="n">
        <f aca="false">RANDBETWEEN(80,100)/100</f>
        <v>0.86</v>
      </c>
      <c r="BI247" s="132" t="n">
        <f aca="false">(AO247*$AK$8+AP247*$AK$9+AQ247*$AK$10+AR247*$AK$11+AS247*$AK$12+AT247*$AK$13+AU247*$AK$14+AV247*$AK$15+AW247*$AK$16+AX247*$AK$17+AY247*$AK$18+AZ247*$AK$19+BA247*$AK$20+BB247*$AK$21+BC247*$AK$22+BD247*$AK$23+BE247) * BH247</f>
        <v>9511.6</v>
      </c>
      <c r="BN247" s="134"/>
      <c r="BO247" s="135"/>
      <c r="BP247" s="156" t="n">
        <f aca="false">M1914</f>
        <v>57232.8102</v>
      </c>
      <c r="BQ247" s="157" t="n">
        <f aca="false">AC1914</f>
        <v>19474.058003125</v>
      </c>
      <c r="BT247" s="82" t="e">
        <f aca="false">IF(SUM(CD244:CD247) &gt; 0,0,(SUM(CD244:CD247))/(-$BM$10*1000))</f>
        <v>#VALUE!</v>
      </c>
      <c r="BU247" s="158" t="e">
        <f aca="false">IF(SUM(CE244:CE247) &gt; 0,0,(SUM(CE244:CE247))/(-$BM$10*1000))</f>
        <v>#VALUE!</v>
      </c>
      <c r="BV247" s="140" t="n">
        <f aca="false">QUOTIENT(BW247,$BW$5)</f>
        <v>59</v>
      </c>
      <c r="BW247" s="17" t="n">
        <v>239</v>
      </c>
      <c r="BX247" s="141"/>
      <c r="BY247" s="192" t="s">
        <v>75</v>
      </c>
      <c r="BZ247" s="172" t="e">
        <f aca="true">INDIRECT( ADDRESS(CELL("строка",BG247)-BW247+BV247,68)) * CL247</f>
        <v>#VALUE!</v>
      </c>
      <c r="CA247" s="173" t="e">
        <f aca="true">INDIRECT( ADDRESS(CELL("строка",BG247)-BW247+BV247,59)) * CI247</f>
        <v>#VALUE!</v>
      </c>
      <c r="CB247" s="174" t="e">
        <f aca="true">INDIRECT( ADDRESS(CELL("строка",BG247)-BW247+BV247,69)) * CL247</f>
        <v>#VALUE!</v>
      </c>
      <c r="CC247" s="175" t="e">
        <f aca="true">INDIRECT( ADDRESS(CELL("строка",BG247)-BW247+BV247,61)) *CI247</f>
        <v>#VALUE!</v>
      </c>
      <c r="CD247" s="176" t="e">
        <f aca="false">BZ247-CA247</f>
        <v>#VALUE!</v>
      </c>
      <c r="CE247" s="187" t="e">
        <f aca="false">CB247-CC247</f>
        <v>#VALUE!</v>
      </c>
      <c r="CI247" s="178" t="n">
        <f aca="false">$CI$7</f>
        <v>0.1</v>
      </c>
      <c r="CL247" s="23" t="n">
        <f aca="false">CL243</f>
        <v>0.25</v>
      </c>
    </row>
    <row r="248" customFormat="false" ht="13.25" hidden="false" customHeight="true" outlineLevel="0" collapsed="false">
      <c r="A248" s="151" t="s">
        <v>343</v>
      </c>
      <c r="B248" s="152" t="n">
        <v>14.6</v>
      </c>
      <c r="C248" s="152" t="n">
        <v>768.8</v>
      </c>
      <c r="D248" s="153" t="n">
        <v>57</v>
      </c>
      <c r="E248" s="154" t="s">
        <v>101</v>
      </c>
      <c r="F248" s="153" t="n">
        <v>9</v>
      </c>
      <c r="G248" s="115" t="n">
        <v>0.75</v>
      </c>
      <c r="H248" s="116" t="n">
        <f aca="false">RANDBETWEEN(80,100)/100</f>
        <v>0.91</v>
      </c>
      <c r="I248" s="117"/>
      <c r="J248" s="118"/>
      <c r="K248" s="119"/>
      <c r="L248" s="118"/>
      <c r="M248" s="179"/>
      <c r="N248" s="121"/>
      <c r="P248" s="121"/>
      <c r="Q248" s="151" t="s">
        <v>343</v>
      </c>
      <c r="R248" s="152" t="n">
        <v>-0.2</v>
      </c>
      <c r="S248" s="152" t="n">
        <v>748.4</v>
      </c>
      <c r="T248" s="153" t="n">
        <v>69</v>
      </c>
      <c r="U248" s="154" t="s">
        <v>129</v>
      </c>
      <c r="V248" s="153" t="n">
        <v>2</v>
      </c>
      <c r="W248" s="115" t="n">
        <v>0</v>
      </c>
      <c r="X248" s="116" t="n">
        <f aca="false">RANDBETWEEN(80,100)/100</f>
        <v>0.98</v>
      </c>
      <c r="Y248" s="117"/>
      <c r="Z248" s="118"/>
      <c r="AA248" s="119"/>
      <c r="AB248" s="123"/>
      <c r="AC248" s="124"/>
      <c r="AG248" s="186"/>
      <c r="AM248" s="128" t="n">
        <f aca="false">AM247-1</f>
        <v>44718</v>
      </c>
      <c r="AN248" s="129" t="str">
        <f aca="false">TEXT(AM248,"дддд")</f>
        <v>понедельник</v>
      </c>
      <c r="AO248" s="130" t="n">
        <v>1</v>
      </c>
      <c r="AP248" s="131" t="n">
        <v>1</v>
      </c>
      <c r="AQ248" s="131" t="n">
        <f aca="false">RANDBETWEEN(0,1)</f>
        <v>0</v>
      </c>
      <c r="AR248" s="131" t="n">
        <v>1</v>
      </c>
      <c r="AS248" s="131" t="n">
        <f aca="false">RANDBETWEEN(0,1)</f>
        <v>0</v>
      </c>
      <c r="AT248" s="131" t="n">
        <v>1</v>
      </c>
      <c r="AU248" s="131" t="n">
        <f aca="false">RANDBETWEEN(0,1)</f>
        <v>0</v>
      </c>
      <c r="AV248" s="131" t="n">
        <v>0</v>
      </c>
      <c r="AW248" s="131" t="n">
        <f aca="false">RANDBETWEEN(0,1)</f>
        <v>1</v>
      </c>
      <c r="AX248" s="131" t="n">
        <f aca="false">RANDBETWEEN(0,1)</f>
        <v>0</v>
      </c>
      <c r="AY248" s="131" t="n">
        <f aca="false">RANDBETWEEN(0,1)</f>
        <v>0</v>
      </c>
      <c r="AZ248" s="131" t="n">
        <v>1</v>
      </c>
      <c r="BA248" s="131" t="n">
        <f aca="false">RANDBETWEEN(0,1)</f>
        <v>0</v>
      </c>
      <c r="BB248" s="131" t="n">
        <v>1</v>
      </c>
      <c r="BC248" s="131" t="n">
        <f aca="false">RANDBETWEEN(0,1)</f>
        <v>0</v>
      </c>
      <c r="BD248" s="131" t="n">
        <f aca="false">RANDBETWEEN(0,1)</f>
        <v>0</v>
      </c>
      <c r="BE248" s="132" t="n">
        <f aca="false">RANDBETWEEN(40/6,70/6)/10*$AK$24</f>
        <v>1440</v>
      </c>
      <c r="BF248" s="133" t="n">
        <f aca="false">RANDBETWEEN(60,100)/100</f>
        <v>0.89</v>
      </c>
      <c r="BG248" s="132" t="n">
        <f aca="false">(AO248*$AK$8+AP248*$AK$9+AQ248*$AK$10+AR248*$AK$11+AS248*$AK$12+AT248*$AK$13+AU248*$AK$14+AV248*$AK$15+AW248*$AK$16+AX248*$AK$17+AY248*$AK$18+AZ248*$AK$19+BA248*$AK$20+BB248*$AK$21+BC248*$AK$22+BD248*$AK$23+BE248) * BF248</f>
        <v>8188</v>
      </c>
      <c r="BH248" s="133" t="n">
        <f aca="false">RANDBETWEEN(80,100)/100</f>
        <v>0.86</v>
      </c>
      <c r="BI248" s="132" t="n">
        <f aca="false">(AO248*$AK$8+AP248*$AK$9+AQ248*$AK$10+AR248*$AK$11+AS248*$AK$12+AT248*$AK$13+AU248*$AK$14+AV248*$AK$15+AW248*$AK$16+AX248*$AK$17+AY248*$AK$18+AZ248*$AK$19+BA248*$AK$20+BB248*$AK$21+BC248*$AK$22+BD248*$AK$23+BE248) * BH248</f>
        <v>7912</v>
      </c>
      <c r="BN248" s="134"/>
      <c r="BO248" s="135"/>
      <c r="BP248" s="156" t="n">
        <f aca="false">M1922</f>
        <v>35534.8790270833</v>
      </c>
      <c r="BQ248" s="157" t="n">
        <f aca="false">AC1922</f>
        <v>15484.69175</v>
      </c>
      <c r="BT248" s="82" t="s">
        <v>79</v>
      </c>
      <c r="BU248" s="158"/>
      <c r="BV248" s="140" t="n">
        <f aca="false">QUOTIENT(BW248,$BW$5)</f>
        <v>60</v>
      </c>
      <c r="BW248" s="17" t="n">
        <v>240</v>
      </c>
      <c r="BX248" s="141" t="n">
        <f aca="false">DATE(2023,2,(1-QUOTIENT(BW248,$BW$5)))</f>
        <v>44898</v>
      </c>
      <c r="BY248" s="190" t="s">
        <v>80</v>
      </c>
      <c r="BZ248" s="143" t="e">
        <f aca="true">INDIRECT( ADDRESS(CELL("строка",BG248)-BW248+BV248,68)) * CL248</f>
        <v>#VALUE!</v>
      </c>
      <c r="CA248" s="144" t="e">
        <f aca="true">INDIRECT( ADDRESS(CELL("строка",BG248)-BW248+BV248,59)) *CI248</f>
        <v>#VALUE!</v>
      </c>
      <c r="CB248" s="145" t="e">
        <f aca="true">INDIRECT( ADDRESS(CELL("строка",BG248)-BW248+BV248,69)) * CL248</f>
        <v>#VALUE!</v>
      </c>
      <c r="CC248" s="146" t="e">
        <f aca="true">INDIRECT( ADDRESS(CELL("строка",BG248)-BW248+BV248,61)) *CI248</f>
        <v>#VALUE!</v>
      </c>
      <c r="CD248" s="147" t="e">
        <f aca="false">BZ248-CA248</f>
        <v>#VALUE!</v>
      </c>
      <c r="CE248" s="188" t="e">
        <f aca="false">CB248-CC248</f>
        <v>#VALUE!</v>
      </c>
      <c r="CI248" s="22" t="n">
        <f aca="false">$CI$4</f>
        <v>0.2</v>
      </c>
      <c r="CL248" s="23" t="n">
        <f aca="false">CL244</f>
        <v>0.25</v>
      </c>
    </row>
    <row r="249" customFormat="false" ht="13.25" hidden="false" customHeight="true" outlineLevel="0" collapsed="false">
      <c r="A249" s="151" t="s">
        <v>344</v>
      </c>
      <c r="B249" s="152" t="n">
        <v>14.1</v>
      </c>
      <c r="C249" s="152" t="n">
        <v>769.8</v>
      </c>
      <c r="D249" s="153" t="n">
        <v>60</v>
      </c>
      <c r="E249" s="154" t="s">
        <v>101</v>
      </c>
      <c r="F249" s="153" t="n">
        <v>10.5</v>
      </c>
      <c r="G249" s="115" t="n">
        <v>0.75</v>
      </c>
      <c r="H249" s="116" t="n">
        <f aca="false">RANDBETWEEN(80,100)/100</f>
        <v>1</v>
      </c>
      <c r="I249" s="117"/>
      <c r="J249" s="118"/>
      <c r="K249" s="119"/>
      <c r="L249" s="118"/>
      <c r="M249" s="179"/>
      <c r="N249" s="121"/>
      <c r="P249" s="121"/>
      <c r="Q249" s="151" t="s">
        <v>344</v>
      </c>
      <c r="R249" s="152" t="n">
        <v>0.4</v>
      </c>
      <c r="S249" s="152" t="n">
        <v>746.2</v>
      </c>
      <c r="T249" s="153" t="n">
        <v>69</v>
      </c>
      <c r="U249" s="154" t="s">
        <v>129</v>
      </c>
      <c r="V249" s="153" t="n">
        <v>2</v>
      </c>
      <c r="W249" s="115" t="n">
        <v>0</v>
      </c>
      <c r="X249" s="116" t="n">
        <f aca="false">RANDBETWEEN(80,100)/100</f>
        <v>0.91</v>
      </c>
      <c r="Y249" s="117"/>
      <c r="Z249" s="118"/>
      <c r="AA249" s="119"/>
      <c r="AB249" s="123"/>
      <c r="AC249" s="124"/>
      <c r="AG249" s="186"/>
      <c r="AM249" s="128" t="n">
        <f aca="false">AM248-1</f>
        <v>44717</v>
      </c>
      <c r="AN249" s="129" t="str">
        <f aca="false">TEXT(AM249,"дддд")</f>
        <v>воскресенье</v>
      </c>
      <c r="AO249" s="130" t="n">
        <v>1</v>
      </c>
      <c r="AP249" s="131" t="n">
        <v>1</v>
      </c>
      <c r="AQ249" s="131" t="n">
        <f aca="false">RANDBETWEEN(0,1)</f>
        <v>0</v>
      </c>
      <c r="AR249" s="131" t="n">
        <v>1</v>
      </c>
      <c r="AS249" s="131" t="n">
        <f aca="false">RANDBETWEEN(0,1)</f>
        <v>0</v>
      </c>
      <c r="AT249" s="131" t="n">
        <v>1</v>
      </c>
      <c r="AU249" s="131" t="n">
        <f aca="false">RANDBETWEEN(0,1)</f>
        <v>0</v>
      </c>
      <c r="AV249" s="131" t="n">
        <v>0</v>
      </c>
      <c r="AW249" s="131" t="n">
        <f aca="false">RANDBETWEEN(0,1)</f>
        <v>0</v>
      </c>
      <c r="AX249" s="131" t="n">
        <f aca="false">RANDBETWEEN(0,1)</f>
        <v>0</v>
      </c>
      <c r="AY249" s="131" t="n">
        <f aca="false">RANDBETWEEN(0,1)</f>
        <v>1</v>
      </c>
      <c r="AZ249" s="131" t="n">
        <v>1</v>
      </c>
      <c r="BA249" s="131" t="n">
        <f aca="false">RANDBETWEEN(0,1)</f>
        <v>0</v>
      </c>
      <c r="BB249" s="131" t="n">
        <v>1</v>
      </c>
      <c r="BC249" s="131" t="n">
        <f aca="false">RANDBETWEEN(0,1)</f>
        <v>1</v>
      </c>
      <c r="BD249" s="131" t="n">
        <f aca="false">RANDBETWEEN(0,1)</f>
        <v>0</v>
      </c>
      <c r="BE249" s="132" t="n">
        <f aca="false">RANDBETWEEN(40/6,70/6)/10*$AK$24</f>
        <v>1320</v>
      </c>
      <c r="BF249" s="133" t="n">
        <f aca="false">RANDBETWEEN(60,100)/100</f>
        <v>0.76</v>
      </c>
      <c r="BG249" s="132" t="n">
        <f aca="false">(AO249*$AK$8+AP249*$AK$9+AQ249*$AK$10+AR249*$AK$11+AS249*$AK$12+AT249*$AK$13+AU249*$AK$14+AV249*$AK$15+AW249*$AK$16+AX249*$AK$17+AY249*$AK$18+AZ249*$AK$19+BA249*$AK$20+BB249*$AK$21+BC249*$AK$22+BD249*$AK$23+BE249) * BF249</f>
        <v>6885.6</v>
      </c>
      <c r="BH249" s="133" t="n">
        <f aca="false">RANDBETWEEN(80,100)/100</f>
        <v>1</v>
      </c>
      <c r="BI249" s="132" t="n">
        <f aca="false">(AO249*$AK$8+AP249*$AK$9+AQ249*$AK$10+AR249*$AK$11+AS249*$AK$12+AT249*$AK$13+AU249*$AK$14+AV249*$AK$15+AW249*$AK$16+AX249*$AK$17+AY249*$AK$18+AZ249*$AK$19+BA249*$AK$20+BB249*$AK$21+BC249*$AK$22+BD249*$AK$23+BE249) * BH249</f>
        <v>9060</v>
      </c>
      <c r="BN249" s="134"/>
      <c r="BO249" s="135"/>
      <c r="BP249" s="156" t="n">
        <f aca="false">M1930</f>
        <v>16933.8034157143</v>
      </c>
      <c r="BQ249" s="157" t="n">
        <f aca="false">AC1930</f>
        <v>7876.51343537415</v>
      </c>
      <c r="BT249" s="82"/>
      <c r="BU249" s="158"/>
      <c r="BV249" s="140" t="n">
        <f aca="false">QUOTIENT(BW249,$BW$5)</f>
        <v>60</v>
      </c>
      <c r="BW249" s="17" t="n">
        <v>241</v>
      </c>
      <c r="BX249" s="141"/>
      <c r="BY249" s="191" t="s">
        <v>84</v>
      </c>
      <c r="BZ249" s="160" t="e">
        <f aca="true">INDIRECT( ADDRESS(CELL("строка",BG249)-BW249+BV249,68)) * CL249</f>
        <v>#VALUE!</v>
      </c>
      <c r="CA249" s="161" t="e">
        <f aca="true">INDIRECT( ADDRESS(CELL("строка",BG249)-BW249+BV249,59)) *CI249</f>
        <v>#VALUE!</v>
      </c>
      <c r="CB249" s="162" t="e">
        <f aca="true">INDIRECT( ADDRESS(CELL("строка",BG249)-BW249+BV249,69)) * CL249</f>
        <v>#VALUE!</v>
      </c>
      <c r="CC249" s="163" t="e">
        <f aca="true">INDIRECT( ADDRESS(CELL("строка",BG249)-BW249+BV249,61)) *CI249</f>
        <v>#VALUE!</v>
      </c>
      <c r="CD249" s="164" t="e">
        <f aca="false">BZ249-CA249</f>
        <v>#VALUE!</v>
      </c>
      <c r="CE249" s="189" t="e">
        <f aca="false">CB249-CC249</f>
        <v>#VALUE!</v>
      </c>
      <c r="CI249" s="22" t="n">
        <f aca="false">$CI$5</f>
        <v>0.3</v>
      </c>
      <c r="CL249" s="23" t="n">
        <f aca="false">CL245</f>
        <v>0.25</v>
      </c>
    </row>
    <row r="250" customFormat="false" ht="13.25" hidden="false" customHeight="true" outlineLevel="0" collapsed="false">
      <c r="A250" s="151" t="s">
        <v>345</v>
      </c>
      <c r="B250" s="152" t="n">
        <v>10.3</v>
      </c>
      <c r="C250" s="152" t="n">
        <v>770.3</v>
      </c>
      <c r="D250" s="153" t="n">
        <v>74</v>
      </c>
      <c r="E250" s="154" t="s">
        <v>101</v>
      </c>
      <c r="F250" s="153" t="n">
        <v>9</v>
      </c>
      <c r="G250" s="182" t="s">
        <v>185</v>
      </c>
      <c r="H250" s="116" t="n">
        <f aca="false">RANDBETWEEN(80,100)/100</f>
        <v>0.88</v>
      </c>
      <c r="I250" s="117"/>
      <c r="J250" s="118"/>
      <c r="K250" s="119"/>
      <c r="L250" s="118"/>
      <c r="M250" s="179"/>
      <c r="N250" s="121"/>
      <c r="P250" s="121"/>
      <c r="Q250" s="151" t="s">
        <v>345</v>
      </c>
      <c r="R250" s="152" t="n">
        <v>0.3</v>
      </c>
      <c r="S250" s="152" t="n">
        <v>744.3</v>
      </c>
      <c r="T250" s="153" t="n">
        <v>81</v>
      </c>
      <c r="U250" s="154" t="s">
        <v>129</v>
      </c>
      <c r="V250" s="153" t="n">
        <v>2</v>
      </c>
      <c r="W250" s="115" t="n">
        <v>0</v>
      </c>
      <c r="X250" s="116" t="n">
        <f aca="false">RANDBETWEEN(80,100)/100</f>
        <v>0.82</v>
      </c>
      <c r="Y250" s="117"/>
      <c r="Z250" s="118"/>
      <c r="AA250" s="119"/>
      <c r="AB250" s="123"/>
      <c r="AC250" s="124"/>
      <c r="AG250" s="186"/>
      <c r="AM250" s="128" t="n">
        <f aca="false">AM249-1</f>
        <v>44716</v>
      </c>
      <c r="AN250" s="129" t="str">
        <f aca="false">TEXT(AM250,"дддд")</f>
        <v>суббота</v>
      </c>
      <c r="AO250" s="130" t="n">
        <v>1</v>
      </c>
      <c r="AP250" s="131" t="n">
        <v>1</v>
      </c>
      <c r="AQ250" s="131" t="n">
        <f aca="false">RANDBETWEEN(0,1)</f>
        <v>1</v>
      </c>
      <c r="AR250" s="131" t="n">
        <v>1</v>
      </c>
      <c r="AS250" s="131" t="n">
        <f aca="false">RANDBETWEEN(0,1)</f>
        <v>1</v>
      </c>
      <c r="AT250" s="131" t="n">
        <v>1</v>
      </c>
      <c r="AU250" s="131" t="n">
        <f aca="false">RANDBETWEEN(0,1)</f>
        <v>0</v>
      </c>
      <c r="AV250" s="131" t="n">
        <v>0</v>
      </c>
      <c r="AW250" s="131" t="n">
        <f aca="false">RANDBETWEEN(0,1)</f>
        <v>1</v>
      </c>
      <c r="AX250" s="131" t="n">
        <f aca="false">RANDBETWEEN(0,1)</f>
        <v>0</v>
      </c>
      <c r="AY250" s="131" t="n">
        <f aca="false">RANDBETWEEN(0,1)</f>
        <v>0</v>
      </c>
      <c r="AZ250" s="131" t="n">
        <v>1</v>
      </c>
      <c r="BA250" s="131" t="n">
        <f aca="false">RANDBETWEEN(0,1)</f>
        <v>1</v>
      </c>
      <c r="BB250" s="131" t="n">
        <v>1</v>
      </c>
      <c r="BC250" s="131" t="n">
        <f aca="false">RANDBETWEEN(0,1)</f>
        <v>1</v>
      </c>
      <c r="BD250" s="131" t="n">
        <f aca="false">RANDBETWEEN(0,1)</f>
        <v>0</v>
      </c>
      <c r="BE250" s="132" t="n">
        <f aca="false">RANDBETWEEN(40/6,70/6)/10*$AK$24</f>
        <v>1080</v>
      </c>
      <c r="BF250" s="133" t="n">
        <f aca="false">RANDBETWEEN(60,100)/100</f>
        <v>0.95</v>
      </c>
      <c r="BG250" s="132" t="n">
        <f aca="false">(AO250*$AK$8+AP250*$AK$9+AQ250*$AK$10+AR250*$AK$11+AS250*$AK$12+AT250*$AK$13+AU250*$AK$14+AV250*$AK$15+AW250*$AK$16+AX250*$AK$17+AY250*$AK$18+AZ250*$AK$19+BA250*$AK$20+BB250*$AK$21+BC250*$AK$22+BD250*$AK$23+BE250) * BF250</f>
        <v>10089</v>
      </c>
      <c r="BH250" s="133" t="n">
        <f aca="false">RANDBETWEEN(80,100)/100</f>
        <v>0.91</v>
      </c>
      <c r="BI250" s="132" t="n">
        <f aca="false">(AO250*$AK$8+AP250*$AK$9+AQ250*$AK$10+AR250*$AK$11+AS250*$AK$12+AT250*$AK$13+AU250*$AK$14+AV250*$AK$15+AW250*$AK$16+AX250*$AK$17+AY250*$AK$18+AZ250*$AK$19+BA250*$AK$20+BB250*$AK$21+BC250*$AK$22+BD250*$AK$23+BE250) * BH250</f>
        <v>9664.2</v>
      </c>
      <c r="BN250" s="134"/>
      <c r="BO250" s="135"/>
      <c r="BP250" s="156" t="n">
        <f aca="false">M1937</f>
        <v>36123.1446354167</v>
      </c>
      <c r="BQ250" s="157" t="n">
        <f aca="false">AC1937</f>
        <v>14821.1080583333</v>
      </c>
      <c r="BT250" s="82"/>
      <c r="BU250" s="158"/>
      <c r="BV250" s="140" t="n">
        <f aca="false">QUOTIENT(BW250,$BW$5)</f>
        <v>60</v>
      </c>
      <c r="BW250" s="17" t="n">
        <v>242</v>
      </c>
      <c r="BX250" s="141"/>
      <c r="BY250" s="191" t="s">
        <v>58</v>
      </c>
      <c r="BZ250" s="160" t="e">
        <f aca="true">INDIRECT( ADDRESS(CELL("строка",BG250)-BW250+BV250,68)) * CL250</f>
        <v>#VALUE!</v>
      </c>
      <c r="CA250" s="161" t="e">
        <f aca="true">INDIRECT( ADDRESS(CELL("строка",BG250)-BW250+BV250,59)) *CI250</f>
        <v>#VALUE!</v>
      </c>
      <c r="CB250" s="162" t="e">
        <f aca="true">INDIRECT( ADDRESS(CELL("строка",BG250)-BW250+BV250,69)) * CL250</f>
        <v>#VALUE!</v>
      </c>
      <c r="CC250" s="163" t="e">
        <f aca="true">INDIRECT( ADDRESS(CELL("строка",BG250)-BW250+BV250,61)) *CI250</f>
        <v>#VALUE!</v>
      </c>
      <c r="CD250" s="164" t="e">
        <f aca="false">BZ250-CA250</f>
        <v>#VALUE!</v>
      </c>
      <c r="CE250" s="189" t="e">
        <f aca="false">CB250-CC250</f>
        <v>#VALUE!</v>
      </c>
      <c r="CI250" s="22" t="n">
        <f aca="false">$CI$6</f>
        <v>0.4</v>
      </c>
      <c r="CL250" s="23" t="n">
        <f aca="false">CL246</f>
        <v>0.25</v>
      </c>
    </row>
    <row r="251" customFormat="false" ht="13.25" hidden="false" customHeight="true" outlineLevel="0" collapsed="false">
      <c r="A251" s="151" t="s">
        <v>346</v>
      </c>
      <c r="B251" s="152" t="n">
        <v>10.1</v>
      </c>
      <c r="C251" s="152" t="n">
        <v>769.4</v>
      </c>
      <c r="D251" s="153" t="n">
        <v>78</v>
      </c>
      <c r="E251" s="154" t="s">
        <v>101</v>
      </c>
      <c r="F251" s="153" t="n">
        <v>9</v>
      </c>
      <c r="G251" s="115" t="n">
        <v>0.25</v>
      </c>
      <c r="H251" s="116" t="n">
        <f aca="false">RANDBETWEEN(80,100)/100</f>
        <v>0.84</v>
      </c>
      <c r="I251" s="117"/>
      <c r="J251" s="118"/>
      <c r="K251" s="119"/>
      <c r="L251" s="118"/>
      <c r="M251" s="179"/>
      <c r="N251" s="121"/>
      <c r="P251" s="121"/>
      <c r="Q251" s="151" t="s">
        <v>346</v>
      </c>
      <c r="R251" s="152" t="n">
        <v>1.9</v>
      </c>
      <c r="S251" s="152" t="n">
        <v>741.4</v>
      </c>
      <c r="T251" s="153" t="n">
        <v>85</v>
      </c>
      <c r="U251" s="154" t="s">
        <v>93</v>
      </c>
      <c r="V251" s="153" t="n">
        <v>2</v>
      </c>
      <c r="W251" s="115" t="n">
        <v>0.75</v>
      </c>
      <c r="X251" s="116" t="n">
        <f aca="false">RANDBETWEEN(80,100)/100</f>
        <v>0.8</v>
      </c>
      <c r="Y251" s="117"/>
      <c r="Z251" s="118"/>
      <c r="AA251" s="119"/>
      <c r="AB251" s="123"/>
      <c r="AC251" s="124"/>
      <c r="AG251" s="186"/>
      <c r="AM251" s="128" t="n">
        <f aca="false">AM250-1</f>
        <v>44715</v>
      </c>
      <c r="AN251" s="129" t="str">
        <f aca="false">TEXT(AM251,"дддд")</f>
        <v>пятница</v>
      </c>
      <c r="AO251" s="130" t="n">
        <v>1</v>
      </c>
      <c r="AP251" s="131" t="n">
        <v>1</v>
      </c>
      <c r="AQ251" s="131" t="n">
        <f aca="false">RANDBETWEEN(0,1)</f>
        <v>0</v>
      </c>
      <c r="AR251" s="131" t="n">
        <v>1</v>
      </c>
      <c r="AS251" s="131" t="n">
        <f aca="false">RANDBETWEEN(0,1)</f>
        <v>0</v>
      </c>
      <c r="AT251" s="131" t="n">
        <v>1</v>
      </c>
      <c r="AU251" s="131" t="n">
        <f aca="false">RANDBETWEEN(0,1)</f>
        <v>1</v>
      </c>
      <c r="AV251" s="131" t="n">
        <v>0</v>
      </c>
      <c r="AW251" s="131" t="n">
        <f aca="false">RANDBETWEEN(0,1)</f>
        <v>0</v>
      </c>
      <c r="AX251" s="131" t="n">
        <f aca="false">RANDBETWEEN(0,1)</f>
        <v>0</v>
      </c>
      <c r="AY251" s="131" t="n">
        <f aca="false">RANDBETWEEN(0,1)</f>
        <v>0</v>
      </c>
      <c r="AZ251" s="131" t="n">
        <v>1</v>
      </c>
      <c r="BA251" s="131" t="n">
        <f aca="false">RANDBETWEEN(0,1)</f>
        <v>1</v>
      </c>
      <c r="BB251" s="131" t="n">
        <v>1</v>
      </c>
      <c r="BC251" s="131" t="n">
        <f aca="false">RANDBETWEEN(0,1)</f>
        <v>1</v>
      </c>
      <c r="BD251" s="131" t="n">
        <f aca="false">RANDBETWEEN(0,1)</f>
        <v>0</v>
      </c>
      <c r="BE251" s="132" t="n">
        <f aca="false">RANDBETWEEN(40/6,70/6)/10*$AK$24</f>
        <v>1200</v>
      </c>
      <c r="BF251" s="133" t="n">
        <f aca="false">RANDBETWEEN(60,100)/100</f>
        <v>0.76</v>
      </c>
      <c r="BG251" s="132" t="n">
        <f aca="false">(AO251*$AK$8+AP251*$AK$9+AQ251*$AK$10+AR251*$AK$11+AS251*$AK$12+AT251*$AK$13+AU251*$AK$14+AV251*$AK$15+AW251*$AK$16+AX251*$AK$17+AY251*$AK$18+AZ251*$AK$19+BA251*$AK$20+BB251*$AK$21+BC251*$AK$22+BD251*$AK$23+BE251) * BF251</f>
        <v>6536</v>
      </c>
      <c r="BH251" s="133" t="n">
        <f aca="false">RANDBETWEEN(80,100)/100</f>
        <v>0.86</v>
      </c>
      <c r="BI251" s="132" t="n">
        <f aca="false">(AO251*$AK$8+AP251*$AK$9+AQ251*$AK$10+AR251*$AK$11+AS251*$AK$12+AT251*$AK$13+AU251*$AK$14+AV251*$AK$15+AW251*$AK$16+AX251*$AK$17+AY251*$AK$18+AZ251*$AK$19+BA251*$AK$20+BB251*$AK$21+BC251*$AK$22+BD251*$AK$23+BE251) * BH251</f>
        <v>7396</v>
      </c>
      <c r="BN251" s="134"/>
      <c r="BO251" s="135"/>
      <c r="BP251" s="156" t="n">
        <f aca="false">M1945</f>
        <v>12359.6277625</v>
      </c>
      <c r="BQ251" s="157" t="n">
        <f aca="false">AC1945</f>
        <v>11982.17995</v>
      </c>
      <c r="BT251" s="82" t="e">
        <f aca="false">IF(SUM(CD248:CD251) &gt; 0,0,(SUM(CD248:CD251))/(-$BM$10*1000))</f>
        <v>#VALUE!</v>
      </c>
      <c r="BU251" s="158" t="e">
        <f aca="false">IF(SUM(CE248:CE251) &gt; 0,0,(SUM(CE248:CE251))/(-$BM$10*1000))</f>
        <v>#VALUE!</v>
      </c>
      <c r="BV251" s="140" t="n">
        <f aca="false">QUOTIENT(BW251,$BW$5)</f>
        <v>60</v>
      </c>
      <c r="BW251" s="17" t="n">
        <v>243</v>
      </c>
      <c r="BX251" s="141"/>
      <c r="BY251" s="192" t="s">
        <v>75</v>
      </c>
      <c r="BZ251" s="172" t="e">
        <f aca="true">INDIRECT( ADDRESS(CELL("строка",BG251)-BW251+BV251,68)) * CL251</f>
        <v>#VALUE!</v>
      </c>
      <c r="CA251" s="173" t="e">
        <f aca="true">INDIRECT( ADDRESS(CELL("строка",BG251)-BW251+BV251,59)) * CI251</f>
        <v>#VALUE!</v>
      </c>
      <c r="CB251" s="174" t="e">
        <f aca="true">INDIRECT( ADDRESS(CELL("строка",BG251)-BW251+BV251,69)) * CL251</f>
        <v>#VALUE!</v>
      </c>
      <c r="CC251" s="175" t="e">
        <f aca="true">INDIRECT( ADDRESS(CELL("строка",BG251)-BW251+BV251,61)) *CI251</f>
        <v>#VALUE!</v>
      </c>
      <c r="CD251" s="176" t="e">
        <f aca="false">BZ251-CA251</f>
        <v>#VALUE!</v>
      </c>
      <c r="CE251" s="187" t="e">
        <f aca="false">CB251-CC251</f>
        <v>#VALUE!</v>
      </c>
      <c r="CI251" s="178" t="n">
        <f aca="false">$CI$7</f>
        <v>0.1</v>
      </c>
      <c r="CL251" s="23" t="n">
        <f aca="false">CL247</f>
        <v>0.25</v>
      </c>
    </row>
    <row r="252" customFormat="false" ht="13.25" hidden="false" customHeight="true" outlineLevel="0" collapsed="false">
      <c r="A252" s="151" t="s">
        <v>347</v>
      </c>
      <c r="B252" s="152" t="n">
        <v>10.3</v>
      </c>
      <c r="C252" s="152" t="n">
        <v>769.7</v>
      </c>
      <c r="D252" s="153" t="n">
        <v>75</v>
      </c>
      <c r="E252" s="154" t="s">
        <v>101</v>
      </c>
      <c r="F252" s="153" t="n">
        <v>10.5</v>
      </c>
      <c r="G252" s="115" t="n">
        <v>0.15</v>
      </c>
      <c r="H252" s="116" t="n">
        <f aca="false">RANDBETWEEN(80,100)/100</f>
        <v>0.85</v>
      </c>
      <c r="I252" s="117"/>
      <c r="J252" s="118"/>
      <c r="K252" s="119"/>
      <c r="L252" s="118"/>
      <c r="M252" s="179"/>
      <c r="N252" s="121"/>
      <c r="P252" s="121"/>
      <c r="Q252" s="151" t="s">
        <v>347</v>
      </c>
      <c r="R252" s="152" t="n">
        <v>2.6</v>
      </c>
      <c r="S252" s="152" t="n">
        <v>738.4</v>
      </c>
      <c r="T252" s="153" t="n">
        <v>93</v>
      </c>
      <c r="U252" s="154" t="s">
        <v>93</v>
      </c>
      <c r="V252" s="153" t="n">
        <v>2</v>
      </c>
      <c r="W252" s="115" t="n">
        <v>0.9</v>
      </c>
      <c r="X252" s="116" t="n">
        <f aca="false">RANDBETWEEN(80,100)/100</f>
        <v>0.84</v>
      </c>
      <c r="Y252" s="117"/>
      <c r="Z252" s="118"/>
      <c r="AA252" s="119"/>
      <c r="AB252" s="123"/>
      <c r="AC252" s="124"/>
      <c r="AG252" s="186"/>
      <c r="AM252" s="128" t="n">
        <f aca="false">AM251-1</f>
        <v>44714</v>
      </c>
      <c r="AN252" s="129" t="str">
        <f aca="false">TEXT(AM252,"дддд")</f>
        <v>четверг</v>
      </c>
      <c r="AO252" s="130" t="n">
        <v>1</v>
      </c>
      <c r="AP252" s="131" t="n">
        <v>1</v>
      </c>
      <c r="AQ252" s="131" t="n">
        <f aca="false">RANDBETWEEN(0,1)</f>
        <v>1</v>
      </c>
      <c r="AR252" s="131" t="n">
        <v>1</v>
      </c>
      <c r="AS252" s="131" t="n">
        <f aca="false">RANDBETWEEN(0,1)</f>
        <v>1</v>
      </c>
      <c r="AT252" s="131" t="n">
        <v>1</v>
      </c>
      <c r="AU252" s="131" t="n">
        <f aca="false">RANDBETWEEN(0,1)</f>
        <v>0</v>
      </c>
      <c r="AV252" s="131" t="n">
        <v>0</v>
      </c>
      <c r="AW252" s="131" t="n">
        <f aca="false">RANDBETWEEN(0,1)</f>
        <v>1</v>
      </c>
      <c r="AX252" s="131" t="n">
        <f aca="false">RANDBETWEEN(0,1)</f>
        <v>1</v>
      </c>
      <c r="AY252" s="131" t="n">
        <f aca="false">RANDBETWEEN(0,1)</f>
        <v>0</v>
      </c>
      <c r="AZ252" s="131" t="n">
        <v>1</v>
      </c>
      <c r="BA252" s="131" t="n">
        <f aca="false">RANDBETWEEN(0,1)</f>
        <v>1</v>
      </c>
      <c r="BB252" s="131" t="n">
        <v>1</v>
      </c>
      <c r="BC252" s="131" t="n">
        <f aca="false">RANDBETWEEN(0,1)</f>
        <v>1</v>
      </c>
      <c r="BD252" s="131" t="n">
        <f aca="false">RANDBETWEEN(0,1)</f>
        <v>0</v>
      </c>
      <c r="BE252" s="132" t="n">
        <f aca="false">RANDBETWEEN(40/6,70/6)/10*$AK$24</f>
        <v>960</v>
      </c>
      <c r="BF252" s="133" t="n">
        <f aca="false">RANDBETWEEN(60,100)/100</f>
        <v>0.98</v>
      </c>
      <c r="BG252" s="132" t="n">
        <f aca="false">(AO252*$AK$8+AP252*$AK$9+AQ252*$AK$10+AR252*$AK$11+AS252*$AK$12+AT252*$AK$13+AU252*$AK$14+AV252*$AK$15+AW252*$AK$16+AX252*$AK$17+AY252*$AK$18+AZ252*$AK$19+BA252*$AK$20+BB252*$AK$21+BC252*$AK$22+BD252*$AK$23+BE252) * BF252</f>
        <v>11289.6</v>
      </c>
      <c r="BH252" s="133" t="n">
        <f aca="false">RANDBETWEEN(80,100)/100</f>
        <v>0.87</v>
      </c>
      <c r="BI252" s="132" t="n">
        <f aca="false">(AO252*$AK$8+AP252*$AK$9+AQ252*$AK$10+AR252*$AK$11+AS252*$AK$12+AT252*$AK$13+AU252*$AK$14+AV252*$AK$15+AW252*$AK$16+AX252*$AK$17+AY252*$AK$18+AZ252*$AK$19+BA252*$AK$20+BB252*$AK$21+BC252*$AK$22+BD252*$AK$23+BE252) * BH252</f>
        <v>10022.4</v>
      </c>
      <c r="BN252" s="134"/>
      <c r="BO252" s="135"/>
      <c r="BP252" s="156" t="n">
        <f aca="false">M1953</f>
        <v>36731.10675</v>
      </c>
      <c r="BQ252" s="157" t="n">
        <f aca="false">AC1953</f>
        <v>10587.2593822917</v>
      </c>
      <c r="BT252" s="82" t="s">
        <v>79</v>
      </c>
      <c r="BU252" s="158"/>
      <c r="BV252" s="140" t="n">
        <f aca="false">QUOTIENT(BW252,$BW$5)</f>
        <v>61</v>
      </c>
      <c r="BW252" s="17" t="n">
        <v>244</v>
      </c>
      <c r="BX252" s="141" t="n">
        <f aca="false">DATE(2023,2,(1-QUOTIENT(BW252,$BW$5)))</f>
        <v>44897</v>
      </c>
      <c r="BY252" s="190" t="s">
        <v>80</v>
      </c>
      <c r="BZ252" s="143" t="e">
        <f aca="true">INDIRECT( ADDRESS(CELL("строка",BG252)-BW252+BV252,68)) * CL252</f>
        <v>#VALUE!</v>
      </c>
      <c r="CA252" s="144" t="e">
        <f aca="true">INDIRECT( ADDRESS(CELL("строка",BG252)-BW252+BV252,59)) *CI252</f>
        <v>#VALUE!</v>
      </c>
      <c r="CB252" s="145" t="e">
        <f aca="true">INDIRECT( ADDRESS(CELL("строка",BG252)-BW252+BV252,69)) * CL252</f>
        <v>#VALUE!</v>
      </c>
      <c r="CC252" s="146" t="e">
        <f aca="true">INDIRECT( ADDRESS(CELL("строка",BG252)-BW252+BV252,61)) *CI252</f>
        <v>#VALUE!</v>
      </c>
      <c r="CD252" s="147" t="e">
        <f aca="false">BZ252-CA252</f>
        <v>#VALUE!</v>
      </c>
      <c r="CE252" s="188" t="e">
        <f aca="false">CB252-CC252</f>
        <v>#VALUE!</v>
      </c>
      <c r="CI252" s="22" t="n">
        <f aca="false">$CI$4</f>
        <v>0.2</v>
      </c>
      <c r="CL252" s="23" t="n">
        <f aca="false">CL248</f>
        <v>0.25</v>
      </c>
    </row>
    <row r="253" customFormat="false" ht="13.25" hidden="false" customHeight="true" outlineLevel="0" collapsed="false">
      <c r="A253" s="151" t="s">
        <v>348</v>
      </c>
      <c r="B253" s="152" t="n">
        <v>10.4</v>
      </c>
      <c r="C253" s="152" t="n">
        <v>769.9</v>
      </c>
      <c r="D253" s="153" t="n">
        <v>76</v>
      </c>
      <c r="E253" s="154" t="s">
        <v>101</v>
      </c>
      <c r="F253" s="153" t="n">
        <v>10.5</v>
      </c>
      <c r="G253" s="182" t="s">
        <v>110</v>
      </c>
      <c r="H253" s="116" t="n">
        <f aca="false">RANDBETWEEN(80,100)/100</f>
        <v>0.94</v>
      </c>
      <c r="I253" s="117"/>
      <c r="J253" s="118"/>
      <c r="K253" s="119"/>
      <c r="L253" s="118"/>
      <c r="M253" s="179"/>
      <c r="N253" s="121"/>
      <c r="P253" s="121"/>
      <c r="Q253" s="151" t="s">
        <v>348</v>
      </c>
      <c r="R253" s="152" t="n">
        <v>6.2</v>
      </c>
      <c r="S253" s="152" t="n">
        <v>737.4</v>
      </c>
      <c r="T253" s="153" t="n">
        <v>96</v>
      </c>
      <c r="U253" s="154" t="s">
        <v>129</v>
      </c>
      <c r="V253" s="153" t="n">
        <v>1</v>
      </c>
      <c r="W253" s="115" t="n">
        <v>0.9</v>
      </c>
      <c r="X253" s="116" t="n">
        <f aca="false">RANDBETWEEN(80,100)/100</f>
        <v>0.89</v>
      </c>
      <c r="Y253" s="117"/>
      <c r="Z253" s="118"/>
      <c r="AA253" s="119"/>
      <c r="AB253" s="123"/>
      <c r="AC253" s="124"/>
      <c r="AG253" s="186"/>
      <c r="AM253" s="128" t="n">
        <f aca="false">AM252-1</f>
        <v>44713</v>
      </c>
      <c r="AN253" s="129" t="str">
        <f aca="false">TEXT(AM253,"дддд")</f>
        <v>среда</v>
      </c>
      <c r="AO253" s="130" t="n">
        <v>1</v>
      </c>
      <c r="AP253" s="131" t="n">
        <v>1</v>
      </c>
      <c r="AQ253" s="131" t="n">
        <f aca="false">RANDBETWEEN(0,1)</f>
        <v>0</v>
      </c>
      <c r="AR253" s="131" t="n">
        <v>1</v>
      </c>
      <c r="AS253" s="131" t="n">
        <f aca="false">RANDBETWEEN(0,1)</f>
        <v>1</v>
      </c>
      <c r="AT253" s="131" t="n">
        <v>1</v>
      </c>
      <c r="AU253" s="131" t="n">
        <f aca="false">RANDBETWEEN(0,1)</f>
        <v>1</v>
      </c>
      <c r="AV253" s="131" t="n">
        <v>0</v>
      </c>
      <c r="AW253" s="131" t="n">
        <f aca="false">RANDBETWEEN(0,1)</f>
        <v>0</v>
      </c>
      <c r="AX253" s="131" t="n">
        <f aca="false">RANDBETWEEN(0,1)</f>
        <v>1</v>
      </c>
      <c r="AY253" s="131" t="n">
        <f aca="false">RANDBETWEEN(0,1)</f>
        <v>1</v>
      </c>
      <c r="AZ253" s="131" t="n">
        <v>1</v>
      </c>
      <c r="BA253" s="131" t="n">
        <f aca="false">RANDBETWEEN(0,1)</f>
        <v>0</v>
      </c>
      <c r="BB253" s="131" t="n">
        <v>1</v>
      </c>
      <c r="BC253" s="131" t="n">
        <f aca="false">RANDBETWEEN(0,1)</f>
        <v>0</v>
      </c>
      <c r="BD253" s="131" t="n">
        <f aca="false">RANDBETWEEN(0,1)</f>
        <v>0</v>
      </c>
      <c r="BE253" s="132" t="n">
        <f aca="false">RANDBETWEEN(40/6,70/6)/10*$AK$24</f>
        <v>840</v>
      </c>
      <c r="BF253" s="133" t="n">
        <f aca="false">RANDBETWEEN(60,100)/100</f>
        <v>0.9</v>
      </c>
      <c r="BG253" s="132" t="n">
        <f aca="false">(AO253*$AK$8+AP253*$AK$9+AQ253*$AK$10+AR253*$AK$11+AS253*$AK$12+AT253*$AK$13+AU253*$AK$14+AV253*$AK$15+AW253*$AK$16+AX253*$AK$17+AY253*$AK$18+AZ253*$AK$19+BA253*$AK$20+BB253*$AK$21+BC253*$AK$22+BD253*$AK$23+BE253) * BF253</f>
        <v>9522</v>
      </c>
      <c r="BH253" s="133" t="n">
        <f aca="false">RANDBETWEEN(80,100)/100</f>
        <v>0.98</v>
      </c>
      <c r="BI253" s="132" t="n">
        <f aca="false">(AO253*$AK$8+AP253*$AK$9+AQ253*$AK$10+AR253*$AK$11+AS253*$AK$12+AT253*$AK$13+AU253*$AK$14+AV253*$AK$15+AW253*$AK$16+AX253*$AK$17+AY253*$AK$18+AZ253*$AK$19+BA253*$AK$20+BB253*$AK$21+BC253*$AK$22+BD253*$AK$23+BE253) * BH253</f>
        <v>10368.4</v>
      </c>
      <c r="BN253" s="134"/>
      <c r="BO253" s="135"/>
      <c r="BP253" s="156" t="n">
        <f aca="false">M1961</f>
        <v>16880.0875833333</v>
      </c>
      <c r="BQ253" s="157" t="n">
        <f aca="false">AC1961</f>
        <v>9829.38991666667</v>
      </c>
      <c r="BT253" s="82"/>
      <c r="BU253" s="158"/>
      <c r="BV253" s="140" t="n">
        <f aca="false">QUOTIENT(BW253,$BW$5)</f>
        <v>61</v>
      </c>
      <c r="BW253" s="17" t="n">
        <v>245</v>
      </c>
      <c r="BX253" s="141"/>
      <c r="BY253" s="191" t="s">
        <v>84</v>
      </c>
      <c r="BZ253" s="160" t="e">
        <f aca="true">INDIRECT( ADDRESS(CELL("строка",BG253)-BW253+BV253,68)) * CL253</f>
        <v>#VALUE!</v>
      </c>
      <c r="CA253" s="161" t="e">
        <f aca="true">INDIRECT( ADDRESS(CELL("строка",BG253)-BW253+BV253,59)) *CI253</f>
        <v>#VALUE!</v>
      </c>
      <c r="CB253" s="162" t="e">
        <f aca="true">INDIRECT( ADDRESS(CELL("строка",BG253)-BW253+BV253,69)) * CL253</f>
        <v>#VALUE!</v>
      </c>
      <c r="CC253" s="163" t="e">
        <f aca="true">INDIRECT( ADDRESS(CELL("строка",BG253)-BW253+BV253,61)) *CI253</f>
        <v>#VALUE!</v>
      </c>
      <c r="CD253" s="164" t="e">
        <f aca="false">BZ253-CA253</f>
        <v>#VALUE!</v>
      </c>
      <c r="CE253" s="189" t="e">
        <f aca="false">CB253-CC253</f>
        <v>#VALUE!</v>
      </c>
      <c r="CI253" s="22" t="n">
        <f aca="false">$CI$5</f>
        <v>0.3</v>
      </c>
      <c r="CL253" s="23" t="n">
        <f aca="false">CL249</f>
        <v>0.25</v>
      </c>
    </row>
    <row r="254" customFormat="false" ht="13.25" hidden="false" customHeight="true" outlineLevel="0" collapsed="false">
      <c r="A254" s="151" t="s">
        <v>349</v>
      </c>
      <c r="B254" s="152" t="n">
        <v>10.6</v>
      </c>
      <c r="C254" s="152" t="n">
        <v>770.1</v>
      </c>
      <c r="D254" s="153" t="n">
        <v>74</v>
      </c>
      <c r="E254" s="154" t="s">
        <v>101</v>
      </c>
      <c r="F254" s="153" t="n">
        <v>10.5</v>
      </c>
      <c r="G254" s="115" t="n">
        <v>0.75</v>
      </c>
      <c r="H254" s="116" t="n">
        <f aca="false">RANDBETWEEN(80,100)/100</f>
        <v>0.85</v>
      </c>
      <c r="I254" s="117" t="n">
        <v>0.367662037037037</v>
      </c>
      <c r="J254" s="118" t="n">
        <v>0.367662037037037</v>
      </c>
      <c r="K254" s="119" t="n">
        <f aca="false">(J254 * 24) * $B$3 * $F$3 * (1 - 0.7*AVERAGE(G254:G261)) * AVERAGE(H254:H261)</f>
        <v>4336.059</v>
      </c>
      <c r="L254" s="118" t="n">
        <f aca="false">IF(AVERAGE(F254:F261)&gt; $J$3, $B$4*$F$4*AVERAGE(F254:F261)/$B$5*24*AVERAGE(H254:H261), $B$4*$F$4*AVERAGE(F254:F261)/$B$5*24*AVERAGE(H254:H261) * 0.2)</f>
        <v>36036</v>
      </c>
      <c r="M254" s="179" t="n">
        <f aca="false">K254+L254</f>
        <v>40372.059</v>
      </c>
      <c r="N254" s="121"/>
      <c r="P254" s="121"/>
      <c r="Q254" s="151" t="s">
        <v>349</v>
      </c>
      <c r="R254" s="152" t="n">
        <v>5</v>
      </c>
      <c r="S254" s="152" t="n">
        <v>737.1</v>
      </c>
      <c r="T254" s="153" t="n">
        <v>97</v>
      </c>
      <c r="U254" s="154" t="s">
        <v>101</v>
      </c>
      <c r="V254" s="153" t="n">
        <v>1</v>
      </c>
      <c r="W254" s="115" t="n">
        <v>0.9</v>
      </c>
      <c r="X254" s="116" t="n">
        <f aca="false">RANDBETWEEN(80,100)/100</f>
        <v>0.83</v>
      </c>
      <c r="Y254" s="117" t="n">
        <v>0.296354166666667</v>
      </c>
      <c r="Z254" s="118" t="n">
        <v>0.296354166666667</v>
      </c>
      <c r="AA254" s="119" t="n">
        <f aca="false">(Z254 * 24) * $B$3 * $F$3 * (1 - 0.7 * AVERAGE(W254:W261)) * AVERAGE(X254:X261)</f>
        <v>2814.5229375</v>
      </c>
      <c r="AB254" s="123" t="n">
        <f aca="false">IF(AVERAGE(V254:V261)&gt; $J$3, $B$4*$F$4*AVERAGE(V254:V261)/$B$5*24*AVERAGE(X254:X261), $B$4*$F$4*AVERAGE(V254:V261)/$B$5*24*AVERAGE(X254:X261) * 0.2)</f>
        <v>1283.4</v>
      </c>
      <c r="AC254" s="124" t="n">
        <f aca="false">AA254+AB254</f>
        <v>4097.9229375</v>
      </c>
      <c r="AG254" s="186"/>
      <c r="AM254" s="128" t="n">
        <f aca="false">AM253-1</f>
        <v>44712</v>
      </c>
      <c r="AN254" s="129" t="str">
        <f aca="false">TEXT(AM254,"дддд")</f>
        <v>вторник</v>
      </c>
      <c r="AO254" s="130" t="n">
        <v>1</v>
      </c>
      <c r="AP254" s="131" t="n">
        <v>1</v>
      </c>
      <c r="AQ254" s="131" t="n">
        <f aca="false">RANDBETWEEN(0,1)</f>
        <v>0</v>
      </c>
      <c r="AR254" s="131" t="n">
        <v>1</v>
      </c>
      <c r="AS254" s="131" t="n">
        <f aca="false">RANDBETWEEN(0,1)</f>
        <v>0</v>
      </c>
      <c r="AT254" s="131" t="n">
        <v>1</v>
      </c>
      <c r="AU254" s="131" t="n">
        <f aca="false">RANDBETWEEN(0,1)</f>
        <v>1</v>
      </c>
      <c r="AV254" s="131" t="n">
        <v>0</v>
      </c>
      <c r="AW254" s="131" t="n">
        <f aca="false">RANDBETWEEN(0,1)</f>
        <v>1</v>
      </c>
      <c r="AX254" s="131" t="n">
        <f aca="false">RANDBETWEEN(0,1)</f>
        <v>1</v>
      </c>
      <c r="AY254" s="131" t="n">
        <f aca="false">RANDBETWEEN(0,1)</f>
        <v>0</v>
      </c>
      <c r="AZ254" s="131" t="n">
        <v>1</v>
      </c>
      <c r="BA254" s="131" t="n">
        <f aca="false">RANDBETWEEN(0,1)</f>
        <v>1</v>
      </c>
      <c r="BB254" s="131" t="n">
        <v>1</v>
      </c>
      <c r="BC254" s="131" t="n">
        <f aca="false">RANDBETWEEN(0,1)</f>
        <v>1</v>
      </c>
      <c r="BD254" s="131" t="n">
        <f aca="false">RANDBETWEEN(0,1)</f>
        <v>0</v>
      </c>
      <c r="BE254" s="132" t="n">
        <f aca="false">RANDBETWEEN(40/6,70/6)/10*$AK$24</f>
        <v>960</v>
      </c>
      <c r="BF254" s="133" t="n">
        <f aca="false">RANDBETWEEN(60,100)/100</f>
        <v>0.61</v>
      </c>
      <c r="BG254" s="132" t="n">
        <f aca="false">(AO254*$AK$8+AP254*$AK$9+AQ254*$AK$10+AR254*$AK$11+AS254*$AK$12+AT254*$AK$13+AU254*$AK$14+AV254*$AK$15+AW254*$AK$16+AX254*$AK$17+AY254*$AK$18+AZ254*$AK$19+BA254*$AK$20+BB254*$AK$21+BC254*$AK$22+BD254*$AK$23+BE254) * BF254</f>
        <v>6636.8</v>
      </c>
      <c r="BH254" s="133" t="n">
        <f aca="false">RANDBETWEEN(80,100)/100</f>
        <v>0.98</v>
      </c>
      <c r="BI254" s="132" t="n">
        <f aca="false">(AO254*$AK$8+AP254*$AK$9+AQ254*$AK$10+AR254*$AK$11+AS254*$AK$12+AT254*$AK$13+AU254*$AK$14+AV254*$AK$15+AW254*$AK$16+AX254*$AK$17+AY254*$AK$18+AZ254*$AK$19+BA254*$AK$20+BB254*$AK$21+BC254*$AK$22+BD254*$AK$23+BE254) * BH254</f>
        <v>10662.4</v>
      </c>
      <c r="BN254" s="134"/>
      <c r="BO254" s="135"/>
      <c r="BP254" s="156" t="n">
        <f aca="false">M1969</f>
        <v>15389.6066640625</v>
      </c>
      <c r="BQ254" s="157" t="n">
        <f aca="false">AC1969</f>
        <v>7042.13453125</v>
      </c>
      <c r="BT254" s="82"/>
      <c r="BU254" s="158"/>
      <c r="BV254" s="140" t="n">
        <f aca="false">QUOTIENT(BW254,$BW$5)</f>
        <v>61</v>
      </c>
      <c r="BW254" s="17" t="n">
        <v>246</v>
      </c>
      <c r="BX254" s="141"/>
      <c r="BY254" s="191" t="s">
        <v>58</v>
      </c>
      <c r="BZ254" s="160" t="e">
        <f aca="true">INDIRECT( ADDRESS(CELL("строка",BG254)-BW254+BV254,68)) * CL254</f>
        <v>#VALUE!</v>
      </c>
      <c r="CA254" s="161" t="e">
        <f aca="true">INDIRECT( ADDRESS(CELL("строка",BG254)-BW254+BV254,59)) *CI254</f>
        <v>#VALUE!</v>
      </c>
      <c r="CB254" s="162" t="e">
        <f aca="true">INDIRECT( ADDRESS(CELL("строка",BG254)-BW254+BV254,69)) * CL254</f>
        <v>#VALUE!</v>
      </c>
      <c r="CC254" s="163" t="e">
        <f aca="true">INDIRECT( ADDRESS(CELL("строка",BG254)-BW254+BV254,61)) *CI254</f>
        <v>#VALUE!</v>
      </c>
      <c r="CD254" s="164" t="e">
        <f aca="false">BZ254-CA254</f>
        <v>#VALUE!</v>
      </c>
      <c r="CE254" s="189" t="e">
        <f aca="false">CB254-CC254</f>
        <v>#VALUE!</v>
      </c>
      <c r="CI254" s="22" t="n">
        <f aca="false">$CI$6</f>
        <v>0.4</v>
      </c>
      <c r="CL254" s="23" t="n">
        <f aca="false">CL250</f>
        <v>0.25</v>
      </c>
    </row>
    <row r="255" customFormat="false" ht="13.25" hidden="false" customHeight="true" outlineLevel="0" collapsed="false">
      <c r="A255" s="151" t="s">
        <v>350</v>
      </c>
      <c r="B255" s="152" t="n">
        <v>10.5</v>
      </c>
      <c r="C255" s="152" t="n">
        <v>769.9</v>
      </c>
      <c r="D255" s="153" t="n">
        <v>74</v>
      </c>
      <c r="E255" s="154" t="s">
        <v>101</v>
      </c>
      <c r="F255" s="153" t="n">
        <v>9</v>
      </c>
      <c r="G255" s="115" t="n">
        <v>0.9</v>
      </c>
      <c r="H255" s="116" t="n">
        <f aca="false">RANDBETWEEN(80,100)/100</f>
        <v>0.95</v>
      </c>
      <c r="I255" s="117"/>
      <c r="J255" s="118"/>
      <c r="K255" s="119"/>
      <c r="L255" s="118"/>
      <c r="M255" s="179"/>
      <c r="N255" s="121"/>
      <c r="P255" s="121"/>
      <c r="Q255" s="151" t="s">
        <v>350</v>
      </c>
      <c r="R255" s="152" t="n">
        <v>4.2</v>
      </c>
      <c r="S255" s="152" t="n">
        <v>738.3</v>
      </c>
      <c r="T255" s="153" t="n">
        <v>97</v>
      </c>
      <c r="U255" s="154" t="s">
        <v>101</v>
      </c>
      <c r="V255" s="153" t="n">
        <v>1</v>
      </c>
      <c r="W255" s="115" t="n">
        <v>0.9</v>
      </c>
      <c r="X255" s="116" t="n">
        <f aca="false">RANDBETWEEN(80,100)/100</f>
        <v>0.8</v>
      </c>
      <c r="Y255" s="117"/>
      <c r="Z255" s="118"/>
      <c r="AA255" s="119"/>
      <c r="AB255" s="123"/>
      <c r="AC255" s="124"/>
      <c r="AG255" s="186"/>
      <c r="AM255" s="128" t="n">
        <f aca="false">AM254-1</f>
        <v>44711</v>
      </c>
      <c r="AN255" s="129" t="str">
        <f aca="false">TEXT(AM255,"дддд")</f>
        <v>понедельник</v>
      </c>
      <c r="AO255" s="130" t="n">
        <v>1</v>
      </c>
      <c r="AP255" s="131" t="n">
        <v>1</v>
      </c>
      <c r="AQ255" s="131" t="n">
        <f aca="false">RANDBETWEEN(0,1)</f>
        <v>0</v>
      </c>
      <c r="AR255" s="131" t="n">
        <v>1</v>
      </c>
      <c r="AS255" s="131" t="n">
        <f aca="false">RANDBETWEEN(0,1)</f>
        <v>1</v>
      </c>
      <c r="AT255" s="131" t="n">
        <v>1</v>
      </c>
      <c r="AU255" s="131" t="n">
        <f aca="false">RANDBETWEEN(0,1)</f>
        <v>1</v>
      </c>
      <c r="AV255" s="131" t="n">
        <v>0</v>
      </c>
      <c r="AW255" s="131" t="n">
        <f aca="false">RANDBETWEEN(0,1)</f>
        <v>0</v>
      </c>
      <c r="AX255" s="131" t="n">
        <f aca="false">RANDBETWEEN(0,1)</f>
        <v>0</v>
      </c>
      <c r="AY255" s="131" t="n">
        <f aca="false">RANDBETWEEN(0,1)</f>
        <v>0</v>
      </c>
      <c r="AZ255" s="131" t="n">
        <v>1</v>
      </c>
      <c r="BA255" s="131" t="n">
        <f aca="false">RANDBETWEEN(0,1)</f>
        <v>0</v>
      </c>
      <c r="BB255" s="131" t="n">
        <v>1</v>
      </c>
      <c r="BC255" s="131" t="n">
        <f aca="false">RANDBETWEEN(0,1)</f>
        <v>0</v>
      </c>
      <c r="BD255" s="131" t="n">
        <f aca="false">RANDBETWEEN(0,1)</f>
        <v>1</v>
      </c>
      <c r="BE255" s="132" t="n">
        <f aca="false">RANDBETWEEN(40/6,70/6)/10*$AK$24</f>
        <v>1200</v>
      </c>
      <c r="BF255" s="133" t="n">
        <f aca="false">RANDBETWEEN(60,100)/100</f>
        <v>0.72</v>
      </c>
      <c r="BG255" s="132" t="n">
        <f aca="false">(AO255*$AK$8+AP255*$AK$9+AQ255*$AK$10+AR255*$AK$11+AS255*$AK$12+AT255*$AK$13+AU255*$AK$14+AV255*$AK$15+AW255*$AK$16+AX255*$AK$17+AY255*$AK$18+AZ255*$AK$19+BA255*$AK$20+BB255*$AK$21+BC255*$AK$22+BD255*$AK$23+BE255) * BF255</f>
        <v>6422.4</v>
      </c>
      <c r="BH255" s="133" t="n">
        <f aca="false">RANDBETWEEN(80,100)/100</f>
        <v>0.99</v>
      </c>
      <c r="BI255" s="132" t="n">
        <f aca="false">(AO255*$AK$8+AP255*$AK$9+AQ255*$AK$10+AR255*$AK$11+AS255*$AK$12+AT255*$AK$13+AU255*$AK$14+AV255*$AK$15+AW255*$AK$16+AX255*$AK$17+AY255*$AK$18+AZ255*$AK$19+BA255*$AK$20+BB255*$AK$21+BC255*$AK$22+BD255*$AK$23+BE255) * BH255</f>
        <v>8830.8</v>
      </c>
      <c r="BN255" s="134"/>
      <c r="BO255" s="135"/>
      <c r="BP255" s="156" t="n">
        <f aca="false">M1977</f>
        <v>19318.6194666667</v>
      </c>
      <c r="BQ255" s="157" t="n">
        <f aca="false">AC1977</f>
        <v>15351.2193</v>
      </c>
      <c r="BT255" s="82" t="e">
        <f aca="false">IF(SUM(CD252:CD255) &gt; 0,0,(SUM(CD252:CD255))/(-$BM$10*1000))</f>
        <v>#VALUE!</v>
      </c>
      <c r="BU255" s="158" t="e">
        <f aca="false">IF(SUM(CE252:CE255) &gt; 0,0,(SUM(CE252:CE255))/(-$BM$10*1000))</f>
        <v>#VALUE!</v>
      </c>
      <c r="BV255" s="140" t="n">
        <f aca="false">QUOTIENT(BW255,$BW$5)</f>
        <v>61</v>
      </c>
      <c r="BW255" s="17" t="n">
        <v>247</v>
      </c>
      <c r="BX255" s="141"/>
      <c r="BY255" s="192" t="s">
        <v>75</v>
      </c>
      <c r="BZ255" s="172" t="e">
        <f aca="true">INDIRECT( ADDRESS(CELL("строка",BG255)-BW255+BV255,68)) * CL255</f>
        <v>#VALUE!</v>
      </c>
      <c r="CA255" s="173" t="e">
        <f aca="true">INDIRECT( ADDRESS(CELL("строка",BG255)-BW255+BV255,59)) * CI255</f>
        <v>#VALUE!</v>
      </c>
      <c r="CB255" s="174" t="e">
        <f aca="true">INDIRECT( ADDRESS(CELL("строка",BG255)-BW255+BV255,69)) * CL255</f>
        <v>#VALUE!</v>
      </c>
      <c r="CC255" s="175" t="e">
        <f aca="true">INDIRECT( ADDRESS(CELL("строка",BG255)-BW255+BV255,61)) *CI255</f>
        <v>#VALUE!</v>
      </c>
      <c r="CD255" s="176" t="e">
        <f aca="false">BZ255-CA255</f>
        <v>#VALUE!</v>
      </c>
      <c r="CE255" s="187" t="e">
        <f aca="false">CB255-CC255</f>
        <v>#VALUE!</v>
      </c>
      <c r="CI255" s="178" t="n">
        <f aca="false">$CI$7</f>
        <v>0.1</v>
      </c>
      <c r="CL255" s="23" t="n">
        <f aca="false">CL251</f>
        <v>0.25</v>
      </c>
    </row>
    <row r="256" customFormat="false" ht="13.25" hidden="false" customHeight="true" outlineLevel="0" collapsed="false">
      <c r="A256" s="151" t="s">
        <v>351</v>
      </c>
      <c r="B256" s="152" t="n">
        <v>12.9</v>
      </c>
      <c r="C256" s="152" t="n">
        <v>769.7</v>
      </c>
      <c r="D256" s="153" t="n">
        <v>62</v>
      </c>
      <c r="E256" s="154" t="s">
        <v>101</v>
      </c>
      <c r="F256" s="153" t="n">
        <v>10.5</v>
      </c>
      <c r="G256" s="115" t="n">
        <v>0.75</v>
      </c>
      <c r="H256" s="116" t="n">
        <f aca="false">RANDBETWEEN(80,100)/100</f>
        <v>0.92</v>
      </c>
      <c r="I256" s="117"/>
      <c r="J256" s="118"/>
      <c r="K256" s="119"/>
      <c r="L256" s="118"/>
      <c r="M256" s="179"/>
      <c r="N256" s="121"/>
      <c r="P256" s="121"/>
      <c r="Q256" s="151" t="s">
        <v>351</v>
      </c>
      <c r="R256" s="152" t="n">
        <v>3.1</v>
      </c>
      <c r="S256" s="152" t="n">
        <v>739.3</v>
      </c>
      <c r="T256" s="153" t="n">
        <v>97</v>
      </c>
      <c r="U256" s="154" t="s">
        <v>91</v>
      </c>
      <c r="V256" s="153" t="n">
        <v>1</v>
      </c>
      <c r="W256" s="115" t="n">
        <v>0.9</v>
      </c>
      <c r="X256" s="116" t="n">
        <f aca="false">RANDBETWEEN(80,100)/100</f>
        <v>0.99</v>
      </c>
      <c r="Y256" s="117"/>
      <c r="Z256" s="118"/>
      <c r="AA256" s="119"/>
      <c r="AB256" s="123"/>
      <c r="AC256" s="124"/>
      <c r="AG256" s="186"/>
      <c r="AM256" s="128" t="n">
        <f aca="false">AM255-1</f>
        <v>44710</v>
      </c>
      <c r="AN256" s="129" t="str">
        <f aca="false">TEXT(AM256,"дддд")</f>
        <v>воскресенье</v>
      </c>
      <c r="AO256" s="130" t="n">
        <v>1</v>
      </c>
      <c r="AP256" s="131" t="n">
        <v>1</v>
      </c>
      <c r="AQ256" s="131" t="n">
        <f aca="false">RANDBETWEEN(0,1)</f>
        <v>1</v>
      </c>
      <c r="AR256" s="131" t="n">
        <v>1</v>
      </c>
      <c r="AS256" s="131" t="n">
        <f aca="false">RANDBETWEEN(0,1)</f>
        <v>0</v>
      </c>
      <c r="AT256" s="131" t="n">
        <v>1</v>
      </c>
      <c r="AU256" s="131" t="n">
        <f aca="false">RANDBETWEEN(0,1)</f>
        <v>0</v>
      </c>
      <c r="AV256" s="131" t="n">
        <v>0</v>
      </c>
      <c r="AW256" s="131" t="n">
        <f aca="false">RANDBETWEEN(0,1)</f>
        <v>1</v>
      </c>
      <c r="AX256" s="131" t="n">
        <f aca="false">RANDBETWEEN(0,1)</f>
        <v>1</v>
      </c>
      <c r="AY256" s="131" t="n">
        <f aca="false">RANDBETWEEN(0,1)</f>
        <v>0</v>
      </c>
      <c r="AZ256" s="131" t="n">
        <v>1</v>
      </c>
      <c r="BA256" s="131" t="n">
        <f aca="false">RANDBETWEEN(0,1)</f>
        <v>1</v>
      </c>
      <c r="BB256" s="131" t="n">
        <v>1</v>
      </c>
      <c r="BC256" s="131" t="n">
        <f aca="false">RANDBETWEEN(0,1)</f>
        <v>0</v>
      </c>
      <c r="BD256" s="131" t="n">
        <f aca="false">RANDBETWEEN(0,1)</f>
        <v>1</v>
      </c>
      <c r="BE256" s="132" t="n">
        <f aca="false">RANDBETWEEN(40/6,70/6)/10*$AK$24</f>
        <v>1200</v>
      </c>
      <c r="BF256" s="133" t="n">
        <f aca="false">RANDBETWEEN(60,100)/100</f>
        <v>0.85</v>
      </c>
      <c r="BG256" s="132" t="n">
        <f aca="false">(AO256*$AK$8+AP256*$AK$9+AQ256*$AK$10+AR256*$AK$11+AS256*$AK$12+AT256*$AK$13+AU256*$AK$14+AV256*$AK$15+AW256*$AK$16+AX256*$AK$17+AY256*$AK$18+AZ256*$AK$19+BA256*$AK$20+BB256*$AK$21+BC256*$AK$22+BD256*$AK$23+BE256) * BF256</f>
        <v>9418</v>
      </c>
      <c r="BH256" s="133" t="n">
        <f aca="false">RANDBETWEEN(80,100)/100</f>
        <v>0.92</v>
      </c>
      <c r="BI256" s="132" t="n">
        <f aca="false">(AO256*$AK$8+AP256*$AK$9+AQ256*$AK$10+AR256*$AK$11+AS256*$AK$12+AT256*$AK$13+AU256*$AK$14+AV256*$AK$15+AW256*$AK$16+AX256*$AK$17+AY256*$AK$18+AZ256*$AK$19+BA256*$AK$20+BB256*$AK$21+BC256*$AK$22+BD256*$AK$23+BE256) * BH256</f>
        <v>10193.6</v>
      </c>
      <c r="BN256" s="134"/>
      <c r="BO256" s="135"/>
      <c r="BP256" s="156" t="n">
        <f aca="false">M1985</f>
        <v>15465.0801645833</v>
      </c>
      <c r="BQ256" s="157" t="n">
        <f aca="false">AC1985</f>
        <v>11314.8964875</v>
      </c>
      <c r="BT256" s="82" t="s">
        <v>79</v>
      </c>
      <c r="BU256" s="158"/>
      <c r="BV256" s="140" t="n">
        <f aca="false">QUOTIENT(BW256,$BW$5)</f>
        <v>62</v>
      </c>
      <c r="BW256" s="17" t="n">
        <v>248</v>
      </c>
      <c r="BX256" s="141" t="n">
        <f aca="false">DATE(2023,2,(1-QUOTIENT(BW256,$BW$5)))</f>
        <v>44896</v>
      </c>
      <c r="BY256" s="190" t="s">
        <v>80</v>
      </c>
      <c r="BZ256" s="143" t="e">
        <f aca="true">INDIRECT( ADDRESS(CELL("строка",BG256)-BW256+BV256,68)) * CL256</f>
        <v>#VALUE!</v>
      </c>
      <c r="CA256" s="144" t="e">
        <f aca="true">INDIRECT( ADDRESS(CELL("строка",BG256)-BW256+BV256,59)) *CI256</f>
        <v>#VALUE!</v>
      </c>
      <c r="CB256" s="145" t="e">
        <f aca="true">INDIRECT( ADDRESS(CELL("строка",BG256)-BW256+BV256,69)) * CL256</f>
        <v>#VALUE!</v>
      </c>
      <c r="CC256" s="146" t="e">
        <f aca="true">INDIRECT( ADDRESS(CELL("строка",BG256)-BW256+BV256,61)) *CI256</f>
        <v>#VALUE!</v>
      </c>
      <c r="CD256" s="147" t="e">
        <f aca="false">BZ256-CA256</f>
        <v>#VALUE!</v>
      </c>
      <c r="CE256" s="188" t="e">
        <f aca="false">CB256-CC256</f>
        <v>#VALUE!</v>
      </c>
      <c r="CI256" s="22" t="n">
        <f aca="false">$CI$4</f>
        <v>0.2</v>
      </c>
      <c r="CL256" s="23" t="n">
        <f aca="false">CL252</f>
        <v>0.25</v>
      </c>
    </row>
    <row r="257" customFormat="false" ht="13.25" hidden="false" customHeight="true" outlineLevel="0" collapsed="false">
      <c r="A257" s="151" t="s">
        <v>352</v>
      </c>
      <c r="B257" s="152" t="n">
        <v>11.9</v>
      </c>
      <c r="C257" s="152" t="n">
        <v>770.2</v>
      </c>
      <c r="D257" s="153" t="n">
        <v>70</v>
      </c>
      <c r="E257" s="154" t="s">
        <v>101</v>
      </c>
      <c r="F257" s="153" t="n">
        <v>10.5</v>
      </c>
      <c r="G257" s="115" t="n">
        <v>0.95</v>
      </c>
      <c r="H257" s="116" t="n">
        <f aca="false">RANDBETWEEN(80,100)/100</f>
        <v>0.89</v>
      </c>
      <c r="I257" s="117"/>
      <c r="J257" s="118"/>
      <c r="K257" s="119"/>
      <c r="L257" s="118"/>
      <c r="M257" s="179"/>
      <c r="N257" s="121"/>
      <c r="P257" s="121"/>
      <c r="Q257" s="151" t="s">
        <v>352</v>
      </c>
      <c r="R257" s="152" t="n">
        <v>2.5</v>
      </c>
      <c r="S257" s="152" t="n">
        <v>740.8</v>
      </c>
      <c r="T257" s="153" t="n">
        <v>96</v>
      </c>
      <c r="U257" s="154" t="s">
        <v>101</v>
      </c>
      <c r="V257" s="153" t="n">
        <v>1</v>
      </c>
      <c r="W257" s="115" t="n">
        <v>0.9</v>
      </c>
      <c r="X257" s="116" t="n">
        <f aca="false">RANDBETWEEN(80,100)/100</f>
        <v>0.86</v>
      </c>
      <c r="Y257" s="117"/>
      <c r="Z257" s="118"/>
      <c r="AA257" s="119"/>
      <c r="AB257" s="123"/>
      <c r="AC257" s="124"/>
      <c r="AG257" s="186"/>
      <c r="AM257" s="128" t="n">
        <f aca="false">AM256-1</f>
        <v>44709</v>
      </c>
      <c r="AN257" s="129" t="str">
        <f aca="false">TEXT(AM257,"дддд")</f>
        <v>суббота</v>
      </c>
      <c r="AO257" s="130" t="n">
        <v>1</v>
      </c>
      <c r="AP257" s="131" t="n">
        <v>1</v>
      </c>
      <c r="AQ257" s="131" t="n">
        <f aca="false">RANDBETWEEN(0,1)</f>
        <v>1</v>
      </c>
      <c r="AR257" s="131" t="n">
        <v>1</v>
      </c>
      <c r="AS257" s="131" t="n">
        <f aca="false">RANDBETWEEN(0,1)</f>
        <v>1</v>
      </c>
      <c r="AT257" s="131" t="n">
        <v>1</v>
      </c>
      <c r="AU257" s="131" t="n">
        <f aca="false">RANDBETWEEN(0,1)</f>
        <v>0</v>
      </c>
      <c r="AV257" s="131" t="n">
        <v>0</v>
      </c>
      <c r="AW257" s="131" t="n">
        <f aca="false">RANDBETWEEN(0,1)</f>
        <v>0</v>
      </c>
      <c r="AX257" s="131" t="n">
        <f aca="false">RANDBETWEEN(0,1)</f>
        <v>1</v>
      </c>
      <c r="AY257" s="131" t="n">
        <f aca="false">RANDBETWEEN(0,1)</f>
        <v>0</v>
      </c>
      <c r="AZ257" s="131" t="n">
        <v>1</v>
      </c>
      <c r="BA257" s="131" t="n">
        <f aca="false">RANDBETWEEN(0,1)</f>
        <v>1</v>
      </c>
      <c r="BB257" s="131" t="n">
        <v>1</v>
      </c>
      <c r="BC257" s="131" t="n">
        <f aca="false">RANDBETWEEN(0,1)</f>
        <v>0</v>
      </c>
      <c r="BD257" s="131" t="n">
        <f aca="false">RANDBETWEEN(0,1)</f>
        <v>0</v>
      </c>
      <c r="BE257" s="132" t="n">
        <f aca="false">RANDBETWEEN(40/6,70/6)/10*$AK$24</f>
        <v>1320</v>
      </c>
      <c r="BF257" s="133" t="n">
        <f aca="false">RANDBETWEEN(60,100)/100</f>
        <v>0.98</v>
      </c>
      <c r="BG257" s="132" t="n">
        <f aca="false">(AO257*$AK$8+AP257*$AK$9+AQ257*$AK$10+AR257*$AK$11+AS257*$AK$12+AT257*$AK$13+AU257*$AK$14+AV257*$AK$15+AW257*$AK$16+AX257*$AK$17+AY257*$AK$18+AZ257*$AK$19+BA257*$AK$20+BB257*$AK$21+BC257*$AK$22+BD257*$AK$23+BE257) * BF257</f>
        <v>9996</v>
      </c>
      <c r="BH257" s="133" t="n">
        <f aca="false">RANDBETWEEN(80,100)/100</f>
        <v>1</v>
      </c>
      <c r="BI257" s="132" t="n">
        <f aca="false">(AO257*$AK$8+AP257*$AK$9+AQ257*$AK$10+AR257*$AK$11+AS257*$AK$12+AT257*$AK$13+AU257*$AK$14+AV257*$AK$15+AW257*$AK$16+AX257*$AK$17+AY257*$AK$18+AZ257*$AK$19+BA257*$AK$20+BB257*$AK$21+BC257*$AK$22+BD257*$AK$23+BE257) * BH257</f>
        <v>10200</v>
      </c>
      <c r="BN257" s="134"/>
      <c r="BO257" s="135"/>
      <c r="BP257" s="156" t="n">
        <f aca="false">M1993</f>
        <v>16523.5485333333</v>
      </c>
      <c r="BQ257" s="157" t="n">
        <f aca="false">AC1993</f>
        <v>8971.79411979167</v>
      </c>
      <c r="BT257" s="82"/>
      <c r="BU257" s="158"/>
      <c r="BV257" s="140" t="n">
        <f aca="false">QUOTIENT(BW257,$BW$5)</f>
        <v>62</v>
      </c>
      <c r="BW257" s="17" t="n">
        <v>249</v>
      </c>
      <c r="BX257" s="141"/>
      <c r="BY257" s="191" t="s">
        <v>84</v>
      </c>
      <c r="BZ257" s="160" t="e">
        <f aca="true">INDIRECT( ADDRESS(CELL("строка",BG257)-BW257+BV257,68)) * CL257</f>
        <v>#VALUE!</v>
      </c>
      <c r="CA257" s="161" t="e">
        <f aca="true">INDIRECT( ADDRESS(CELL("строка",BG257)-BW257+BV257,59)) *CI257</f>
        <v>#VALUE!</v>
      </c>
      <c r="CB257" s="162" t="e">
        <f aca="true">INDIRECT( ADDRESS(CELL("строка",BG257)-BW257+BV257,69)) * CL257</f>
        <v>#VALUE!</v>
      </c>
      <c r="CC257" s="163" t="e">
        <f aca="true">INDIRECT( ADDRESS(CELL("строка",BG257)-BW257+BV257,61)) *CI257</f>
        <v>#VALUE!</v>
      </c>
      <c r="CD257" s="164" t="e">
        <f aca="false">BZ257-CA257</f>
        <v>#VALUE!</v>
      </c>
      <c r="CE257" s="189" t="e">
        <f aca="false">CB257-CC257</f>
        <v>#VALUE!</v>
      </c>
      <c r="CI257" s="22" t="n">
        <f aca="false">$CI$5</f>
        <v>0.3</v>
      </c>
      <c r="CL257" s="23" t="n">
        <f aca="false">CL253</f>
        <v>0.25</v>
      </c>
    </row>
    <row r="258" customFormat="false" ht="13.25" hidden="false" customHeight="true" outlineLevel="0" collapsed="false">
      <c r="A258" s="151" t="s">
        <v>353</v>
      </c>
      <c r="B258" s="152" t="n">
        <v>-0.3</v>
      </c>
      <c r="C258" s="152" t="n">
        <v>770.8</v>
      </c>
      <c r="D258" s="153" t="n">
        <v>100</v>
      </c>
      <c r="E258" s="154" t="s">
        <v>91</v>
      </c>
      <c r="F258" s="153" t="n">
        <v>3</v>
      </c>
      <c r="G258" s="182" t="s">
        <v>110</v>
      </c>
      <c r="H258" s="116" t="n">
        <f aca="false">RANDBETWEEN(80,100)/100</f>
        <v>0.99</v>
      </c>
      <c r="I258" s="117"/>
      <c r="J258" s="118"/>
      <c r="K258" s="119"/>
      <c r="L258" s="118"/>
      <c r="M258" s="179"/>
      <c r="N258" s="121"/>
      <c r="P258" s="121"/>
      <c r="Q258" s="151" t="s">
        <v>353</v>
      </c>
      <c r="R258" s="152" t="n">
        <v>1.7</v>
      </c>
      <c r="S258" s="152" t="n">
        <v>742.1</v>
      </c>
      <c r="T258" s="153" t="n">
        <v>96</v>
      </c>
      <c r="U258" s="154" t="s">
        <v>91</v>
      </c>
      <c r="V258" s="153" t="n">
        <v>1</v>
      </c>
      <c r="W258" s="115" t="n">
        <v>0.9</v>
      </c>
      <c r="X258" s="116" t="n">
        <f aca="false">RANDBETWEEN(80,100)/100</f>
        <v>1</v>
      </c>
      <c r="Y258" s="117"/>
      <c r="Z258" s="118"/>
      <c r="AA258" s="119"/>
      <c r="AB258" s="123"/>
      <c r="AC258" s="124"/>
      <c r="AG258" s="186"/>
      <c r="AM258" s="128" t="n">
        <f aca="false">AM257-1</f>
        <v>44708</v>
      </c>
      <c r="AN258" s="129" t="str">
        <f aca="false">TEXT(AM258,"дддд")</f>
        <v>пятница</v>
      </c>
      <c r="AO258" s="130" t="n">
        <v>1</v>
      </c>
      <c r="AP258" s="131" t="n">
        <v>1</v>
      </c>
      <c r="AQ258" s="131" t="n">
        <f aca="false">RANDBETWEEN(0,1)</f>
        <v>1</v>
      </c>
      <c r="AR258" s="131" t="n">
        <v>1</v>
      </c>
      <c r="AS258" s="131" t="n">
        <f aca="false">RANDBETWEEN(0,1)</f>
        <v>0</v>
      </c>
      <c r="AT258" s="131" t="n">
        <v>1</v>
      </c>
      <c r="AU258" s="131" t="n">
        <f aca="false">RANDBETWEEN(0,1)</f>
        <v>0</v>
      </c>
      <c r="AV258" s="131" t="n">
        <v>0</v>
      </c>
      <c r="AW258" s="131" t="n">
        <f aca="false">RANDBETWEEN(0,1)</f>
        <v>1</v>
      </c>
      <c r="AX258" s="131" t="n">
        <f aca="false">RANDBETWEEN(0,1)</f>
        <v>1</v>
      </c>
      <c r="AY258" s="131" t="n">
        <f aca="false">RANDBETWEEN(0,1)</f>
        <v>0</v>
      </c>
      <c r="AZ258" s="131" t="n">
        <v>1</v>
      </c>
      <c r="BA258" s="131" t="n">
        <f aca="false">RANDBETWEEN(0,1)</f>
        <v>0</v>
      </c>
      <c r="BB258" s="131" t="n">
        <v>1</v>
      </c>
      <c r="BC258" s="131" t="n">
        <f aca="false">RANDBETWEEN(0,1)</f>
        <v>1</v>
      </c>
      <c r="BD258" s="131" t="n">
        <f aca="false">RANDBETWEEN(0,1)</f>
        <v>0</v>
      </c>
      <c r="BE258" s="132" t="n">
        <f aca="false">RANDBETWEEN(40/6,70/6)/10*$AK$24</f>
        <v>1320</v>
      </c>
      <c r="BF258" s="133" t="n">
        <f aca="false">RANDBETWEEN(60,100)/100</f>
        <v>0.84</v>
      </c>
      <c r="BG258" s="132" t="n">
        <f aca="false">(AO258*$AK$8+AP258*$AK$9+AQ258*$AK$10+AR258*$AK$11+AS258*$AK$12+AT258*$AK$13+AU258*$AK$14+AV258*$AK$15+AW258*$AK$16+AX258*$AK$17+AY258*$AK$18+AZ258*$AK$19+BA258*$AK$20+BB258*$AK$21+BC258*$AK$22+BD258*$AK$23+BE258) * BF258</f>
        <v>8803.2</v>
      </c>
      <c r="BH258" s="133" t="n">
        <f aca="false">RANDBETWEEN(80,100)/100</f>
        <v>0.83</v>
      </c>
      <c r="BI258" s="132" t="n">
        <f aca="false">(AO258*$AK$8+AP258*$AK$9+AQ258*$AK$10+AR258*$AK$11+AS258*$AK$12+AT258*$AK$13+AU258*$AK$14+AV258*$AK$15+AW258*$AK$16+AX258*$AK$17+AY258*$AK$18+AZ258*$AK$19+BA258*$AK$20+BB258*$AK$21+BC258*$AK$22+BD258*$AK$23+BE258) * BH258</f>
        <v>8698.4</v>
      </c>
      <c r="BN258" s="134"/>
      <c r="BO258" s="135"/>
      <c r="BP258" s="156" t="n">
        <f aca="false">M2001</f>
        <v>33622.2143069444</v>
      </c>
      <c r="BQ258" s="157" t="n">
        <f aca="false">AC2001</f>
        <v>8308.72018229167</v>
      </c>
      <c r="BT258" s="82"/>
      <c r="BU258" s="158"/>
      <c r="BV258" s="140" t="n">
        <f aca="false">QUOTIENT(BW258,$BW$5)</f>
        <v>62</v>
      </c>
      <c r="BW258" s="17" t="n">
        <v>250</v>
      </c>
      <c r="BX258" s="141"/>
      <c r="BY258" s="191" t="s">
        <v>58</v>
      </c>
      <c r="BZ258" s="160" t="e">
        <f aca="true">INDIRECT( ADDRESS(CELL("строка",BG258)-BW258+BV258,68)) * CL258</f>
        <v>#VALUE!</v>
      </c>
      <c r="CA258" s="161" t="e">
        <f aca="true">INDIRECT( ADDRESS(CELL("строка",BG258)-BW258+BV258,59)) *CI258</f>
        <v>#VALUE!</v>
      </c>
      <c r="CB258" s="162" t="e">
        <f aca="true">INDIRECT( ADDRESS(CELL("строка",BG258)-BW258+BV258,69)) * CL258</f>
        <v>#VALUE!</v>
      </c>
      <c r="CC258" s="163" t="e">
        <f aca="true">INDIRECT( ADDRESS(CELL("строка",BG258)-BW258+BV258,61)) *CI258</f>
        <v>#VALUE!</v>
      </c>
      <c r="CD258" s="164" t="e">
        <f aca="false">BZ258-CA258</f>
        <v>#VALUE!</v>
      </c>
      <c r="CE258" s="189" t="e">
        <f aca="false">CB258-CC258</f>
        <v>#VALUE!</v>
      </c>
      <c r="CI258" s="22" t="n">
        <f aca="false">$CI$6</f>
        <v>0.4</v>
      </c>
      <c r="CL258" s="23" t="n">
        <f aca="false">CL254</f>
        <v>0.25</v>
      </c>
    </row>
    <row r="259" customFormat="false" ht="13.25" hidden="false" customHeight="true" outlineLevel="0" collapsed="false">
      <c r="A259" s="151" t="s">
        <v>354</v>
      </c>
      <c r="B259" s="152" t="n">
        <v>-0.3</v>
      </c>
      <c r="C259" s="152" t="n">
        <v>770.8</v>
      </c>
      <c r="D259" s="153" t="n">
        <v>100</v>
      </c>
      <c r="E259" s="154" t="s">
        <v>83</v>
      </c>
      <c r="F259" s="153" t="n">
        <v>1.5</v>
      </c>
      <c r="G259" s="115" t="n">
        <v>1</v>
      </c>
      <c r="H259" s="116" t="n">
        <f aca="false">RANDBETWEEN(80,100)/100</f>
        <v>0.95</v>
      </c>
      <c r="I259" s="117"/>
      <c r="J259" s="118"/>
      <c r="K259" s="119"/>
      <c r="L259" s="118"/>
      <c r="M259" s="179"/>
      <c r="N259" s="121"/>
      <c r="P259" s="121"/>
      <c r="Q259" s="151" t="s">
        <v>354</v>
      </c>
      <c r="R259" s="152" t="n">
        <v>1.5</v>
      </c>
      <c r="S259" s="152" t="n">
        <v>743.5</v>
      </c>
      <c r="T259" s="153" t="n">
        <v>93</v>
      </c>
      <c r="U259" s="154" t="s">
        <v>91</v>
      </c>
      <c r="V259" s="153" t="n">
        <v>1</v>
      </c>
      <c r="W259" s="115" t="n">
        <v>0.9</v>
      </c>
      <c r="X259" s="116" t="n">
        <f aca="false">RANDBETWEEN(80,100)/100</f>
        <v>0.88</v>
      </c>
      <c r="Y259" s="117"/>
      <c r="Z259" s="118"/>
      <c r="AA259" s="119"/>
      <c r="AB259" s="123"/>
      <c r="AC259" s="124"/>
      <c r="AG259" s="186"/>
      <c r="AM259" s="128" t="n">
        <f aca="false">AM258-1</f>
        <v>44707</v>
      </c>
      <c r="AN259" s="129" t="str">
        <f aca="false">TEXT(AM259,"дддд")</f>
        <v>четверг</v>
      </c>
      <c r="AO259" s="130" t="n">
        <v>1</v>
      </c>
      <c r="AP259" s="131" t="n">
        <v>1</v>
      </c>
      <c r="AQ259" s="131" t="n">
        <f aca="false">RANDBETWEEN(0,1)</f>
        <v>0</v>
      </c>
      <c r="AR259" s="131" t="n">
        <v>1</v>
      </c>
      <c r="AS259" s="131" t="n">
        <f aca="false">RANDBETWEEN(0,1)</f>
        <v>1</v>
      </c>
      <c r="AT259" s="131" t="n">
        <v>1</v>
      </c>
      <c r="AU259" s="131" t="n">
        <f aca="false">RANDBETWEEN(0,1)</f>
        <v>1</v>
      </c>
      <c r="AV259" s="131" t="n">
        <v>0</v>
      </c>
      <c r="AW259" s="131" t="n">
        <f aca="false">RANDBETWEEN(0,1)</f>
        <v>1</v>
      </c>
      <c r="AX259" s="131" t="n">
        <f aca="false">RANDBETWEEN(0,1)</f>
        <v>1</v>
      </c>
      <c r="AY259" s="131" t="n">
        <f aca="false">RANDBETWEEN(0,1)</f>
        <v>1</v>
      </c>
      <c r="AZ259" s="131" t="n">
        <v>1</v>
      </c>
      <c r="BA259" s="131" t="n">
        <f aca="false">RANDBETWEEN(0,1)</f>
        <v>0</v>
      </c>
      <c r="BB259" s="131" t="n">
        <v>1</v>
      </c>
      <c r="BC259" s="131" t="n">
        <f aca="false">RANDBETWEEN(0,1)</f>
        <v>0</v>
      </c>
      <c r="BD259" s="131" t="n">
        <f aca="false">RANDBETWEEN(0,1)</f>
        <v>1</v>
      </c>
      <c r="BE259" s="132" t="n">
        <f aca="false">RANDBETWEEN(40/6,70/6)/10*$AK$24</f>
        <v>1200</v>
      </c>
      <c r="BF259" s="133" t="n">
        <f aca="false">RANDBETWEEN(60,100)/100</f>
        <v>0.77</v>
      </c>
      <c r="BG259" s="132" t="n">
        <f aca="false">(AO259*$AK$8+AP259*$AK$9+AQ259*$AK$10+AR259*$AK$11+AS259*$AK$12+AT259*$AK$13+AU259*$AK$14+AV259*$AK$15+AW259*$AK$16+AX259*$AK$17+AY259*$AK$18+AZ259*$AK$19+BA259*$AK$20+BB259*$AK$21+BC259*$AK$22+BD259*$AK$23+BE259) * BF259</f>
        <v>9809.8</v>
      </c>
      <c r="BH259" s="133" t="n">
        <f aca="false">RANDBETWEEN(80,100)/100</f>
        <v>0.86</v>
      </c>
      <c r="BI259" s="132" t="n">
        <f aca="false">(AO259*$AK$8+AP259*$AK$9+AQ259*$AK$10+AR259*$AK$11+AS259*$AK$12+AT259*$AK$13+AU259*$AK$14+AV259*$AK$15+AW259*$AK$16+AX259*$AK$17+AY259*$AK$18+AZ259*$AK$19+BA259*$AK$20+BB259*$AK$21+BC259*$AK$22+BD259*$AK$23+BE259) * BH259</f>
        <v>10956.4</v>
      </c>
      <c r="BN259" s="134"/>
      <c r="BO259" s="135"/>
      <c r="BP259" s="156" t="n">
        <f aca="false">M2009</f>
        <v>16467.2279666667</v>
      </c>
      <c r="BQ259" s="157" t="n">
        <f aca="false">AC2009</f>
        <v>8910.90725</v>
      </c>
      <c r="BT259" s="82" t="e">
        <f aca="false">IF(SUM(CD256:CD259) &gt; 0,0,(SUM(CD256:CD259))/(-$BM$10*1000))</f>
        <v>#VALUE!</v>
      </c>
      <c r="BU259" s="158" t="e">
        <f aca="false">IF(SUM(CE256:CE259) &gt; 0,0,(SUM(CE256:CE259))/(-$BM$10*1000))</f>
        <v>#VALUE!</v>
      </c>
      <c r="BV259" s="140" t="n">
        <f aca="false">QUOTIENT(BW259,$BW$5)</f>
        <v>62</v>
      </c>
      <c r="BW259" s="17" t="n">
        <v>251</v>
      </c>
      <c r="BX259" s="141"/>
      <c r="BY259" s="192" t="s">
        <v>75</v>
      </c>
      <c r="BZ259" s="172" t="e">
        <f aca="true">INDIRECT( ADDRESS(CELL("строка",BG259)-BW259+BV259,68)) * CL259</f>
        <v>#VALUE!</v>
      </c>
      <c r="CA259" s="173" t="e">
        <f aca="true">INDIRECT( ADDRESS(CELL("строка",BG259)-BW259+BV259,59)) * CI259</f>
        <v>#VALUE!</v>
      </c>
      <c r="CB259" s="174" t="e">
        <f aca="true">INDIRECT( ADDRESS(CELL("строка",BG259)-BW259+BV259,69)) * CL259</f>
        <v>#VALUE!</v>
      </c>
      <c r="CC259" s="175" t="e">
        <f aca="true">INDIRECT( ADDRESS(CELL("строка",BG259)-BW259+BV259,61)) *CI259</f>
        <v>#VALUE!</v>
      </c>
      <c r="CD259" s="176" t="e">
        <f aca="false">BZ259-CA259</f>
        <v>#VALUE!</v>
      </c>
      <c r="CE259" s="187" t="e">
        <f aca="false">CB259-CC259</f>
        <v>#VALUE!</v>
      </c>
      <c r="CI259" s="178" t="n">
        <f aca="false">$CI$7</f>
        <v>0.1</v>
      </c>
      <c r="CL259" s="23" t="n">
        <f aca="false">CL255</f>
        <v>0.25</v>
      </c>
    </row>
    <row r="260" customFormat="false" ht="13.25" hidden="false" customHeight="true" outlineLevel="0" collapsed="false">
      <c r="A260" s="151" t="s">
        <v>355</v>
      </c>
      <c r="B260" s="152" t="n">
        <v>-0.1</v>
      </c>
      <c r="C260" s="152" t="n">
        <v>770.6</v>
      </c>
      <c r="D260" s="153" t="n">
        <v>100</v>
      </c>
      <c r="E260" s="154" t="s">
        <v>107</v>
      </c>
      <c r="F260" s="153" t="n">
        <v>1.5</v>
      </c>
      <c r="G260" s="115" t="n">
        <v>1</v>
      </c>
      <c r="H260" s="116" t="n">
        <f aca="false">RANDBETWEEN(80,100)/100</f>
        <v>0.9</v>
      </c>
      <c r="I260" s="117"/>
      <c r="J260" s="118"/>
      <c r="K260" s="119"/>
      <c r="L260" s="118"/>
      <c r="M260" s="179"/>
      <c r="N260" s="121"/>
      <c r="P260" s="121"/>
      <c r="Q260" s="151" t="s">
        <v>355</v>
      </c>
      <c r="R260" s="152" t="n">
        <v>1.4</v>
      </c>
      <c r="S260" s="152" t="n">
        <v>745.4</v>
      </c>
      <c r="T260" s="153" t="n">
        <v>91</v>
      </c>
      <c r="U260" s="154" t="s">
        <v>91</v>
      </c>
      <c r="V260" s="153" t="n">
        <v>1</v>
      </c>
      <c r="W260" s="115" t="n">
        <v>0.9</v>
      </c>
      <c r="X260" s="116" t="n">
        <f aca="false">RANDBETWEEN(80,100)/100</f>
        <v>0.93</v>
      </c>
      <c r="Y260" s="117"/>
      <c r="Z260" s="118"/>
      <c r="AA260" s="119"/>
      <c r="AB260" s="123"/>
      <c r="AC260" s="124"/>
      <c r="AG260" s="186"/>
      <c r="AM260" s="128" t="n">
        <f aca="false">AM259-1</f>
        <v>44706</v>
      </c>
      <c r="AN260" s="129" t="str">
        <f aca="false">TEXT(AM260,"дддд")</f>
        <v>среда</v>
      </c>
      <c r="AO260" s="130" t="n">
        <v>1</v>
      </c>
      <c r="AP260" s="131" t="n">
        <v>1</v>
      </c>
      <c r="AQ260" s="131" t="n">
        <f aca="false">RANDBETWEEN(0,1)</f>
        <v>0</v>
      </c>
      <c r="AR260" s="131" t="n">
        <v>1</v>
      </c>
      <c r="AS260" s="131" t="n">
        <f aca="false">RANDBETWEEN(0,1)</f>
        <v>0</v>
      </c>
      <c r="AT260" s="131" t="n">
        <v>1</v>
      </c>
      <c r="AU260" s="131" t="n">
        <f aca="false">RANDBETWEEN(0,1)</f>
        <v>0</v>
      </c>
      <c r="AV260" s="131" t="n">
        <v>0</v>
      </c>
      <c r="AW260" s="131" t="n">
        <f aca="false">RANDBETWEEN(0,1)</f>
        <v>0</v>
      </c>
      <c r="AX260" s="131" t="n">
        <f aca="false">RANDBETWEEN(0,1)</f>
        <v>1</v>
      </c>
      <c r="AY260" s="131" t="n">
        <f aca="false">RANDBETWEEN(0,1)</f>
        <v>0</v>
      </c>
      <c r="AZ260" s="131" t="n">
        <v>1</v>
      </c>
      <c r="BA260" s="131" t="n">
        <f aca="false">RANDBETWEEN(0,1)</f>
        <v>0</v>
      </c>
      <c r="BB260" s="131" t="n">
        <v>1</v>
      </c>
      <c r="BC260" s="131" t="n">
        <f aca="false">RANDBETWEEN(0,1)</f>
        <v>1</v>
      </c>
      <c r="BD260" s="131" t="n">
        <f aca="false">RANDBETWEEN(0,1)</f>
        <v>1</v>
      </c>
      <c r="BE260" s="132" t="n">
        <f aca="false">RANDBETWEEN(40/6,70/6)/10*$AK$24</f>
        <v>840</v>
      </c>
      <c r="BF260" s="133" t="n">
        <f aca="false">RANDBETWEEN(60,100)/100</f>
        <v>0.7</v>
      </c>
      <c r="BG260" s="132" t="n">
        <f aca="false">(AO260*$AK$8+AP260*$AK$9+AQ260*$AK$10+AR260*$AK$11+AS260*$AK$12+AT260*$AK$13+AU260*$AK$14+AV260*$AK$15+AW260*$AK$16+AX260*$AK$17+AY260*$AK$18+AZ260*$AK$19+BA260*$AK$20+BB260*$AK$21+BC260*$AK$22+BD260*$AK$23+BE260) * BF260</f>
        <v>6020</v>
      </c>
      <c r="BH260" s="133" t="n">
        <f aca="false">RANDBETWEEN(80,100)/100</f>
        <v>0.85</v>
      </c>
      <c r="BI260" s="132" t="n">
        <f aca="false">(AO260*$AK$8+AP260*$AK$9+AQ260*$AK$10+AR260*$AK$11+AS260*$AK$12+AT260*$AK$13+AU260*$AK$14+AV260*$AK$15+AW260*$AK$16+AX260*$AK$17+AY260*$AK$18+AZ260*$AK$19+BA260*$AK$20+BB260*$AK$21+BC260*$AK$22+BD260*$AK$23+BE260) * BH260</f>
        <v>7310</v>
      </c>
      <c r="BN260" s="134"/>
      <c r="BO260" s="135"/>
      <c r="BP260" s="156" t="n">
        <f aca="false">M2017</f>
        <v>11548.3890611111</v>
      </c>
      <c r="BQ260" s="157" t="n">
        <f aca="false">AC2017</f>
        <v>12106.340990625</v>
      </c>
      <c r="BT260" s="82" t="s">
        <v>79</v>
      </c>
      <c r="BU260" s="158"/>
      <c r="BV260" s="140" t="n">
        <f aca="false">QUOTIENT(BW260,$BW$5)</f>
        <v>63</v>
      </c>
      <c r="BW260" s="17" t="n">
        <v>252</v>
      </c>
      <c r="BX260" s="141" t="n">
        <f aca="false">DATE(2023,2,(1-QUOTIENT(BW260,$BW$5)))</f>
        <v>44895</v>
      </c>
      <c r="BY260" s="190" t="s">
        <v>80</v>
      </c>
      <c r="BZ260" s="143" t="e">
        <f aca="true">INDIRECT( ADDRESS(CELL("строка",BG260)-BW260+BV260,68)) * CL260</f>
        <v>#VALUE!</v>
      </c>
      <c r="CA260" s="144" t="e">
        <f aca="true">INDIRECT( ADDRESS(CELL("строка",BG260)-BW260+BV260,59)) *CI260</f>
        <v>#VALUE!</v>
      </c>
      <c r="CB260" s="145" t="e">
        <f aca="true">INDIRECT( ADDRESS(CELL("строка",BG260)-BW260+BV260,69)) * CL260</f>
        <v>#VALUE!</v>
      </c>
      <c r="CC260" s="146" t="e">
        <f aca="true">INDIRECT( ADDRESS(CELL("строка",BG260)-BW260+BV260,61)) *CI260</f>
        <v>#VALUE!</v>
      </c>
      <c r="CD260" s="147" t="e">
        <f aca="false">BZ260-CA260</f>
        <v>#VALUE!</v>
      </c>
      <c r="CE260" s="188" t="e">
        <f aca="false">CB260-CC260</f>
        <v>#VALUE!</v>
      </c>
      <c r="CI260" s="22" t="n">
        <f aca="false">$CI$4</f>
        <v>0.2</v>
      </c>
      <c r="CL260" s="23" t="n">
        <f aca="false">CL256</f>
        <v>0.25</v>
      </c>
    </row>
    <row r="261" customFormat="false" ht="13.25" hidden="false" customHeight="true" outlineLevel="0" collapsed="false">
      <c r="A261" s="151" t="s">
        <v>356</v>
      </c>
      <c r="B261" s="152" t="n">
        <v>6.2</v>
      </c>
      <c r="C261" s="152" t="n">
        <v>770.3</v>
      </c>
      <c r="D261" s="153" t="n">
        <v>100</v>
      </c>
      <c r="E261" s="154" t="s">
        <v>93</v>
      </c>
      <c r="F261" s="153" t="n">
        <v>3</v>
      </c>
      <c r="G261" s="115" t="n">
        <v>0.15</v>
      </c>
      <c r="H261" s="116" t="n">
        <f aca="false">RANDBETWEEN(80,100)/100</f>
        <v>0.83</v>
      </c>
      <c r="I261" s="117"/>
      <c r="J261" s="118"/>
      <c r="K261" s="119"/>
      <c r="L261" s="118"/>
      <c r="M261" s="179"/>
      <c r="N261" s="121"/>
      <c r="P261" s="121"/>
      <c r="Q261" s="151" t="s">
        <v>356</v>
      </c>
      <c r="R261" s="152" t="n">
        <v>1.3</v>
      </c>
      <c r="S261" s="152" t="n">
        <v>746.9</v>
      </c>
      <c r="T261" s="153" t="n">
        <v>90</v>
      </c>
      <c r="U261" s="154" t="s">
        <v>78</v>
      </c>
      <c r="V261" s="153" t="n">
        <v>2</v>
      </c>
      <c r="W261" s="115" t="n">
        <v>0.9</v>
      </c>
      <c r="X261" s="116" t="n">
        <f aca="false">RANDBETWEEN(80,100)/100</f>
        <v>0.84</v>
      </c>
      <c r="Y261" s="117"/>
      <c r="Z261" s="118"/>
      <c r="AA261" s="119"/>
      <c r="AB261" s="123"/>
      <c r="AC261" s="124"/>
      <c r="AG261" s="186"/>
      <c r="AM261" s="128" t="n">
        <f aca="false">AM260-1</f>
        <v>44705</v>
      </c>
      <c r="AN261" s="129" t="str">
        <f aca="false">TEXT(AM261,"дддд")</f>
        <v>вторник</v>
      </c>
      <c r="AO261" s="130" t="n">
        <v>1</v>
      </c>
      <c r="AP261" s="131" t="n">
        <v>1</v>
      </c>
      <c r="AQ261" s="131" t="n">
        <f aca="false">RANDBETWEEN(0,1)</f>
        <v>0</v>
      </c>
      <c r="AR261" s="131" t="n">
        <v>1</v>
      </c>
      <c r="AS261" s="131" t="n">
        <f aca="false">RANDBETWEEN(0,1)</f>
        <v>1</v>
      </c>
      <c r="AT261" s="131" t="n">
        <v>1</v>
      </c>
      <c r="AU261" s="131" t="n">
        <f aca="false">RANDBETWEEN(0,1)</f>
        <v>0</v>
      </c>
      <c r="AV261" s="131" t="n">
        <v>0</v>
      </c>
      <c r="AW261" s="131" t="n">
        <f aca="false">RANDBETWEEN(0,1)</f>
        <v>1</v>
      </c>
      <c r="AX261" s="131" t="n">
        <f aca="false">RANDBETWEEN(0,1)</f>
        <v>0</v>
      </c>
      <c r="AY261" s="131" t="n">
        <f aca="false">RANDBETWEEN(0,1)</f>
        <v>0</v>
      </c>
      <c r="AZ261" s="131" t="n">
        <v>1</v>
      </c>
      <c r="BA261" s="131" t="n">
        <f aca="false">RANDBETWEEN(0,1)</f>
        <v>1</v>
      </c>
      <c r="BB261" s="131" t="n">
        <v>1</v>
      </c>
      <c r="BC261" s="131" t="n">
        <f aca="false">RANDBETWEEN(0,1)</f>
        <v>0</v>
      </c>
      <c r="BD261" s="131" t="n">
        <f aca="false">RANDBETWEEN(0,1)</f>
        <v>0</v>
      </c>
      <c r="BE261" s="132" t="n">
        <f aca="false">RANDBETWEEN(40/6,70/6)/10*$AK$24</f>
        <v>1320</v>
      </c>
      <c r="BF261" s="133" t="n">
        <f aca="false">RANDBETWEEN(60,100)/100</f>
        <v>0.93</v>
      </c>
      <c r="BG261" s="132" t="n">
        <f aca="false">(AO261*$AK$8+AP261*$AK$9+AQ261*$AK$10+AR261*$AK$11+AS261*$AK$12+AT261*$AK$13+AU261*$AK$14+AV261*$AK$15+AW261*$AK$16+AX261*$AK$17+AY261*$AK$18+AZ261*$AK$19+BA261*$AK$20+BB261*$AK$21+BC261*$AK$22+BD261*$AK$23+BE261) * BF261</f>
        <v>9746.4</v>
      </c>
      <c r="BH261" s="133" t="n">
        <f aca="false">RANDBETWEEN(80,100)/100</f>
        <v>1</v>
      </c>
      <c r="BI261" s="132" t="n">
        <f aca="false">(AO261*$AK$8+AP261*$AK$9+AQ261*$AK$10+AR261*$AK$11+AS261*$AK$12+AT261*$AK$13+AU261*$AK$14+AV261*$AK$15+AW261*$AK$16+AX261*$AK$17+AY261*$AK$18+AZ261*$AK$19+BA261*$AK$20+BB261*$AK$21+BC261*$AK$22+BD261*$AK$23+BE261) * BH261</f>
        <v>10480</v>
      </c>
      <c r="BN261" s="134"/>
      <c r="BO261" s="135"/>
      <c r="BP261" s="156" t="n">
        <f aca="false">M2025</f>
        <v>10002.6513932292</v>
      </c>
      <c r="BQ261" s="157" t="n">
        <f aca="false">AC2025</f>
        <v>8678.03335</v>
      </c>
      <c r="BT261" s="82"/>
      <c r="BU261" s="158"/>
      <c r="BV261" s="140" t="n">
        <f aca="false">QUOTIENT(BW261,$BW$5)</f>
        <v>63</v>
      </c>
      <c r="BW261" s="17" t="n">
        <v>253</v>
      </c>
      <c r="BX261" s="141"/>
      <c r="BY261" s="191" t="s">
        <v>84</v>
      </c>
      <c r="BZ261" s="160" t="e">
        <f aca="true">INDIRECT( ADDRESS(CELL("строка",BG261)-BW261+BV261,68)) * CL261</f>
        <v>#VALUE!</v>
      </c>
      <c r="CA261" s="161" t="e">
        <f aca="true">INDIRECT( ADDRESS(CELL("строка",BG261)-BW261+BV261,59)) *CI261</f>
        <v>#VALUE!</v>
      </c>
      <c r="CB261" s="162" t="e">
        <f aca="true">INDIRECT( ADDRESS(CELL("строка",BG261)-BW261+BV261,69)) * CL261</f>
        <v>#VALUE!</v>
      </c>
      <c r="CC261" s="163" t="e">
        <f aca="true">INDIRECT( ADDRESS(CELL("строка",BG261)-BW261+BV261,61)) *CI261</f>
        <v>#VALUE!</v>
      </c>
      <c r="CD261" s="164" t="e">
        <f aca="false">BZ261-CA261</f>
        <v>#VALUE!</v>
      </c>
      <c r="CE261" s="189" t="e">
        <f aca="false">CB261-CC261</f>
        <v>#VALUE!</v>
      </c>
      <c r="CI261" s="22" t="n">
        <f aca="false">$CI$5</f>
        <v>0.3</v>
      </c>
      <c r="CL261" s="23" t="n">
        <f aca="false">CL257</f>
        <v>0.25</v>
      </c>
    </row>
    <row r="262" customFormat="false" ht="13.25" hidden="false" customHeight="true" outlineLevel="0" collapsed="false">
      <c r="A262" s="151" t="s">
        <v>357</v>
      </c>
      <c r="B262" s="152" t="n">
        <v>7.9</v>
      </c>
      <c r="C262" s="152" t="n">
        <v>769.6</v>
      </c>
      <c r="D262" s="153" t="n">
        <v>89</v>
      </c>
      <c r="E262" s="154" t="s">
        <v>93</v>
      </c>
      <c r="F262" s="153" t="n">
        <v>3</v>
      </c>
      <c r="G262" s="115" t="n">
        <v>0.15</v>
      </c>
      <c r="H262" s="116" t="n">
        <f aca="false">RANDBETWEEN(80,100)/100</f>
        <v>0.82</v>
      </c>
      <c r="I262" s="117" t="n">
        <v>0.36712962962963</v>
      </c>
      <c r="J262" s="118" t="n">
        <v>0.36712962962963</v>
      </c>
      <c r="K262" s="119" t="n">
        <f aca="false">(J262 * 24) * $B$3 * $F$3 * (1 - 0.7*AVERAGE(G262:G269)) * AVERAGE(H262:H269)</f>
        <v>5266.8581875</v>
      </c>
      <c r="L262" s="118" t="n">
        <f aca="false">IF(AVERAGE(F262:F269)&gt; $J$3, $B$4*$F$4*AVERAGE(F262:F269)/$B$5*24*AVERAGE(H262:H269), $B$4*$F$4*AVERAGE(F262:F269)/$B$5*24*AVERAGE(H262:H269) * 0.2)</f>
        <v>4498.2</v>
      </c>
      <c r="M262" s="179" t="n">
        <f aca="false">K262+L262</f>
        <v>9765.0581875</v>
      </c>
      <c r="N262" s="121"/>
      <c r="P262" s="121"/>
      <c r="Q262" s="151" t="s">
        <v>357</v>
      </c>
      <c r="R262" s="152" t="n">
        <v>1.3</v>
      </c>
      <c r="S262" s="152" t="n">
        <v>748.5</v>
      </c>
      <c r="T262" s="153" t="n">
        <v>88</v>
      </c>
      <c r="U262" s="154" t="s">
        <v>91</v>
      </c>
      <c r="V262" s="153" t="n">
        <v>1</v>
      </c>
      <c r="W262" s="115" t="n">
        <v>0.9</v>
      </c>
      <c r="X262" s="116" t="n">
        <f aca="false">RANDBETWEEN(80,100)/100</f>
        <v>0.97</v>
      </c>
      <c r="Y262" s="117" t="n">
        <v>0.295462962962963</v>
      </c>
      <c r="Z262" s="118" t="n">
        <v>0.295462962962963</v>
      </c>
      <c r="AA262" s="119" t="n">
        <f aca="false">(Z262 * 24) * $B$3 * $F$3 * (1 - 0.7 * AVERAGE(W262:W269)) * AVERAGE(X262:X269)</f>
        <v>2884.77036666666</v>
      </c>
      <c r="AB262" s="123" t="n">
        <f aca="false">IF(AVERAGE(V262:V269)&gt; $J$3, $B$4*$F$4*AVERAGE(V262:V269)/$B$5*24*AVERAGE(X262:X269), $B$4*$F$4*AVERAGE(V262:V269)/$B$5*24*AVERAGE(X262:X269) * 0.2)</f>
        <v>586.4</v>
      </c>
      <c r="AC262" s="124" t="n">
        <f aca="false">AA262+AB262</f>
        <v>3471.17036666667</v>
      </c>
      <c r="AG262" s="186"/>
      <c r="AM262" s="128" t="n">
        <f aca="false">AM261-1</f>
        <v>44704</v>
      </c>
      <c r="AN262" s="129" t="str">
        <f aca="false">TEXT(AM262,"дддд")</f>
        <v>понедельник</v>
      </c>
      <c r="AO262" s="130" t="n">
        <v>1</v>
      </c>
      <c r="AP262" s="131" t="n">
        <v>1</v>
      </c>
      <c r="AQ262" s="131" t="n">
        <f aca="false">RANDBETWEEN(0,1)</f>
        <v>1</v>
      </c>
      <c r="AR262" s="131" t="n">
        <v>1</v>
      </c>
      <c r="AS262" s="131" t="n">
        <f aca="false">RANDBETWEEN(0,1)</f>
        <v>0</v>
      </c>
      <c r="AT262" s="131" t="n">
        <v>1</v>
      </c>
      <c r="AU262" s="131" t="n">
        <f aca="false">RANDBETWEEN(0,1)</f>
        <v>0</v>
      </c>
      <c r="AV262" s="131" t="n">
        <v>0</v>
      </c>
      <c r="AW262" s="131" t="n">
        <f aca="false">RANDBETWEEN(0,1)</f>
        <v>1</v>
      </c>
      <c r="AX262" s="131" t="n">
        <f aca="false">RANDBETWEEN(0,1)</f>
        <v>0</v>
      </c>
      <c r="AY262" s="131" t="n">
        <f aca="false">RANDBETWEEN(0,1)</f>
        <v>0</v>
      </c>
      <c r="AZ262" s="131" t="n">
        <v>1</v>
      </c>
      <c r="BA262" s="131" t="n">
        <f aca="false">RANDBETWEEN(0,1)</f>
        <v>0</v>
      </c>
      <c r="BB262" s="131" t="n">
        <v>1</v>
      </c>
      <c r="BC262" s="131" t="n">
        <f aca="false">RANDBETWEEN(0,1)</f>
        <v>1</v>
      </c>
      <c r="BD262" s="131" t="n">
        <f aca="false">RANDBETWEEN(0,1)</f>
        <v>1</v>
      </c>
      <c r="BE262" s="132" t="n">
        <f aca="false">RANDBETWEEN(40/6,70/6)/10*$AK$24</f>
        <v>1200</v>
      </c>
      <c r="BF262" s="133" t="n">
        <f aca="false">RANDBETWEEN(60,100)/100</f>
        <v>0.73</v>
      </c>
      <c r="BG262" s="132" t="n">
        <f aca="false">(AO262*$AK$8+AP262*$AK$9+AQ262*$AK$10+AR262*$AK$11+AS262*$AK$12+AT262*$AK$13+AU262*$AK$14+AV262*$AK$15+AW262*$AK$16+AX262*$AK$17+AY262*$AK$18+AZ262*$AK$19+BA262*$AK$20+BB262*$AK$21+BC262*$AK$22+BD262*$AK$23+BE262) * BF262</f>
        <v>7037.2</v>
      </c>
      <c r="BH262" s="133" t="n">
        <f aca="false">RANDBETWEEN(80,100)/100</f>
        <v>0.93</v>
      </c>
      <c r="BI262" s="132" t="n">
        <f aca="false">(AO262*$AK$8+AP262*$AK$9+AQ262*$AK$10+AR262*$AK$11+AS262*$AK$12+AT262*$AK$13+AU262*$AK$14+AV262*$AK$15+AW262*$AK$16+AX262*$AK$17+AY262*$AK$18+AZ262*$AK$19+BA262*$AK$20+BB262*$AK$21+BC262*$AK$22+BD262*$AK$23+BE262) * BH262</f>
        <v>8965.2</v>
      </c>
      <c r="BN262" s="134"/>
      <c r="BO262" s="135"/>
      <c r="BP262" s="156" t="n">
        <f aca="false">M2033</f>
        <v>10151.5554897959</v>
      </c>
      <c r="BQ262" s="157" t="n">
        <f aca="false">AC2033</f>
        <v>15320.0051875</v>
      </c>
      <c r="BT262" s="82"/>
      <c r="BU262" s="158"/>
      <c r="BV262" s="140" t="n">
        <f aca="false">QUOTIENT(BW262,$BW$5)</f>
        <v>63</v>
      </c>
      <c r="BW262" s="17" t="n">
        <v>254</v>
      </c>
      <c r="BX262" s="141"/>
      <c r="BY262" s="191" t="s">
        <v>58</v>
      </c>
      <c r="BZ262" s="160" t="e">
        <f aca="true">INDIRECT( ADDRESS(CELL("строка",BG262)-BW262+BV262,68)) * CL262</f>
        <v>#VALUE!</v>
      </c>
      <c r="CA262" s="161" t="e">
        <f aca="true">INDIRECT( ADDRESS(CELL("строка",BG262)-BW262+BV262,59)) *CI262</f>
        <v>#VALUE!</v>
      </c>
      <c r="CB262" s="162" t="e">
        <f aca="true">INDIRECT( ADDRESS(CELL("строка",BG262)-BW262+BV262,69)) * CL262</f>
        <v>#VALUE!</v>
      </c>
      <c r="CC262" s="163" t="e">
        <f aca="true">INDIRECT( ADDRESS(CELL("строка",BG262)-BW262+BV262,61)) *CI262</f>
        <v>#VALUE!</v>
      </c>
      <c r="CD262" s="164" t="e">
        <f aca="false">BZ262-CA262</f>
        <v>#VALUE!</v>
      </c>
      <c r="CE262" s="189" t="e">
        <f aca="false">CB262-CC262</f>
        <v>#VALUE!</v>
      </c>
      <c r="CI262" s="22" t="n">
        <f aca="false">$CI$6</f>
        <v>0.4</v>
      </c>
      <c r="CL262" s="23" t="n">
        <f aca="false">CL258</f>
        <v>0.25</v>
      </c>
    </row>
    <row r="263" customFormat="false" ht="13.25" hidden="false" customHeight="true" outlineLevel="0" collapsed="false">
      <c r="A263" s="151" t="s">
        <v>358</v>
      </c>
      <c r="B263" s="152" t="n">
        <v>8.9</v>
      </c>
      <c r="C263" s="152" t="n">
        <v>768.7</v>
      </c>
      <c r="D263" s="153" t="n">
        <v>86</v>
      </c>
      <c r="E263" s="154" t="s">
        <v>129</v>
      </c>
      <c r="F263" s="153" t="n">
        <v>3</v>
      </c>
      <c r="G263" s="115" t="n">
        <v>0.25</v>
      </c>
      <c r="H263" s="116" t="n">
        <f aca="false">RANDBETWEEN(80,100)/100</f>
        <v>0.91</v>
      </c>
      <c r="I263" s="117"/>
      <c r="J263" s="118"/>
      <c r="K263" s="119"/>
      <c r="L263" s="118"/>
      <c r="M263" s="179"/>
      <c r="N263" s="121"/>
      <c r="P263" s="121"/>
      <c r="Q263" s="151" t="s">
        <v>358</v>
      </c>
      <c r="R263" s="152" t="n">
        <v>1</v>
      </c>
      <c r="S263" s="152" t="n">
        <v>749</v>
      </c>
      <c r="T263" s="153" t="n">
        <v>92</v>
      </c>
      <c r="U263" s="154" t="n">
        <v>0</v>
      </c>
      <c r="V263" s="153" t="n">
        <v>0</v>
      </c>
      <c r="W263" s="115" t="n">
        <v>0.9</v>
      </c>
      <c r="X263" s="116" t="n">
        <f aca="false">RANDBETWEEN(80,100)/100</f>
        <v>0.91</v>
      </c>
      <c r="Y263" s="117"/>
      <c r="Z263" s="118"/>
      <c r="AA263" s="119"/>
      <c r="AB263" s="123"/>
      <c r="AC263" s="124"/>
      <c r="AG263" s="186"/>
      <c r="AM263" s="128" t="n">
        <f aca="false">AM262-1</f>
        <v>44703</v>
      </c>
      <c r="AN263" s="129" t="str">
        <f aca="false">TEXT(AM263,"дддд")</f>
        <v>воскресенье</v>
      </c>
      <c r="AO263" s="130" t="n">
        <v>1</v>
      </c>
      <c r="AP263" s="131" t="n">
        <v>1</v>
      </c>
      <c r="AQ263" s="131" t="n">
        <f aca="false">RANDBETWEEN(0,1)</f>
        <v>1</v>
      </c>
      <c r="AR263" s="131" t="n">
        <v>1</v>
      </c>
      <c r="AS263" s="131" t="n">
        <f aca="false">RANDBETWEEN(0,1)</f>
        <v>1</v>
      </c>
      <c r="AT263" s="131" t="n">
        <v>1</v>
      </c>
      <c r="AU263" s="131" t="n">
        <f aca="false">RANDBETWEEN(0,1)</f>
        <v>0</v>
      </c>
      <c r="AV263" s="131" t="n">
        <v>0</v>
      </c>
      <c r="AW263" s="131" t="n">
        <f aca="false">RANDBETWEEN(0,1)</f>
        <v>1</v>
      </c>
      <c r="AX263" s="131" t="n">
        <f aca="false">RANDBETWEEN(0,1)</f>
        <v>0</v>
      </c>
      <c r="AY263" s="131" t="n">
        <f aca="false">RANDBETWEEN(0,1)</f>
        <v>0</v>
      </c>
      <c r="AZ263" s="131" t="n">
        <v>1</v>
      </c>
      <c r="BA263" s="131" t="n">
        <f aca="false">RANDBETWEEN(0,1)</f>
        <v>0</v>
      </c>
      <c r="BB263" s="131" t="n">
        <v>1</v>
      </c>
      <c r="BC263" s="131" t="n">
        <f aca="false">RANDBETWEEN(0,1)</f>
        <v>0</v>
      </c>
      <c r="BD263" s="131" t="n">
        <f aca="false">RANDBETWEEN(0,1)</f>
        <v>1</v>
      </c>
      <c r="BE263" s="132" t="n">
        <f aca="false">RANDBETWEEN(40/6,70/6)/10*$AK$24</f>
        <v>840</v>
      </c>
      <c r="BF263" s="133" t="n">
        <f aca="false">RANDBETWEEN(60,100)/100</f>
        <v>0.71</v>
      </c>
      <c r="BG263" s="132" t="n">
        <f aca="false">(AO263*$AK$8+AP263*$AK$9+AQ263*$AK$10+AR263*$AK$11+AS263*$AK$12+AT263*$AK$13+AU263*$AK$14+AV263*$AK$15+AW263*$AK$16+AX263*$AK$17+AY263*$AK$18+AZ263*$AK$19+BA263*$AK$20+BB263*$AK$21+BC263*$AK$22+BD263*$AK$23+BE263) * BF263</f>
        <v>7029</v>
      </c>
      <c r="BH263" s="133" t="n">
        <f aca="false">RANDBETWEEN(80,100)/100</f>
        <v>0.94</v>
      </c>
      <c r="BI263" s="132" t="n">
        <f aca="false">(AO263*$AK$8+AP263*$AK$9+AQ263*$AK$10+AR263*$AK$11+AS263*$AK$12+AT263*$AK$13+AU263*$AK$14+AV263*$AK$15+AW263*$AK$16+AX263*$AK$17+AY263*$AK$18+AZ263*$AK$19+BA263*$AK$20+BB263*$AK$21+BC263*$AK$22+BD263*$AK$23+BE263) * BH263</f>
        <v>9306</v>
      </c>
      <c r="BN263" s="134"/>
      <c r="BO263" s="135"/>
      <c r="BP263" s="156" t="n">
        <f aca="false">M2040</f>
        <v>63613.5465770833</v>
      </c>
      <c r="BQ263" s="157" t="n">
        <f aca="false">AC2040</f>
        <v>20716.21825</v>
      </c>
      <c r="BT263" s="82" t="e">
        <f aca="false">IF(SUM(CD260:CD263) &gt; 0,0,(SUM(CD260:CD263))/(-$BM$10*1000))</f>
        <v>#VALUE!</v>
      </c>
      <c r="BU263" s="158" t="e">
        <f aca="false">IF(SUM(CE260:CE263) &gt; 0,0,(SUM(CE260:CE263))/(-$BM$10*1000))</f>
        <v>#VALUE!</v>
      </c>
      <c r="BV263" s="140" t="n">
        <f aca="false">QUOTIENT(BW263,$BW$5)</f>
        <v>63</v>
      </c>
      <c r="BW263" s="17" t="n">
        <v>255</v>
      </c>
      <c r="BX263" s="141"/>
      <c r="BY263" s="192" t="s">
        <v>75</v>
      </c>
      <c r="BZ263" s="172" t="e">
        <f aca="true">INDIRECT( ADDRESS(CELL("строка",BG263)-BW263+BV263,68)) * CL263</f>
        <v>#VALUE!</v>
      </c>
      <c r="CA263" s="173" t="e">
        <f aca="true">INDIRECT( ADDRESS(CELL("строка",BG263)-BW263+BV263,59)) * CI263</f>
        <v>#VALUE!</v>
      </c>
      <c r="CB263" s="174" t="e">
        <f aca="true">INDIRECT( ADDRESS(CELL("строка",BG263)-BW263+BV263,69)) * CL263</f>
        <v>#VALUE!</v>
      </c>
      <c r="CC263" s="175" t="e">
        <f aca="true">INDIRECT( ADDRESS(CELL("строка",BG263)-BW263+BV263,61)) *CI263</f>
        <v>#VALUE!</v>
      </c>
      <c r="CD263" s="176" t="e">
        <f aca="false">BZ263-CA263</f>
        <v>#VALUE!</v>
      </c>
      <c r="CE263" s="187" t="e">
        <f aca="false">CB263-CC263</f>
        <v>#VALUE!</v>
      </c>
      <c r="CI263" s="178" t="n">
        <f aca="false">$CI$7</f>
        <v>0.1</v>
      </c>
      <c r="CL263" s="23" t="n">
        <f aca="false">CL259</f>
        <v>0.25</v>
      </c>
    </row>
    <row r="264" customFormat="false" ht="13.25" hidden="false" customHeight="true" outlineLevel="0" collapsed="false">
      <c r="A264" s="151" t="s">
        <v>359</v>
      </c>
      <c r="B264" s="152" t="n">
        <v>12.7</v>
      </c>
      <c r="C264" s="152" t="n">
        <v>768</v>
      </c>
      <c r="D264" s="153" t="n">
        <v>68</v>
      </c>
      <c r="E264" s="154" t="s">
        <v>129</v>
      </c>
      <c r="F264" s="153" t="n">
        <v>4.5</v>
      </c>
      <c r="G264" s="115" t="n">
        <v>0.95</v>
      </c>
      <c r="H264" s="116" t="n">
        <f aca="false">RANDBETWEEN(80,100)/100</f>
        <v>0.83</v>
      </c>
      <c r="I264" s="117"/>
      <c r="J264" s="118"/>
      <c r="K264" s="119"/>
      <c r="L264" s="118"/>
      <c r="M264" s="179"/>
      <c r="N264" s="121"/>
      <c r="P264" s="121"/>
      <c r="Q264" s="151" t="s">
        <v>359</v>
      </c>
      <c r="R264" s="152" t="n">
        <v>1.5</v>
      </c>
      <c r="S264" s="152" t="n">
        <v>748.8</v>
      </c>
      <c r="T264" s="153" t="n">
        <v>94</v>
      </c>
      <c r="U264" s="154" t="s">
        <v>129</v>
      </c>
      <c r="V264" s="153" t="n">
        <v>1</v>
      </c>
      <c r="W264" s="115" t="n">
        <v>0.9</v>
      </c>
      <c r="X264" s="116" t="n">
        <f aca="false">RANDBETWEEN(80,100)/100</f>
        <v>0.86</v>
      </c>
      <c r="Y264" s="117"/>
      <c r="Z264" s="118"/>
      <c r="AA264" s="119"/>
      <c r="AB264" s="123"/>
      <c r="AC264" s="124"/>
      <c r="AG264" s="186"/>
      <c r="AM264" s="128" t="n">
        <f aca="false">AM263-1</f>
        <v>44702</v>
      </c>
      <c r="AN264" s="129" t="str">
        <f aca="false">TEXT(AM264,"дддд")</f>
        <v>суббота</v>
      </c>
      <c r="AO264" s="130" t="n">
        <v>1</v>
      </c>
      <c r="AP264" s="131" t="n">
        <v>1</v>
      </c>
      <c r="AQ264" s="131" t="n">
        <f aca="false">RANDBETWEEN(0,1)</f>
        <v>1</v>
      </c>
      <c r="AR264" s="131" t="n">
        <v>1</v>
      </c>
      <c r="AS264" s="131" t="n">
        <f aca="false">RANDBETWEEN(0,1)</f>
        <v>0</v>
      </c>
      <c r="AT264" s="131" t="n">
        <v>1</v>
      </c>
      <c r="AU264" s="131" t="n">
        <f aca="false">RANDBETWEEN(0,1)</f>
        <v>1</v>
      </c>
      <c r="AV264" s="131" t="n">
        <v>0</v>
      </c>
      <c r="AW264" s="131" t="n">
        <f aca="false">RANDBETWEEN(0,1)</f>
        <v>1</v>
      </c>
      <c r="AX264" s="131" t="n">
        <f aca="false">RANDBETWEEN(0,1)</f>
        <v>0</v>
      </c>
      <c r="AY264" s="131" t="n">
        <f aca="false">RANDBETWEEN(0,1)</f>
        <v>0</v>
      </c>
      <c r="AZ264" s="131" t="n">
        <v>1</v>
      </c>
      <c r="BA264" s="131" t="n">
        <f aca="false">RANDBETWEEN(0,1)</f>
        <v>0</v>
      </c>
      <c r="BB264" s="131" t="n">
        <v>1</v>
      </c>
      <c r="BC264" s="131" t="n">
        <f aca="false">RANDBETWEEN(0,1)</f>
        <v>1</v>
      </c>
      <c r="BD264" s="131" t="n">
        <f aca="false">RANDBETWEEN(0,1)</f>
        <v>1</v>
      </c>
      <c r="BE264" s="132" t="n">
        <f aca="false">RANDBETWEEN(40/6,70/6)/10*$AK$24</f>
        <v>1320</v>
      </c>
      <c r="BF264" s="133" t="n">
        <f aca="false">RANDBETWEEN(60,100)/100</f>
        <v>0.65</v>
      </c>
      <c r="BG264" s="132" t="n">
        <f aca="false">(AO264*$AK$8+AP264*$AK$9+AQ264*$AK$10+AR264*$AK$11+AS264*$AK$12+AT264*$AK$13+AU264*$AK$14+AV264*$AK$15+AW264*$AK$16+AX264*$AK$17+AY264*$AK$18+AZ264*$AK$19+BA264*$AK$20+BB264*$AK$21+BC264*$AK$22+BD264*$AK$23+BE264) * BF264</f>
        <v>6578</v>
      </c>
      <c r="BH264" s="133" t="n">
        <f aca="false">RANDBETWEEN(80,100)/100</f>
        <v>0.89</v>
      </c>
      <c r="BI264" s="132" t="n">
        <f aca="false">(AO264*$AK$8+AP264*$AK$9+AQ264*$AK$10+AR264*$AK$11+AS264*$AK$12+AT264*$AK$13+AU264*$AK$14+AV264*$AK$15+AW264*$AK$16+AX264*$AK$17+AY264*$AK$18+AZ264*$AK$19+BA264*$AK$20+BB264*$AK$21+BC264*$AK$22+BD264*$AK$23+BE264) * BH264</f>
        <v>9006.8</v>
      </c>
      <c r="BN264" s="134"/>
      <c r="BO264" s="135"/>
      <c r="BP264" s="156" t="n">
        <f aca="false">M2048</f>
        <v>80999.9046163195</v>
      </c>
      <c r="BQ264" s="157" t="n">
        <f aca="false">AC2048</f>
        <v>13603.053625</v>
      </c>
      <c r="BT264" s="82" t="s">
        <v>79</v>
      </c>
      <c r="BU264" s="158"/>
      <c r="BV264" s="140" t="n">
        <f aca="false">QUOTIENT(BW264,$BW$5)</f>
        <v>64</v>
      </c>
      <c r="BW264" s="17" t="n">
        <v>256</v>
      </c>
      <c r="BX264" s="141" t="n">
        <f aca="false">DATE(2023,2,(1-QUOTIENT(BW264,$BW$5)))</f>
        <v>44894</v>
      </c>
      <c r="BY264" s="190" t="s">
        <v>80</v>
      </c>
      <c r="BZ264" s="143" t="e">
        <f aca="true">INDIRECT( ADDRESS(CELL("строка",BG264)-BW264+BV264,68)) * CL264</f>
        <v>#VALUE!</v>
      </c>
      <c r="CA264" s="144" t="e">
        <f aca="true">INDIRECT( ADDRESS(CELL("строка",BG264)-BW264+BV264,59)) *CI264</f>
        <v>#VALUE!</v>
      </c>
      <c r="CB264" s="145" t="e">
        <f aca="true">INDIRECT( ADDRESS(CELL("строка",BG264)-BW264+BV264,69)) * CL264</f>
        <v>#VALUE!</v>
      </c>
      <c r="CC264" s="146" t="e">
        <f aca="true">INDIRECT( ADDRESS(CELL("строка",BG264)-BW264+BV264,61)) *CI264</f>
        <v>#VALUE!</v>
      </c>
      <c r="CD264" s="147" t="e">
        <f aca="false">BZ264-CA264</f>
        <v>#VALUE!</v>
      </c>
      <c r="CE264" s="188" t="e">
        <f aca="false">CB264-CC264</f>
        <v>#VALUE!</v>
      </c>
      <c r="CI264" s="22" t="n">
        <f aca="false">$CI$4</f>
        <v>0.2</v>
      </c>
      <c r="CL264" s="23" t="n">
        <f aca="false">CL260</f>
        <v>0.25</v>
      </c>
    </row>
    <row r="265" customFormat="false" ht="13.25" hidden="false" customHeight="true" outlineLevel="0" collapsed="false">
      <c r="A265" s="151" t="s">
        <v>360</v>
      </c>
      <c r="B265" s="152" t="n">
        <v>13.5</v>
      </c>
      <c r="C265" s="152" t="n">
        <v>767.6</v>
      </c>
      <c r="D265" s="153" t="n">
        <v>57</v>
      </c>
      <c r="E265" s="154" t="s">
        <v>101</v>
      </c>
      <c r="F265" s="153" t="n">
        <v>10.5</v>
      </c>
      <c r="G265" s="115" t="n">
        <v>0.75</v>
      </c>
      <c r="H265" s="116" t="n">
        <f aca="false">RANDBETWEEN(80,100)/100</f>
        <v>0.93</v>
      </c>
      <c r="I265" s="117"/>
      <c r="J265" s="118"/>
      <c r="K265" s="119"/>
      <c r="L265" s="118"/>
      <c r="M265" s="179"/>
      <c r="N265" s="121"/>
      <c r="P265" s="121"/>
      <c r="Q265" s="151" t="s">
        <v>360</v>
      </c>
      <c r="R265" s="152" t="n">
        <v>1.5</v>
      </c>
      <c r="S265" s="152" t="n">
        <v>747.2</v>
      </c>
      <c r="T265" s="153" t="n">
        <v>94</v>
      </c>
      <c r="U265" s="154" t="s">
        <v>93</v>
      </c>
      <c r="V265" s="153" t="n">
        <v>1</v>
      </c>
      <c r="W265" s="115" t="n">
        <v>0.9</v>
      </c>
      <c r="X265" s="116" t="n">
        <f aca="false">RANDBETWEEN(80,100)/100</f>
        <v>0.98</v>
      </c>
      <c r="Y265" s="117"/>
      <c r="Z265" s="118"/>
      <c r="AA265" s="119"/>
      <c r="AB265" s="123"/>
      <c r="AC265" s="124"/>
      <c r="AG265" s="186"/>
      <c r="AM265" s="128" t="n">
        <f aca="false">AM264-1</f>
        <v>44701</v>
      </c>
      <c r="AN265" s="129" t="str">
        <f aca="false">TEXT(AM265,"дддд")</f>
        <v>пятница</v>
      </c>
      <c r="AO265" s="130" t="n">
        <v>1</v>
      </c>
      <c r="AP265" s="131" t="n">
        <v>1</v>
      </c>
      <c r="AQ265" s="131" t="n">
        <f aca="false">RANDBETWEEN(0,1)</f>
        <v>0</v>
      </c>
      <c r="AR265" s="131" t="n">
        <v>1</v>
      </c>
      <c r="AS265" s="131" t="n">
        <f aca="false">RANDBETWEEN(0,1)</f>
        <v>0</v>
      </c>
      <c r="AT265" s="131" t="n">
        <v>1</v>
      </c>
      <c r="AU265" s="131" t="n">
        <f aca="false">RANDBETWEEN(0,1)</f>
        <v>0</v>
      </c>
      <c r="AV265" s="131" t="n">
        <v>0</v>
      </c>
      <c r="AW265" s="131" t="n">
        <f aca="false">RANDBETWEEN(0,1)</f>
        <v>1</v>
      </c>
      <c r="AX265" s="131" t="n">
        <f aca="false">RANDBETWEEN(0,1)</f>
        <v>0</v>
      </c>
      <c r="AY265" s="131" t="n">
        <f aca="false">RANDBETWEEN(0,1)</f>
        <v>1</v>
      </c>
      <c r="AZ265" s="131" t="n">
        <v>1</v>
      </c>
      <c r="BA265" s="131" t="n">
        <f aca="false">RANDBETWEEN(0,1)</f>
        <v>1</v>
      </c>
      <c r="BB265" s="131" t="n">
        <v>1</v>
      </c>
      <c r="BC265" s="131" t="n">
        <f aca="false">RANDBETWEEN(0,1)</f>
        <v>1</v>
      </c>
      <c r="BD265" s="131" t="n">
        <f aca="false">RANDBETWEEN(0,1)</f>
        <v>1</v>
      </c>
      <c r="BE265" s="132" t="n">
        <f aca="false">RANDBETWEEN(40/6,70/6)/10*$AK$24</f>
        <v>960</v>
      </c>
      <c r="BF265" s="133" t="n">
        <f aca="false">RANDBETWEEN(60,100)/100</f>
        <v>0.68</v>
      </c>
      <c r="BG265" s="132" t="n">
        <f aca="false">(AO265*$AK$8+AP265*$AK$9+AQ265*$AK$10+AR265*$AK$11+AS265*$AK$12+AT265*$AK$13+AU265*$AK$14+AV265*$AK$15+AW265*$AK$16+AX265*$AK$17+AY265*$AK$18+AZ265*$AK$19+BA265*$AK$20+BB265*$AK$21+BC265*$AK$22+BD265*$AK$23+BE265) * BF265</f>
        <v>7548</v>
      </c>
      <c r="BH265" s="133" t="n">
        <f aca="false">RANDBETWEEN(80,100)/100</f>
        <v>0.89</v>
      </c>
      <c r="BI265" s="132" t="n">
        <f aca="false">(AO265*$AK$8+AP265*$AK$9+AQ265*$AK$10+AR265*$AK$11+AS265*$AK$12+AT265*$AK$13+AU265*$AK$14+AV265*$AK$15+AW265*$AK$16+AX265*$AK$17+AY265*$AK$18+AZ265*$AK$19+BA265*$AK$20+BB265*$AK$21+BC265*$AK$22+BD265*$AK$23+BE265) * BH265</f>
        <v>9879</v>
      </c>
      <c r="BN265" s="134"/>
      <c r="BO265" s="135"/>
      <c r="BP265" s="156" t="n">
        <f aca="false">M2056</f>
        <v>75950.5459375</v>
      </c>
      <c r="BQ265" s="157" t="n">
        <f aca="false">AC2056</f>
        <v>13760.6120625</v>
      </c>
      <c r="BT265" s="82"/>
      <c r="BU265" s="158"/>
      <c r="BV265" s="140" t="n">
        <f aca="false">QUOTIENT(BW265,$BW$5)</f>
        <v>64</v>
      </c>
      <c r="BW265" s="17" t="n">
        <v>257</v>
      </c>
      <c r="BX265" s="141"/>
      <c r="BY265" s="191" t="s">
        <v>84</v>
      </c>
      <c r="BZ265" s="160" t="e">
        <f aca="true">INDIRECT( ADDRESS(CELL("строка",BG265)-BW265+BV265,68)) * CL265</f>
        <v>#VALUE!</v>
      </c>
      <c r="CA265" s="161" t="e">
        <f aca="true">INDIRECT( ADDRESS(CELL("строка",BG265)-BW265+BV265,59)) *CI265</f>
        <v>#VALUE!</v>
      </c>
      <c r="CB265" s="162" t="e">
        <f aca="true">INDIRECT( ADDRESS(CELL("строка",BG265)-BW265+BV265,69)) * CL265</f>
        <v>#VALUE!</v>
      </c>
      <c r="CC265" s="163" t="e">
        <f aca="true">INDIRECT( ADDRESS(CELL("строка",BG265)-BW265+BV265,61)) *CI265</f>
        <v>#VALUE!</v>
      </c>
      <c r="CD265" s="164" t="e">
        <f aca="false">BZ265-CA265</f>
        <v>#VALUE!</v>
      </c>
      <c r="CE265" s="189" t="e">
        <f aca="false">CB265-CC265</f>
        <v>#VALUE!</v>
      </c>
      <c r="CI265" s="22" t="n">
        <f aca="false">$CI$5</f>
        <v>0.3</v>
      </c>
      <c r="CL265" s="23" t="n">
        <f aca="false">CL261</f>
        <v>0.25</v>
      </c>
    </row>
    <row r="266" customFormat="false" ht="13.25" hidden="false" customHeight="true" outlineLevel="0" collapsed="false">
      <c r="A266" s="151" t="s">
        <v>361</v>
      </c>
      <c r="B266" s="152" t="n">
        <v>9.4</v>
      </c>
      <c r="C266" s="152" t="n">
        <v>767.5</v>
      </c>
      <c r="D266" s="153" t="n">
        <v>54</v>
      </c>
      <c r="E266" s="154" t="s">
        <v>129</v>
      </c>
      <c r="F266" s="153" t="n">
        <v>6</v>
      </c>
      <c r="G266" s="115" t="n">
        <v>0.9</v>
      </c>
      <c r="H266" s="116" t="n">
        <f aca="false">RANDBETWEEN(80,100)/100</f>
        <v>0.95</v>
      </c>
      <c r="I266" s="117"/>
      <c r="J266" s="118"/>
      <c r="K266" s="119"/>
      <c r="L266" s="118"/>
      <c r="M266" s="179"/>
      <c r="N266" s="121"/>
      <c r="P266" s="121"/>
      <c r="Q266" s="151" t="s">
        <v>361</v>
      </c>
      <c r="R266" s="152" t="n">
        <v>0.9</v>
      </c>
      <c r="S266" s="152" t="n">
        <v>745.6</v>
      </c>
      <c r="T266" s="153" t="n">
        <v>98</v>
      </c>
      <c r="U266" s="154" t="s">
        <v>93</v>
      </c>
      <c r="V266" s="153" t="n">
        <v>1</v>
      </c>
      <c r="W266" s="115" t="n">
        <v>0.9</v>
      </c>
      <c r="X266" s="116" t="n">
        <f aca="false">RANDBETWEEN(80,100)/100</f>
        <v>0.88</v>
      </c>
      <c r="Y266" s="117"/>
      <c r="Z266" s="118"/>
      <c r="AA266" s="119"/>
      <c r="AB266" s="123"/>
      <c r="AC266" s="124"/>
      <c r="AG266" s="186"/>
      <c r="AM266" s="128" t="n">
        <f aca="false">AM265-1</f>
        <v>44700</v>
      </c>
      <c r="AN266" s="129" t="str">
        <f aca="false">TEXT(AM266,"дддд")</f>
        <v>четверг</v>
      </c>
      <c r="AO266" s="130" t="n">
        <v>1</v>
      </c>
      <c r="AP266" s="131" t="n">
        <v>1</v>
      </c>
      <c r="AQ266" s="131" t="n">
        <f aca="false">RANDBETWEEN(0,1)</f>
        <v>1</v>
      </c>
      <c r="AR266" s="131" t="n">
        <v>1</v>
      </c>
      <c r="AS266" s="131" t="n">
        <f aca="false">RANDBETWEEN(0,1)</f>
        <v>0</v>
      </c>
      <c r="AT266" s="131" t="n">
        <v>1</v>
      </c>
      <c r="AU266" s="131" t="n">
        <f aca="false">RANDBETWEEN(0,1)</f>
        <v>1</v>
      </c>
      <c r="AV266" s="131" t="n">
        <v>0</v>
      </c>
      <c r="AW266" s="131" t="n">
        <f aca="false">RANDBETWEEN(0,1)</f>
        <v>0</v>
      </c>
      <c r="AX266" s="131" t="n">
        <f aca="false">RANDBETWEEN(0,1)</f>
        <v>0</v>
      </c>
      <c r="AY266" s="131" t="n">
        <f aca="false">RANDBETWEEN(0,1)</f>
        <v>0</v>
      </c>
      <c r="AZ266" s="131" t="n">
        <v>1</v>
      </c>
      <c r="BA266" s="131" t="n">
        <f aca="false">RANDBETWEEN(0,1)</f>
        <v>1</v>
      </c>
      <c r="BB266" s="131" t="n">
        <v>1</v>
      </c>
      <c r="BC266" s="131" t="n">
        <f aca="false">RANDBETWEEN(0,1)</f>
        <v>1</v>
      </c>
      <c r="BD266" s="131" t="n">
        <f aca="false">RANDBETWEEN(0,1)</f>
        <v>0</v>
      </c>
      <c r="BE266" s="132" t="n">
        <f aca="false">RANDBETWEEN(40/6,70/6)/10*$AK$24</f>
        <v>840</v>
      </c>
      <c r="BF266" s="133" t="n">
        <f aca="false">RANDBETWEEN(60,100)/100</f>
        <v>0.98</v>
      </c>
      <c r="BG266" s="132" t="n">
        <f aca="false">(AO266*$AK$8+AP266*$AK$9+AQ266*$AK$10+AR266*$AK$11+AS266*$AK$12+AT266*$AK$13+AU266*$AK$14+AV266*$AK$15+AW266*$AK$16+AX266*$AK$17+AY266*$AK$18+AZ266*$AK$19+BA266*$AK$20+BB266*$AK$21+BC266*$AK$22+BD266*$AK$23+BE266) * BF266</f>
        <v>8271.2</v>
      </c>
      <c r="BH266" s="133" t="n">
        <f aca="false">RANDBETWEEN(80,100)/100</f>
        <v>0.87</v>
      </c>
      <c r="BI266" s="132" t="n">
        <f aca="false">(AO266*$AK$8+AP266*$AK$9+AQ266*$AK$10+AR266*$AK$11+AS266*$AK$12+AT266*$AK$13+AU266*$AK$14+AV266*$AK$15+AW266*$AK$16+AX266*$AK$17+AY266*$AK$18+AZ266*$AK$19+BA266*$AK$20+BB266*$AK$21+BC266*$AK$22+BD266*$AK$23+BE266) * BH266</f>
        <v>7342.8</v>
      </c>
      <c r="BN266" s="134"/>
      <c r="BO266" s="135"/>
      <c r="BP266" s="156" t="n">
        <f aca="false">M2064</f>
        <v>43936.5624388889</v>
      </c>
      <c r="BQ266" s="157" t="n">
        <f aca="false">AC2064</f>
        <v>7166.05695</v>
      </c>
      <c r="BT266" s="82"/>
      <c r="BU266" s="158"/>
      <c r="BV266" s="140" t="n">
        <f aca="false">QUOTIENT(BW266,$BW$5)</f>
        <v>64</v>
      </c>
      <c r="BW266" s="17" t="n">
        <v>258</v>
      </c>
      <c r="BX266" s="141"/>
      <c r="BY266" s="191" t="s">
        <v>58</v>
      </c>
      <c r="BZ266" s="160" t="e">
        <f aca="true">INDIRECT( ADDRESS(CELL("строка",BG266)-BW266+BV266,68)) * CL266</f>
        <v>#VALUE!</v>
      </c>
      <c r="CA266" s="161" t="e">
        <f aca="true">INDIRECT( ADDRESS(CELL("строка",BG266)-BW266+BV266,59)) *CI266</f>
        <v>#VALUE!</v>
      </c>
      <c r="CB266" s="162" t="e">
        <f aca="true">INDIRECT( ADDRESS(CELL("строка",BG266)-BW266+BV266,69)) * CL266</f>
        <v>#VALUE!</v>
      </c>
      <c r="CC266" s="163" t="e">
        <f aca="true">INDIRECT( ADDRESS(CELL("строка",BG266)-BW266+BV266,61)) *CI266</f>
        <v>#VALUE!</v>
      </c>
      <c r="CD266" s="164" t="e">
        <f aca="false">BZ266-CA266</f>
        <v>#VALUE!</v>
      </c>
      <c r="CE266" s="189" t="e">
        <f aca="false">CB266-CC266</f>
        <v>#VALUE!</v>
      </c>
      <c r="CI266" s="22" t="n">
        <f aca="false">$CI$6</f>
        <v>0.4</v>
      </c>
      <c r="CL266" s="23" t="n">
        <f aca="false">CL262</f>
        <v>0.25</v>
      </c>
    </row>
    <row r="267" customFormat="false" ht="13.25" hidden="false" customHeight="true" outlineLevel="0" collapsed="false">
      <c r="A267" s="151" t="s">
        <v>362</v>
      </c>
      <c r="B267" s="152" t="n">
        <v>1</v>
      </c>
      <c r="C267" s="152" t="n">
        <v>767</v>
      </c>
      <c r="D267" s="153" t="n">
        <v>80</v>
      </c>
      <c r="E267" s="154" t="n">
        <v>0</v>
      </c>
      <c r="F267" s="153" t="n">
        <v>0</v>
      </c>
      <c r="G267" s="115" t="n">
        <v>0.95</v>
      </c>
      <c r="H267" s="116" t="n">
        <f aca="false">RANDBETWEEN(80,100)/100</f>
        <v>0.89</v>
      </c>
      <c r="I267" s="117"/>
      <c r="J267" s="118"/>
      <c r="K267" s="119"/>
      <c r="L267" s="118"/>
      <c r="M267" s="179"/>
      <c r="N267" s="121"/>
      <c r="P267" s="121"/>
      <c r="Q267" s="151" t="s">
        <v>362</v>
      </c>
      <c r="R267" s="152" t="n">
        <v>0.2</v>
      </c>
      <c r="S267" s="152" t="n">
        <v>744.3</v>
      </c>
      <c r="T267" s="153" t="n">
        <v>97</v>
      </c>
      <c r="U267" s="154" t="n">
        <v>0</v>
      </c>
      <c r="V267" s="153" t="n">
        <v>0</v>
      </c>
      <c r="W267" s="115" t="n">
        <v>0.9</v>
      </c>
      <c r="X267" s="116" t="n">
        <f aca="false">RANDBETWEEN(80,100)/100</f>
        <v>0.98</v>
      </c>
      <c r="Y267" s="117"/>
      <c r="Z267" s="118"/>
      <c r="AA267" s="119"/>
      <c r="AB267" s="123"/>
      <c r="AC267" s="124"/>
      <c r="AG267" s="186"/>
      <c r="AM267" s="128" t="n">
        <f aca="false">AM266-1</f>
        <v>44699</v>
      </c>
      <c r="AN267" s="129" t="str">
        <f aca="false">TEXT(AM267,"дддд")</f>
        <v>среда</v>
      </c>
      <c r="AO267" s="130" t="n">
        <v>1</v>
      </c>
      <c r="AP267" s="131" t="n">
        <v>1</v>
      </c>
      <c r="AQ267" s="131" t="n">
        <f aca="false">RANDBETWEEN(0,1)</f>
        <v>1</v>
      </c>
      <c r="AR267" s="131" t="n">
        <v>1</v>
      </c>
      <c r="AS267" s="131" t="n">
        <f aca="false">RANDBETWEEN(0,1)</f>
        <v>1</v>
      </c>
      <c r="AT267" s="131" t="n">
        <v>1</v>
      </c>
      <c r="AU267" s="131" t="n">
        <f aca="false">RANDBETWEEN(0,1)</f>
        <v>0</v>
      </c>
      <c r="AV267" s="131" t="n">
        <v>0</v>
      </c>
      <c r="AW267" s="131" t="n">
        <f aca="false">RANDBETWEEN(0,1)</f>
        <v>1</v>
      </c>
      <c r="AX267" s="131" t="n">
        <f aca="false">RANDBETWEEN(0,1)</f>
        <v>0</v>
      </c>
      <c r="AY267" s="131" t="n">
        <f aca="false">RANDBETWEEN(0,1)</f>
        <v>1</v>
      </c>
      <c r="AZ267" s="131" t="n">
        <v>1</v>
      </c>
      <c r="BA267" s="131" t="n">
        <f aca="false">RANDBETWEEN(0,1)</f>
        <v>0</v>
      </c>
      <c r="BB267" s="131" t="n">
        <v>1</v>
      </c>
      <c r="BC267" s="131" t="n">
        <f aca="false">RANDBETWEEN(0,1)</f>
        <v>1</v>
      </c>
      <c r="BD267" s="131" t="n">
        <f aca="false">RANDBETWEEN(0,1)</f>
        <v>0</v>
      </c>
      <c r="BE267" s="132" t="n">
        <f aca="false">RANDBETWEEN(40/6,70/6)/10*$AK$24</f>
        <v>1320</v>
      </c>
      <c r="BF267" s="133" t="n">
        <f aca="false">RANDBETWEEN(60,100)/100</f>
        <v>0.84</v>
      </c>
      <c r="BG267" s="132" t="n">
        <f aca="false">(AO267*$AK$8+AP267*$AK$9+AQ267*$AK$10+AR267*$AK$11+AS267*$AK$12+AT267*$AK$13+AU267*$AK$14+AV267*$AK$15+AW267*$AK$16+AX267*$AK$17+AY267*$AK$18+AZ267*$AK$19+BA267*$AK$20+BB267*$AK$21+BC267*$AK$22+BD267*$AK$23+BE267) * BF267</f>
        <v>9710.4</v>
      </c>
      <c r="BH267" s="133" t="n">
        <f aca="false">RANDBETWEEN(80,100)/100</f>
        <v>1</v>
      </c>
      <c r="BI267" s="132" t="n">
        <f aca="false">(AO267*$AK$8+AP267*$AK$9+AQ267*$AK$10+AR267*$AK$11+AS267*$AK$12+AT267*$AK$13+AU267*$AK$14+AV267*$AK$15+AW267*$AK$16+AX267*$AK$17+AY267*$AK$18+AZ267*$AK$19+BA267*$AK$20+BB267*$AK$21+BC267*$AK$22+BD267*$AK$23+BE267) * BH267</f>
        <v>11560</v>
      </c>
      <c r="BN267" s="134"/>
      <c r="BO267" s="135"/>
      <c r="BP267" s="156" t="n">
        <f aca="false">M2072</f>
        <v>34458.40125</v>
      </c>
      <c r="BQ267" s="157" t="n">
        <f aca="false">AC2072</f>
        <v>11167.7864833333</v>
      </c>
      <c r="BT267" s="82" t="e">
        <f aca="false">IF(SUM(CD264:CD267) &gt; 0,0,(SUM(CD264:CD267))/(-$BM$10*1000))</f>
        <v>#VALUE!</v>
      </c>
      <c r="BU267" s="158" t="e">
        <f aca="false">IF(SUM(CE264:CE267) &gt; 0,0,(SUM(CE264:CE267))/(-$BM$10*1000))</f>
        <v>#VALUE!</v>
      </c>
      <c r="BV267" s="140" t="n">
        <f aca="false">QUOTIENT(BW267,$BW$5)</f>
        <v>64</v>
      </c>
      <c r="BW267" s="17" t="n">
        <v>259</v>
      </c>
      <c r="BX267" s="141"/>
      <c r="BY267" s="192" t="s">
        <v>75</v>
      </c>
      <c r="BZ267" s="172" t="e">
        <f aca="true">INDIRECT( ADDRESS(CELL("строка",BG267)-BW267+BV267,68)) * CL267</f>
        <v>#VALUE!</v>
      </c>
      <c r="CA267" s="173" t="e">
        <f aca="true">INDIRECT( ADDRESS(CELL("строка",BG267)-BW267+BV267,59)) * CI267</f>
        <v>#VALUE!</v>
      </c>
      <c r="CB267" s="174" t="e">
        <f aca="true">INDIRECT( ADDRESS(CELL("строка",BG267)-BW267+BV267,69)) * CL267</f>
        <v>#VALUE!</v>
      </c>
      <c r="CC267" s="175" t="e">
        <f aca="true">INDIRECT( ADDRESS(CELL("строка",BG267)-BW267+BV267,61)) *CI267</f>
        <v>#VALUE!</v>
      </c>
      <c r="CD267" s="176" t="e">
        <f aca="false">BZ267-CA267</f>
        <v>#VALUE!</v>
      </c>
      <c r="CE267" s="187" t="e">
        <f aca="false">CB267-CC267</f>
        <v>#VALUE!</v>
      </c>
      <c r="CI267" s="178" t="n">
        <f aca="false">$CI$7</f>
        <v>0.1</v>
      </c>
      <c r="CL267" s="23" t="n">
        <f aca="false">CL263</f>
        <v>0.25</v>
      </c>
    </row>
    <row r="268" customFormat="false" ht="13.25" hidden="false" customHeight="true" outlineLevel="0" collapsed="false">
      <c r="A268" s="151" t="s">
        <v>363</v>
      </c>
      <c r="B268" s="152" t="n">
        <v>0.6</v>
      </c>
      <c r="C268" s="152" t="n">
        <v>767.3</v>
      </c>
      <c r="D268" s="153" t="n">
        <v>78</v>
      </c>
      <c r="E268" s="154" t="s">
        <v>107</v>
      </c>
      <c r="F268" s="153" t="n">
        <v>3</v>
      </c>
      <c r="G268" s="115" t="n">
        <v>0.15</v>
      </c>
      <c r="H268" s="116" t="n">
        <f aca="false">RANDBETWEEN(80,100)/100</f>
        <v>0.94</v>
      </c>
      <c r="I268" s="117"/>
      <c r="J268" s="118"/>
      <c r="K268" s="119"/>
      <c r="L268" s="118"/>
      <c r="M268" s="179"/>
      <c r="N268" s="121"/>
      <c r="P268" s="121"/>
      <c r="Q268" s="151" t="s">
        <v>363</v>
      </c>
      <c r="R268" s="152" t="n">
        <v>1.3</v>
      </c>
      <c r="S268" s="152" t="n">
        <v>744.4</v>
      </c>
      <c r="T268" s="153" t="n">
        <v>97</v>
      </c>
      <c r="U268" s="154" t="n">
        <v>0</v>
      </c>
      <c r="V268" s="153" t="n">
        <v>0</v>
      </c>
      <c r="W268" s="115" t="n">
        <v>0.9</v>
      </c>
      <c r="X268" s="116" t="n">
        <f aca="false">RANDBETWEEN(80,100)/100</f>
        <v>0.9</v>
      </c>
      <c r="Y268" s="117"/>
      <c r="Z268" s="118"/>
      <c r="AA268" s="119"/>
      <c r="AB268" s="123"/>
      <c r="AC268" s="124"/>
      <c r="AG268" s="186"/>
      <c r="AM268" s="128" t="n">
        <f aca="false">AM267-1</f>
        <v>44698</v>
      </c>
      <c r="AN268" s="129" t="str">
        <f aca="false">TEXT(AM268,"дддд")</f>
        <v>вторник</v>
      </c>
      <c r="AO268" s="130" t="n">
        <v>1</v>
      </c>
      <c r="AP268" s="131" t="n">
        <v>1</v>
      </c>
      <c r="AQ268" s="131" t="n">
        <f aca="false">RANDBETWEEN(0,1)</f>
        <v>1</v>
      </c>
      <c r="AR268" s="131" t="n">
        <v>1</v>
      </c>
      <c r="AS268" s="131" t="n">
        <f aca="false">RANDBETWEEN(0,1)</f>
        <v>1</v>
      </c>
      <c r="AT268" s="131" t="n">
        <v>1</v>
      </c>
      <c r="AU268" s="131" t="n">
        <f aca="false">RANDBETWEEN(0,1)</f>
        <v>1</v>
      </c>
      <c r="AV268" s="131" t="n">
        <v>0</v>
      </c>
      <c r="AW268" s="131" t="n">
        <f aca="false">RANDBETWEEN(0,1)</f>
        <v>1</v>
      </c>
      <c r="AX268" s="131" t="n">
        <f aca="false">RANDBETWEEN(0,1)</f>
        <v>1</v>
      </c>
      <c r="AY268" s="131" t="n">
        <f aca="false">RANDBETWEEN(0,1)</f>
        <v>0</v>
      </c>
      <c r="AZ268" s="131" t="n">
        <v>1</v>
      </c>
      <c r="BA268" s="131" t="n">
        <f aca="false">RANDBETWEEN(0,1)</f>
        <v>1</v>
      </c>
      <c r="BB268" s="131" t="n">
        <v>1</v>
      </c>
      <c r="BC268" s="131" t="n">
        <f aca="false">RANDBETWEEN(0,1)</f>
        <v>0</v>
      </c>
      <c r="BD268" s="131" t="n">
        <f aca="false">RANDBETWEEN(0,1)</f>
        <v>1</v>
      </c>
      <c r="BE268" s="132" t="n">
        <f aca="false">RANDBETWEEN(40/6,70/6)/10*$AK$24</f>
        <v>1080</v>
      </c>
      <c r="BF268" s="133" t="n">
        <f aca="false">RANDBETWEEN(60,100)/100</f>
        <v>0.72</v>
      </c>
      <c r="BG268" s="132" t="n">
        <f aca="false">(AO268*$AK$8+AP268*$AK$9+AQ268*$AK$10+AR268*$AK$11+AS268*$AK$12+AT268*$AK$13+AU268*$AK$14+AV268*$AK$15+AW268*$AK$16+AX268*$AK$17+AY268*$AK$18+AZ268*$AK$19+BA268*$AK$20+BB268*$AK$21+BC268*$AK$22+BD268*$AK$23+BE268) * BF268</f>
        <v>8726.4</v>
      </c>
      <c r="BH268" s="133" t="n">
        <f aca="false">RANDBETWEEN(80,100)/100</f>
        <v>0.93</v>
      </c>
      <c r="BI268" s="132" t="n">
        <f aca="false">(AO268*$AK$8+AP268*$AK$9+AQ268*$AK$10+AR268*$AK$11+AS268*$AK$12+AT268*$AK$13+AU268*$AK$14+AV268*$AK$15+AW268*$AK$16+AX268*$AK$17+AY268*$AK$18+AZ268*$AK$19+BA268*$AK$20+BB268*$AK$21+BC268*$AK$22+BD268*$AK$23+BE268) * BH268</f>
        <v>11271.6</v>
      </c>
      <c r="BN268" s="134"/>
      <c r="BO268" s="135"/>
      <c r="BP268" s="156" t="n">
        <f aca="false">M2080</f>
        <v>56282.34215</v>
      </c>
      <c r="BQ268" s="157" t="n">
        <f aca="false">AC2080</f>
        <v>8894.4772</v>
      </c>
      <c r="BT268" s="82" t="s">
        <v>79</v>
      </c>
      <c r="BU268" s="158"/>
      <c r="BV268" s="140" t="n">
        <f aca="false">QUOTIENT(BW268,$BW$5)</f>
        <v>65</v>
      </c>
      <c r="BW268" s="17" t="n">
        <v>260</v>
      </c>
      <c r="BX268" s="141" t="n">
        <f aca="false">DATE(2023,2,(1-QUOTIENT(BW268,$BW$5)))</f>
        <v>44893</v>
      </c>
      <c r="BY268" s="190" t="s">
        <v>80</v>
      </c>
      <c r="BZ268" s="143" t="e">
        <f aca="true">INDIRECT( ADDRESS(CELL("строка",BG268)-BW268+BV268,68)) * CL268</f>
        <v>#VALUE!</v>
      </c>
      <c r="CA268" s="144" t="e">
        <f aca="true">INDIRECT( ADDRESS(CELL("строка",BG268)-BW268+BV268,59)) *CI268</f>
        <v>#VALUE!</v>
      </c>
      <c r="CB268" s="145" t="e">
        <f aca="true">INDIRECT( ADDRESS(CELL("строка",BG268)-BW268+BV268,69)) * CL268</f>
        <v>#VALUE!</v>
      </c>
      <c r="CC268" s="146" t="e">
        <f aca="true">INDIRECT( ADDRESS(CELL("строка",BG268)-BW268+BV268,61)) *CI268</f>
        <v>#VALUE!</v>
      </c>
      <c r="CD268" s="147" t="e">
        <f aca="false">BZ268-CA268</f>
        <v>#VALUE!</v>
      </c>
      <c r="CE268" s="188" t="e">
        <f aca="false">CB268-CC268</f>
        <v>#VALUE!</v>
      </c>
      <c r="CI268" s="22" t="n">
        <f aca="false">$CI$4</f>
        <v>0.2</v>
      </c>
      <c r="CL268" s="23" t="n">
        <f aca="false">CL264</f>
        <v>0.25</v>
      </c>
    </row>
    <row r="269" customFormat="false" ht="13.25" hidden="false" customHeight="true" outlineLevel="0" collapsed="false">
      <c r="A269" s="151" t="s">
        <v>364</v>
      </c>
      <c r="B269" s="152" t="n">
        <v>2.7</v>
      </c>
      <c r="C269" s="152" t="n">
        <v>767.8</v>
      </c>
      <c r="D269" s="153" t="n">
        <v>65</v>
      </c>
      <c r="E269" s="154" t="s">
        <v>107</v>
      </c>
      <c r="F269" s="153" t="n">
        <v>1.5</v>
      </c>
      <c r="G269" s="115" t="n">
        <v>0.95</v>
      </c>
      <c r="H269" s="116" t="n">
        <f aca="false">RANDBETWEEN(80,100)/100</f>
        <v>0.87</v>
      </c>
      <c r="I269" s="117"/>
      <c r="J269" s="118"/>
      <c r="K269" s="119"/>
      <c r="L269" s="118"/>
      <c r="M269" s="179"/>
      <c r="N269" s="121"/>
      <c r="P269" s="121"/>
      <c r="Q269" s="151" t="s">
        <v>364</v>
      </c>
      <c r="R269" s="152" t="n">
        <v>1.3</v>
      </c>
      <c r="S269" s="152" t="n">
        <v>745</v>
      </c>
      <c r="T269" s="153" t="n">
        <v>96</v>
      </c>
      <c r="U269" s="154" t="n">
        <v>0</v>
      </c>
      <c r="V269" s="153" t="n">
        <v>0</v>
      </c>
      <c r="W269" s="115" t="n">
        <v>0.9</v>
      </c>
      <c r="X269" s="116" t="n">
        <f aca="false">RANDBETWEEN(80,100)/100</f>
        <v>0.85</v>
      </c>
      <c r="Y269" s="117"/>
      <c r="Z269" s="118"/>
      <c r="AA269" s="119"/>
      <c r="AB269" s="123"/>
      <c r="AC269" s="124"/>
      <c r="AG269" s="186"/>
      <c r="AM269" s="128" t="n">
        <f aca="false">AM268-1</f>
        <v>44697</v>
      </c>
      <c r="AN269" s="129" t="str">
        <f aca="false">TEXT(AM269,"дддд")</f>
        <v>понедельник</v>
      </c>
      <c r="AO269" s="130" t="n">
        <v>1</v>
      </c>
      <c r="AP269" s="131" t="n">
        <v>1</v>
      </c>
      <c r="AQ269" s="131" t="n">
        <f aca="false">RANDBETWEEN(0,1)</f>
        <v>1</v>
      </c>
      <c r="AR269" s="131" t="n">
        <v>1</v>
      </c>
      <c r="AS269" s="131" t="n">
        <f aca="false">RANDBETWEEN(0,1)</f>
        <v>1</v>
      </c>
      <c r="AT269" s="131" t="n">
        <v>1</v>
      </c>
      <c r="AU269" s="131" t="n">
        <f aca="false">RANDBETWEEN(0,1)</f>
        <v>1</v>
      </c>
      <c r="AV269" s="131" t="n">
        <v>0</v>
      </c>
      <c r="AW269" s="131" t="n">
        <f aca="false">RANDBETWEEN(0,1)</f>
        <v>1</v>
      </c>
      <c r="AX269" s="131" t="n">
        <f aca="false">RANDBETWEEN(0,1)</f>
        <v>0</v>
      </c>
      <c r="AY269" s="131" t="n">
        <f aca="false">RANDBETWEEN(0,1)</f>
        <v>1</v>
      </c>
      <c r="AZ269" s="131" t="n">
        <v>1</v>
      </c>
      <c r="BA269" s="131" t="n">
        <f aca="false">RANDBETWEEN(0,1)</f>
        <v>1</v>
      </c>
      <c r="BB269" s="131" t="n">
        <v>1</v>
      </c>
      <c r="BC269" s="131" t="n">
        <f aca="false">RANDBETWEEN(0,1)</f>
        <v>0</v>
      </c>
      <c r="BD269" s="131" t="n">
        <f aca="false">RANDBETWEEN(0,1)</f>
        <v>0</v>
      </c>
      <c r="BE269" s="132" t="n">
        <f aca="false">RANDBETWEEN(40/6,70/6)/10*$AK$24</f>
        <v>960</v>
      </c>
      <c r="BF269" s="133" t="n">
        <f aca="false">RANDBETWEEN(60,100)/100</f>
        <v>0.91</v>
      </c>
      <c r="BG269" s="132" t="n">
        <f aca="false">(AO269*$AK$8+AP269*$AK$9+AQ269*$AK$10+AR269*$AK$11+AS269*$AK$12+AT269*$AK$13+AU269*$AK$14+AV269*$AK$15+AW269*$AK$16+AX269*$AK$17+AY269*$AK$18+AZ269*$AK$19+BA269*$AK$20+BB269*$AK$21+BC269*$AK$22+BD269*$AK$23+BE269) * BF269</f>
        <v>10901.8</v>
      </c>
      <c r="BH269" s="133" t="n">
        <f aca="false">RANDBETWEEN(80,100)/100</f>
        <v>0.84</v>
      </c>
      <c r="BI269" s="132" t="n">
        <f aca="false">(AO269*$AK$8+AP269*$AK$9+AQ269*$AK$10+AR269*$AK$11+AS269*$AK$12+AT269*$AK$13+AU269*$AK$14+AV269*$AK$15+AW269*$AK$16+AX269*$AK$17+AY269*$AK$18+AZ269*$AK$19+BA269*$AK$20+BB269*$AK$21+BC269*$AK$22+BD269*$AK$23+BE269) * BH269</f>
        <v>10063.2</v>
      </c>
      <c r="BN269" s="134"/>
      <c r="BO269" s="135"/>
      <c r="BP269" s="156" t="n">
        <f aca="false">M2088</f>
        <v>52947.8802125</v>
      </c>
      <c r="BQ269" s="157" t="n">
        <f aca="false">AC2088</f>
        <v>9891.96847109375</v>
      </c>
      <c r="BT269" s="82"/>
      <c r="BU269" s="158"/>
      <c r="BV269" s="140" t="n">
        <f aca="false">QUOTIENT(BW269,$BW$5)</f>
        <v>65</v>
      </c>
      <c r="BW269" s="17" t="n">
        <v>261</v>
      </c>
      <c r="BX269" s="141"/>
      <c r="BY269" s="191" t="s">
        <v>84</v>
      </c>
      <c r="BZ269" s="160" t="e">
        <f aca="true">INDIRECT( ADDRESS(CELL("строка",BG269)-BW269+BV269,68)) * CL269</f>
        <v>#VALUE!</v>
      </c>
      <c r="CA269" s="161" t="e">
        <f aca="true">INDIRECT( ADDRESS(CELL("строка",BG269)-BW269+BV269,59)) *CI269</f>
        <v>#VALUE!</v>
      </c>
      <c r="CB269" s="162" t="e">
        <f aca="true">INDIRECT( ADDRESS(CELL("строка",BG269)-BW269+BV269,69)) * CL269</f>
        <v>#VALUE!</v>
      </c>
      <c r="CC269" s="163" t="e">
        <f aca="true">INDIRECT( ADDRESS(CELL("строка",BG269)-BW269+BV269,61)) *CI269</f>
        <v>#VALUE!</v>
      </c>
      <c r="CD269" s="164" t="e">
        <f aca="false">BZ269-CA269</f>
        <v>#VALUE!</v>
      </c>
      <c r="CE269" s="189" t="e">
        <f aca="false">CB269-CC269</f>
        <v>#VALUE!</v>
      </c>
      <c r="CI269" s="22" t="n">
        <f aca="false">$CI$5</f>
        <v>0.3</v>
      </c>
      <c r="CL269" s="23" t="n">
        <f aca="false">CL265</f>
        <v>0.25</v>
      </c>
    </row>
    <row r="270" customFormat="false" ht="13.25" hidden="false" customHeight="true" outlineLevel="0" collapsed="false">
      <c r="A270" s="151" t="s">
        <v>365</v>
      </c>
      <c r="B270" s="152" t="n">
        <v>2.9</v>
      </c>
      <c r="C270" s="152" t="n">
        <v>768.1</v>
      </c>
      <c r="D270" s="153" t="n">
        <v>64</v>
      </c>
      <c r="E270" s="154" t="s">
        <v>107</v>
      </c>
      <c r="F270" s="153" t="n">
        <v>1.5</v>
      </c>
      <c r="G270" s="115" t="n">
        <v>0.15</v>
      </c>
      <c r="H270" s="116" t="n">
        <f aca="false">RANDBETWEEN(80,100)/100</f>
        <v>0.91</v>
      </c>
      <c r="I270" s="117" t="n">
        <v>0.366643518518519</v>
      </c>
      <c r="J270" s="118" t="n">
        <v>0.366643518518519</v>
      </c>
      <c r="K270" s="119" t="n">
        <f aca="false">(J270 * 24) * $B$3 * $F$3 * (1 - 0.7*AVERAGE(G270:G277)) * AVERAGE(H270:H277)</f>
        <v>6101.97475</v>
      </c>
      <c r="L270" s="118" t="n">
        <f aca="false">IF(AVERAGE(F270:F277)&gt; $J$3, $B$4*$F$4*AVERAGE(F270:F277)/$B$5*24*AVERAGE(H270:H277), $B$4*$F$4*AVERAGE(F270:F277)/$B$5*24*AVERAGE(H270:H277) * 0.2)</f>
        <v>3312</v>
      </c>
      <c r="M270" s="179" t="n">
        <f aca="false">K270+L270</f>
        <v>9413.97475</v>
      </c>
      <c r="N270" s="121"/>
      <c r="P270" s="121"/>
      <c r="Q270" s="151" t="s">
        <v>365</v>
      </c>
      <c r="R270" s="152" t="n">
        <v>1.4</v>
      </c>
      <c r="S270" s="152" t="n">
        <v>745</v>
      </c>
      <c r="T270" s="153" t="n">
        <v>94</v>
      </c>
      <c r="U270" s="154" t="n">
        <v>0</v>
      </c>
      <c r="V270" s="153" t="n">
        <v>0</v>
      </c>
      <c r="W270" s="115" t="n">
        <v>0.9</v>
      </c>
      <c r="X270" s="116" t="n">
        <f aca="false">RANDBETWEEN(80,100)/100</f>
        <v>0.96</v>
      </c>
      <c r="Y270" s="117" t="n">
        <v>0.294664351851852</v>
      </c>
      <c r="Z270" s="118" t="n">
        <v>0.294664351851852</v>
      </c>
      <c r="AA270" s="119" t="n">
        <f aca="false">(Z270 * 24) * $B$3 * $F$3 * (1 - 0.7 * AVERAGE(W270:W277)) * AVERAGE(X270:X277)</f>
        <v>2857.34843333333</v>
      </c>
      <c r="AB270" s="123" t="n">
        <f aca="false">IF(AVERAGE(V270:V277)&gt; $J$3, $B$4*$F$4*AVERAGE(V270:V277)/$B$5*24*AVERAGE(X270:X277), $B$4*$F$4*AVERAGE(V270:V277)/$B$5*24*AVERAGE(X270:X277) * 0.2)</f>
        <v>873.6</v>
      </c>
      <c r="AC270" s="124" t="n">
        <f aca="false">AA270+AB270</f>
        <v>3730.94843333333</v>
      </c>
      <c r="AG270" s="186"/>
      <c r="AM270" s="128" t="n">
        <f aca="false">AM269-1</f>
        <v>44696</v>
      </c>
      <c r="AN270" s="129" t="str">
        <f aca="false">TEXT(AM270,"дддд")</f>
        <v>воскресенье</v>
      </c>
      <c r="AO270" s="130" t="n">
        <v>1</v>
      </c>
      <c r="AP270" s="131" t="n">
        <v>1</v>
      </c>
      <c r="AQ270" s="131" t="n">
        <f aca="false">RANDBETWEEN(0,1)</f>
        <v>1</v>
      </c>
      <c r="AR270" s="131" t="n">
        <v>1</v>
      </c>
      <c r="AS270" s="131" t="n">
        <f aca="false">RANDBETWEEN(0,1)</f>
        <v>1</v>
      </c>
      <c r="AT270" s="131" t="n">
        <v>1</v>
      </c>
      <c r="AU270" s="131" t="n">
        <f aca="false">RANDBETWEEN(0,1)</f>
        <v>0</v>
      </c>
      <c r="AV270" s="131" t="n">
        <v>0</v>
      </c>
      <c r="AW270" s="131" t="n">
        <f aca="false">RANDBETWEEN(0,1)</f>
        <v>1</v>
      </c>
      <c r="AX270" s="131" t="n">
        <f aca="false">RANDBETWEEN(0,1)</f>
        <v>0</v>
      </c>
      <c r="AY270" s="131" t="n">
        <f aca="false">RANDBETWEEN(0,1)</f>
        <v>1</v>
      </c>
      <c r="AZ270" s="131" t="n">
        <v>1</v>
      </c>
      <c r="BA270" s="131" t="n">
        <f aca="false">RANDBETWEEN(0,1)</f>
        <v>0</v>
      </c>
      <c r="BB270" s="131" t="n">
        <v>1</v>
      </c>
      <c r="BC270" s="131" t="n">
        <f aca="false">RANDBETWEEN(0,1)</f>
        <v>0</v>
      </c>
      <c r="BD270" s="131" t="n">
        <f aca="false">RANDBETWEEN(0,1)</f>
        <v>0</v>
      </c>
      <c r="BE270" s="132" t="n">
        <f aca="false">RANDBETWEEN(40/6,70/6)/10*$AK$24</f>
        <v>1440</v>
      </c>
      <c r="BF270" s="133" t="n">
        <f aca="false">RANDBETWEEN(60,100)/100</f>
        <v>0.87</v>
      </c>
      <c r="BG270" s="132" t="n">
        <f aca="false">(AO270*$AK$8+AP270*$AK$9+AQ270*$AK$10+AR270*$AK$11+AS270*$AK$12+AT270*$AK$13+AU270*$AK$14+AV270*$AK$15+AW270*$AK$16+AX270*$AK$17+AY270*$AK$18+AZ270*$AK$19+BA270*$AK$20+BB270*$AK$21+BC270*$AK$22+BD270*$AK$23+BE270) * BF270</f>
        <v>10005</v>
      </c>
      <c r="BH270" s="133" t="n">
        <f aca="false">RANDBETWEEN(80,100)/100</f>
        <v>0.82</v>
      </c>
      <c r="BI270" s="132" t="n">
        <f aca="false">(AO270*$AK$8+AP270*$AK$9+AQ270*$AK$10+AR270*$AK$11+AS270*$AK$12+AT270*$AK$13+AU270*$AK$14+AV270*$AK$15+AW270*$AK$16+AX270*$AK$17+AY270*$AK$18+AZ270*$AK$19+BA270*$AK$20+BB270*$AK$21+BC270*$AK$22+BD270*$AK$23+BE270) * BH270</f>
        <v>9430</v>
      </c>
      <c r="BN270" s="134"/>
      <c r="BO270" s="135"/>
      <c r="BP270" s="156" t="n">
        <f aca="false">M2096</f>
        <v>46442.824975</v>
      </c>
      <c r="BQ270" s="157" t="n">
        <f aca="false">AC2096</f>
        <v>8066.70902</v>
      </c>
      <c r="BT270" s="82"/>
      <c r="BU270" s="158"/>
      <c r="BV270" s="140" t="n">
        <f aca="false">QUOTIENT(BW270,$BW$5)</f>
        <v>65</v>
      </c>
      <c r="BW270" s="17" t="n">
        <v>262</v>
      </c>
      <c r="BX270" s="141"/>
      <c r="BY270" s="191" t="s">
        <v>58</v>
      </c>
      <c r="BZ270" s="160" t="e">
        <f aca="true">INDIRECT( ADDRESS(CELL("строка",BG270)-BW270+BV270,68)) * CL270</f>
        <v>#VALUE!</v>
      </c>
      <c r="CA270" s="161" t="e">
        <f aca="true">INDIRECT( ADDRESS(CELL("строка",BG270)-BW270+BV270,59)) *CI270</f>
        <v>#VALUE!</v>
      </c>
      <c r="CB270" s="162" t="e">
        <f aca="true">INDIRECT( ADDRESS(CELL("строка",BG270)-BW270+BV270,69)) * CL270</f>
        <v>#VALUE!</v>
      </c>
      <c r="CC270" s="163" t="e">
        <f aca="true">INDIRECT( ADDRESS(CELL("строка",BG270)-BW270+BV270,61)) *CI270</f>
        <v>#VALUE!</v>
      </c>
      <c r="CD270" s="164" t="e">
        <f aca="false">BZ270-CA270</f>
        <v>#VALUE!</v>
      </c>
      <c r="CE270" s="189" t="e">
        <f aca="false">CB270-CC270</f>
        <v>#VALUE!</v>
      </c>
      <c r="CI270" s="22" t="n">
        <f aca="false">$CI$6</f>
        <v>0.4</v>
      </c>
      <c r="CL270" s="23" t="n">
        <f aca="false">CL266</f>
        <v>0.25</v>
      </c>
    </row>
    <row r="271" customFormat="false" ht="13.25" hidden="false" customHeight="true" outlineLevel="0" collapsed="false">
      <c r="A271" s="151" t="s">
        <v>366</v>
      </c>
      <c r="B271" s="152" t="n">
        <v>5.1</v>
      </c>
      <c r="C271" s="152" t="n">
        <v>768.5</v>
      </c>
      <c r="D271" s="153" t="n">
        <v>74</v>
      </c>
      <c r="E271" s="154" t="s">
        <v>91</v>
      </c>
      <c r="F271" s="153" t="n">
        <v>1.5</v>
      </c>
      <c r="G271" s="115" t="n">
        <v>0.15</v>
      </c>
      <c r="H271" s="116" t="n">
        <f aca="false">RANDBETWEEN(80,100)/100</f>
        <v>0.99</v>
      </c>
      <c r="I271" s="117"/>
      <c r="J271" s="118"/>
      <c r="K271" s="119"/>
      <c r="L271" s="118"/>
      <c r="M271" s="179"/>
      <c r="N271" s="121"/>
      <c r="P271" s="121"/>
      <c r="Q271" s="151" t="s">
        <v>366</v>
      </c>
      <c r="R271" s="152" t="n">
        <v>1.2</v>
      </c>
      <c r="S271" s="152" t="n">
        <v>745.4</v>
      </c>
      <c r="T271" s="153" t="n">
        <v>94</v>
      </c>
      <c r="U271" s="154" t="n">
        <v>0</v>
      </c>
      <c r="V271" s="153" t="n">
        <v>0</v>
      </c>
      <c r="W271" s="115" t="n">
        <v>0.9</v>
      </c>
      <c r="X271" s="116" t="n">
        <f aca="false">RANDBETWEEN(80,100)/100</f>
        <v>0.87</v>
      </c>
      <c r="Y271" s="117"/>
      <c r="Z271" s="118"/>
      <c r="AA271" s="119"/>
      <c r="AB271" s="123"/>
      <c r="AC271" s="124"/>
      <c r="AG271" s="186"/>
      <c r="AM271" s="128" t="n">
        <f aca="false">AM270-1</f>
        <v>44695</v>
      </c>
      <c r="AN271" s="129" t="str">
        <f aca="false">TEXT(AM271,"дддд")</f>
        <v>суббота</v>
      </c>
      <c r="AO271" s="130" t="n">
        <v>1</v>
      </c>
      <c r="AP271" s="131" t="n">
        <v>1</v>
      </c>
      <c r="AQ271" s="131" t="n">
        <f aca="false">RANDBETWEEN(0,1)</f>
        <v>1</v>
      </c>
      <c r="AR271" s="131" t="n">
        <v>1</v>
      </c>
      <c r="AS271" s="131" t="n">
        <f aca="false">RANDBETWEEN(0,1)</f>
        <v>1</v>
      </c>
      <c r="AT271" s="131" t="n">
        <v>1</v>
      </c>
      <c r="AU271" s="131" t="n">
        <f aca="false">RANDBETWEEN(0,1)</f>
        <v>0</v>
      </c>
      <c r="AV271" s="131" t="n">
        <v>0</v>
      </c>
      <c r="AW271" s="131" t="n">
        <f aca="false">RANDBETWEEN(0,1)</f>
        <v>1</v>
      </c>
      <c r="AX271" s="131" t="n">
        <f aca="false">RANDBETWEEN(0,1)</f>
        <v>1</v>
      </c>
      <c r="AY271" s="131" t="n">
        <f aca="false">RANDBETWEEN(0,1)</f>
        <v>0</v>
      </c>
      <c r="AZ271" s="131" t="n">
        <v>1</v>
      </c>
      <c r="BA271" s="131" t="n">
        <f aca="false">RANDBETWEEN(0,1)</f>
        <v>0</v>
      </c>
      <c r="BB271" s="131" t="n">
        <v>1</v>
      </c>
      <c r="BC271" s="131" t="n">
        <f aca="false">RANDBETWEEN(0,1)</f>
        <v>1</v>
      </c>
      <c r="BD271" s="131" t="n">
        <f aca="false">RANDBETWEEN(0,1)</f>
        <v>0</v>
      </c>
      <c r="BE271" s="132" t="n">
        <f aca="false">RANDBETWEEN(40/6,70/6)/10*$AK$24</f>
        <v>840</v>
      </c>
      <c r="BF271" s="133" t="n">
        <f aca="false">RANDBETWEEN(60,100)/100</f>
        <v>0.88</v>
      </c>
      <c r="BG271" s="132" t="n">
        <f aca="false">(AO271*$AK$8+AP271*$AK$9+AQ271*$AK$10+AR271*$AK$11+AS271*$AK$12+AT271*$AK$13+AU271*$AK$14+AV271*$AK$15+AW271*$AK$16+AX271*$AK$17+AY271*$AK$18+AZ271*$AK$19+BA271*$AK$20+BB271*$AK$21+BC271*$AK$22+BD271*$AK$23+BE271) * BF271</f>
        <v>9504</v>
      </c>
      <c r="BH271" s="133" t="n">
        <f aca="false">RANDBETWEEN(80,100)/100</f>
        <v>0.93</v>
      </c>
      <c r="BI271" s="132" t="n">
        <f aca="false">(AO271*$AK$8+AP271*$AK$9+AQ271*$AK$10+AR271*$AK$11+AS271*$AK$12+AT271*$AK$13+AU271*$AK$14+AV271*$AK$15+AW271*$AK$16+AX271*$AK$17+AY271*$AK$18+AZ271*$AK$19+BA271*$AK$20+BB271*$AK$21+BC271*$AK$22+BD271*$AK$23+BE271) * BH271</f>
        <v>10044</v>
      </c>
      <c r="BN271" s="134"/>
      <c r="BO271" s="135"/>
      <c r="BP271" s="156" t="n">
        <f aca="false">M2104</f>
        <v>15296.029546875</v>
      </c>
      <c r="BQ271" s="157" t="n">
        <f aca="false">AC2104</f>
        <v>12483.61125</v>
      </c>
      <c r="BT271" s="82" t="e">
        <f aca="false">IF(SUM(CD268:CD271) &gt; 0,0,(SUM(CD268:CD271))/(-$BM$10*1000))</f>
        <v>#VALUE!</v>
      </c>
      <c r="BU271" s="158" t="e">
        <f aca="false">IF(SUM(CE268:CE271) &gt; 0,0,(SUM(CE268:CE271))/(-$BM$10*1000))</f>
        <v>#VALUE!</v>
      </c>
      <c r="BV271" s="140" t="n">
        <f aca="false">QUOTIENT(BW271,$BW$5)</f>
        <v>65</v>
      </c>
      <c r="BW271" s="17" t="n">
        <v>263</v>
      </c>
      <c r="BX271" s="141"/>
      <c r="BY271" s="192" t="s">
        <v>75</v>
      </c>
      <c r="BZ271" s="172" t="e">
        <f aca="true">INDIRECT( ADDRESS(CELL("строка",BG271)-BW271+BV271,68)) * CL271</f>
        <v>#VALUE!</v>
      </c>
      <c r="CA271" s="173" t="e">
        <f aca="true">INDIRECT( ADDRESS(CELL("строка",BG271)-BW271+BV271,59)) * CI271</f>
        <v>#VALUE!</v>
      </c>
      <c r="CB271" s="174" t="e">
        <f aca="true">INDIRECT( ADDRESS(CELL("строка",BG271)-BW271+BV271,69)) * CL271</f>
        <v>#VALUE!</v>
      </c>
      <c r="CC271" s="175" t="e">
        <f aca="true">INDIRECT( ADDRESS(CELL("строка",BG271)-BW271+BV271,61)) *CI271</f>
        <v>#VALUE!</v>
      </c>
      <c r="CD271" s="176" t="e">
        <f aca="false">BZ271-CA271</f>
        <v>#VALUE!</v>
      </c>
      <c r="CE271" s="187" t="e">
        <f aca="false">CB271-CC271</f>
        <v>#VALUE!</v>
      </c>
      <c r="CI271" s="178" t="n">
        <f aca="false">$CI$7</f>
        <v>0.1</v>
      </c>
      <c r="CL271" s="23" t="n">
        <f aca="false">CL267</f>
        <v>0.25</v>
      </c>
    </row>
    <row r="272" customFormat="false" ht="13.25" hidden="false" customHeight="true" outlineLevel="0" collapsed="false">
      <c r="A272" s="151" t="s">
        <v>367</v>
      </c>
      <c r="B272" s="152" t="n">
        <v>11.3</v>
      </c>
      <c r="C272" s="152" t="n">
        <v>768.3</v>
      </c>
      <c r="D272" s="153" t="n">
        <v>55</v>
      </c>
      <c r="E272" s="154" t="s">
        <v>91</v>
      </c>
      <c r="F272" s="153" t="n">
        <v>6</v>
      </c>
      <c r="G272" s="115" t="n">
        <v>0.05</v>
      </c>
      <c r="H272" s="116" t="n">
        <f aca="false">RANDBETWEEN(80,100)/100</f>
        <v>0.92</v>
      </c>
      <c r="I272" s="117"/>
      <c r="J272" s="118"/>
      <c r="K272" s="119"/>
      <c r="L272" s="118"/>
      <c r="M272" s="179"/>
      <c r="N272" s="121"/>
      <c r="P272" s="121"/>
      <c r="Q272" s="151" t="s">
        <v>367</v>
      </c>
      <c r="R272" s="152" t="n">
        <v>1.2</v>
      </c>
      <c r="S272" s="152" t="n">
        <v>745</v>
      </c>
      <c r="T272" s="153" t="n">
        <v>91</v>
      </c>
      <c r="U272" s="154" t="s">
        <v>91</v>
      </c>
      <c r="V272" s="153" t="n">
        <v>1</v>
      </c>
      <c r="W272" s="115" t="n">
        <v>0.9</v>
      </c>
      <c r="X272" s="116" t="n">
        <f aca="false">RANDBETWEEN(80,100)/100</f>
        <v>0.87</v>
      </c>
      <c r="Y272" s="117"/>
      <c r="Z272" s="118"/>
      <c r="AA272" s="119"/>
      <c r="AB272" s="123"/>
      <c r="AC272" s="124"/>
      <c r="AG272" s="186"/>
      <c r="AM272" s="128" t="n">
        <f aca="false">AM271-1</f>
        <v>44694</v>
      </c>
      <c r="AN272" s="129" t="str">
        <f aca="false">TEXT(AM272,"дддд")</f>
        <v>пятница</v>
      </c>
      <c r="AO272" s="130" t="n">
        <v>1</v>
      </c>
      <c r="AP272" s="131" t="n">
        <v>1</v>
      </c>
      <c r="AQ272" s="131" t="n">
        <f aca="false">RANDBETWEEN(0,1)</f>
        <v>0</v>
      </c>
      <c r="AR272" s="131" t="n">
        <v>1</v>
      </c>
      <c r="AS272" s="131" t="n">
        <f aca="false">RANDBETWEEN(0,1)</f>
        <v>1</v>
      </c>
      <c r="AT272" s="131" t="n">
        <v>1</v>
      </c>
      <c r="AU272" s="131" t="n">
        <f aca="false">RANDBETWEEN(0,1)</f>
        <v>1</v>
      </c>
      <c r="AV272" s="131" t="n">
        <v>0</v>
      </c>
      <c r="AW272" s="131" t="n">
        <f aca="false">RANDBETWEEN(0,1)</f>
        <v>0</v>
      </c>
      <c r="AX272" s="131" t="n">
        <f aca="false">RANDBETWEEN(0,1)</f>
        <v>0</v>
      </c>
      <c r="AY272" s="131" t="n">
        <f aca="false">RANDBETWEEN(0,1)</f>
        <v>1</v>
      </c>
      <c r="AZ272" s="131" t="n">
        <v>1</v>
      </c>
      <c r="BA272" s="131" t="n">
        <f aca="false">RANDBETWEEN(0,1)</f>
        <v>1</v>
      </c>
      <c r="BB272" s="131" t="n">
        <v>1</v>
      </c>
      <c r="BC272" s="131" t="n">
        <f aca="false">RANDBETWEEN(0,1)</f>
        <v>0</v>
      </c>
      <c r="BD272" s="131" t="n">
        <f aca="false">RANDBETWEEN(0,1)</f>
        <v>0</v>
      </c>
      <c r="BE272" s="132" t="n">
        <f aca="false">RANDBETWEEN(40/6,70/6)/10*$AK$24</f>
        <v>960</v>
      </c>
      <c r="BF272" s="133" t="n">
        <f aca="false">RANDBETWEEN(60,100)/100</f>
        <v>0.65</v>
      </c>
      <c r="BG272" s="132" t="n">
        <f aca="false">(AO272*$AK$8+AP272*$AK$9+AQ272*$AK$10+AR272*$AK$11+AS272*$AK$12+AT272*$AK$13+AU272*$AK$14+AV272*$AK$15+AW272*$AK$16+AX272*$AK$17+AY272*$AK$18+AZ272*$AK$19+BA272*$AK$20+BB272*$AK$21+BC272*$AK$22+BD272*$AK$23+BE272) * BF272</f>
        <v>6682</v>
      </c>
      <c r="BH272" s="133" t="n">
        <f aca="false">RANDBETWEEN(80,100)/100</f>
        <v>0.88</v>
      </c>
      <c r="BI272" s="132" t="n">
        <f aca="false">(AO272*$AK$8+AP272*$AK$9+AQ272*$AK$10+AR272*$AK$11+AS272*$AK$12+AT272*$AK$13+AU272*$AK$14+AV272*$AK$15+AW272*$AK$16+AX272*$AK$17+AY272*$AK$18+AZ272*$AK$19+BA272*$AK$20+BB272*$AK$21+BC272*$AK$22+BD272*$AK$23+BE272) * BH272</f>
        <v>9046.4</v>
      </c>
      <c r="BN272" s="134"/>
      <c r="BO272" s="135"/>
      <c r="BP272" s="156" t="n">
        <f aca="false">M2112</f>
        <v>69215.7134583333</v>
      </c>
      <c r="BQ272" s="157" t="n">
        <f aca="false">AC2112</f>
        <v>9938.17109375</v>
      </c>
      <c r="BT272" s="82" t="s">
        <v>79</v>
      </c>
      <c r="BU272" s="158"/>
      <c r="BV272" s="140" t="n">
        <f aca="false">QUOTIENT(BW272,$BW$5)</f>
        <v>66</v>
      </c>
      <c r="BW272" s="17" t="n">
        <v>264</v>
      </c>
      <c r="BX272" s="141" t="n">
        <f aca="false">DATE(2023,2,(1-QUOTIENT(BW272,$BW$5)))</f>
        <v>44892</v>
      </c>
      <c r="BY272" s="190" t="s">
        <v>80</v>
      </c>
      <c r="BZ272" s="143" t="e">
        <f aca="true">INDIRECT( ADDRESS(CELL("строка",BG272)-BW272+BV272,68)) * CL272</f>
        <v>#VALUE!</v>
      </c>
      <c r="CA272" s="144" t="e">
        <f aca="true">INDIRECT( ADDRESS(CELL("строка",BG272)-BW272+BV272,59)) *CI272</f>
        <v>#VALUE!</v>
      </c>
      <c r="CB272" s="145" t="e">
        <f aca="true">INDIRECT( ADDRESS(CELL("строка",BG272)-BW272+BV272,69)) * CL272</f>
        <v>#VALUE!</v>
      </c>
      <c r="CC272" s="146" t="e">
        <f aca="true">INDIRECT( ADDRESS(CELL("строка",BG272)-BW272+BV272,61)) *CI272</f>
        <v>#VALUE!</v>
      </c>
      <c r="CD272" s="147" t="e">
        <f aca="false">BZ272-CA272</f>
        <v>#VALUE!</v>
      </c>
      <c r="CE272" s="188" t="e">
        <f aca="false">CB272-CC272</f>
        <v>#VALUE!</v>
      </c>
      <c r="CI272" s="22" t="n">
        <f aca="false">$CI$4</f>
        <v>0.2</v>
      </c>
      <c r="CL272" s="23" t="n">
        <f aca="false">CL268</f>
        <v>0.25</v>
      </c>
    </row>
    <row r="273" customFormat="false" ht="13.25" hidden="false" customHeight="true" outlineLevel="0" collapsed="false">
      <c r="A273" s="151" t="s">
        <v>368</v>
      </c>
      <c r="B273" s="152" t="n">
        <v>7.9</v>
      </c>
      <c r="C273" s="152" t="n">
        <v>769.1</v>
      </c>
      <c r="D273" s="153" t="n">
        <v>56</v>
      </c>
      <c r="E273" s="154" t="s">
        <v>78</v>
      </c>
      <c r="F273" s="153" t="n">
        <v>4.5</v>
      </c>
      <c r="G273" s="115" t="n">
        <v>0.25</v>
      </c>
      <c r="H273" s="116" t="n">
        <f aca="false">RANDBETWEEN(80,100)/100</f>
        <v>0.89</v>
      </c>
      <c r="I273" s="117"/>
      <c r="J273" s="118"/>
      <c r="K273" s="119"/>
      <c r="L273" s="118"/>
      <c r="M273" s="179"/>
      <c r="N273" s="121"/>
      <c r="P273" s="121"/>
      <c r="Q273" s="151" t="s">
        <v>368</v>
      </c>
      <c r="R273" s="152" t="n">
        <v>0.6</v>
      </c>
      <c r="S273" s="152" t="n">
        <v>745.5</v>
      </c>
      <c r="T273" s="153" t="n">
        <v>92</v>
      </c>
      <c r="U273" s="154" t="s">
        <v>78</v>
      </c>
      <c r="V273" s="153" t="n">
        <v>1</v>
      </c>
      <c r="W273" s="115" t="n">
        <v>0.9</v>
      </c>
      <c r="X273" s="116" t="n">
        <f aca="false">RANDBETWEEN(80,100)/100</f>
        <v>0.94</v>
      </c>
      <c r="Y273" s="117"/>
      <c r="Z273" s="118"/>
      <c r="AA273" s="119"/>
      <c r="AB273" s="123"/>
      <c r="AC273" s="124"/>
      <c r="AG273" s="186"/>
      <c r="AM273" s="128" t="n">
        <f aca="false">AM272-1</f>
        <v>44693</v>
      </c>
      <c r="AN273" s="129" t="str">
        <f aca="false">TEXT(AM273,"дддд")</f>
        <v>четверг</v>
      </c>
      <c r="AO273" s="130" t="n">
        <v>1</v>
      </c>
      <c r="AP273" s="131" t="n">
        <v>1</v>
      </c>
      <c r="AQ273" s="131" t="n">
        <f aca="false">RANDBETWEEN(0,1)</f>
        <v>1</v>
      </c>
      <c r="AR273" s="131" t="n">
        <v>1</v>
      </c>
      <c r="AS273" s="131" t="n">
        <f aca="false">RANDBETWEEN(0,1)</f>
        <v>0</v>
      </c>
      <c r="AT273" s="131" t="n">
        <v>1</v>
      </c>
      <c r="AU273" s="131" t="n">
        <f aca="false">RANDBETWEEN(0,1)</f>
        <v>0</v>
      </c>
      <c r="AV273" s="131" t="n">
        <v>0</v>
      </c>
      <c r="AW273" s="131" t="n">
        <f aca="false">RANDBETWEEN(0,1)</f>
        <v>1</v>
      </c>
      <c r="AX273" s="131" t="n">
        <f aca="false">RANDBETWEEN(0,1)</f>
        <v>0</v>
      </c>
      <c r="AY273" s="131" t="n">
        <f aca="false">RANDBETWEEN(0,1)</f>
        <v>0</v>
      </c>
      <c r="AZ273" s="131" t="n">
        <v>1</v>
      </c>
      <c r="BA273" s="131" t="n">
        <f aca="false">RANDBETWEEN(0,1)</f>
        <v>1</v>
      </c>
      <c r="BB273" s="131" t="n">
        <v>1</v>
      </c>
      <c r="BC273" s="131" t="n">
        <f aca="false">RANDBETWEEN(0,1)</f>
        <v>0</v>
      </c>
      <c r="BD273" s="131" t="n">
        <f aca="false">RANDBETWEEN(0,1)</f>
        <v>0</v>
      </c>
      <c r="BE273" s="132" t="n">
        <f aca="false">RANDBETWEEN(40/6,70/6)/10*$AK$24</f>
        <v>960</v>
      </c>
      <c r="BF273" s="133" t="n">
        <f aca="false">RANDBETWEEN(60,100)/100</f>
        <v>0.67</v>
      </c>
      <c r="BG273" s="132" t="n">
        <f aca="false">(AO273*$AK$8+AP273*$AK$9+AQ273*$AK$10+AR273*$AK$11+AS273*$AK$12+AT273*$AK$13+AU273*$AK$14+AV273*$AK$15+AW273*$AK$16+AX273*$AK$17+AY273*$AK$18+AZ273*$AK$19+BA273*$AK$20+BB273*$AK$21+BC273*$AK$22+BD273*$AK$23+BE273) * BF273</f>
        <v>6378.4</v>
      </c>
      <c r="BH273" s="133" t="n">
        <f aca="false">RANDBETWEEN(80,100)/100</f>
        <v>0.95</v>
      </c>
      <c r="BI273" s="132" t="n">
        <f aca="false">(AO273*$AK$8+AP273*$AK$9+AQ273*$AK$10+AR273*$AK$11+AS273*$AK$12+AT273*$AK$13+AU273*$AK$14+AV273*$AK$15+AW273*$AK$16+AX273*$AK$17+AY273*$AK$18+AZ273*$AK$19+BA273*$AK$20+BB273*$AK$21+BC273*$AK$22+BD273*$AK$23+BE273) * BH273</f>
        <v>9044</v>
      </c>
      <c r="BN273" s="134"/>
      <c r="BO273" s="135"/>
      <c r="BP273" s="156" t="n">
        <f aca="false">M2120</f>
        <v>40984.4878125</v>
      </c>
      <c r="BQ273" s="157" t="n">
        <f aca="false">AC2120</f>
        <v>9910.663334375</v>
      </c>
      <c r="BT273" s="82"/>
      <c r="BU273" s="158"/>
      <c r="BV273" s="140" t="n">
        <f aca="false">QUOTIENT(BW273,$BW$5)</f>
        <v>66</v>
      </c>
      <c r="BW273" s="17" t="n">
        <v>265</v>
      </c>
      <c r="BX273" s="141"/>
      <c r="BY273" s="191" t="s">
        <v>84</v>
      </c>
      <c r="BZ273" s="160" t="e">
        <f aca="true">INDIRECT( ADDRESS(CELL("строка",BG273)-BW273+BV273,68)) * CL273</f>
        <v>#VALUE!</v>
      </c>
      <c r="CA273" s="161" t="e">
        <f aca="true">INDIRECT( ADDRESS(CELL("строка",BG273)-BW273+BV273,59)) *CI273</f>
        <v>#VALUE!</v>
      </c>
      <c r="CB273" s="162" t="e">
        <f aca="true">INDIRECT( ADDRESS(CELL("строка",BG273)-BW273+BV273,69)) * CL273</f>
        <v>#VALUE!</v>
      </c>
      <c r="CC273" s="163" t="e">
        <f aca="true">INDIRECT( ADDRESS(CELL("строка",BG273)-BW273+BV273,61)) *CI273</f>
        <v>#VALUE!</v>
      </c>
      <c r="CD273" s="164" t="e">
        <f aca="false">BZ273-CA273</f>
        <v>#VALUE!</v>
      </c>
      <c r="CE273" s="189" t="e">
        <f aca="false">CB273-CC273</f>
        <v>#VALUE!</v>
      </c>
      <c r="CI273" s="22" t="n">
        <f aca="false">$CI$5</f>
        <v>0.3</v>
      </c>
      <c r="CL273" s="23" t="n">
        <f aca="false">CL269</f>
        <v>0.25</v>
      </c>
    </row>
    <row r="274" customFormat="false" ht="13.25" hidden="false" customHeight="true" outlineLevel="0" collapsed="false">
      <c r="A274" s="151" t="s">
        <v>369</v>
      </c>
      <c r="B274" s="152" t="n">
        <v>3</v>
      </c>
      <c r="C274" s="152" t="n">
        <v>769.6</v>
      </c>
      <c r="D274" s="153" t="n">
        <v>76</v>
      </c>
      <c r="E274" s="154" t="s">
        <v>78</v>
      </c>
      <c r="F274" s="153" t="n">
        <v>1.5</v>
      </c>
      <c r="G274" s="115" t="n">
        <v>0.95</v>
      </c>
      <c r="H274" s="116" t="n">
        <f aca="false">RANDBETWEEN(80,100)/100</f>
        <v>0.9</v>
      </c>
      <c r="I274" s="117"/>
      <c r="J274" s="118"/>
      <c r="K274" s="119"/>
      <c r="L274" s="118"/>
      <c r="M274" s="179"/>
      <c r="N274" s="121"/>
      <c r="P274" s="121"/>
      <c r="Q274" s="151" t="s">
        <v>369</v>
      </c>
      <c r="R274" s="152" t="n">
        <v>-0.7</v>
      </c>
      <c r="S274" s="152" t="n">
        <v>745.7</v>
      </c>
      <c r="T274" s="153" t="n">
        <v>95</v>
      </c>
      <c r="U274" s="154" t="s">
        <v>78</v>
      </c>
      <c r="V274" s="153" t="n">
        <v>1</v>
      </c>
      <c r="W274" s="115" t="n">
        <v>0.9</v>
      </c>
      <c r="X274" s="116" t="n">
        <f aca="false">RANDBETWEEN(80,100)/100</f>
        <v>0.8</v>
      </c>
      <c r="Y274" s="117"/>
      <c r="Z274" s="118"/>
      <c r="AA274" s="119"/>
      <c r="AB274" s="123"/>
      <c r="AC274" s="124"/>
      <c r="AG274" s="186"/>
      <c r="AM274" s="128" t="n">
        <f aca="false">AM273-1</f>
        <v>44692</v>
      </c>
      <c r="AN274" s="129" t="str">
        <f aca="false">TEXT(AM274,"дддд")</f>
        <v>среда</v>
      </c>
      <c r="AO274" s="130" t="n">
        <v>1</v>
      </c>
      <c r="AP274" s="131" t="n">
        <v>1</v>
      </c>
      <c r="AQ274" s="131" t="n">
        <f aca="false">RANDBETWEEN(0,1)</f>
        <v>0</v>
      </c>
      <c r="AR274" s="131" t="n">
        <v>1</v>
      </c>
      <c r="AS274" s="131" t="n">
        <f aca="false">RANDBETWEEN(0,1)</f>
        <v>1</v>
      </c>
      <c r="AT274" s="131" t="n">
        <v>1</v>
      </c>
      <c r="AU274" s="131" t="n">
        <f aca="false">RANDBETWEEN(0,1)</f>
        <v>1</v>
      </c>
      <c r="AV274" s="131" t="n">
        <v>0</v>
      </c>
      <c r="AW274" s="131" t="n">
        <f aca="false">RANDBETWEEN(0,1)</f>
        <v>1</v>
      </c>
      <c r="AX274" s="131" t="n">
        <f aca="false">RANDBETWEEN(0,1)</f>
        <v>1</v>
      </c>
      <c r="AY274" s="131" t="n">
        <f aca="false">RANDBETWEEN(0,1)</f>
        <v>1</v>
      </c>
      <c r="AZ274" s="131" t="n">
        <v>1</v>
      </c>
      <c r="BA274" s="131" t="n">
        <f aca="false">RANDBETWEEN(0,1)</f>
        <v>1</v>
      </c>
      <c r="BB274" s="131" t="n">
        <v>1</v>
      </c>
      <c r="BC274" s="131" t="n">
        <f aca="false">RANDBETWEEN(0,1)</f>
        <v>1</v>
      </c>
      <c r="BD274" s="131" t="n">
        <f aca="false">RANDBETWEEN(0,1)</f>
        <v>0</v>
      </c>
      <c r="BE274" s="132" t="n">
        <f aca="false">RANDBETWEEN(40/6,70/6)/10*$AK$24</f>
        <v>1320</v>
      </c>
      <c r="BF274" s="133" t="n">
        <f aca="false">RANDBETWEEN(60,100)/100</f>
        <v>0.82</v>
      </c>
      <c r="BG274" s="132" t="n">
        <f aca="false">(AO274*$AK$8+AP274*$AK$9+AQ274*$AK$10+AR274*$AK$11+AS274*$AK$12+AT274*$AK$13+AU274*$AK$14+AV274*$AK$15+AW274*$AK$16+AX274*$AK$17+AY274*$AK$18+AZ274*$AK$19+BA274*$AK$20+BB274*$AK$21+BC274*$AK$22+BD274*$AK$23+BE274) * BF274</f>
        <v>10938.8</v>
      </c>
      <c r="BH274" s="133" t="n">
        <f aca="false">RANDBETWEEN(80,100)/100</f>
        <v>0.83</v>
      </c>
      <c r="BI274" s="132" t="n">
        <f aca="false">(AO274*$AK$8+AP274*$AK$9+AQ274*$AK$10+AR274*$AK$11+AS274*$AK$12+AT274*$AK$13+AU274*$AK$14+AV274*$AK$15+AW274*$AK$16+AX274*$AK$17+AY274*$AK$18+AZ274*$AK$19+BA274*$AK$20+BB274*$AK$21+BC274*$AK$22+BD274*$AK$23+BE274) * BH274</f>
        <v>11072.2</v>
      </c>
      <c r="BN274" s="134"/>
      <c r="BO274" s="135"/>
      <c r="BP274" s="156" t="n">
        <f aca="false">M2128</f>
        <v>40667.2039778646</v>
      </c>
      <c r="BQ274" s="157" t="n">
        <f aca="false">AC2128</f>
        <v>10503.5013984375</v>
      </c>
      <c r="BT274" s="82"/>
      <c r="BU274" s="158"/>
      <c r="BV274" s="140" t="n">
        <f aca="false">QUOTIENT(BW274,$BW$5)</f>
        <v>66</v>
      </c>
      <c r="BW274" s="17" t="n">
        <v>266</v>
      </c>
      <c r="BX274" s="141"/>
      <c r="BY274" s="191" t="s">
        <v>58</v>
      </c>
      <c r="BZ274" s="160" t="e">
        <f aca="true">INDIRECT( ADDRESS(CELL("строка",BG274)-BW274+BV274,68)) * CL274</f>
        <v>#VALUE!</v>
      </c>
      <c r="CA274" s="161" t="e">
        <f aca="true">INDIRECT( ADDRESS(CELL("строка",BG274)-BW274+BV274,59)) *CI274</f>
        <v>#VALUE!</v>
      </c>
      <c r="CB274" s="162" t="e">
        <f aca="true">INDIRECT( ADDRESS(CELL("строка",BG274)-BW274+BV274,69)) * CL274</f>
        <v>#VALUE!</v>
      </c>
      <c r="CC274" s="163" t="e">
        <f aca="true">INDIRECT( ADDRESS(CELL("строка",BG274)-BW274+BV274,61)) *CI274</f>
        <v>#VALUE!</v>
      </c>
      <c r="CD274" s="164" t="e">
        <f aca="false">BZ274-CA274</f>
        <v>#VALUE!</v>
      </c>
      <c r="CE274" s="189" t="e">
        <f aca="false">CB274-CC274</f>
        <v>#VALUE!</v>
      </c>
      <c r="CI274" s="22" t="n">
        <f aca="false">$CI$6</f>
        <v>0.4</v>
      </c>
      <c r="CL274" s="23" t="n">
        <f aca="false">CL270</f>
        <v>0.25</v>
      </c>
    </row>
    <row r="275" customFormat="false" ht="13.25" hidden="false" customHeight="true" outlineLevel="0" collapsed="false">
      <c r="A275" s="151" t="s">
        <v>370</v>
      </c>
      <c r="B275" s="152" t="n">
        <v>2.4</v>
      </c>
      <c r="C275" s="152" t="n">
        <v>769.3</v>
      </c>
      <c r="D275" s="153" t="n">
        <v>80</v>
      </c>
      <c r="E275" s="154" t="s">
        <v>78</v>
      </c>
      <c r="F275" s="153" t="n">
        <v>3</v>
      </c>
      <c r="G275" s="115" t="n">
        <v>0.9</v>
      </c>
      <c r="H275" s="116" t="n">
        <f aca="false">RANDBETWEEN(80,100)/100</f>
        <v>0.92</v>
      </c>
      <c r="I275" s="117"/>
      <c r="J275" s="118"/>
      <c r="K275" s="119"/>
      <c r="L275" s="118"/>
      <c r="M275" s="179"/>
      <c r="N275" s="121"/>
      <c r="P275" s="121"/>
      <c r="Q275" s="151" t="s">
        <v>370</v>
      </c>
      <c r="R275" s="152" t="n">
        <v>-1.3</v>
      </c>
      <c r="S275" s="152" t="n">
        <v>746.2</v>
      </c>
      <c r="T275" s="153" t="n">
        <v>94</v>
      </c>
      <c r="U275" s="154" t="s">
        <v>78</v>
      </c>
      <c r="V275" s="153" t="n">
        <v>1</v>
      </c>
      <c r="W275" s="115" t="n">
        <v>0.9</v>
      </c>
      <c r="X275" s="116" t="n">
        <f aca="false">RANDBETWEEN(80,100)/100</f>
        <v>0.87</v>
      </c>
      <c r="Y275" s="117"/>
      <c r="Z275" s="118"/>
      <c r="AA275" s="119"/>
      <c r="AB275" s="123"/>
      <c r="AC275" s="124"/>
      <c r="AG275" s="186"/>
      <c r="AM275" s="128" t="n">
        <f aca="false">AM274-1</f>
        <v>44691</v>
      </c>
      <c r="AN275" s="129" t="str">
        <f aca="false">TEXT(AM275,"дддд")</f>
        <v>вторник</v>
      </c>
      <c r="AO275" s="130" t="n">
        <v>1</v>
      </c>
      <c r="AP275" s="131" t="n">
        <v>1</v>
      </c>
      <c r="AQ275" s="131" t="n">
        <f aca="false">RANDBETWEEN(0,1)</f>
        <v>1</v>
      </c>
      <c r="AR275" s="131" t="n">
        <v>1</v>
      </c>
      <c r="AS275" s="131" t="n">
        <f aca="false">RANDBETWEEN(0,1)</f>
        <v>1</v>
      </c>
      <c r="AT275" s="131" t="n">
        <v>1</v>
      </c>
      <c r="AU275" s="131" t="n">
        <f aca="false">RANDBETWEEN(0,1)</f>
        <v>1</v>
      </c>
      <c r="AV275" s="131" t="n">
        <v>0</v>
      </c>
      <c r="AW275" s="131" t="n">
        <f aca="false">RANDBETWEEN(0,1)</f>
        <v>1</v>
      </c>
      <c r="AX275" s="131" t="n">
        <f aca="false">RANDBETWEEN(0,1)</f>
        <v>0</v>
      </c>
      <c r="AY275" s="131" t="n">
        <f aca="false">RANDBETWEEN(0,1)</f>
        <v>1</v>
      </c>
      <c r="AZ275" s="131" t="n">
        <v>1</v>
      </c>
      <c r="BA275" s="131" t="n">
        <f aca="false">RANDBETWEEN(0,1)</f>
        <v>0</v>
      </c>
      <c r="BB275" s="131" t="n">
        <v>1</v>
      </c>
      <c r="BC275" s="131" t="n">
        <f aca="false">RANDBETWEEN(0,1)</f>
        <v>1</v>
      </c>
      <c r="BD275" s="131" t="n">
        <f aca="false">RANDBETWEEN(0,1)</f>
        <v>1</v>
      </c>
      <c r="BE275" s="132" t="n">
        <f aca="false">RANDBETWEEN(40/6,70/6)/10*$AK$24</f>
        <v>960</v>
      </c>
      <c r="BF275" s="133" t="n">
        <f aca="false">RANDBETWEEN(60,100)/100</f>
        <v>0.69</v>
      </c>
      <c r="BG275" s="132" t="n">
        <f aca="false">(AO275*$AK$8+AP275*$AK$9+AQ275*$AK$10+AR275*$AK$11+AS275*$AK$12+AT275*$AK$13+AU275*$AK$14+AV275*$AK$15+AW275*$AK$16+AX275*$AK$17+AY275*$AK$18+AZ275*$AK$19+BA275*$AK$20+BB275*$AK$21+BC275*$AK$22+BD275*$AK$23+BE275) * BF275</f>
        <v>8183.4</v>
      </c>
      <c r="BH275" s="133" t="n">
        <f aca="false">RANDBETWEEN(80,100)/100</f>
        <v>0.96</v>
      </c>
      <c r="BI275" s="132" t="n">
        <f aca="false">(AO275*$AK$8+AP275*$AK$9+AQ275*$AK$10+AR275*$AK$11+AS275*$AK$12+AT275*$AK$13+AU275*$AK$14+AV275*$AK$15+AW275*$AK$16+AX275*$AK$17+AY275*$AK$18+AZ275*$AK$19+BA275*$AK$20+BB275*$AK$21+BC275*$AK$22+BD275*$AK$23+BE275) * BH275</f>
        <v>11385.6</v>
      </c>
      <c r="BN275" s="134"/>
      <c r="BO275" s="135"/>
      <c r="BP275" s="156" t="n">
        <f aca="false">M2136</f>
        <v>35184.4170708333</v>
      </c>
      <c r="BQ275" s="157" t="n">
        <f aca="false">AC2136</f>
        <v>13765.692909375</v>
      </c>
      <c r="BT275" s="82" t="e">
        <f aca="false">IF(SUM(CD272:CD275) &gt; 0,0,(SUM(CD272:CD275))/(-$BM$10*1000))</f>
        <v>#VALUE!</v>
      </c>
      <c r="BU275" s="158" t="e">
        <f aca="false">IF(SUM(CE272:CE275) &gt; 0,0,(SUM(CE272:CE275))/(-$BM$10*1000))</f>
        <v>#VALUE!</v>
      </c>
      <c r="BV275" s="140" t="n">
        <f aca="false">QUOTIENT(BW275,$BW$5)</f>
        <v>66</v>
      </c>
      <c r="BW275" s="17" t="n">
        <v>267</v>
      </c>
      <c r="BX275" s="141"/>
      <c r="BY275" s="192" t="s">
        <v>75</v>
      </c>
      <c r="BZ275" s="172" t="e">
        <f aca="true">INDIRECT( ADDRESS(CELL("строка",BG275)-BW275+BV275,68)) * CL275</f>
        <v>#VALUE!</v>
      </c>
      <c r="CA275" s="173" t="e">
        <f aca="true">INDIRECT( ADDRESS(CELL("строка",BG275)-BW275+BV275,59)) * CI275</f>
        <v>#VALUE!</v>
      </c>
      <c r="CB275" s="174" t="e">
        <f aca="true">INDIRECT( ADDRESS(CELL("строка",BG275)-BW275+BV275,69)) * CL275</f>
        <v>#VALUE!</v>
      </c>
      <c r="CC275" s="175" t="e">
        <f aca="true">INDIRECT( ADDRESS(CELL("строка",BG275)-BW275+BV275,61)) *CI275</f>
        <v>#VALUE!</v>
      </c>
      <c r="CD275" s="176" t="e">
        <f aca="false">BZ275-CA275</f>
        <v>#VALUE!</v>
      </c>
      <c r="CE275" s="187" t="e">
        <f aca="false">CB275-CC275</f>
        <v>#VALUE!</v>
      </c>
      <c r="CI275" s="178" t="n">
        <f aca="false">$CI$7</f>
        <v>0.1</v>
      </c>
      <c r="CL275" s="23" t="n">
        <f aca="false">CL271</f>
        <v>0.25</v>
      </c>
    </row>
    <row r="276" customFormat="false" ht="13.25" hidden="false" customHeight="true" outlineLevel="0" collapsed="false">
      <c r="A276" s="151" t="s">
        <v>371</v>
      </c>
      <c r="B276" s="152" t="n">
        <v>1.8</v>
      </c>
      <c r="C276" s="152" t="n">
        <v>769.5</v>
      </c>
      <c r="D276" s="153" t="n">
        <v>84</v>
      </c>
      <c r="E276" s="154" t="s">
        <v>107</v>
      </c>
      <c r="F276" s="153" t="n">
        <v>1.5</v>
      </c>
      <c r="G276" s="115" t="n">
        <v>0.9</v>
      </c>
      <c r="H276" s="116" t="n">
        <f aca="false">RANDBETWEEN(80,100)/100</f>
        <v>0.85</v>
      </c>
      <c r="I276" s="117"/>
      <c r="J276" s="118"/>
      <c r="K276" s="119"/>
      <c r="L276" s="118"/>
      <c r="M276" s="179"/>
      <c r="N276" s="121"/>
      <c r="P276" s="121"/>
      <c r="Q276" s="151" t="s">
        <v>371</v>
      </c>
      <c r="R276" s="152" t="n">
        <v>-1.6</v>
      </c>
      <c r="S276" s="152" t="n">
        <v>747.1</v>
      </c>
      <c r="T276" s="153" t="n">
        <v>93</v>
      </c>
      <c r="U276" s="154" t="s">
        <v>78</v>
      </c>
      <c r="V276" s="153" t="n">
        <v>1</v>
      </c>
      <c r="W276" s="115" t="n">
        <v>0.9</v>
      </c>
      <c r="X276" s="116" t="n">
        <f aca="false">RANDBETWEEN(80,100)/100</f>
        <v>0.97</v>
      </c>
      <c r="Y276" s="117"/>
      <c r="Z276" s="118"/>
      <c r="AA276" s="119"/>
      <c r="AB276" s="123"/>
      <c r="AC276" s="124"/>
      <c r="AG276" s="186"/>
      <c r="AM276" s="128" t="n">
        <f aca="false">AM275-1</f>
        <v>44690</v>
      </c>
      <c r="AN276" s="129" t="str">
        <f aca="false">TEXT(AM276,"дддд")</f>
        <v>понедельник</v>
      </c>
      <c r="AO276" s="130" t="n">
        <v>1</v>
      </c>
      <c r="AP276" s="131" t="n">
        <v>1</v>
      </c>
      <c r="AQ276" s="131" t="n">
        <f aca="false">RANDBETWEEN(0,1)</f>
        <v>0</v>
      </c>
      <c r="AR276" s="131" t="n">
        <v>1</v>
      </c>
      <c r="AS276" s="131" t="n">
        <f aca="false">RANDBETWEEN(0,1)</f>
        <v>0</v>
      </c>
      <c r="AT276" s="131" t="n">
        <v>1</v>
      </c>
      <c r="AU276" s="131" t="n">
        <f aca="false">RANDBETWEEN(0,1)</f>
        <v>0</v>
      </c>
      <c r="AV276" s="131" t="n">
        <v>0</v>
      </c>
      <c r="AW276" s="131" t="n">
        <f aca="false">RANDBETWEEN(0,1)</f>
        <v>0</v>
      </c>
      <c r="AX276" s="131" t="n">
        <f aca="false">RANDBETWEEN(0,1)</f>
        <v>1</v>
      </c>
      <c r="AY276" s="131" t="n">
        <f aca="false">RANDBETWEEN(0,1)</f>
        <v>1</v>
      </c>
      <c r="AZ276" s="131" t="n">
        <v>1</v>
      </c>
      <c r="BA276" s="131" t="n">
        <f aca="false">RANDBETWEEN(0,1)</f>
        <v>1</v>
      </c>
      <c r="BB276" s="131" t="n">
        <v>1</v>
      </c>
      <c r="BC276" s="131" t="n">
        <f aca="false">RANDBETWEEN(0,1)</f>
        <v>0</v>
      </c>
      <c r="BD276" s="131" t="n">
        <f aca="false">RANDBETWEEN(0,1)</f>
        <v>0</v>
      </c>
      <c r="BE276" s="132" t="n">
        <f aca="false">RANDBETWEEN(40/6,70/6)/10*$AK$24</f>
        <v>1440</v>
      </c>
      <c r="BF276" s="133" t="n">
        <f aca="false">RANDBETWEEN(60,100)/100</f>
        <v>0.95</v>
      </c>
      <c r="BG276" s="132" t="n">
        <f aca="false">(AO276*$AK$8+AP276*$AK$9+AQ276*$AK$10+AR276*$AK$11+AS276*$AK$12+AT276*$AK$13+AU276*$AK$14+AV276*$AK$15+AW276*$AK$16+AX276*$AK$17+AY276*$AK$18+AZ276*$AK$19+BA276*$AK$20+BB276*$AK$21+BC276*$AK$22+BD276*$AK$23+BE276) * BF276</f>
        <v>10089</v>
      </c>
      <c r="BH276" s="133" t="n">
        <f aca="false">RANDBETWEEN(80,100)/100</f>
        <v>0.94</v>
      </c>
      <c r="BI276" s="132" t="n">
        <f aca="false">(AO276*$AK$8+AP276*$AK$9+AQ276*$AK$10+AR276*$AK$11+AS276*$AK$12+AT276*$AK$13+AU276*$AK$14+AV276*$AK$15+AW276*$AK$16+AX276*$AK$17+AY276*$AK$18+AZ276*$AK$19+BA276*$AK$20+BB276*$AK$21+BC276*$AK$22+BD276*$AK$23+BE276) * BH276</f>
        <v>9982.8</v>
      </c>
      <c r="BN276" s="134"/>
      <c r="BO276" s="135"/>
      <c r="BP276" s="156" t="n">
        <f aca="false">M2144</f>
        <v>14006.5913833333</v>
      </c>
      <c r="BQ276" s="157" t="n">
        <f aca="false">AC2144</f>
        <v>11661.9587</v>
      </c>
      <c r="BT276" s="82" t="s">
        <v>79</v>
      </c>
      <c r="BU276" s="158"/>
      <c r="BV276" s="140" t="n">
        <f aca="false">QUOTIENT(BW276,$BW$5)</f>
        <v>67</v>
      </c>
      <c r="BW276" s="17" t="n">
        <v>268</v>
      </c>
      <c r="BX276" s="141" t="n">
        <f aca="false">DATE(2023,2,(1-QUOTIENT(BW276,$BW$5)))</f>
        <v>44891</v>
      </c>
      <c r="BY276" s="190" t="s">
        <v>80</v>
      </c>
      <c r="BZ276" s="143" t="e">
        <f aca="true">INDIRECT( ADDRESS(CELL("строка",BG276)-BW276+BV276,68)) * CL276</f>
        <v>#VALUE!</v>
      </c>
      <c r="CA276" s="144" t="e">
        <f aca="true">INDIRECT( ADDRESS(CELL("строка",BG276)-BW276+BV276,59)) *CI276</f>
        <v>#VALUE!</v>
      </c>
      <c r="CB276" s="145" t="e">
        <f aca="true">INDIRECT( ADDRESS(CELL("строка",BG276)-BW276+BV276,69)) * CL276</f>
        <v>#VALUE!</v>
      </c>
      <c r="CC276" s="146" t="e">
        <f aca="true">INDIRECT( ADDRESS(CELL("строка",BG276)-BW276+BV276,61)) *CI276</f>
        <v>#VALUE!</v>
      </c>
      <c r="CD276" s="147" t="e">
        <f aca="false">BZ276-CA276</f>
        <v>#VALUE!</v>
      </c>
      <c r="CE276" s="188" t="e">
        <f aca="false">CB276-CC276</f>
        <v>#VALUE!</v>
      </c>
      <c r="CI276" s="22" t="n">
        <f aca="false">$CI$4</f>
        <v>0.2</v>
      </c>
      <c r="CL276" s="23" t="n">
        <f aca="false">CL272</f>
        <v>0.25</v>
      </c>
    </row>
    <row r="277" customFormat="false" ht="13.25" hidden="false" customHeight="true" outlineLevel="0" collapsed="false">
      <c r="A277" s="151" t="s">
        <v>372</v>
      </c>
      <c r="B277" s="152" t="n">
        <v>1.9</v>
      </c>
      <c r="C277" s="152" t="n">
        <v>769.7</v>
      </c>
      <c r="D277" s="153" t="n">
        <v>86</v>
      </c>
      <c r="E277" s="154" t="s">
        <v>78</v>
      </c>
      <c r="F277" s="153" t="n">
        <v>3</v>
      </c>
      <c r="G277" s="115" t="n">
        <v>0.9</v>
      </c>
      <c r="H277" s="116" t="n">
        <f aca="false">RANDBETWEEN(80,100)/100</f>
        <v>0.98</v>
      </c>
      <c r="I277" s="117"/>
      <c r="J277" s="118"/>
      <c r="K277" s="119"/>
      <c r="L277" s="118"/>
      <c r="M277" s="179"/>
      <c r="N277" s="121"/>
      <c r="P277" s="121"/>
      <c r="Q277" s="151" t="s">
        <v>372</v>
      </c>
      <c r="R277" s="152" t="n">
        <v>-1.7</v>
      </c>
      <c r="S277" s="152" t="n">
        <v>747.7</v>
      </c>
      <c r="T277" s="153" t="n">
        <v>92</v>
      </c>
      <c r="U277" s="154" t="s">
        <v>78</v>
      </c>
      <c r="V277" s="153" t="n">
        <v>1</v>
      </c>
      <c r="W277" s="115" t="n">
        <v>0.9</v>
      </c>
      <c r="X277" s="116" t="n">
        <f aca="false">RANDBETWEEN(80,100)/100</f>
        <v>1</v>
      </c>
      <c r="Y277" s="117"/>
      <c r="Z277" s="118"/>
      <c r="AA277" s="119"/>
      <c r="AB277" s="123"/>
      <c r="AC277" s="124"/>
      <c r="AG277" s="186"/>
      <c r="AM277" s="128" t="n">
        <f aca="false">AM276-1</f>
        <v>44689</v>
      </c>
      <c r="AN277" s="129" t="str">
        <f aca="false">TEXT(AM277,"дддд")</f>
        <v>воскресенье</v>
      </c>
      <c r="AO277" s="130" t="n">
        <v>1</v>
      </c>
      <c r="AP277" s="131" t="n">
        <v>1</v>
      </c>
      <c r="AQ277" s="131" t="n">
        <f aca="false">RANDBETWEEN(0,1)</f>
        <v>1</v>
      </c>
      <c r="AR277" s="131" t="n">
        <v>1</v>
      </c>
      <c r="AS277" s="131" t="n">
        <f aca="false">RANDBETWEEN(0,1)</f>
        <v>0</v>
      </c>
      <c r="AT277" s="131" t="n">
        <v>1</v>
      </c>
      <c r="AU277" s="131" t="n">
        <f aca="false">RANDBETWEEN(0,1)</f>
        <v>0</v>
      </c>
      <c r="AV277" s="131" t="n">
        <v>0</v>
      </c>
      <c r="AW277" s="131" t="n">
        <f aca="false">RANDBETWEEN(0,1)</f>
        <v>0</v>
      </c>
      <c r="AX277" s="131" t="n">
        <f aca="false">RANDBETWEEN(0,1)</f>
        <v>1</v>
      </c>
      <c r="AY277" s="131" t="n">
        <f aca="false">RANDBETWEEN(0,1)</f>
        <v>0</v>
      </c>
      <c r="AZ277" s="131" t="n">
        <v>1</v>
      </c>
      <c r="BA277" s="131" t="n">
        <f aca="false">RANDBETWEEN(0,1)</f>
        <v>0</v>
      </c>
      <c r="BB277" s="131" t="n">
        <v>1</v>
      </c>
      <c r="BC277" s="131" t="n">
        <f aca="false">RANDBETWEEN(0,1)</f>
        <v>1</v>
      </c>
      <c r="BD277" s="131" t="n">
        <f aca="false">RANDBETWEEN(0,1)</f>
        <v>1</v>
      </c>
      <c r="BE277" s="132" t="n">
        <f aca="false">RANDBETWEEN(40/6,70/6)/10*$AK$24</f>
        <v>960</v>
      </c>
      <c r="BF277" s="133" t="n">
        <f aca="false">RANDBETWEEN(60,100)/100</f>
        <v>0.6</v>
      </c>
      <c r="BG277" s="132" t="n">
        <f aca="false">(AO277*$AK$8+AP277*$AK$9+AQ277*$AK$10+AR277*$AK$11+AS277*$AK$12+AT277*$AK$13+AU277*$AK$14+AV277*$AK$15+AW277*$AK$16+AX277*$AK$17+AY277*$AK$18+AZ277*$AK$19+BA277*$AK$20+BB277*$AK$21+BC277*$AK$22+BD277*$AK$23+BE277) * BF277</f>
        <v>5352</v>
      </c>
      <c r="BH277" s="133" t="n">
        <f aca="false">RANDBETWEEN(80,100)/100</f>
        <v>0.96</v>
      </c>
      <c r="BI277" s="132" t="n">
        <f aca="false">(AO277*$AK$8+AP277*$AK$9+AQ277*$AK$10+AR277*$AK$11+AS277*$AK$12+AT277*$AK$13+AU277*$AK$14+AV277*$AK$15+AW277*$AK$16+AX277*$AK$17+AY277*$AK$18+AZ277*$AK$19+BA277*$AK$20+BB277*$AK$21+BC277*$AK$22+BD277*$AK$23+BE277) * BH277</f>
        <v>8563.2</v>
      </c>
      <c r="BN277" s="134"/>
      <c r="BO277" s="135"/>
      <c r="BP277" s="156" t="n">
        <f aca="false">M2152</f>
        <v>10393.06</v>
      </c>
      <c r="BQ277" s="157" t="n">
        <f aca="false">AC2152</f>
        <v>9176.7421875</v>
      </c>
      <c r="BT277" s="82"/>
      <c r="BU277" s="158"/>
      <c r="BV277" s="140" t="n">
        <f aca="false">QUOTIENT(BW277,$BW$5)</f>
        <v>67</v>
      </c>
      <c r="BW277" s="17" t="n">
        <v>269</v>
      </c>
      <c r="BX277" s="141"/>
      <c r="BY277" s="191" t="s">
        <v>84</v>
      </c>
      <c r="BZ277" s="160" t="e">
        <f aca="true">INDIRECT( ADDRESS(CELL("строка",BG277)-BW277+BV277,68)) * CL277</f>
        <v>#VALUE!</v>
      </c>
      <c r="CA277" s="161" t="e">
        <f aca="true">INDIRECT( ADDRESS(CELL("строка",BG277)-BW277+BV277,59)) *CI277</f>
        <v>#VALUE!</v>
      </c>
      <c r="CB277" s="162" t="e">
        <f aca="true">INDIRECT( ADDRESS(CELL("строка",BG277)-BW277+BV277,69)) * CL277</f>
        <v>#VALUE!</v>
      </c>
      <c r="CC277" s="163" t="e">
        <f aca="true">INDIRECT( ADDRESS(CELL("строка",BG277)-BW277+BV277,61)) *CI277</f>
        <v>#VALUE!</v>
      </c>
      <c r="CD277" s="164" t="e">
        <f aca="false">BZ277-CA277</f>
        <v>#VALUE!</v>
      </c>
      <c r="CE277" s="189" t="e">
        <f aca="false">CB277-CC277</f>
        <v>#VALUE!</v>
      </c>
      <c r="CI277" s="22" t="n">
        <f aca="false">$CI$5</f>
        <v>0.3</v>
      </c>
      <c r="CL277" s="23" t="n">
        <f aca="false">CL273</f>
        <v>0.25</v>
      </c>
    </row>
    <row r="278" customFormat="false" ht="13.25" hidden="false" customHeight="true" outlineLevel="0" collapsed="false">
      <c r="A278" s="151" t="s">
        <v>373</v>
      </c>
      <c r="B278" s="152" t="n">
        <v>1.3</v>
      </c>
      <c r="C278" s="152" t="n">
        <v>770</v>
      </c>
      <c r="D278" s="153" t="n">
        <v>85</v>
      </c>
      <c r="E278" s="154" t="s">
        <v>91</v>
      </c>
      <c r="F278" s="153" t="n">
        <v>1.5</v>
      </c>
      <c r="G278" s="182" t="s">
        <v>194</v>
      </c>
      <c r="H278" s="116" t="n">
        <f aca="false">RANDBETWEEN(80,100)/100</f>
        <v>0.81</v>
      </c>
      <c r="I278" s="117" t="n">
        <v>0.366215277777778</v>
      </c>
      <c r="J278" s="118" t="n">
        <v>0.366215277777778</v>
      </c>
      <c r="K278" s="119" t="n">
        <f aca="false">(J278 * 24) * $B$3 * $F$3 * (1 - 0.7*AVERAGE(G278:G285)) * AVERAGE(H278:H285)</f>
        <v>4935.204975</v>
      </c>
      <c r="L278" s="118" t="n">
        <f aca="false">IF(AVERAGE(F278:F285)&gt; $J$3, $B$4*$F$4*AVERAGE(F278:F285)/$B$5*24*AVERAGE(H278:H285), $B$4*$F$4*AVERAGE(F278:F285)/$B$5*24*AVERAGE(H278:H285) * 0.2)</f>
        <v>3743.4</v>
      </c>
      <c r="M278" s="179" t="n">
        <f aca="false">K278+L278</f>
        <v>8678.604975</v>
      </c>
      <c r="N278" s="121"/>
      <c r="P278" s="121"/>
      <c r="Q278" s="151" t="s">
        <v>373</v>
      </c>
      <c r="R278" s="152" t="n">
        <v>-1.7</v>
      </c>
      <c r="S278" s="152" t="n">
        <v>748.1</v>
      </c>
      <c r="T278" s="153" t="n">
        <v>92</v>
      </c>
      <c r="U278" s="154" t="s">
        <v>78</v>
      </c>
      <c r="V278" s="153" t="n">
        <v>1</v>
      </c>
      <c r="W278" s="115" t="n">
        <v>0.9</v>
      </c>
      <c r="X278" s="116" t="n">
        <f aca="false">RANDBETWEEN(80,100)/100</f>
        <v>0.82</v>
      </c>
      <c r="Y278" s="117" t="n">
        <v>0.293935185185185</v>
      </c>
      <c r="Z278" s="118" t="n">
        <v>0.293935185185185</v>
      </c>
      <c r="AA278" s="119" t="n">
        <f aca="false">(Z278 * 24) * $B$3 * $F$3 * (1 - 0.7 * AVERAGE(W278:W285)) * AVERAGE(X278:X285)</f>
        <v>2878.477875</v>
      </c>
      <c r="AB278" s="123" t="n">
        <f aca="false">IF(AVERAGE(V278:V285)&gt; $J$3, $B$4*$F$4*AVERAGE(V278:V285)/$B$5*24*AVERAGE(X278:X285), $B$4*$F$4*AVERAGE(V278:V285)/$B$5*24*AVERAGE(X278:X285) * 0.2)</f>
        <v>744</v>
      </c>
      <c r="AC278" s="124" t="n">
        <f aca="false">AA278+AB278</f>
        <v>3622.477875</v>
      </c>
      <c r="AG278" s="186"/>
      <c r="AM278" s="128" t="n">
        <f aca="false">AM277-1</f>
        <v>44688</v>
      </c>
      <c r="AN278" s="129" t="str">
        <f aca="false">TEXT(AM278,"дддд")</f>
        <v>суббота</v>
      </c>
      <c r="AO278" s="130" t="n">
        <v>1</v>
      </c>
      <c r="AP278" s="131" t="n">
        <v>1</v>
      </c>
      <c r="AQ278" s="131" t="n">
        <f aca="false">RANDBETWEEN(0,1)</f>
        <v>1</v>
      </c>
      <c r="AR278" s="131" t="n">
        <v>1</v>
      </c>
      <c r="AS278" s="131" t="n">
        <f aca="false">RANDBETWEEN(0,1)</f>
        <v>0</v>
      </c>
      <c r="AT278" s="131" t="n">
        <v>1</v>
      </c>
      <c r="AU278" s="131" t="n">
        <f aca="false">RANDBETWEEN(0,1)</f>
        <v>1</v>
      </c>
      <c r="AV278" s="131" t="n">
        <v>0</v>
      </c>
      <c r="AW278" s="131" t="n">
        <f aca="false">RANDBETWEEN(0,1)</f>
        <v>0</v>
      </c>
      <c r="AX278" s="131" t="n">
        <f aca="false">RANDBETWEEN(0,1)</f>
        <v>1</v>
      </c>
      <c r="AY278" s="131" t="n">
        <f aca="false">RANDBETWEEN(0,1)</f>
        <v>0</v>
      </c>
      <c r="AZ278" s="131" t="n">
        <v>1</v>
      </c>
      <c r="BA278" s="131" t="n">
        <f aca="false">RANDBETWEEN(0,1)</f>
        <v>1</v>
      </c>
      <c r="BB278" s="131" t="n">
        <v>1</v>
      </c>
      <c r="BC278" s="131" t="n">
        <f aca="false">RANDBETWEEN(0,1)</f>
        <v>0</v>
      </c>
      <c r="BD278" s="131" t="n">
        <f aca="false">RANDBETWEEN(0,1)</f>
        <v>0</v>
      </c>
      <c r="BE278" s="132" t="n">
        <f aca="false">RANDBETWEEN(40/6,70/6)/10*$AK$24</f>
        <v>1200</v>
      </c>
      <c r="BF278" s="133" t="n">
        <f aca="false">RANDBETWEEN(60,100)/100</f>
        <v>0.75</v>
      </c>
      <c r="BG278" s="132" t="n">
        <f aca="false">(AO278*$AK$8+AP278*$AK$9+AQ278*$AK$10+AR278*$AK$11+AS278*$AK$12+AT278*$AK$13+AU278*$AK$14+AV278*$AK$15+AW278*$AK$16+AX278*$AK$17+AY278*$AK$18+AZ278*$AK$19+BA278*$AK$20+BB278*$AK$21+BC278*$AK$22+BD278*$AK$23+BE278) * BF278</f>
        <v>7230</v>
      </c>
      <c r="BH278" s="133" t="n">
        <f aca="false">RANDBETWEEN(80,100)/100</f>
        <v>0.99</v>
      </c>
      <c r="BI278" s="132" t="n">
        <f aca="false">(AO278*$AK$8+AP278*$AK$9+AQ278*$AK$10+AR278*$AK$11+AS278*$AK$12+AT278*$AK$13+AU278*$AK$14+AV278*$AK$15+AW278*$AK$16+AX278*$AK$17+AY278*$AK$18+AZ278*$AK$19+BA278*$AK$20+BB278*$AK$21+BC278*$AK$22+BD278*$AK$23+BE278) * BH278</f>
        <v>9543.6</v>
      </c>
      <c r="BN278" s="134"/>
      <c r="BO278" s="135"/>
      <c r="BP278" s="156" t="n">
        <f aca="false">M2160</f>
        <v>69421.4664416667</v>
      </c>
      <c r="BQ278" s="157" t="n">
        <f aca="false">AC2160</f>
        <v>11424.9640875</v>
      </c>
      <c r="BT278" s="82"/>
      <c r="BU278" s="158"/>
      <c r="BV278" s="140" t="n">
        <f aca="false">QUOTIENT(BW278,$BW$5)</f>
        <v>67</v>
      </c>
      <c r="BW278" s="17" t="n">
        <v>270</v>
      </c>
      <c r="BX278" s="141"/>
      <c r="BY278" s="191" t="s">
        <v>58</v>
      </c>
      <c r="BZ278" s="160" t="e">
        <f aca="true">INDIRECT( ADDRESS(CELL("строка",BG278)-BW278+BV278,68)) * CL278</f>
        <v>#VALUE!</v>
      </c>
      <c r="CA278" s="161" t="e">
        <f aca="true">INDIRECT( ADDRESS(CELL("строка",BG278)-BW278+BV278,59)) *CI278</f>
        <v>#VALUE!</v>
      </c>
      <c r="CB278" s="162" t="e">
        <f aca="true">INDIRECT( ADDRESS(CELL("строка",BG278)-BW278+BV278,69)) * CL278</f>
        <v>#VALUE!</v>
      </c>
      <c r="CC278" s="163" t="e">
        <f aca="true">INDIRECT( ADDRESS(CELL("строка",BG278)-BW278+BV278,61)) *CI278</f>
        <v>#VALUE!</v>
      </c>
      <c r="CD278" s="164" t="e">
        <f aca="false">BZ278-CA278</f>
        <v>#VALUE!</v>
      </c>
      <c r="CE278" s="189" t="e">
        <f aca="false">CB278-CC278</f>
        <v>#VALUE!</v>
      </c>
      <c r="CI278" s="22" t="n">
        <f aca="false">$CI$6</f>
        <v>0.4</v>
      </c>
      <c r="CL278" s="23" t="n">
        <f aca="false">CL274</f>
        <v>0.25</v>
      </c>
    </row>
    <row r="279" customFormat="false" ht="13.25" hidden="false" customHeight="true" outlineLevel="0" collapsed="false">
      <c r="A279" s="151" t="s">
        <v>374</v>
      </c>
      <c r="B279" s="152" t="n">
        <v>1.8</v>
      </c>
      <c r="C279" s="152" t="n">
        <v>770.2</v>
      </c>
      <c r="D279" s="153" t="n">
        <v>79</v>
      </c>
      <c r="E279" s="154" t="s">
        <v>91</v>
      </c>
      <c r="F279" s="153" t="n">
        <v>3</v>
      </c>
      <c r="G279" s="115" t="n">
        <v>0.25</v>
      </c>
      <c r="H279" s="116" t="n">
        <f aca="false">RANDBETWEEN(80,100)/100</f>
        <v>0.92</v>
      </c>
      <c r="I279" s="117"/>
      <c r="J279" s="118"/>
      <c r="K279" s="119"/>
      <c r="L279" s="118"/>
      <c r="M279" s="179"/>
      <c r="N279" s="121"/>
      <c r="P279" s="121"/>
      <c r="Q279" s="151" t="s">
        <v>374</v>
      </c>
      <c r="R279" s="152" t="n">
        <v>-2.6</v>
      </c>
      <c r="S279" s="152" t="n">
        <v>748.8</v>
      </c>
      <c r="T279" s="153" t="n">
        <v>88</v>
      </c>
      <c r="U279" s="154" t="n">
        <v>0</v>
      </c>
      <c r="V279" s="153" t="n">
        <v>0</v>
      </c>
      <c r="W279" s="115" t="n">
        <v>0.9</v>
      </c>
      <c r="X279" s="116" t="n">
        <f aca="false">RANDBETWEEN(80,100)/100</f>
        <v>0.96</v>
      </c>
      <c r="Y279" s="117"/>
      <c r="Z279" s="118"/>
      <c r="AA279" s="119"/>
      <c r="AB279" s="123"/>
      <c r="AC279" s="124"/>
      <c r="AG279" s="186"/>
      <c r="AM279" s="128" t="n">
        <f aca="false">AM278-1</f>
        <v>44687</v>
      </c>
      <c r="AN279" s="129" t="str">
        <f aca="false">TEXT(AM279,"дддд")</f>
        <v>пятница</v>
      </c>
      <c r="AO279" s="130" t="n">
        <v>1</v>
      </c>
      <c r="AP279" s="131" t="n">
        <v>1</v>
      </c>
      <c r="AQ279" s="131" t="n">
        <f aca="false">RANDBETWEEN(0,1)</f>
        <v>0</v>
      </c>
      <c r="AR279" s="131" t="n">
        <v>1</v>
      </c>
      <c r="AS279" s="131" t="n">
        <f aca="false">RANDBETWEEN(0,1)</f>
        <v>1</v>
      </c>
      <c r="AT279" s="131" t="n">
        <v>1</v>
      </c>
      <c r="AU279" s="131" t="n">
        <f aca="false">RANDBETWEEN(0,1)</f>
        <v>0</v>
      </c>
      <c r="AV279" s="131" t="n">
        <v>0</v>
      </c>
      <c r="AW279" s="131" t="n">
        <f aca="false">RANDBETWEEN(0,1)</f>
        <v>0</v>
      </c>
      <c r="AX279" s="131" t="n">
        <f aca="false">RANDBETWEEN(0,1)</f>
        <v>0</v>
      </c>
      <c r="AY279" s="131" t="n">
        <f aca="false">RANDBETWEEN(0,1)</f>
        <v>0</v>
      </c>
      <c r="AZ279" s="131" t="n">
        <v>1</v>
      </c>
      <c r="BA279" s="131" t="n">
        <f aca="false">RANDBETWEEN(0,1)</f>
        <v>0</v>
      </c>
      <c r="BB279" s="131" t="n">
        <v>1</v>
      </c>
      <c r="BC279" s="131" t="n">
        <f aca="false">RANDBETWEEN(0,1)</f>
        <v>0</v>
      </c>
      <c r="BD279" s="131" t="n">
        <f aca="false">RANDBETWEEN(0,1)</f>
        <v>1</v>
      </c>
      <c r="BE279" s="132" t="n">
        <f aca="false">RANDBETWEEN(40/6,70/6)/10*$AK$24</f>
        <v>1440</v>
      </c>
      <c r="BF279" s="133" t="n">
        <f aca="false">RANDBETWEEN(60,100)/100</f>
        <v>0.8</v>
      </c>
      <c r="BG279" s="132" t="n">
        <f aca="false">(AO279*$AK$8+AP279*$AK$9+AQ279*$AK$10+AR279*$AK$11+AS279*$AK$12+AT279*$AK$13+AU279*$AK$14+AV279*$AK$15+AW279*$AK$16+AX279*$AK$17+AY279*$AK$18+AZ279*$AK$19+BA279*$AK$20+BB279*$AK$21+BC279*$AK$22+BD279*$AK$23+BE279) * BF279</f>
        <v>7040</v>
      </c>
      <c r="BH279" s="133" t="n">
        <f aca="false">RANDBETWEEN(80,100)/100</f>
        <v>0.83</v>
      </c>
      <c r="BI279" s="132" t="n">
        <f aca="false">(AO279*$AK$8+AP279*$AK$9+AQ279*$AK$10+AR279*$AK$11+AS279*$AK$12+AT279*$AK$13+AU279*$AK$14+AV279*$AK$15+AW279*$AK$16+AX279*$AK$17+AY279*$AK$18+AZ279*$AK$19+BA279*$AK$20+BB279*$AK$21+BC279*$AK$22+BD279*$AK$23+BE279) * BH279</f>
        <v>7304</v>
      </c>
      <c r="BN279" s="134"/>
      <c r="BO279" s="135"/>
      <c r="BP279" s="156" t="n">
        <f aca="false">M2168</f>
        <v>67197.4757851563</v>
      </c>
      <c r="BQ279" s="157" t="n">
        <f aca="false">AC2168</f>
        <v>11240.4006039062</v>
      </c>
      <c r="BT279" s="82" t="e">
        <f aca="false">IF(SUM(CD276:CD279) &gt; 0,0,(SUM(CD276:CD279))/(-$BM$10*1000))</f>
        <v>#VALUE!</v>
      </c>
      <c r="BU279" s="158" t="e">
        <f aca="false">IF(SUM(CE276:CE279) &gt; 0,0,(SUM(CE276:CE279))/(-$BM$10*1000))</f>
        <v>#VALUE!</v>
      </c>
      <c r="BV279" s="140" t="n">
        <f aca="false">QUOTIENT(BW279,$BW$5)</f>
        <v>67</v>
      </c>
      <c r="BW279" s="17" t="n">
        <v>271</v>
      </c>
      <c r="BX279" s="141"/>
      <c r="BY279" s="192" t="s">
        <v>75</v>
      </c>
      <c r="BZ279" s="172" t="e">
        <f aca="true">INDIRECT( ADDRESS(CELL("строка",BG279)-BW279+BV279,68)) * CL279</f>
        <v>#VALUE!</v>
      </c>
      <c r="CA279" s="173" t="e">
        <f aca="true">INDIRECT( ADDRESS(CELL("строка",BG279)-BW279+BV279,59)) * CI279</f>
        <v>#VALUE!</v>
      </c>
      <c r="CB279" s="174" t="e">
        <f aca="true">INDIRECT( ADDRESS(CELL("строка",BG279)-BW279+BV279,69)) * CL279</f>
        <v>#VALUE!</v>
      </c>
      <c r="CC279" s="175" t="e">
        <f aca="true">INDIRECT( ADDRESS(CELL("строка",BG279)-BW279+BV279,61)) *CI279</f>
        <v>#VALUE!</v>
      </c>
      <c r="CD279" s="176" t="e">
        <f aca="false">BZ279-CA279</f>
        <v>#VALUE!</v>
      </c>
      <c r="CE279" s="187" t="e">
        <f aca="false">CB279-CC279</f>
        <v>#VALUE!</v>
      </c>
      <c r="CI279" s="178" t="n">
        <f aca="false">$CI$7</f>
        <v>0.1</v>
      </c>
      <c r="CL279" s="23" t="n">
        <f aca="false">CL275</f>
        <v>0.25</v>
      </c>
    </row>
    <row r="280" customFormat="false" ht="13.25" hidden="false" customHeight="true" outlineLevel="0" collapsed="false">
      <c r="A280" s="151" t="s">
        <v>375</v>
      </c>
      <c r="B280" s="152" t="n">
        <v>7.2</v>
      </c>
      <c r="C280" s="152" t="n">
        <v>769.8</v>
      </c>
      <c r="D280" s="153" t="n">
        <v>45</v>
      </c>
      <c r="E280" s="154" t="s">
        <v>93</v>
      </c>
      <c r="F280" s="153" t="n">
        <v>3</v>
      </c>
      <c r="G280" s="115" t="n">
        <v>0.25</v>
      </c>
      <c r="H280" s="116" t="n">
        <f aca="false">RANDBETWEEN(80,100)/100</f>
        <v>0.84</v>
      </c>
      <c r="I280" s="117"/>
      <c r="J280" s="118"/>
      <c r="K280" s="119"/>
      <c r="L280" s="118"/>
      <c r="M280" s="179"/>
      <c r="N280" s="121"/>
      <c r="P280" s="121"/>
      <c r="Q280" s="151" t="s">
        <v>375</v>
      </c>
      <c r="R280" s="152" t="n">
        <v>-2.7</v>
      </c>
      <c r="S280" s="152" t="n">
        <v>748.7</v>
      </c>
      <c r="T280" s="153" t="n">
        <v>88</v>
      </c>
      <c r="U280" s="154" t="n">
        <v>0</v>
      </c>
      <c r="V280" s="153" t="n">
        <v>0</v>
      </c>
      <c r="W280" s="115" t="n">
        <v>0.9</v>
      </c>
      <c r="X280" s="116" t="n">
        <f aca="false">RANDBETWEEN(80,100)/100</f>
        <v>0.98</v>
      </c>
      <c r="Y280" s="117"/>
      <c r="Z280" s="118"/>
      <c r="AA280" s="119"/>
      <c r="AB280" s="123"/>
      <c r="AC280" s="124"/>
      <c r="AG280" s="186"/>
      <c r="AM280" s="128" t="n">
        <f aca="false">AM279-1</f>
        <v>44686</v>
      </c>
      <c r="AN280" s="129" t="str">
        <f aca="false">TEXT(AM280,"дддд")</f>
        <v>четверг</v>
      </c>
      <c r="AO280" s="130" t="n">
        <v>1</v>
      </c>
      <c r="AP280" s="131" t="n">
        <v>1</v>
      </c>
      <c r="AQ280" s="131" t="n">
        <f aca="false">RANDBETWEEN(0,1)</f>
        <v>0</v>
      </c>
      <c r="AR280" s="131" t="n">
        <v>1</v>
      </c>
      <c r="AS280" s="131" t="n">
        <f aca="false">RANDBETWEEN(0,1)</f>
        <v>0</v>
      </c>
      <c r="AT280" s="131" t="n">
        <v>1</v>
      </c>
      <c r="AU280" s="131" t="n">
        <f aca="false">RANDBETWEEN(0,1)</f>
        <v>0</v>
      </c>
      <c r="AV280" s="131" t="n">
        <v>0</v>
      </c>
      <c r="AW280" s="131" t="n">
        <f aca="false">RANDBETWEEN(0,1)</f>
        <v>1</v>
      </c>
      <c r="AX280" s="131" t="n">
        <f aca="false">RANDBETWEEN(0,1)</f>
        <v>0</v>
      </c>
      <c r="AY280" s="131" t="n">
        <f aca="false">RANDBETWEEN(0,1)</f>
        <v>0</v>
      </c>
      <c r="AZ280" s="131" t="n">
        <v>1</v>
      </c>
      <c r="BA280" s="131" t="n">
        <f aca="false">RANDBETWEEN(0,1)</f>
        <v>0</v>
      </c>
      <c r="BB280" s="131" t="n">
        <v>1</v>
      </c>
      <c r="BC280" s="131" t="n">
        <f aca="false">RANDBETWEEN(0,1)</f>
        <v>1</v>
      </c>
      <c r="BD280" s="131" t="n">
        <f aca="false">RANDBETWEEN(0,1)</f>
        <v>0</v>
      </c>
      <c r="BE280" s="132" t="n">
        <f aca="false">RANDBETWEEN(40/6,70/6)/10*$AK$24</f>
        <v>1440</v>
      </c>
      <c r="BF280" s="133" t="n">
        <f aca="false">RANDBETWEEN(60,100)/100</f>
        <v>0.83</v>
      </c>
      <c r="BG280" s="132" t="n">
        <f aca="false">(AO280*$AK$8+AP280*$AK$9+AQ280*$AK$10+AR280*$AK$11+AS280*$AK$12+AT280*$AK$13+AU280*$AK$14+AV280*$AK$15+AW280*$AK$16+AX280*$AK$17+AY280*$AK$18+AZ280*$AK$19+BA280*$AK$20+BB280*$AK$21+BC280*$AK$22+BD280*$AK$23+BE280) * BF280</f>
        <v>7785.4</v>
      </c>
      <c r="BH280" s="133" t="n">
        <f aca="false">RANDBETWEEN(80,100)/100</f>
        <v>0.89</v>
      </c>
      <c r="BI280" s="132" t="n">
        <f aca="false">(AO280*$AK$8+AP280*$AK$9+AQ280*$AK$10+AR280*$AK$11+AS280*$AK$12+AT280*$AK$13+AU280*$AK$14+AV280*$AK$15+AW280*$AK$16+AX280*$AK$17+AY280*$AK$18+AZ280*$AK$19+BA280*$AK$20+BB280*$AK$21+BC280*$AK$22+BD280*$AK$23+BE280) * BH280</f>
        <v>8348.2</v>
      </c>
      <c r="BN280" s="134"/>
      <c r="BO280" s="135"/>
      <c r="BP280" s="156" t="n">
        <f aca="false">M2176</f>
        <v>9476.80383333333</v>
      </c>
      <c r="BQ280" s="157" t="n">
        <f aca="false">AC2176</f>
        <v>17319.7086</v>
      </c>
      <c r="BT280" s="82" t="s">
        <v>79</v>
      </c>
      <c r="BU280" s="158"/>
      <c r="BV280" s="140" t="n">
        <f aca="false">QUOTIENT(BW280,$BW$5)</f>
        <v>68</v>
      </c>
      <c r="BW280" s="17" t="n">
        <v>272</v>
      </c>
      <c r="BX280" s="141" t="n">
        <f aca="false">DATE(2023,2,(1-QUOTIENT(BW280,$BW$5)))</f>
        <v>44890</v>
      </c>
      <c r="BY280" s="190" t="s">
        <v>80</v>
      </c>
      <c r="BZ280" s="143" t="e">
        <f aca="true">INDIRECT( ADDRESS(CELL("строка",BG280)-BW280+BV280,68)) * CL280</f>
        <v>#VALUE!</v>
      </c>
      <c r="CA280" s="144" t="e">
        <f aca="true">INDIRECT( ADDRESS(CELL("строка",BG280)-BW280+BV280,59)) *CI280</f>
        <v>#VALUE!</v>
      </c>
      <c r="CB280" s="145" t="e">
        <f aca="true">INDIRECT( ADDRESS(CELL("строка",BG280)-BW280+BV280,69)) * CL280</f>
        <v>#VALUE!</v>
      </c>
      <c r="CC280" s="146" t="e">
        <f aca="true">INDIRECT( ADDRESS(CELL("строка",BG280)-BW280+BV280,61)) *CI280</f>
        <v>#VALUE!</v>
      </c>
      <c r="CD280" s="147" t="e">
        <f aca="false">BZ280-CA280</f>
        <v>#VALUE!</v>
      </c>
      <c r="CE280" s="188" t="e">
        <f aca="false">CB280-CC280</f>
        <v>#VALUE!</v>
      </c>
      <c r="CI280" s="22" t="n">
        <f aca="false">$CI$4</f>
        <v>0.2</v>
      </c>
      <c r="CL280" s="23" t="n">
        <f aca="false">CL276</f>
        <v>0.25</v>
      </c>
    </row>
    <row r="281" customFormat="false" ht="13.25" hidden="false" customHeight="true" outlineLevel="0" collapsed="false">
      <c r="A281" s="151" t="s">
        <v>376</v>
      </c>
      <c r="B281" s="152" t="n">
        <v>4.8</v>
      </c>
      <c r="C281" s="152" t="n">
        <v>770.7</v>
      </c>
      <c r="D281" s="153" t="n">
        <v>75</v>
      </c>
      <c r="E281" s="154" t="s">
        <v>91</v>
      </c>
      <c r="F281" s="153" t="n">
        <v>3</v>
      </c>
      <c r="G281" s="115" t="n">
        <v>0.9</v>
      </c>
      <c r="H281" s="116" t="n">
        <f aca="false">RANDBETWEEN(80,100)/100</f>
        <v>0.98</v>
      </c>
      <c r="I281" s="117"/>
      <c r="J281" s="118"/>
      <c r="K281" s="119"/>
      <c r="L281" s="118"/>
      <c r="M281" s="179"/>
      <c r="N281" s="121"/>
      <c r="P281" s="121"/>
      <c r="Q281" s="151" t="s">
        <v>376</v>
      </c>
      <c r="R281" s="152" t="n">
        <v>-3</v>
      </c>
      <c r="S281" s="152" t="n">
        <v>748.7</v>
      </c>
      <c r="T281" s="153" t="n">
        <v>88</v>
      </c>
      <c r="U281" s="154" t="s">
        <v>129</v>
      </c>
      <c r="V281" s="153" t="n">
        <v>1</v>
      </c>
      <c r="W281" s="115" t="n">
        <v>0.95</v>
      </c>
      <c r="X281" s="116" t="n">
        <f aca="false">RANDBETWEEN(80,100)/100</f>
        <v>0.96</v>
      </c>
      <c r="Y281" s="117"/>
      <c r="Z281" s="118"/>
      <c r="AA281" s="119"/>
      <c r="AB281" s="123"/>
      <c r="AC281" s="124"/>
      <c r="AG281" s="186"/>
      <c r="AM281" s="128" t="n">
        <f aca="false">AM280-1</f>
        <v>44685</v>
      </c>
      <c r="AN281" s="129" t="str">
        <f aca="false">TEXT(AM281,"дддд")</f>
        <v>среда</v>
      </c>
      <c r="AO281" s="130" t="n">
        <v>1</v>
      </c>
      <c r="AP281" s="131" t="n">
        <v>1</v>
      </c>
      <c r="AQ281" s="131" t="n">
        <f aca="false">RANDBETWEEN(0,1)</f>
        <v>0</v>
      </c>
      <c r="AR281" s="131" t="n">
        <v>1</v>
      </c>
      <c r="AS281" s="131" t="n">
        <f aca="false">RANDBETWEEN(0,1)</f>
        <v>0</v>
      </c>
      <c r="AT281" s="131" t="n">
        <v>1</v>
      </c>
      <c r="AU281" s="131" t="n">
        <f aca="false">RANDBETWEEN(0,1)</f>
        <v>0</v>
      </c>
      <c r="AV281" s="131" t="n">
        <v>0</v>
      </c>
      <c r="AW281" s="131" t="n">
        <f aca="false">RANDBETWEEN(0,1)</f>
        <v>0</v>
      </c>
      <c r="AX281" s="131" t="n">
        <f aca="false">RANDBETWEEN(0,1)</f>
        <v>0</v>
      </c>
      <c r="AY281" s="131" t="n">
        <f aca="false">RANDBETWEEN(0,1)</f>
        <v>1</v>
      </c>
      <c r="AZ281" s="131" t="n">
        <v>1</v>
      </c>
      <c r="BA281" s="131" t="n">
        <f aca="false">RANDBETWEEN(0,1)</f>
        <v>1</v>
      </c>
      <c r="BB281" s="131" t="n">
        <v>1</v>
      </c>
      <c r="BC281" s="131" t="n">
        <f aca="false">RANDBETWEEN(0,1)</f>
        <v>1</v>
      </c>
      <c r="BD281" s="131" t="n">
        <f aca="false">RANDBETWEEN(0,1)</f>
        <v>1</v>
      </c>
      <c r="BE281" s="132" t="n">
        <f aca="false">RANDBETWEEN(40/6,70/6)/10*$AK$24</f>
        <v>1320</v>
      </c>
      <c r="BF281" s="133" t="n">
        <f aca="false">RANDBETWEEN(60,100)/100</f>
        <v>0.82</v>
      </c>
      <c r="BG281" s="132" t="n">
        <f aca="false">(AO281*$AK$8+AP281*$AK$9+AQ281*$AK$10+AR281*$AK$11+AS281*$AK$12+AT281*$AK$13+AU281*$AK$14+AV281*$AK$15+AW281*$AK$16+AX281*$AK$17+AY281*$AK$18+AZ281*$AK$19+BA281*$AK$20+BB281*$AK$21+BC281*$AK$22+BD281*$AK$23+BE281) * BF281</f>
        <v>8167.2</v>
      </c>
      <c r="BH281" s="133" t="n">
        <f aca="false">RANDBETWEEN(80,100)/100</f>
        <v>0.97</v>
      </c>
      <c r="BI281" s="132" t="n">
        <f aca="false">(AO281*$AK$8+AP281*$AK$9+AQ281*$AK$10+AR281*$AK$11+AS281*$AK$12+AT281*$AK$13+AU281*$AK$14+AV281*$AK$15+AW281*$AK$16+AX281*$AK$17+AY281*$AK$18+AZ281*$AK$19+BA281*$AK$20+BB281*$AK$21+BC281*$AK$22+BD281*$AK$23+BE281) * BH281</f>
        <v>9661.2</v>
      </c>
      <c r="BN281" s="134"/>
      <c r="BO281" s="135"/>
      <c r="BP281" s="156" t="n">
        <f aca="false">M2184</f>
        <v>8789.64954427083</v>
      </c>
      <c r="BQ281" s="157" t="n">
        <f aca="false">AC2184</f>
        <v>8656.0504875</v>
      </c>
      <c r="BT281" s="82"/>
      <c r="BU281" s="158"/>
      <c r="BV281" s="140" t="n">
        <f aca="false">QUOTIENT(BW281,$BW$5)</f>
        <v>68</v>
      </c>
      <c r="BW281" s="17" t="n">
        <v>273</v>
      </c>
      <c r="BX281" s="141"/>
      <c r="BY281" s="191" t="s">
        <v>84</v>
      </c>
      <c r="BZ281" s="160" t="e">
        <f aca="true">INDIRECT( ADDRESS(CELL("строка",BG281)-BW281+BV281,68)) * CL281</f>
        <v>#VALUE!</v>
      </c>
      <c r="CA281" s="161" t="e">
        <f aca="true">INDIRECT( ADDRESS(CELL("строка",BG281)-BW281+BV281,59)) *CI281</f>
        <v>#VALUE!</v>
      </c>
      <c r="CB281" s="162" t="e">
        <f aca="true">INDIRECT( ADDRESS(CELL("строка",BG281)-BW281+BV281,69)) * CL281</f>
        <v>#VALUE!</v>
      </c>
      <c r="CC281" s="163" t="e">
        <f aca="true">INDIRECT( ADDRESS(CELL("строка",BG281)-BW281+BV281,61)) *CI281</f>
        <v>#VALUE!</v>
      </c>
      <c r="CD281" s="164" t="e">
        <f aca="false">BZ281-CA281</f>
        <v>#VALUE!</v>
      </c>
      <c r="CE281" s="189" t="e">
        <f aca="false">CB281-CC281</f>
        <v>#VALUE!</v>
      </c>
      <c r="CI281" s="22" t="n">
        <f aca="false">$CI$5</f>
        <v>0.3</v>
      </c>
      <c r="CL281" s="23" t="n">
        <f aca="false">CL277</f>
        <v>0.25</v>
      </c>
    </row>
    <row r="282" customFormat="false" ht="13.25" hidden="false" customHeight="true" outlineLevel="0" collapsed="false">
      <c r="A282" s="151" t="s">
        <v>377</v>
      </c>
      <c r="B282" s="152" t="n">
        <v>0.2</v>
      </c>
      <c r="C282" s="152" t="n">
        <v>771</v>
      </c>
      <c r="D282" s="153" t="n">
        <v>100</v>
      </c>
      <c r="E282" s="154" t="s">
        <v>101</v>
      </c>
      <c r="F282" s="153" t="n">
        <v>3</v>
      </c>
      <c r="G282" s="115" t="n">
        <v>0.75</v>
      </c>
      <c r="H282" s="116" t="n">
        <f aca="false">RANDBETWEEN(80,100)/100</f>
        <v>0.91</v>
      </c>
      <c r="I282" s="117"/>
      <c r="J282" s="118"/>
      <c r="K282" s="119"/>
      <c r="L282" s="118"/>
      <c r="M282" s="179"/>
      <c r="N282" s="121"/>
      <c r="P282" s="121"/>
      <c r="Q282" s="151" t="s">
        <v>377</v>
      </c>
      <c r="R282" s="152" t="n">
        <v>-2.7</v>
      </c>
      <c r="S282" s="152" t="n">
        <v>748.2</v>
      </c>
      <c r="T282" s="153" t="n">
        <v>88</v>
      </c>
      <c r="U282" s="154" t="s">
        <v>129</v>
      </c>
      <c r="V282" s="153" t="n">
        <v>1</v>
      </c>
      <c r="W282" s="115" t="n">
        <v>0.9</v>
      </c>
      <c r="X282" s="116" t="n">
        <f aca="false">RANDBETWEEN(80,100)/100</f>
        <v>0.99</v>
      </c>
      <c r="Y282" s="117"/>
      <c r="Z282" s="118"/>
      <c r="AA282" s="119"/>
      <c r="AB282" s="123"/>
      <c r="AC282" s="124"/>
      <c r="AG282" s="186"/>
      <c r="AM282" s="128" t="n">
        <f aca="false">AM281-1</f>
        <v>44684</v>
      </c>
      <c r="AN282" s="129" t="str">
        <f aca="false">TEXT(AM282,"дддд")</f>
        <v>вторник</v>
      </c>
      <c r="AO282" s="130" t="n">
        <v>1</v>
      </c>
      <c r="AP282" s="131" t="n">
        <v>1</v>
      </c>
      <c r="AQ282" s="131" t="n">
        <f aca="false">RANDBETWEEN(0,1)</f>
        <v>0</v>
      </c>
      <c r="AR282" s="131" t="n">
        <v>1</v>
      </c>
      <c r="AS282" s="131" t="n">
        <f aca="false">RANDBETWEEN(0,1)</f>
        <v>1</v>
      </c>
      <c r="AT282" s="131" t="n">
        <v>1</v>
      </c>
      <c r="AU282" s="131" t="n">
        <f aca="false">RANDBETWEEN(0,1)</f>
        <v>1</v>
      </c>
      <c r="AV282" s="131" t="n">
        <v>0</v>
      </c>
      <c r="AW282" s="131" t="n">
        <f aca="false">RANDBETWEEN(0,1)</f>
        <v>1</v>
      </c>
      <c r="AX282" s="131" t="n">
        <f aca="false">RANDBETWEEN(0,1)</f>
        <v>1</v>
      </c>
      <c r="AY282" s="131" t="n">
        <f aca="false">RANDBETWEEN(0,1)</f>
        <v>0</v>
      </c>
      <c r="AZ282" s="131" t="n">
        <v>1</v>
      </c>
      <c r="BA282" s="131" t="n">
        <f aca="false">RANDBETWEEN(0,1)</f>
        <v>0</v>
      </c>
      <c r="BB282" s="131" t="n">
        <v>1</v>
      </c>
      <c r="BC282" s="131" t="n">
        <f aca="false">RANDBETWEEN(0,1)</f>
        <v>0</v>
      </c>
      <c r="BD282" s="131" t="n">
        <f aca="false">RANDBETWEEN(0,1)</f>
        <v>1</v>
      </c>
      <c r="BE282" s="132" t="n">
        <f aca="false">RANDBETWEEN(40/6,70/6)/10*$AK$24</f>
        <v>1440</v>
      </c>
      <c r="BF282" s="133" t="n">
        <f aca="false">RANDBETWEEN(60,100)/100</f>
        <v>0.75</v>
      </c>
      <c r="BG282" s="132" t="n">
        <f aca="false">(AO282*$AK$8+AP282*$AK$9+AQ282*$AK$10+AR282*$AK$11+AS282*$AK$12+AT282*$AK$13+AU282*$AK$14+AV282*$AK$15+AW282*$AK$16+AX282*$AK$17+AY282*$AK$18+AZ282*$AK$19+BA282*$AK$20+BB282*$AK$21+BC282*$AK$22+BD282*$AK$23+BE282) * BF282</f>
        <v>8760</v>
      </c>
      <c r="BH282" s="133" t="n">
        <f aca="false">RANDBETWEEN(80,100)/100</f>
        <v>0.81</v>
      </c>
      <c r="BI282" s="132" t="n">
        <f aca="false">(AO282*$AK$8+AP282*$AK$9+AQ282*$AK$10+AR282*$AK$11+AS282*$AK$12+AT282*$AK$13+AU282*$AK$14+AV282*$AK$15+AW282*$AK$16+AX282*$AK$17+AY282*$AK$18+AZ282*$AK$19+BA282*$AK$20+BB282*$AK$21+BC282*$AK$22+BD282*$AK$23+BE282) * BH282</f>
        <v>9460.8</v>
      </c>
      <c r="BN282" s="134"/>
      <c r="BO282" s="135"/>
      <c r="BP282" s="156" t="n">
        <f aca="false">M2192</f>
        <v>36503.5153916667</v>
      </c>
      <c r="BQ282" s="157" t="n">
        <f aca="false">AC2192</f>
        <v>9453.8949875</v>
      </c>
      <c r="BT282" s="82"/>
      <c r="BU282" s="158"/>
      <c r="BV282" s="140" t="n">
        <f aca="false">QUOTIENT(BW282,$BW$5)</f>
        <v>68</v>
      </c>
      <c r="BW282" s="17" t="n">
        <v>274</v>
      </c>
      <c r="BX282" s="141"/>
      <c r="BY282" s="191" t="s">
        <v>58</v>
      </c>
      <c r="BZ282" s="160" t="e">
        <f aca="true">INDIRECT( ADDRESS(CELL("строка",BG282)-BW282+BV282,68)) * CL282</f>
        <v>#VALUE!</v>
      </c>
      <c r="CA282" s="161" t="e">
        <f aca="true">INDIRECT( ADDRESS(CELL("строка",BG282)-BW282+BV282,59)) *CI282</f>
        <v>#VALUE!</v>
      </c>
      <c r="CB282" s="162" t="e">
        <f aca="true">INDIRECT( ADDRESS(CELL("строка",BG282)-BW282+BV282,69)) * CL282</f>
        <v>#VALUE!</v>
      </c>
      <c r="CC282" s="163" t="e">
        <f aca="true">INDIRECT( ADDRESS(CELL("строка",BG282)-BW282+BV282,61)) *CI282</f>
        <v>#VALUE!</v>
      </c>
      <c r="CD282" s="164" t="e">
        <f aca="false">BZ282-CA282</f>
        <v>#VALUE!</v>
      </c>
      <c r="CE282" s="189" t="e">
        <f aca="false">CB282-CC282</f>
        <v>#VALUE!</v>
      </c>
      <c r="CI282" s="22" t="n">
        <f aca="false">$CI$6</f>
        <v>0.4</v>
      </c>
      <c r="CL282" s="23" t="n">
        <f aca="false">CL278</f>
        <v>0.25</v>
      </c>
    </row>
    <row r="283" customFormat="false" ht="13.25" hidden="false" customHeight="true" outlineLevel="0" collapsed="false">
      <c r="A283" s="151" t="s">
        <v>378</v>
      </c>
      <c r="B283" s="152" t="n">
        <v>1</v>
      </c>
      <c r="C283" s="152" t="n">
        <v>769.9</v>
      </c>
      <c r="D283" s="153" t="n">
        <v>100</v>
      </c>
      <c r="E283" s="154" t="s">
        <v>101</v>
      </c>
      <c r="F283" s="153" t="n">
        <v>3</v>
      </c>
      <c r="G283" s="115" t="n">
        <v>0.9</v>
      </c>
      <c r="H283" s="116" t="n">
        <f aca="false">RANDBETWEEN(80,100)/100</f>
        <v>0.94</v>
      </c>
      <c r="I283" s="117"/>
      <c r="J283" s="118"/>
      <c r="K283" s="119"/>
      <c r="L283" s="118"/>
      <c r="M283" s="179"/>
      <c r="N283" s="121"/>
      <c r="P283" s="121"/>
      <c r="Q283" s="151" t="s">
        <v>378</v>
      </c>
      <c r="R283" s="152" t="n">
        <v>-1.9</v>
      </c>
      <c r="S283" s="152" t="n">
        <v>747.4</v>
      </c>
      <c r="T283" s="153" t="n">
        <v>87</v>
      </c>
      <c r="U283" s="154" t="s">
        <v>93</v>
      </c>
      <c r="V283" s="153" t="n">
        <v>1</v>
      </c>
      <c r="W283" s="115" t="n">
        <v>0.9</v>
      </c>
      <c r="X283" s="116" t="n">
        <f aca="false">RANDBETWEEN(80,100)/100</f>
        <v>0.98</v>
      </c>
      <c r="Y283" s="117"/>
      <c r="Z283" s="118"/>
      <c r="AA283" s="119"/>
      <c r="AB283" s="123"/>
      <c r="AC283" s="124"/>
      <c r="AG283" s="186"/>
      <c r="AM283" s="128" t="n">
        <f aca="false">AM282-1</f>
        <v>44683</v>
      </c>
      <c r="AN283" s="129" t="str">
        <f aca="false">TEXT(AM283,"дддд")</f>
        <v>понедельник</v>
      </c>
      <c r="AO283" s="130" t="n">
        <v>1</v>
      </c>
      <c r="AP283" s="131" t="n">
        <v>1</v>
      </c>
      <c r="AQ283" s="131" t="n">
        <f aca="false">RANDBETWEEN(0,1)</f>
        <v>0</v>
      </c>
      <c r="AR283" s="131" t="n">
        <v>1</v>
      </c>
      <c r="AS283" s="131" t="n">
        <f aca="false">RANDBETWEEN(0,1)</f>
        <v>1</v>
      </c>
      <c r="AT283" s="131" t="n">
        <v>1</v>
      </c>
      <c r="AU283" s="131" t="n">
        <f aca="false">RANDBETWEEN(0,1)</f>
        <v>1</v>
      </c>
      <c r="AV283" s="131" t="n">
        <v>0</v>
      </c>
      <c r="AW283" s="131" t="n">
        <f aca="false">RANDBETWEEN(0,1)</f>
        <v>0</v>
      </c>
      <c r="AX283" s="131" t="n">
        <f aca="false">RANDBETWEEN(0,1)</f>
        <v>1</v>
      </c>
      <c r="AY283" s="131" t="n">
        <f aca="false">RANDBETWEEN(0,1)</f>
        <v>0</v>
      </c>
      <c r="AZ283" s="131" t="n">
        <v>1</v>
      </c>
      <c r="BA283" s="131" t="n">
        <f aca="false">RANDBETWEEN(0,1)</f>
        <v>0</v>
      </c>
      <c r="BB283" s="131" t="n">
        <v>1</v>
      </c>
      <c r="BC283" s="131" t="n">
        <f aca="false">RANDBETWEEN(0,1)</f>
        <v>0</v>
      </c>
      <c r="BD283" s="131" t="n">
        <f aca="false">RANDBETWEEN(0,1)</f>
        <v>1</v>
      </c>
      <c r="BE283" s="132" t="n">
        <f aca="false">RANDBETWEEN(40/6,70/6)/10*$AK$24</f>
        <v>840</v>
      </c>
      <c r="BF283" s="133" t="n">
        <f aca="false">RANDBETWEEN(60,100)/100</f>
        <v>0.67</v>
      </c>
      <c r="BG283" s="132" t="n">
        <f aca="false">(AO283*$AK$8+AP283*$AK$9+AQ283*$AK$10+AR283*$AK$11+AS283*$AK$12+AT283*$AK$13+AU283*$AK$14+AV283*$AK$15+AW283*$AK$16+AX283*$AK$17+AY283*$AK$18+AZ283*$AK$19+BA283*$AK$20+BB283*$AK$21+BC283*$AK$22+BD283*$AK$23+BE283) * BF283</f>
        <v>6418.6</v>
      </c>
      <c r="BH283" s="133" t="n">
        <f aca="false">RANDBETWEEN(80,100)/100</f>
        <v>0.92</v>
      </c>
      <c r="BI283" s="132" t="n">
        <f aca="false">(AO283*$AK$8+AP283*$AK$9+AQ283*$AK$10+AR283*$AK$11+AS283*$AK$12+AT283*$AK$13+AU283*$AK$14+AV283*$AK$15+AW283*$AK$16+AX283*$AK$17+AY283*$AK$18+AZ283*$AK$19+BA283*$AK$20+BB283*$AK$21+BC283*$AK$22+BD283*$AK$23+BE283) * BH283</f>
        <v>8813.6</v>
      </c>
      <c r="BN283" s="134"/>
      <c r="BO283" s="135"/>
      <c r="BP283" s="156" t="n">
        <f aca="false">M2200</f>
        <v>49296.959625</v>
      </c>
      <c r="BQ283" s="157" t="n">
        <f aca="false">AC2200</f>
        <v>8471.66506145833</v>
      </c>
      <c r="BT283" s="82" t="e">
        <f aca="false">IF(SUM(CD280:CD283) &gt; 0,0,(SUM(CD280:CD283))/(-$BM$10*1000))</f>
        <v>#VALUE!</v>
      </c>
      <c r="BU283" s="158" t="e">
        <f aca="false">IF(SUM(CE280:CE283) &gt; 0,0,(SUM(CE280:CE283))/(-$BM$10*1000))</f>
        <v>#VALUE!</v>
      </c>
      <c r="BV283" s="140" t="n">
        <f aca="false">QUOTIENT(BW283,$BW$5)</f>
        <v>68</v>
      </c>
      <c r="BW283" s="17" t="n">
        <v>275</v>
      </c>
      <c r="BX283" s="141"/>
      <c r="BY283" s="192" t="s">
        <v>75</v>
      </c>
      <c r="BZ283" s="172" t="e">
        <f aca="true">INDIRECT( ADDRESS(CELL("строка",BG283)-BW283+BV283,68)) * CL283</f>
        <v>#VALUE!</v>
      </c>
      <c r="CA283" s="173" t="e">
        <f aca="true">INDIRECT( ADDRESS(CELL("строка",BG283)-BW283+BV283,59)) * CI283</f>
        <v>#VALUE!</v>
      </c>
      <c r="CB283" s="174" t="e">
        <f aca="true">INDIRECT( ADDRESS(CELL("строка",BG283)-BW283+BV283,69)) * CL283</f>
        <v>#VALUE!</v>
      </c>
      <c r="CC283" s="175" t="e">
        <f aca="true">INDIRECT( ADDRESS(CELL("строка",BG283)-BW283+BV283,61)) *CI283</f>
        <v>#VALUE!</v>
      </c>
      <c r="CD283" s="176" t="e">
        <f aca="false">BZ283-CA283</f>
        <v>#VALUE!</v>
      </c>
      <c r="CE283" s="187" t="e">
        <f aca="false">CB283-CC283</f>
        <v>#VALUE!</v>
      </c>
      <c r="CI283" s="178" t="n">
        <f aca="false">$CI$7</f>
        <v>0.1</v>
      </c>
      <c r="CL283" s="23" t="n">
        <f aca="false">CL279</f>
        <v>0.25</v>
      </c>
    </row>
    <row r="284" customFormat="false" ht="13.25" hidden="false" customHeight="true" outlineLevel="0" collapsed="false">
      <c r="A284" s="151" t="s">
        <v>379</v>
      </c>
      <c r="B284" s="152" t="n">
        <v>2.9</v>
      </c>
      <c r="C284" s="152" t="n">
        <v>769.7</v>
      </c>
      <c r="D284" s="153" t="n">
        <v>89</v>
      </c>
      <c r="E284" s="154" t="s">
        <v>101</v>
      </c>
      <c r="F284" s="153" t="n">
        <v>4.5</v>
      </c>
      <c r="G284" s="115" t="n">
        <v>0.9</v>
      </c>
      <c r="H284" s="116" t="n">
        <f aca="false">RANDBETWEEN(80,100)/100</f>
        <v>1</v>
      </c>
      <c r="I284" s="117"/>
      <c r="J284" s="118"/>
      <c r="K284" s="119"/>
      <c r="L284" s="118"/>
      <c r="M284" s="179"/>
      <c r="N284" s="121"/>
      <c r="P284" s="121"/>
      <c r="Q284" s="151" t="s">
        <v>379</v>
      </c>
      <c r="R284" s="152" t="n">
        <v>-0.4</v>
      </c>
      <c r="S284" s="152" t="n">
        <v>746.7</v>
      </c>
      <c r="T284" s="153" t="n">
        <v>89</v>
      </c>
      <c r="U284" s="154" t="s">
        <v>129</v>
      </c>
      <c r="V284" s="153" t="n">
        <v>1</v>
      </c>
      <c r="W284" s="115" t="n">
        <v>0.9</v>
      </c>
      <c r="X284" s="116" t="n">
        <f aca="false">RANDBETWEEN(80,100)/100</f>
        <v>0.87</v>
      </c>
      <c r="Y284" s="117"/>
      <c r="Z284" s="118"/>
      <c r="AA284" s="119"/>
      <c r="AB284" s="123"/>
      <c r="AC284" s="124"/>
      <c r="AG284" s="186"/>
      <c r="AM284" s="128" t="n">
        <f aca="false">AM283-1</f>
        <v>44682</v>
      </c>
      <c r="AN284" s="129" t="str">
        <f aca="false">TEXT(AM284,"дддд")</f>
        <v>воскресенье</v>
      </c>
      <c r="AO284" s="130" t="n">
        <v>1</v>
      </c>
      <c r="AP284" s="131" t="n">
        <v>1</v>
      </c>
      <c r="AQ284" s="131" t="n">
        <f aca="false">RANDBETWEEN(0,1)</f>
        <v>0</v>
      </c>
      <c r="AR284" s="131" t="n">
        <v>1</v>
      </c>
      <c r="AS284" s="131" t="n">
        <f aca="false">RANDBETWEEN(0,1)</f>
        <v>1</v>
      </c>
      <c r="AT284" s="131" t="n">
        <v>1</v>
      </c>
      <c r="AU284" s="131" t="n">
        <f aca="false">RANDBETWEEN(0,1)</f>
        <v>0</v>
      </c>
      <c r="AV284" s="131" t="n">
        <v>0</v>
      </c>
      <c r="AW284" s="131" t="n">
        <f aca="false">RANDBETWEEN(0,1)</f>
        <v>0</v>
      </c>
      <c r="AX284" s="131" t="n">
        <f aca="false">RANDBETWEEN(0,1)</f>
        <v>1</v>
      </c>
      <c r="AY284" s="131" t="n">
        <f aca="false">RANDBETWEEN(0,1)</f>
        <v>1</v>
      </c>
      <c r="AZ284" s="131" t="n">
        <v>1</v>
      </c>
      <c r="BA284" s="131" t="n">
        <f aca="false">RANDBETWEEN(0,1)</f>
        <v>0</v>
      </c>
      <c r="BB284" s="131" t="n">
        <v>1</v>
      </c>
      <c r="BC284" s="131" t="n">
        <f aca="false">RANDBETWEEN(0,1)</f>
        <v>0</v>
      </c>
      <c r="BD284" s="131" t="n">
        <f aca="false">RANDBETWEEN(0,1)</f>
        <v>0</v>
      </c>
      <c r="BE284" s="132" t="n">
        <f aca="false">RANDBETWEEN(40/6,70/6)/10*$AK$24</f>
        <v>960</v>
      </c>
      <c r="BF284" s="133" t="n">
        <f aca="false">RANDBETWEEN(60,100)/100</f>
        <v>1</v>
      </c>
      <c r="BG284" s="132" t="n">
        <f aca="false">(AO284*$AK$8+AP284*$AK$9+AQ284*$AK$10+AR284*$AK$11+AS284*$AK$12+AT284*$AK$13+AU284*$AK$14+AV284*$AK$15+AW284*$AK$16+AX284*$AK$17+AY284*$AK$18+AZ284*$AK$19+BA284*$AK$20+BB284*$AK$21+BC284*$AK$22+BD284*$AK$23+BE284) * BF284</f>
        <v>10340</v>
      </c>
      <c r="BH284" s="133" t="n">
        <f aca="false">RANDBETWEEN(80,100)/100</f>
        <v>0.9</v>
      </c>
      <c r="BI284" s="132" t="n">
        <f aca="false">(AO284*$AK$8+AP284*$AK$9+AQ284*$AK$10+AR284*$AK$11+AS284*$AK$12+AT284*$AK$13+AU284*$AK$14+AV284*$AK$15+AW284*$AK$16+AX284*$AK$17+AY284*$AK$18+AZ284*$AK$19+BA284*$AK$20+BB284*$AK$21+BC284*$AK$22+BD284*$AK$23+BE284) * BH284</f>
        <v>9306</v>
      </c>
      <c r="BN284" s="134"/>
      <c r="BO284" s="135"/>
      <c r="BP284" s="156" t="n">
        <f aca="false">M2208</f>
        <v>43520.5507</v>
      </c>
      <c r="BQ284" s="157" t="n">
        <f aca="false">AC2208</f>
        <v>13650.1156458333</v>
      </c>
      <c r="BT284" s="82" t="s">
        <v>79</v>
      </c>
      <c r="BU284" s="158"/>
      <c r="BV284" s="140" t="n">
        <f aca="false">QUOTIENT(BW284,$BW$5)</f>
        <v>69</v>
      </c>
      <c r="BW284" s="17" t="n">
        <v>276</v>
      </c>
      <c r="BX284" s="141" t="n">
        <f aca="false">DATE(2023,2,(1-QUOTIENT(BW284,$BW$5)))</f>
        <v>44889</v>
      </c>
      <c r="BY284" s="190" t="s">
        <v>80</v>
      </c>
      <c r="BZ284" s="143" t="e">
        <f aca="true">INDIRECT( ADDRESS(CELL("строка",BG284)-BW284+BV284,68)) * CL284</f>
        <v>#VALUE!</v>
      </c>
      <c r="CA284" s="144" t="e">
        <f aca="true">INDIRECT( ADDRESS(CELL("строка",BG284)-BW284+BV284,59)) *CI284</f>
        <v>#VALUE!</v>
      </c>
      <c r="CB284" s="145" t="e">
        <f aca="true">INDIRECT( ADDRESS(CELL("строка",BG284)-BW284+BV284,69)) * CL284</f>
        <v>#VALUE!</v>
      </c>
      <c r="CC284" s="146" t="e">
        <f aca="true">INDIRECT( ADDRESS(CELL("строка",BG284)-BW284+BV284,61)) *CI284</f>
        <v>#VALUE!</v>
      </c>
      <c r="CD284" s="147" t="e">
        <f aca="false">BZ284-CA284</f>
        <v>#VALUE!</v>
      </c>
      <c r="CE284" s="188" t="e">
        <f aca="false">CB284-CC284</f>
        <v>#VALUE!</v>
      </c>
      <c r="CI284" s="22" t="n">
        <f aca="false">$CI$4</f>
        <v>0.2</v>
      </c>
      <c r="CL284" s="23" t="n">
        <f aca="false">CL280</f>
        <v>0.25</v>
      </c>
    </row>
    <row r="285" customFormat="false" ht="13.25" hidden="false" customHeight="true" outlineLevel="0" collapsed="false">
      <c r="A285" s="151" t="s">
        <v>380</v>
      </c>
      <c r="B285" s="152" t="n">
        <v>3.1</v>
      </c>
      <c r="C285" s="152" t="n">
        <v>768.7</v>
      </c>
      <c r="D285" s="153" t="n">
        <v>86</v>
      </c>
      <c r="E285" s="154" t="s">
        <v>101</v>
      </c>
      <c r="F285" s="153" t="n">
        <v>4.5</v>
      </c>
      <c r="G285" s="115" t="n">
        <v>0.95</v>
      </c>
      <c r="H285" s="116" t="n">
        <f aca="false">RANDBETWEEN(80,100)/100</f>
        <v>0.94</v>
      </c>
      <c r="I285" s="117"/>
      <c r="J285" s="118"/>
      <c r="K285" s="119"/>
      <c r="L285" s="118"/>
      <c r="M285" s="179"/>
      <c r="N285" s="121"/>
      <c r="P285" s="121"/>
      <c r="Q285" s="151" t="s">
        <v>380</v>
      </c>
      <c r="R285" s="152" t="n">
        <v>-0.9</v>
      </c>
      <c r="S285" s="152" t="n">
        <v>746.2</v>
      </c>
      <c r="T285" s="153" t="n">
        <v>92</v>
      </c>
      <c r="U285" s="154" t="n">
        <v>0</v>
      </c>
      <c r="V285" s="153" t="n">
        <v>0</v>
      </c>
      <c r="W285" s="115" t="n">
        <v>0.9</v>
      </c>
      <c r="X285" s="116" t="n">
        <f aca="false">RANDBETWEEN(80,100)/100</f>
        <v>0.88</v>
      </c>
      <c r="Y285" s="117"/>
      <c r="Z285" s="118"/>
      <c r="AA285" s="119"/>
      <c r="AB285" s="123"/>
      <c r="AC285" s="124"/>
      <c r="AG285" s="186"/>
      <c r="AM285" s="128" t="n">
        <f aca="false">AM284-1</f>
        <v>44681</v>
      </c>
      <c r="AN285" s="129" t="str">
        <f aca="false">TEXT(AM285,"дддд")</f>
        <v>суббота</v>
      </c>
      <c r="AO285" s="130" t="n">
        <v>1</v>
      </c>
      <c r="AP285" s="131" t="n">
        <v>1</v>
      </c>
      <c r="AQ285" s="131" t="n">
        <f aca="false">RANDBETWEEN(0,1)</f>
        <v>1</v>
      </c>
      <c r="AR285" s="131" t="n">
        <v>1</v>
      </c>
      <c r="AS285" s="131" t="n">
        <f aca="false">RANDBETWEEN(0,1)</f>
        <v>0</v>
      </c>
      <c r="AT285" s="131" t="n">
        <v>1</v>
      </c>
      <c r="AU285" s="131" t="n">
        <f aca="false">RANDBETWEEN(0,1)</f>
        <v>0</v>
      </c>
      <c r="AV285" s="131" t="n">
        <v>0</v>
      </c>
      <c r="AW285" s="131" t="n">
        <f aca="false">RANDBETWEEN(0,1)</f>
        <v>0</v>
      </c>
      <c r="AX285" s="131" t="n">
        <f aca="false">RANDBETWEEN(0,1)</f>
        <v>1</v>
      </c>
      <c r="AY285" s="131" t="n">
        <f aca="false">RANDBETWEEN(0,1)</f>
        <v>1</v>
      </c>
      <c r="AZ285" s="131" t="n">
        <v>1</v>
      </c>
      <c r="BA285" s="131" t="n">
        <f aca="false">RANDBETWEEN(0,1)</f>
        <v>0</v>
      </c>
      <c r="BB285" s="131" t="n">
        <v>1</v>
      </c>
      <c r="BC285" s="131" t="n">
        <f aca="false">RANDBETWEEN(0,1)</f>
        <v>1</v>
      </c>
      <c r="BD285" s="131" t="n">
        <f aca="false">RANDBETWEEN(0,1)</f>
        <v>1</v>
      </c>
      <c r="BE285" s="132" t="n">
        <f aca="false">RANDBETWEEN(40/6,70/6)/10*$AK$24</f>
        <v>1080</v>
      </c>
      <c r="BF285" s="133" t="n">
        <f aca="false">RANDBETWEEN(60,100)/100</f>
        <v>0.8</v>
      </c>
      <c r="BG285" s="132" t="n">
        <f aca="false">(AO285*$AK$8+AP285*$AK$9+AQ285*$AK$10+AR285*$AK$11+AS285*$AK$12+AT285*$AK$13+AU285*$AK$14+AV285*$AK$15+AW285*$AK$16+AX285*$AK$17+AY285*$AK$18+AZ285*$AK$19+BA285*$AK$20+BB285*$AK$21+BC285*$AK$22+BD285*$AK$23+BE285) * BF285</f>
        <v>8272</v>
      </c>
      <c r="BH285" s="133" t="n">
        <f aca="false">RANDBETWEEN(80,100)/100</f>
        <v>0.91</v>
      </c>
      <c r="BI285" s="132" t="n">
        <f aca="false">(AO285*$AK$8+AP285*$AK$9+AQ285*$AK$10+AR285*$AK$11+AS285*$AK$12+AT285*$AK$13+AU285*$AK$14+AV285*$AK$15+AW285*$AK$16+AX285*$AK$17+AY285*$AK$18+AZ285*$AK$19+BA285*$AK$20+BB285*$AK$21+BC285*$AK$22+BD285*$AK$23+BE285) * BH285</f>
        <v>9409.4</v>
      </c>
      <c r="BN285" s="134"/>
      <c r="BO285" s="135"/>
      <c r="BP285" s="156" t="n">
        <f aca="false">M2216</f>
        <v>10324.2169333333</v>
      </c>
      <c r="BQ285" s="157" t="n">
        <f aca="false">AC2216</f>
        <v>9721.47465972222</v>
      </c>
      <c r="BT285" s="82"/>
      <c r="BU285" s="158"/>
      <c r="BV285" s="140" t="n">
        <f aca="false">QUOTIENT(BW285,$BW$5)</f>
        <v>69</v>
      </c>
      <c r="BW285" s="17" t="n">
        <v>277</v>
      </c>
      <c r="BX285" s="141"/>
      <c r="BY285" s="191" t="s">
        <v>84</v>
      </c>
      <c r="BZ285" s="160" t="e">
        <f aca="true">INDIRECT( ADDRESS(CELL("строка",BG285)-BW285+BV285,68)) * CL285</f>
        <v>#VALUE!</v>
      </c>
      <c r="CA285" s="161" t="e">
        <f aca="true">INDIRECT( ADDRESS(CELL("строка",BG285)-BW285+BV285,59)) *CI285</f>
        <v>#VALUE!</v>
      </c>
      <c r="CB285" s="162" t="e">
        <f aca="true">INDIRECT( ADDRESS(CELL("строка",BG285)-BW285+BV285,69)) * CL285</f>
        <v>#VALUE!</v>
      </c>
      <c r="CC285" s="163" t="e">
        <f aca="true">INDIRECT( ADDRESS(CELL("строка",BG285)-BW285+BV285,61)) *CI285</f>
        <v>#VALUE!</v>
      </c>
      <c r="CD285" s="164" t="e">
        <f aca="false">BZ285-CA285</f>
        <v>#VALUE!</v>
      </c>
      <c r="CE285" s="189" t="e">
        <f aca="false">CB285-CC285</f>
        <v>#VALUE!</v>
      </c>
      <c r="CI285" s="22" t="n">
        <f aca="false">$CI$5</f>
        <v>0.3</v>
      </c>
      <c r="CL285" s="23" t="n">
        <f aca="false">CL281</f>
        <v>0.25</v>
      </c>
    </row>
    <row r="286" customFormat="false" ht="13.25" hidden="false" customHeight="true" outlineLevel="0" collapsed="false">
      <c r="A286" s="151" t="s">
        <v>381</v>
      </c>
      <c r="B286" s="152" t="n">
        <v>3.3</v>
      </c>
      <c r="C286" s="152" t="n">
        <v>767.6</v>
      </c>
      <c r="D286" s="153" t="n">
        <v>83</v>
      </c>
      <c r="E286" s="154" t="s">
        <v>101</v>
      </c>
      <c r="F286" s="153" t="n">
        <v>4.5</v>
      </c>
      <c r="G286" s="115" t="n">
        <v>0.9</v>
      </c>
      <c r="H286" s="116" t="n">
        <f aca="false">RANDBETWEEN(80,100)/100</f>
        <v>0.86</v>
      </c>
      <c r="I286" s="117" t="n">
        <v>0.365844907407407</v>
      </c>
      <c r="J286" s="118" t="n">
        <v>0.365844907407407</v>
      </c>
      <c r="K286" s="119" t="n">
        <f aca="false">(J286 * 24) * $B$3 * $F$3 * (1 - 0.7*AVERAGE(G286:G293)) * AVERAGE(H286:H293)</f>
        <v>3377.0265375</v>
      </c>
      <c r="L286" s="118" t="n">
        <f aca="false">IF(AVERAGE(F286:F293)&gt; $J$3, $B$4*$F$4*AVERAGE(F286:F293)/$B$5*24*AVERAGE(H286:H293), $B$4*$F$4*AVERAGE(F286:F293)/$B$5*24*AVERAGE(H286:H293) * 0.2)</f>
        <v>43659</v>
      </c>
      <c r="M286" s="179" t="n">
        <f aca="false">K286+L286</f>
        <v>47036.0265375</v>
      </c>
      <c r="N286" s="121"/>
      <c r="P286" s="121"/>
      <c r="Q286" s="151" t="s">
        <v>381</v>
      </c>
      <c r="R286" s="152" t="n">
        <v>-1.5</v>
      </c>
      <c r="S286" s="152" t="n">
        <v>745.4</v>
      </c>
      <c r="T286" s="153" t="n">
        <v>88</v>
      </c>
      <c r="U286" s="154" t="s">
        <v>129</v>
      </c>
      <c r="V286" s="153" t="n">
        <v>1</v>
      </c>
      <c r="W286" s="115" t="n">
        <v>0.9</v>
      </c>
      <c r="X286" s="116" t="n">
        <f aca="false">RANDBETWEEN(80,100)/100</f>
        <v>0.83</v>
      </c>
      <c r="Y286" s="117" t="n">
        <v>0.293935185185185</v>
      </c>
      <c r="Z286" s="118" t="n">
        <v>0.293935185185185</v>
      </c>
      <c r="AA286" s="119" t="n">
        <f aca="false">(Z286 * 24) * $B$3 * $F$3 * (1 - 0.7 * AVERAGE(W286:W293)) * AVERAGE(X286:X293)</f>
        <v>2658.43211666667</v>
      </c>
      <c r="AB286" s="123" t="n">
        <f aca="false">IF(AVERAGE(V286:V293)&gt; $J$3, $B$4*$F$4*AVERAGE(V286:V293)/$B$5*24*AVERAGE(X286:X293), $B$4*$F$4*AVERAGE(V286:V293)/$B$5*24*AVERAGE(X286:X293) * 0.2)</f>
        <v>950.6</v>
      </c>
      <c r="AC286" s="124" t="n">
        <f aca="false">AA286+AB286</f>
        <v>3609.03211666667</v>
      </c>
      <c r="AG286" s="186"/>
      <c r="AM286" s="128" t="n">
        <f aca="false">AM285-1</f>
        <v>44680</v>
      </c>
      <c r="AN286" s="129" t="str">
        <f aca="false">TEXT(AM286,"дддд")</f>
        <v>пятница</v>
      </c>
      <c r="AO286" s="130" t="n">
        <v>1</v>
      </c>
      <c r="AP286" s="131" t="n">
        <v>1</v>
      </c>
      <c r="AQ286" s="131" t="n">
        <f aca="false">RANDBETWEEN(0,1)</f>
        <v>0</v>
      </c>
      <c r="AR286" s="131" t="n">
        <v>1</v>
      </c>
      <c r="AS286" s="131" t="n">
        <f aca="false">RANDBETWEEN(0,1)</f>
        <v>0</v>
      </c>
      <c r="AT286" s="131" t="n">
        <v>1</v>
      </c>
      <c r="AU286" s="131" t="n">
        <f aca="false">RANDBETWEEN(0,1)</f>
        <v>0</v>
      </c>
      <c r="AV286" s="131" t="n">
        <v>0</v>
      </c>
      <c r="AW286" s="131" t="n">
        <f aca="false">RANDBETWEEN(0,1)</f>
        <v>0</v>
      </c>
      <c r="AX286" s="131" t="n">
        <f aca="false">RANDBETWEEN(0,1)</f>
        <v>0</v>
      </c>
      <c r="AY286" s="131" t="n">
        <f aca="false">RANDBETWEEN(0,1)</f>
        <v>0</v>
      </c>
      <c r="AZ286" s="131" t="n">
        <v>1</v>
      </c>
      <c r="BA286" s="131" t="n">
        <f aca="false">RANDBETWEEN(0,1)</f>
        <v>1</v>
      </c>
      <c r="BB286" s="131" t="n">
        <v>1</v>
      </c>
      <c r="BC286" s="131" t="n">
        <f aca="false">RANDBETWEEN(0,1)</f>
        <v>1</v>
      </c>
      <c r="BD286" s="131" t="n">
        <f aca="false">RANDBETWEEN(0,1)</f>
        <v>0</v>
      </c>
      <c r="BE286" s="132" t="n">
        <f aca="false">RANDBETWEEN(40/6,70/6)/10*$AK$24</f>
        <v>1200</v>
      </c>
      <c r="BF286" s="133" t="n">
        <f aca="false">RANDBETWEEN(60,100)/100</f>
        <v>1</v>
      </c>
      <c r="BG286" s="132" t="n">
        <f aca="false">(AO286*$AK$8+AP286*$AK$9+AQ286*$AK$10+AR286*$AK$11+AS286*$AK$12+AT286*$AK$13+AU286*$AK$14+AV286*$AK$15+AW286*$AK$16+AX286*$AK$17+AY286*$AK$18+AZ286*$AK$19+BA286*$AK$20+BB286*$AK$21+BC286*$AK$22+BD286*$AK$23+BE286) * BF286</f>
        <v>8240</v>
      </c>
      <c r="BH286" s="133" t="n">
        <f aca="false">RANDBETWEEN(80,100)/100</f>
        <v>1</v>
      </c>
      <c r="BI286" s="132" t="n">
        <f aca="false">(AO286*$AK$8+AP286*$AK$9+AQ286*$AK$10+AR286*$AK$11+AS286*$AK$12+AT286*$AK$13+AU286*$AK$14+AV286*$AK$15+AW286*$AK$16+AX286*$AK$17+AY286*$AK$18+AZ286*$AK$19+BA286*$AK$20+BB286*$AK$21+BC286*$AK$22+BD286*$AK$23+BE286) * BH286</f>
        <v>8240</v>
      </c>
      <c r="BN286" s="134"/>
      <c r="BO286" s="135"/>
      <c r="BP286" s="156" t="n">
        <f aca="false">M2224</f>
        <v>51520.968140625</v>
      </c>
      <c r="BQ286" s="157" t="n">
        <f aca="false">AC2224</f>
        <v>10556.0930286458</v>
      </c>
      <c r="BT286" s="82"/>
      <c r="BU286" s="158"/>
      <c r="BV286" s="140" t="n">
        <f aca="false">QUOTIENT(BW286,$BW$5)</f>
        <v>69</v>
      </c>
      <c r="BW286" s="17" t="n">
        <v>278</v>
      </c>
      <c r="BX286" s="141"/>
      <c r="BY286" s="191" t="s">
        <v>58</v>
      </c>
      <c r="BZ286" s="160" t="e">
        <f aca="true">INDIRECT( ADDRESS(CELL("строка",BG286)-BW286+BV286,68)) * CL286</f>
        <v>#VALUE!</v>
      </c>
      <c r="CA286" s="161" t="e">
        <f aca="true">INDIRECT( ADDRESS(CELL("строка",BG286)-BW286+BV286,59)) *CI286</f>
        <v>#VALUE!</v>
      </c>
      <c r="CB286" s="162" t="e">
        <f aca="true">INDIRECT( ADDRESS(CELL("строка",BG286)-BW286+BV286,69)) * CL286</f>
        <v>#VALUE!</v>
      </c>
      <c r="CC286" s="163" t="e">
        <f aca="true">INDIRECT( ADDRESS(CELL("строка",BG286)-BW286+BV286,61)) *CI286</f>
        <v>#VALUE!</v>
      </c>
      <c r="CD286" s="164" t="e">
        <f aca="false">BZ286-CA286</f>
        <v>#VALUE!</v>
      </c>
      <c r="CE286" s="189" t="e">
        <f aca="false">CB286-CC286</f>
        <v>#VALUE!</v>
      </c>
      <c r="CI286" s="22" t="n">
        <f aca="false">$CI$6</f>
        <v>0.4</v>
      </c>
      <c r="CL286" s="23" t="n">
        <f aca="false">CL282</f>
        <v>0.25</v>
      </c>
    </row>
    <row r="287" customFormat="false" ht="13.25" hidden="false" customHeight="true" outlineLevel="0" collapsed="false">
      <c r="A287" s="151" t="s">
        <v>382</v>
      </c>
      <c r="B287" s="152" t="n">
        <v>3.4</v>
      </c>
      <c r="C287" s="152" t="n">
        <v>765.9</v>
      </c>
      <c r="D287" s="153" t="n">
        <v>78</v>
      </c>
      <c r="E287" s="154" t="s">
        <v>129</v>
      </c>
      <c r="F287" s="153" t="n">
        <v>9</v>
      </c>
      <c r="G287" s="115" t="n">
        <v>0.9</v>
      </c>
      <c r="H287" s="116" t="n">
        <f aca="false">RANDBETWEEN(80,100)/100</f>
        <v>0.92</v>
      </c>
      <c r="I287" s="117"/>
      <c r="J287" s="118"/>
      <c r="K287" s="119"/>
      <c r="L287" s="118"/>
      <c r="M287" s="179"/>
      <c r="N287" s="121"/>
      <c r="P287" s="121"/>
      <c r="Q287" s="151" t="s">
        <v>382</v>
      </c>
      <c r="R287" s="152" t="n">
        <v>-1.7</v>
      </c>
      <c r="S287" s="152" t="n">
        <v>744.7</v>
      </c>
      <c r="T287" s="153" t="n">
        <v>90</v>
      </c>
      <c r="U287" s="154" t="s">
        <v>93</v>
      </c>
      <c r="V287" s="153" t="n">
        <v>1</v>
      </c>
      <c r="W287" s="115" t="n">
        <v>0.9</v>
      </c>
      <c r="X287" s="116" t="n">
        <f aca="false">RANDBETWEEN(80,100)/100</f>
        <v>0.96</v>
      </c>
      <c r="Y287" s="117"/>
      <c r="Z287" s="118"/>
      <c r="AA287" s="119"/>
      <c r="AB287" s="123"/>
      <c r="AC287" s="124"/>
      <c r="AG287" s="186"/>
      <c r="AM287" s="128" t="n">
        <f aca="false">AM286-1</f>
        <v>44679</v>
      </c>
      <c r="AN287" s="129" t="str">
        <f aca="false">TEXT(AM287,"дддд")</f>
        <v>четверг</v>
      </c>
      <c r="AO287" s="130" t="n">
        <v>1</v>
      </c>
      <c r="AP287" s="131" t="n">
        <v>1</v>
      </c>
      <c r="AQ287" s="131" t="n">
        <f aca="false">RANDBETWEEN(0,1)</f>
        <v>1</v>
      </c>
      <c r="AR287" s="131" t="n">
        <v>1</v>
      </c>
      <c r="AS287" s="131" t="n">
        <f aca="false">RANDBETWEEN(0,1)</f>
        <v>1</v>
      </c>
      <c r="AT287" s="131" t="n">
        <v>1</v>
      </c>
      <c r="AU287" s="131" t="n">
        <f aca="false">RANDBETWEEN(0,1)</f>
        <v>1</v>
      </c>
      <c r="AV287" s="131" t="n">
        <v>0</v>
      </c>
      <c r="AW287" s="131" t="n">
        <f aca="false">RANDBETWEEN(0,1)</f>
        <v>1</v>
      </c>
      <c r="AX287" s="131" t="n">
        <f aca="false">RANDBETWEEN(0,1)</f>
        <v>0</v>
      </c>
      <c r="AY287" s="131" t="n">
        <f aca="false">RANDBETWEEN(0,1)</f>
        <v>1</v>
      </c>
      <c r="AZ287" s="131" t="n">
        <v>1</v>
      </c>
      <c r="BA287" s="131" t="n">
        <f aca="false">RANDBETWEEN(0,1)</f>
        <v>1</v>
      </c>
      <c r="BB287" s="131" t="n">
        <v>1</v>
      </c>
      <c r="BC287" s="131" t="n">
        <f aca="false">RANDBETWEEN(0,1)</f>
        <v>1</v>
      </c>
      <c r="BD287" s="131" t="n">
        <f aca="false">RANDBETWEEN(0,1)</f>
        <v>0</v>
      </c>
      <c r="BE287" s="132" t="n">
        <f aca="false">RANDBETWEEN(40/6,70/6)/10*$AK$24</f>
        <v>1080</v>
      </c>
      <c r="BF287" s="133" t="n">
        <f aca="false">RANDBETWEEN(60,100)/100</f>
        <v>0.98</v>
      </c>
      <c r="BG287" s="132" t="n">
        <f aca="false">(AO287*$AK$8+AP287*$AK$9+AQ287*$AK$10+AR287*$AK$11+AS287*$AK$12+AT287*$AK$13+AU287*$AK$14+AV287*$AK$15+AW287*$AK$16+AX287*$AK$17+AY287*$AK$18+AZ287*$AK$19+BA287*$AK$20+BB287*$AK$21+BC287*$AK$22+BD287*$AK$23+BE287) * BF287</f>
        <v>12034.4</v>
      </c>
      <c r="BH287" s="133" t="n">
        <f aca="false">RANDBETWEEN(80,100)/100</f>
        <v>0.93</v>
      </c>
      <c r="BI287" s="132" t="n">
        <f aca="false">(AO287*$AK$8+AP287*$AK$9+AQ287*$AK$10+AR287*$AK$11+AS287*$AK$12+AT287*$AK$13+AU287*$AK$14+AV287*$AK$15+AW287*$AK$16+AX287*$AK$17+AY287*$AK$18+AZ287*$AK$19+BA287*$AK$20+BB287*$AK$21+BC287*$AK$22+BD287*$AK$23+BE287) * BH287</f>
        <v>11420.4</v>
      </c>
      <c r="BN287" s="134"/>
      <c r="BO287" s="135"/>
      <c r="BP287" s="156" t="n">
        <f aca="false">M2232</f>
        <v>32906.8130625</v>
      </c>
      <c r="BQ287" s="157" t="n">
        <f aca="false">AC2232</f>
        <v>9491.0049890625</v>
      </c>
      <c r="BT287" s="82" t="e">
        <f aca="false">IF(SUM(CD284:CD287) &gt; 0,0,(SUM(CD284:CD287))/(-$BM$10*1000))</f>
        <v>#VALUE!</v>
      </c>
      <c r="BU287" s="158" t="e">
        <f aca="false">IF(SUM(CE284:CE287) &gt; 0,0,(SUM(CE284:CE287))/(-$BM$10*1000))</f>
        <v>#VALUE!</v>
      </c>
      <c r="BV287" s="140" t="n">
        <f aca="false">QUOTIENT(BW287,$BW$5)</f>
        <v>69</v>
      </c>
      <c r="BW287" s="17" t="n">
        <v>279</v>
      </c>
      <c r="BX287" s="141"/>
      <c r="BY287" s="192" t="s">
        <v>75</v>
      </c>
      <c r="BZ287" s="172" t="e">
        <f aca="true">INDIRECT( ADDRESS(CELL("строка",BG287)-BW287+BV287,68)) * CL287</f>
        <v>#VALUE!</v>
      </c>
      <c r="CA287" s="173" t="e">
        <f aca="true">INDIRECT( ADDRESS(CELL("строка",BG287)-BW287+BV287,59)) * CI287</f>
        <v>#VALUE!</v>
      </c>
      <c r="CB287" s="174" t="e">
        <f aca="true">INDIRECT( ADDRESS(CELL("строка",BG287)-BW287+BV287,69)) * CL287</f>
        <v>#VALUE!</v>
      </c>
      <c r="CC287" s="175" t="e">
        <f aca="true">INDIRECT( ADDRESS(CELL("строка",BG287)-BW287+BV287,61)) *CI287</f>
        <v>#VALUE!</v>
      </c>
      <c r="CD287" s="176" t="e">
        <f aca="false">BZ287-CA287</f>
        <v>#VALUE!</v>
      </c>
      <c r="CE287" s="187" t="e">
        <f aca="false">CB287-CC287</f>
        <v>#VALUE!</v>
      </c>
      <c r="CI287" s="178" t="n">
        <f aca="false">$CI$7</f>
        <v>0.1</v>
      </c>
      <c r="CL287" s="23" t="n">
        <f aca="false">CL283</f>
        <v>0.25</v>
      </c>
    </row>
    <row r="288" customFormat="false" ht="13.25" hidden="false" customHeight="true" outlineLevel="0" collapsed="false">
      <c r="A288" s="151" t="s">
        <v>383</v>
      </c>
      <c r="B288" s="152" t="n">
        <v>4.1</v>
      </c>
      <c r="C288" s="152" t="n">
        <v>763.3</v>
      </c>
      <c r="D288" s="153" t="n">
        <v>80</v>
      </c>
      <c r="E288" s="154" t="s">
        <v>129</v>
      </c>
      <c r="F288" s="153" t="n">
        <v>9</v>
      </c>
      <c r="G288" s="115" t="n">
        <v>0.9</v>
      </c>
      <c r="H288" s="116" t="n">
        <f aca="false">RANDBETWEEN(80,100)/100</f>
        <v>0.8</v>
      </c>
      <c r="I288" s="117"/>
      <c r="J288" s="118"/>
      <c r="K288" s="119"/>
      <c r="L288" s="118"/>
      <c r="M288" s="179"/>
      <c r="N288" s="121"/>
      <c r="P288" s="121"/>
      <c r="Q288" s="151" t="s">
        <v>383</v>
      </c>
      <c r="R288" s="152" t="n">
        <v>-1.2</v>
      </c>
      <c r="S288" s="152" t="n">
        <v>743.6</v>
      </c>
      <c r="T288" s="153" t="n">
        <v>94</v>
      </c>
      <c r="U288" s="154" t="n">
        <v>0</v>
      </c>
      <c r="V288" s="153" t="n">
        <v>0</v>
      </c>
      <c r="W288" s="115" t="n">
        <v>0.9</v>
      </c>
      <c r="X288" s="116" t="n">
        <f aca="false">RANDBETWEEN(80,100)/100</f>
        <v>0.81</v>
      </c>
      <c r="Y288" s="117"/>
      <c r="Z288" s="118"/>
      <c r="AA288" s="119"/>
      <c r="AB288" s="123"/>
      <c r="AC288" s="124"/>
      <c r="AG288" s="186"/>
      <c r="AM288" s="128" t="n">
        <f aca="false">AM287-1</f>
        <v>44678</v>
      </c>
      <c r="AN288" s="129" t="str">
        <f aca="false">TEXT(AM288,"дддд")</f>
        <v>среда</v>
      </c>
      <c r="AO288" s="130" t="n">
        <v>1</v>
      </c>
      <c r="AP288" s="131" t="n">
        <v>1</v>
      </c>
      <c r="AQ288" s="131" t="n">
        <f aca="false">RANDBETWEEN(0,1)</f>
        <v>1</v>
      </c>
      <c r="AR288" s="131" t="n">
        <v>1</v>
      </c>
      <c r="AS288" s="131" t="n">
        <f aca="false">RANDBETWEEN(0,1)</f>
        <v>1</v>
      </c>
      <c r="AT288" s="131" t="n">
        <v>1</v>
      </c>
      <c r="AU288" s="131" t="n">
        <f aca="false">RANDBETWEEN(0,1)</f>
        <v>1</v>
      </c>
      <c r="AV288" s="131" t="n">
        <v>0</v>
      </c>
      <c r="AW288" s="131" t="n">
        <f aca="false">RANDBETWEEN(0,1)</f>
        <v>0</v>
      </c>
      <c r="AX288" s="131" t="n">
        <f aca="false">RANDBETWEEN(0,1)</f>
        <v>1</v>
      </c>
      <c r="AY288" s="131" t="n">
        <f aca="false">RANDBETWEEN(0,1)</f>
        <v>1</v>
      </c>
      <c r="AZ288" s="131" t="n">
        <v>1</v>
      </c>
      <c r="BA288" s="131" t="n">
        <f aca="false">RANDBETWEEN(0,1)</f>
        <v>1</v>
      </c>
      <c r="BB288" s="131" t="n">
        <v>1</v>
      </c>
      <c r="BC288" s="131" t="n">
        <f aca="false">RANDBETWEEN(0,1)</f>
        <v>0</v>
      </c>
      <c r="BD288" s="131" t="n">
        <f aca="false">RANDBETWEEN(0,1)</f>
        <v>1</v>
      </c>
      <c r="BE288" s="132" t="n">
        <f aca="false">RANDBETWEEN(40/6,70/6)/10*$AK$24</f>
        <v>1200</v>
      </c>
      <c r="BF288" s="133" t="n">
        <f aca="false">RANDBETWEEN(60,100)/100</f>
        <v>0.84</v>
      </c>
      <c r="BG288" s="132" t="n">
        <f aca="false">(AO288*$AK$8+AP288*$AK$9+AQ288*$AK$10+AR288*$AK$11+AS288*$AK$12+AT288*$AK$13+AU288*$AK$14+AV288*$AK$15+AW288*$AK$16+AX288*$AK$17+AY288*$AK$18+AZ288*$AK$19+BA288*$AK$20+BB288*$AK$21+BC288*$AK$22+BD288*$AK$23+BE288) * BF288</f>
        <v>10113.6</v>
      </c>
      <c r="BH288" s="133" t="n">
        <f aca="false">RANDBETWEEN(80,100)/100</f>
        <v>0.88</v>
      </c>
      <c r="BI288" s="132" t="n">
        <f aca="false">(AO288*$AK$8+AP288*$AK$9+AQ288*$AK$10+AR288*$AK$11+AS288*$AK$12+AT288*$AK$13+AU288*$AK$14+AV288*$AK$15+AW288*$AK$16+AX288*$AK$17+AY288*$AK$18+AZ288*$AK$19+BA288*$AK$20+BB288*$AK$21+BC288*$AK$22+BD288*$AK$23+BE288) * BH288</f>
        <v>10595.2</v>
      </c>
      <c r="BN288" s="134"/>
      <c r="BO288" s="135"/>
      <c r="BP288" s="156" t="n">
        <f aca="false">M2240</f>
        <v>32400.2035675</v>
      </c>
      <c r="BQ288" s="157" t="n">
        <f aca="false">AC2240</f>
        <v>8043.713925</v>
      </c>
      <c r="BT288" s="82" t="s">
        <v>79</v>
      </c>
      <c r="BU288" s="158"/>
      <c r="BV288" s="140" t="n">
        <f aca="false">QUOTIENT(BW288,$BW$5)</f>
        <v>70</v>
      </c>
      <c r="BW288" s="17" t="n">
        <v>280</v>
      </c>
      <c r="BX288" s="141" t="n">
        <f aca="false">DATE(2023,2,(1-QUOTIENT(BW288,$BW$5)))</f>
        <v>44888</v>
      </c>
      <c r="BY288" s="190" t="s">
        <v>80</v>
      </c>
      <c r="BZ288" s="143" t="e">
        <f aca="true">INDIRECT( ADDRESS(CELL("строка",BG288)-BW288+BV288,68)) * CL288</f>
        <v>#VALUE!</v>
      </c>
      <c r="CA288" s="144" t="e">
        <f aca="true">INDIRECT( ADDRESS(CELL("строка",BG288)-BW288+BV288,59)) *CI288</f>
        <v>#VALUE!</v>
      </c>
      <c r="CB288" s="145" t="e">
        <f aca="true">INDIRECT( ADDRESS(CELL("строка",BG288)-BW288+BV288,69)) * CL288</f>
        <v>#VALUE!</v>
      </c>
      <c r="CC288" s="146" t="e">
        <f aca="true">INDIRECT( ADDRESS(CELL("строка",BG288)-BW288+BV288,61)) *CI288</f>
        <v>#VALUE!</v>
      </c>
      <c r="CD288" s="147" t="e">
        <f aca="false">BZ288-CA288</f>
        <v>#VALUE!</v>
      </c>
      <c r="CE288" s="188" t="e">
        <f aca="false">CB288-CC288</f>
        <v>#VALUE!</v>
      </c>
      <c r="CI288" s="22" t="n">
        <f aca="false">$CI$4</f>
        <v>0.2</v>
      </c>
      <c r="CL288" s="23" t="n">
        <f aca="false">CL284</f>
        <v>0.25</v>
      </c>
    </row>
    <row r="289" customFormat="false" ht="13.25" hidden="false" customHeight="true" outlineLevel="0" collapsed="false">
      <c r="A289" s="151" t="s">
        <v>384</v>
      </c>
      <c r="B289" s="152" t="n">
        <v>5.7</v>
      </c>
      <c r="C289" s="152" t="n">
        <v>761.5</v>
      </c>
      <c r="D289" s="153" t="n">
        <v>100</v>
      </c>
      <c r="E289" s="154" t="s">
        <v>129</v>
      </c>
      <c r="F289" s="153" t="n">
        <v>12</v>
      </c>
      <c r="G289" s="115" t="n">
        <v>0.9</v>
      </c>
      <c r="H289" s="116" t="n">
        <f aca="false">RANDBETWEEN(80,100)/100</f>
        <v>0.82</v>
      </c>
      <c r="I289" s="117"/>
      <c r="J289" s="118"/>
      <c r="K289" s="119"/>
      <c r="L289" s="118"/>
      <c r="M289" s="179"/>
      <c r="N289" s="121"/>
      <c r="P289" s="121"/>
      <c r="Q289" s="151" t="s">
        <v>384</v>
      </c>
      <c r="R289" s="152" t="n">
        <v>-1.3</v>
      </c>
      <c r="S289" s="152" t="n">
        <v>743.4</v>
      </c>
      <c r="T289" s="153" t="n">
        <v>93</v>
      </c>
      <c r="U289" s="154" t="n">
        <v>0</v>
      </c>
      <c r="V289" s="153" t="n">
        <v>0</v>
      </c>
      <c r="W289" s="115" t="n">
        <v>0.9</v>
      </c>
      <c r="X289" s="116" t="n">
        <f aca="false">RANDBETWEEN(80,100)/100</f>
        <v>0.81</v>
      </c>
      <c r="Y289" s="117"/>
      <c r="Z289" s="118"/>
      <c r="AA289" s="119"/>
      <c r="AB289" s="123"/>
      <c r="AC289" s="124"/>
      <c r="AG289" s="186"/>
      <c r="AM289" s="128" t="n">
        <f aca="false">AM288-1</f>
        <v>44677</v>
      </c>
      <c r="AN289" s="129" t="str">
        <f aca="false">TEXT(AM289,"дддд")</f>
        <v>вторник</v>
      </c>
      <c r="AO289" s="130" t="n">
        <v>1</v>
      </c>
      <c r="AP289" s="131" t="n">
        <v>1</v>
      </c>
      <c r="AQ289" s="131" t="n">
        <f aca="false">RANDBETWEEN(0,1)</f>
        <v>1</v>
      </c>
      <c r="AR289" s="131" t="n">
        <v>1</v>
      </c>
      <c r="AS289" s="131" t="n">
        <f aca="false">RANDBETWEEN(0,1)</f>
        <v>0</v>
      </c>
      <c r="AT289" s="131" t="n">
        <v>1</v>
      </c>
      <c r="AU289" s="131" t="n">
        <f aca="false">RANDBETWEEN(0,1)</f>
        <v>1</v>
      </c>
      <c r="AV289" s="131" t="n">
        <v>0</v>
      </c>
      <c r="AW289" s="131" t="n">
        <f aca="false">RANDBETWEEN(0,1)</f>
        <v>1</v>
      </c>
      <c r="AX289" s="131" t="n">
        <f aca="false">RANDBETWEEN(0,1)</f>
        <v>1</v>
      </c>
      <c r="AY289" s="131" t="n">
        <f aca="false">RANDBETWEEN(0,1)</f>
        <v>1</v>
      </c>
      <c r="AZ289" s="131" t="n">
        <v>1</v>
      </c>
      <c r="BA289" s="131" t="n">
        <f aca="false">RANDBETWEEN(0,1)</f>
        <v>0</v>
      </c>
      <c r="BB289" s="131" t="n">
        <v>1</v>
      </c>
      <c r="BC289" s="131" t="n">
        <f aca="false">RANDBETWEEN(0,1)</f>
        <v>1</v>
      </c>
      <c r="BD289" s="131" t="n">
        <f aca="false">RANDBETWEEN(0,1)</f>
        <v>0</v>
      </c>
      <c r="BE289" s="132" t="n">
        <f aca="false">RANDBETWEEN(40/6,70/6)/10*$AK$24</f>
        <v>960</v>
      </c>
      <c r="BF289" s="133" t="n">
        <f aca="false">RANDBETWEEN(60,100)/100</f>
        <v>0.89</v>
      </c>
      <c r="BG289" s="132" t="n">
        <f aca="false">(AO289*$AK$8+AP289*$AK$9+AQ289*$AK$10+AR289*$AK$11+AS289*$AK$12+AT289*$AK$13+AU289*$AK$14+AV289*$AK$15+AW289*$AK$16+AX289*$AK$17+AY289*$AK$18+AZ289*$AK$19+BA289*$AK$20+BB289*$AK$21+BC289*$AK$22+BD289*$AK$23+BE289) * BF289</f>
        <v>10484.2</v>
      </c>
      <c r="BH289" s="133" t="n">
        <f aca="false">RANDBETWEEN(80,100)/100</f>
        <v>0.81</v>
      </c>
      <c r="BI289" s="132" t="n">
        <f aca="false">(AO289*$AK$8+AP289*$AK$9+AQ289*$AK$10+AR289*$AK$11+AS289*$AK$12+AT289*$AK$13+AU289*$AK$14+AV289*$AK$15+AW289*$AK$16+AX289*$AK$17+AY289*$AK$18+AZ289*$AK$19+BA289*$AK$20+BB289*$AK$21+BC289*$AK$22+BD289*$AK$23+BE289) * BH289</f>
        <v>9541.8</v>
      </c>
      <c r="BN289" s="134"/>
      <c r="BO289" s="135"/>
      <c r="BP289" s="156" t="n">
        <f aca="false">M2248</f>
        <v>10423.49109375</v>
      </c>
      <c r="BQ289" s="157" t="n">
        <f aca="false">AC2248</f>
        <v>7252.449590625</v>
      </c>
      <c r="BT289" s="82"/>
      <c r="BU289" s="158"/>
      <c r="BV289" s="140" t="n">
        <f aca="false">QUOTIENT(BW289,$BW$5)</f>
        <v>70</v>
      </c>
      <c r="BW289" s="17" t="n">
        <v>281</v>
      </c>
      <c r="BX289" s="141"/>
      <c r="BY289" s="191" t="s">
        <v>84</v>
      </c>
      <c r="BZ289" s="160" t="e">
        <f aca="true">INDIRECT( ADDRESS(CELL("строка",BG289)-BW289+BV289,68)) * CL289</f>
        <v>#VALUE!</v>
      </c>
      <c r="CA289" s="161" t="e">
        <f aca="true">INDIRECT( ADDRESS(CELL("строка",BG289)-BW289+BV289,59)) *CI289</f>
        <v>#VALUE!</v>
      </c>
      <c r="CB289" s="162" t="e">
        <f aca="true">INDIRECT( ADDRESS(CELL("строка",BG289)-BW289+BV289,69)) * CL289</f>
        <v>#VALUE!</v>
      </c>
      <c r="CC289" s="163" t="e">
        <f aca="true">INDIRECT( ADDRESS(CELL("строка",BG289)-BW289+BV289,61)) *CI289</f>
        <v>#VALUE!</v>
      </c>
      <c r="CD289" s="164" t="e">
        <f aca="false">BZ289-CA289</f>
        <v>#VALUE!</v>
      </c>
      <c r="CE289" s="189" t="e">
        <f aca="false">CB289-CC289</f>
        <v>#VALUE!</v>
      </c>
      <c r="CI289" s="22" t="n">
        <f aca="false">$CI$5</f>
        <v>0.3</v>
      </c>
      <c r="CL289" s="23" t="n">
        <f aca="false">CL285</f>
        <v>0.25</v>
      </c>
    </row>
    <row r="290" customFormat="false" ht="13.25" hidden="false" customHeight="true" outlineLevel="0" collapsed="false">
      <c r="A290" s="151" t="s">
        <v>385</v>
      </c>
      <c r="B290" s="152" t="n">
        <v>8.3</v>
      </c>
      <c r="C290" s="152" t="n">
        <v>759</v>
      </c>
      <c r="D290" s="153" t="n">
        <v>100</v>
      </c>
      <c r="E290" s="154" t="s">
        <v>101</v>
      </c>
      <c r="F290" s="153" t="n">
        <v>13.5</v>
      </c>
      <c r="G290" s="115" t="n">
        <v>0.9</v>
      </c>
      <c r="H290" s="116" t="n">
        <f aca="false">RANDBETWEEN(80,100)/100</f>
        <v>0.84</v>
      </c>
      <c r="I290" s="117"/>
      <c r="J290" s="118"/>
      <c r="K290" s="119"/>
      <c r="L290" s="118"/>
      <c r="M290" s="179"/>
      <c r="N290" s="121"/>
      <c r="P290" s="121"/>
      <c r="Q290" s="151" t="s">
        <v>385</v>
      </c>
      <c r="R290" s="152" t="n">
        <v>-1.5</v>
      </c>
      <c r="S290" s="152" t="n">
        <v>743.2</v>
      </c>
      <c r="T290" s="153" t="n">
        <v>92</v>
      </c>
      <c r="U290" s="154" t="s">
        <v>107</v>
      </c>
      <c r="V290" s="153" t="n">
        <v>1</v>
      </c>
      <c r="W290" s="115" t="n">
        <v>0.9</v>
      </c>
      <c r="X290" s="116" t="n">
        <f aca="false">RANDBETWEEN(80,100)/100</f>
        <v>0.91</v>
      </c>
      <c r="Y290" s="117"/>
      <c r="Z290" s="118"/>
      <c r="AA290" s="119"/>
      <c r="AB290" s="123"/>
      <c r="AC290" s="124"/>
      <c r="AG290" s="186"/>
      <c r="AM290" s="128" t="n">
        <f aca="false">AM289-1</f>
        <v>44676</v>
      </c>
      <c r="AN290" s="129" t="str">
        <f aca="false">TEXT(AM290,"дддд")</f>
        <v>понедельник</v>
      </c>
      <c r="AO290" s="130" t="n">
        <v>1</v>
      </c>
      <c r="AP290" s="131" t="n">
        <v>1</v>
      </c>
      <c r="AQ290" s="131" t="n">
        <f aca="false">RANDBETWEEN(0,1)</f>
        <v>1</v>
      </c>
      <c r="AR290" s="131" t="n">
        <v>1</v>
      </c>
      <c r="AS290" s="131" t="n">
        <f aca="false">RANDBETWEEN(0,1)</f>
        <v>0</v>
      </c>
      <c r="AT290" s="131" t="n">
        <v>1</v>
      </c>
      <c r="AU290" s="131" t="n">
        <f aca="false">RANDBETWEEN(0,1)</f>
        <v>0</v>
      </c>
      <c r="AV290" s="131" t="n">
        <v>0</v>
      </c>
      <c r="AW290" s="131" t="n">
        <f aca="false">RANDBETWEEN(0,1)</f>
        <v>0</v>
      </c>
      <c r="AX290" s="131" t="n">
        <f aca="false">RANDBETWEEN(0,1)</f>
        <v>0</v>
      </c>
      <c r="AY290" s="131" t="n">
        <f aca="false">RANDBETWEEN(0,1)</f>
        <v>1</v>
      </c>
      <c r="AZ290" s="131" t="n">
        <v>1</v>
      </c>
      <c r="BA290" s="131" t="n">
        <f aca="false">RANDBETWEEN(0,1)</f>
        <v>1</v>
      </c>
      <c r="BB290" s="131" t="n">
        <v>1</v>
      </c>
      <c r="BC290" s="131" t="n">
        <f aca="false">RANDBETWEEN(0,1)</f>
        <v>0</v>
      </c>
      <c r="BD290" s="131" t="n">
        <f aca="false">RANDBETWEEN(0,1)</f>
        <v>0</v>
      </c>
      <c r="BE290" s="132" t="n">
        <f aca="false">RANDBETWEEN(40/6,70/6)/10*$AK$24</f>
        <v>840</v>
      </c>
      <c r="BF290" s="133" t="n">
        <f aca="false">RANDBETWEEN(60,100)/100</f>
        <v>0.97</v>
      </c>
      <c r="BG290" s="132" t="n">
        <f aca="false">(AO290*$AK$8+AP290*$AK$9+AQ290*$AK$10+AR290*$AK$11+AS290*$AK$12+AT290*$AK$13+AU290*$AK$14+AV290*$AK$15+AW290*$AK$16+AX290*$AK$17+AY290*$AK$18+AZ290*$AK$19+BA290*$AK$20+BB290*$AK$21+BC290*$AK$22+BD290*$AK$23+BE290) * BF290</f>
        <v>8924</v>
      </c>
      <c r="BH290" s="133" t="n">
        <f aca="false">RANDBETWEEN(80,100)/100</f>
        <v>0.95</v>
      </c>
      <c r="BI290" s="132" t="n">
        <f aca="false">(AO290*$AK$8+AP290*$AK$9+AQ290*$AK$10+AR290*$AK$11+AS290*$AK$12+AT290*$AK$13+AU290*$AK$14+AV290*$AK$15+AW290*$AK$16+AX290*$AK$17+AY290*$AK$18+AZ290*$AK$19+BA290*$AK$20+BB290*$AK$21+BC290*$AK$22+BD290*$AK$23+BE290) * BH290</f>
        <v>8740</v>
      </c>
      <c r="BN290" s="134"/>
      <c r="BO290" s="135"/>
      <c r="BP290" s="156" t="n">
        <f aca="false">M2256</f>
        <v>14201.3179625</v>
      </c>
      <c r="BQ290" s="157" t="n">
        <f aca="false">AC2256</f>
        <v>7217.4735375</v>
      </c>
      <c r="BT290" s="82"/>
      <c r="BU290" s="158"/>
      <c r="BV290" s="140" t="n">
        <f aca="false">QUOTIENT(BW290,$BW$5)</f>
        <v>70</v>
      </c>
      <c r="BW290" s="17" t="n">
        <v>282</v>
      </c>
      <c r="BX290" s="141"/>
      <c r="BY290" s="191" t="s">
        <v>58</v>
      </c>
      <c r="BZ290" s="160" t="e">
        <f aca="true">INDIRECT( ADDRESS(CELL("строка",BG290)-BW290+BV290,68)) * CL290</f>
        <v>#VALUE!</v>
      </c>
      <c r="CA290" s="161" t="e">
        <f aca="true">INDIRECT( ADDRESS(CELL("строка",BG290)-BW290+BV290,59)) *CI290</f>
        <v>#VALUE!</v>
      </c>
      <c r="CB290" s="162" t="e">
        <f aca="true">INDIRECT( ADDRESS(CELL("строка",BG290)-BW290+BV290,69)) * CL290</f>
        <v>#VALUE!</v>
      </c>
      <c r="CC290" s="163" t="e">
        <f aca="true">INDIRECT( ADDRESS(CELL("строка",BG290)-BW290+BV290,61)) *CI290</f>
        <v>#VALUE!</v>
      </c>
      <c r="CD290" s="164" t="e">
        <f aca="false">BZ290-CA290</f>
        <v>#VALUE!</v>
      </c>
      <c r="CE290" s="189" t="e">
        <f aca="false">CB290-CC290</f>
        <v>#VALUE!</v>
      </c>
      <c r="CI290" s="22" t="n">
        <f aca="false">$CI$6</f>
        <v>0.4</v>
      </c>
      <c r="CL290" s="23" t="n">
        <f aca="false">CL286</f>
        <v>0.25</v>
      </c>
    </row>
    <row r="291" customFormat="false" ht="13.25" hidden="false" customHeight="true" outlineLevel="0" collapsed="false">
      <c r="A291" s="151" t="s">
        <v>386</v>
      </c>
      <c r="B291" s="152" t="n">
        <v>8.2</v>
      </c>
      <c r="C291" s="152" t="n">
        <v>758.9</v>
      </c>
      <c r="D291" s="153" t="n">
        <v>99</v>
      </c>
      <c r="E291" s="154" t="s">
        <v>91</v>
      </c>
      <c r="F291" s="153" t="n">
        <v>9</v>
      </c>
      <c r="G291" s="115" t="n">
        <v>0.9</v>
      </c>
      <c r="H291" s="116" t="n">
        <f aca="false">RANDBETWEEN(80,100)/100</f>
        <v>0.84</v>
      </c>
      <c r="I291" s="117"/>
      <c r="J291" s="118"/>
      <c r="K291" s="119"/>
      <c r="L291" s="118"/>
      <c r="M291" s="179"/>
      <c r="N291" s="121"/>
      <c r="P291" s="121"/>
      <c r="Q291" s="151" t="s">
        <v>386</v>
      </c>
      <c r="R291" s="152" t="n">
        <v>-1.2</v>
      </c>
      <c r="S291" s="152" t="n">
        <v>743.5</v>
      </c>
      <c r="T291" s="153" t="n">
        <v>91</v>
      </c>
      <c r="U291" s="154" t="s">
        <v>78</v>
      </c>
      <c r="V291" s="153" t="n">
        <v>1</v>
      </c>
      <c r="W291" s="115" t="n">
        <v>0.9</v>
      </c>
      <c r="X291" s="116" t="n">
        <f aca="false">RANDBETWEEN(80,100)/100</f>
        <v>0.83</v>
      </c>
      <c r="Y291" s="117"/>
      <c r="Z291" s="118"/>
      <c r="AA291" s="119"/>
      <c r="AB291" s="123"/>
      <c r="AC291" s="124"/>
      <c r="AG291" s="186"/>
      <c r="AM291" s="128" t="n">
        <f aca="false">AM290-1</f>
        <v>44675</v>
      </c>
      <c r="AN291" s="129" t="str">
        <f aca="false">TEXT(AM291,"дддд")</f>
        <v>воскресенье</v>
      </c>
      <c r="AO291" s="130" t="n">
        <v>1</v>
      </c>
      <c r="AP291" s="131" t="n">
        <v>1</v>
      </c>
      <c r="AQ291" s="131" t="n">
        <f aca="false">RANDBETWEEN(0,1)</f>
        <v>1</v>
      </c>
      <c r="AR291" s="131" t="n">
        <v>1</v>
      </c>
      <c r="AS291" s="131" t="n">
        <f aca="false">RANDBETWEEN(0,1)</f>
        <v>1</v>
      </c>
      <c r="AT291" s="131" t="n">
        <v>1</v>
      </c>
      <c r="AU291" s="131" t="n">
        <f aca="false">RANDBETWEEN(0,1)</f>
        <v>1</v>
      </c>
      <c r="AV291" s="131" t="n">
        <v>0</v>
      </c>
      <c r="AW291" s="131" t="n">
        <f aca="false">RANDBETWEEN(0,1)</f>
        <v>1</v>
      </c>
      <c r="AX291" s="131" t="n">
        <f aca="false">RANDBETWEEN(0,1)</f>
        <v>1</v>
      </c>
      <c r="AY291" s="131" t="n">
        <f aca="false">RANDBETWEEN(0,1)</f>
        <v>0</v>
      </c>
      <c r="AZ291" s="131" t="n">
        <v>1</v>
      </c>
      <c r="BA291" s="131" t="n">
        <f aca="false">RANDBETWEEN(0,1)</f>
        <v>1</v>
      </c>
      <c r="BB291" s="131" t="n">
        <v>1</v>
      </c>
      <c r="BC291" s="131" t="n">
        <f aca="false">RANDBETWEEN(0,1)</f>
        <v>0</v>
      </c>
      <c r="BD291" s="131" t="n">
        <f aca="false">RANDBETWEEN(0,1)</f>
        <v>0</v>
      </c>
      <c r="BE291" s="132" t="n">
        <f aca="false">RANDBETWEEN(40/6,70/6)/10*$AK$24</f>
        <v>1440</v>
      </c>
      <c r="BF291" s="133" t="n">
        <f aca="false">RANDBETWEEN(60,100)/100</f>
        <v>0.6</v>
      </c>
      <c r="BG291" s="132" t="n">
        <f aca="false">(AO291*$AK$8+AP291*$AK$9+AQ291*$AK$10+AR291*$AK$11+AS291*$AK$12+AT291*$AK$13+AU291*$AK$14+AV291*$AK$15+AW291*$AK$16+AX291*$AK$17+AY291*$AK$18+AZ291*$AK$19+BA291*$AK$20+BB291*$AK$21+BC291*$AK$22+BD291*$AK$23+BE291) * BF291</f>
        <v>7308</v>
      </c>
      <c r="BH291" s="133" t="n">
        <f aca="false">RANDBETWEEN(80,100)/100</f>
        <v>0.85</v>
      </c>
      <c r="BI291" s="132" t="n">
        <f aca="false">(AO291*$AK$8+AP291*$AK$9+AQ291*$AK$10+AR291*$AK$11+AS291*$AK$12+AT291*$AK$13+AU291*$AK$14+AV291*$AK$15+AW291*$AK$16+AX291*$AK$17+AY291*$AK$18+AZ291*$AK$19+BA291*$AK$20+BB291*$AK$21+BC291*$AK$22+BD291*$AK$23+BE291) * BH291</f>
        <v>10353</v>
      </c>
      <c r="BN291" s="134"/>
      <c r="BO291" s="135"/>
      <c r="BP291" s="156" t="n">
        <f aca="false">M2264</f>
        <v>38075.7259640625</v>
      </c>
      <c r="BQ291" s="157" t="n">
        <f aca="false">AC2264</f>
        <v>6703.416</v>
      </c>
      <c r="BT291" s="82" t="e">
        <f aca="false">IF(SUM(CD288:CD291) &gt; 0,0,(SUM(CD288:CD291))/(-$BM$10*1000))</f>
        <v>#VALUE!</v>
      </c>
      <c r="BU291" s="158" t="e">
        <f aca="false">IF(SUM(CE288:CE291) &gt; 0,0,(SUM(CE288:CE291))/(-$BM$10*1000))</f>
        <v>#VALUE!</v>
      </c>
      <c r="BV291" s="140" t="n">
        <f aca="false">QUOTIENT(BW291,$BW$5)</f>
        <v>70</v>
      </c>
      <c r="BW291" s="17" t="n">
        <v>283</v>
      </c>
      <c r="BX291" s="141"/>
      <c r="BY291" s="192" t="s">
        <v>75</v>
      </c>
      <c r="BZ291" s="172" t="e">
        <f aca="true">INDIRECT( ADDRESS(CELL("строка",BG291)-BW291+BV291,68)) * CL291</f>
        <v>#VALUE!</v>
      </c>
      <c r="CA291" s="173" t="e">
        <f aca="true">INDIRECT( ADDRESS(CELL("строка",BG291)-BW291+BV291,59)) * CI291</f>
        <v>#VALUE!</v>
      </c>
      <c r="CB291" s="174" t="e">
        <f aca="true">INDIRECT( ADDRESS(CELL("строка",BG291)-BW291+BV291,69)) * CL291</f>
        <v>#VALUE!</v>
      </c>
      <c r="CC291" s="175" t="e">
        <f aca="true">INDIRECT( ADDRESS(CELL("строка",BG291)-BW291+BV291,61)) *CI291</f>
        <v>#VALUE!</v>
      </c>
      <c r="CD291" s="176" t="e">
        <f aca="false">BZ291-CA291</f>
        <v>#VALUE!</v>
      </c>
      <c r="CE291" s="187" t="e">
        <f aca="false">CB291-CC291</f>
        <v>#VALUE!</v>
      </c>
      <c r="CI291" s="178" t="n">
        <f aca="false">$CI$7</f>
        <v>0.1</v>
      </c>
      <c r="CL291" s="23" t="n">
        <f aca="false">CL287</f>
        <v>0.25</v>
      </c>
    </row>
    <row r="292" customFormat="false" ht="13.25" hidden="false" customHeight="true" outlineLevel="0" collapsed="false">
      <c r="A292" s="151" t="s">
        <v>387</v>
      </c>
      <c r="B292" s="152" t="n">
        <v>6.3</v>
      </c>
      <c r="C292" s="152" t="n">
        <v>760.2</v>
      </c>
      <c r="D292" s="153" t="n">
        <v>100</v>
      </c>
      <c r="E292" s="154" t="s">
        <v>101</v>
      </c>
      <c r="F292" s="153" t="n">
        <v>3</v>
      </c>
      <c r="G292" s="115" t="n">
        <v>0.9</v>
      </c>
      <c r="H292" s="116" t="n">
        <f aca="false">RANDBETWEEN(80,100)/100</f>
        <v>0.89</v>
      </c>
      <c r="I292" s="117"/>
      <c r="J292" s="118"/>
      <c r="K292" s="119"/>
      <c r="L292" s="118"/>
      <c r="M292" s="179"/>
      <c r="N292" s="121"/>
      <c r="P292" s="121"/>
      <c r="Q292" s="151" t="s">
        <v>387</v>
      </c>
      <c r="R292" s="152" t="n">
        <v>-1.1</v>
      </c>
      <c r="S292" s="152" t="n">
        <v>744.4</v>
      </c>
      <c r="T292" s="153" t="n">
        <v>94</v>
      </c>
      <c r="U292" s="154" t="s">
        <v>78</v>
      </c>
      <c r="V292" s="153" t="n">
        <v>1</v>
      </c>
      <c r="W292" s="115" t="n">
        <v>0.9</v>
      </c>
      <c r="X292" s="116" t="n">
        <f aca="false">RANDBETWEEN(80,100)/100</f>
        <v>0.84</v>
      </c>
      <c r="Y292" s="117"/>
      <c r="Z292" s="118"/>
      <c r="AA292" s="119"/>
      <c r="AB292" s="123"/>
      <c r="AC292" s="124"/>
      <c r="AG292" s="186"/>
      <c r="AM292" s="128" t="n">
        <f aca="false">AM291-1</f>
        <v>44674</v>
      </c>
      <c r="AN292" s="129" t="str">
        <f aca="false">TEXT(AM292,"дддд")</f>
        <v>суббота</v>
      </c>
      <c r="AO292" s="130" t="n">
        <v>1</v>
      </c>
      <c r="AP292" s="131" t="n">
        <v>1</v>
      </c>
      <c r="AQ292" s="131" t="n">
        <f aca="false">RANDBETWEEN(0,1)</f>
        <v>1</v>
      </c>
      <c r="AR292" s="131" t="n">
        <v>1</v>
      </c>
      <c r="AS292" s="131" t="n">
        <f aca="false">RANDBETWEEN(0,1)</f>
        <v>1</v>
      </c>
      <c r="AT292" s="131" t="n">
        <v>1</v>
      </c>
      <c r="AU292" s="131" t="n">
        <f aca="false">RANDBETWEEN(0,1)</f>
        <v>1</v>
      </c>
      <c r="AV292" s="131" t="n">
        <v>0</v>
      </c>
      <c r="AW292" s="131" t="n">
        <f aca="false">RANDBETWEEN(0,1)</f>
        <v>0</v>
      </c>
      <c r="AX292" s="131" t="n">
        <f aca="false">RANDBETWEEN(0,1)</f>
        <v>1</v>
      </c>
      <c r="AY292" s="131" t="n">
        <f aca="false">RANDBETWEEN(0,1)</f>
        <v>1</v>
      </c>
      <c r="AZ292" s="131" t="n">
        <v>1</v>
      </c>
      <c r="BA292" s="131" t="n">
        <f aca="false">RANDBETWEEN(0,1)</f>
        <v>0</v>
      </c>
      <c r="BB292" s="131" t="n">
        <v>1</v>
      </c>
      <c r="BC292" s="131" t="n">
        <f aca="false">RANDBETWEEN(0,1)</f>
        <v>1</v>
      </c>
      <c r="BD292" s="131" t="n">
        <f aca="false">RANDBETWEEN(0,1)</f>
        <v>1</v>
      </c>
      <c r="BE292" s="132" t="n">
        <f aca="false">RANDBETWEEN(40/6,70/6)/10*$AK$24</f>
        <v>1080</v>
      </c>
      <c r="BF292" s="133" t="n">
        <f aca="false">RANDBETWEEN(60,100)/100</f>
        <v>0.82</v>
      </c>
      <c r="BG292" s="132" t="n">
        <f aca="false">(AO292*$AK$8+AP292*$AK$9+AQ292*$AK$10+AR292*$AK$11+AS292*$AK$12+AT292*$AK$13+AU292*$AK$14+AV292*$AK$15+AW292*$AK$16+AX292*$AK$17+AY292*$AK$18+AZ292*$AK$19+BA292*$AK$20+BB292*$AK$21+BC292*$AK$22+BD292*$AK$23+BE292) * BF292</f>
        <v>9430</v>
      </c>
      <c r="BH292" s="133" t="n">
        <f aca="false">RANDBETWEEN(80,100)/100</f>
        <v>0.95</v>
      </c>
      <c r="BI292" s="132" t="n">
        <f aca="false">(AO292*$AK$8+AP292*$AK$9+AQ292*$AK$10+AR292*$AK$11+AS292*$AK$12+AT292*$AK$13+AU292*$AK$14+AV292*$AK$15+AW292*$AK$16+AX292*$AK$17+AY292*$AK$18+AZ292*$AK$19+BA292*$AK$20+BB292*$AK$21+BC292*$AK$22+BD292*$AK$23+BE292) * BH292</f>
        <v>10925</v>
      </c>
      <c r="BN292" s="134"/>
      <c r="BO292" s="135"/>
      <c r="BP292" s="156" t="n">
        <f aca="false">M2272</f>
        <v>34422.8736930556</v>
      </c>
      <c r="BQ292" s="157" t="n">
        <f aca="false">AC2272</f>
        <v>6572.97375</v>
      </c>
      <c r="BT292" s="82" t="s">
        <v>79</v>
      </c>
      <c r="BU292" s="158"/>
      <c r="BV292" s="140" t="n">
        <f aca="false">QUOTIENT(BW292,$BW$5)</f>
        <v>71</v>
      </c>
      <c r="BW292" s="17" t="n">
        <v>284</v>
      </c>
      <c r="BX292" s="141" t="n">
        <f aca="false">DATE(2023,2,(1-QUOTIENT(BW292,$BW$5)))</f>
        <v>44887</v>
      </c>
      <c r="BY292" s="190" t="s">
        <v>80</v>
      </c>
      <c r="BZ292" s="143" t="e">
        <f aca="true">INDIRECT( ADDRESS(CELL("строка",BG292)-BW292+BV292,68)) * CL292</f>
        <v>#VALUE!</v>
      </c>
      <c r="CA292" s="144" t="e">
        <f aca="true">INDIRECT( ADDRESS(CELL("строка",BG292)-BW292+BV292,59)) *CI292</f>
        <v>#VALUE!</v>
      </c>
      <c r="CB292" s="145" t="e">
        <f aca="true">INDIRECT( ADDRESS(CELL("строка",BG292)-BW292+BV292,69)) * CL292</f>
        <v>#VALUE!</v>
      </c>
      <c r="CC292" s="146" t="e">
        <f aca="true">INDIRECT( ADDRESS(CELL("строка",BG292)-BW292+BV292,61)) *CI292</f>
        <v>#VALUE!</v>
      </c>
      <c r="CD292" s="147" t="e">
        <f aca="false">BZ292-CA292</f>
        <v>#VALUE!</v>
      </c>
      <c r="CE292" s="188" t="e">
        <f aca="false">CB292-CC292</f>
        <v>#VALUE!</v>
      </c>
      <c r="CI292" s="22" t="n">
        <f aca="false">$CI$4</f>
        <v>0.2</v>
      </c>
      <c r="CL292" s="23" t="n">
        <f aca="false">CL288</f>
        <v>0.25</v>
      </c>
    </row>
    <row r="293" customFormat="false" ht="13.25" hidden="false" customHeight="true" outlineLevel="0" collapsed="false">
      <c r="A293" s="151" t="s">
        <v>388</v>
      </c>
      <c r="B293" s="152" t="n">
        <v>6.5</v>
      </c>
      <c r="C293" s="152" t="n">
        <v>761.5</v>
      </c>
      <c r="D293" s="153" t="n">
        <v>100</v>
      </c>
      <c r="E293" s="154" t="s">
        <v>78</v>
      </c>
      <c r="F293" s="153" t="n">
        <v>3</v>
      </c>
      <c r="G293" s="115" t="n">
        <v>0.9</v>
      </c>
      <c r="H293" s="116" t="n">
        <f aca="false">RANDBETWEEN(80,100)/100</f>
        <v>0.96</v>
      </c>
      <c r="I293" s="117"/>
      <c r="J293" s="118"/>
      <c r="K293" s="119"/>
      <c r="L293" s="118"/>
      <c r="M293" s="179"/>
      <c r="N293" s="121"/>
      <c r="P293" s="121"/>
      <c r="Q293" s="151" t="s">
        <v>388</v>
      </c>
      <c r="R293" s="152" t="n">
        <v>-1.6</v>
      </c>
      <c r="S293" s="152" t="n">
        <v>745.3</v>
      </c>
      <c r="T293" s="153" t="n">
        <v>96</v>
      </c>
      <c r="U293" s="154" t="s">
        <v>78</v>
      </c>
      <c r="V293" s="153" t="n">
        <v>2</v>
      </c>
      <c r="W293" s="115" t="n">
        <v>0.9</v>
      </c>
      <c r="X293" s="116" t="n">
        <f aca="false">RANDBETWEEN(80,100)/100</f>
        <v>0.8</v>
      </c>
      <c r="Y293" s="117"/>
      <c r="Z293" s="118"/>
      <c r="AA293" s="119"/>
      <c r="AB293" s="123"/>
      <c r="AC293" s="124"/>
      <c r="AG293" s="186"/>
      <c r="AM293" s="128" t="n">
        <f aca="false">AM292-1</f>
        <v>44673</v>
      </c>
      <c r="AN293" s="129" t="str">
        <f aca="false">TEXT(AM293,"дддд")</f>
        <v>пятница</v>
      </c>
      <c r="AO293" s="130" t="n">
        <v>1</v>
      </c>
      <c r="AP293" s="131" t="n">
        <v>1</v>
      </c>
      <c r="AQ293" s="131" t="n">
        <f aca="false">RANDBETWEEN(0,1)</f>
        <v>0</v>
      </c>
      <c r="AR293" s="131" t="n">
        <v>1</v>
      </c>
      <c r="AS293" s="131" t="n">
        <f aca="false">RANDBETWEEN(0,1)</f>
        <v>0</v>
      </c>
      <c r="AT293" s="131" t="n">
        <v>1</v>
      </c>
      <c r="AU293" s="131" t="n">
        <f aca="false">RANDBETWEEN(0,1)</f>
        <v>0</v>
      </c>
      <c r="AV293" s="131" t="n">
        <v>0</v>
      </c>
      <c r="AW293" s="131" t="n">
        <f aca="false">RANDBETWEEN(0,1)</f>
        <v>1</v>
      </c>
      <c r="AX293" s="131" t="n">
        <f aca="false">RANDBETWEEN(0,1)</f>
        <v>1</v>
      </c>
      <c r="AY293" s="131" t="n">
        <f aca="false">RANDBETWEEN(0,1)</f>
        <v>1</v>
      </c>
      <c r="AZ293" s="131" t="n">
        <v>1</v>
      </c>
      <c r="BA293" s="131" t="n">
        <f aca="false">RANDBETWEEN(0,1)</f>
        <v>1</v>
      </c>
      <c r="BB293" s="131" t="n">
        <v>1</v>
      </c>
      <c r="BC293" s="131" t="n">
        <f aca="false">RANDBETWEEN(0,1)</f>
        <v>0</v>
      </c>
      <c r="BD293" s="131" t="n">
        <f aca="false">RANDBETWEEN(0,1)</f>
        <v>0</v>
      </c>
      <c r="BE293" s="132" t="n">
        <f aca="false">RANDBETWEEN(40/6,70/6)/10*$AK$24</f>
        <v>1080</v>
      </c>
      <c r="BF293" s="133" t="n">
        <f aca="false">RANDBETWEEN(60,100)/100</f>
        <v>0.99</v>
      </c>
      <c r="BG293" s="132" t="n">
        <f aca="false">(AO293*$AK$8+AP293*$AK$9+AQ293*$AK$10+AR293*$AK$11+AS293*$AK$12+AT293*$AK$13+AU293*$AK$14+AV293*$AK$15+AW293*$AK$16+AX293*$AK$17+AY293*$AK$18+AZ293*$AK$19+BA293*$AK$20+BB293*$AK$21+BC293*$AK$22+BD293*$AK$23+BE293) * BF293</f>
        <v>11642.4</v>
      </c>
      <c r="BH293" s="133" t="n">
        <f aca="false">RANDBETWEEN(80,100)/100</f>
        <v>0.85</v>
      </c>
      <c r="BI293" s="132" t="n">
        <f aca="false">(AO293*$AK$8+AP293*$AK$9+AQ293*$AK$10+AR293*$AK$11+AS293*$AK$12+AT293*$AK$13+AU293*$AK$14+AV293*$AK$15+AW293*$AK$16+AX293*$AK$17+AY293*$AK$18+AZ293*$AK$19+BA293*$AK$20+BB293*$AK$21+BC293*$AK$22+BD293*$AK$23+BE293) * BH293</f>
        <v>9996</v>
      </c>
      <c r="BN293" s="134"/>
      <c r="BO293" s="135"/>
      <c r="BP293" s="156" t="n">
        <f aca="false">M2280</f>
        <v>38176.8375625</v>
      </c>
      <c r="BQ293" s="157" t="n">
        <f aca="false">AC2280</f>
        <v>6598.85738333333</v>
      </c>
      <c r="BT293" s="82"/>
      <c r="BU293" s="158"/>
      <c r="BV293" s="140" t="n">
        <f aca="false">QUOTIENT(BW293,$BW$5)</f>
        <v>71</v>
      </c>
      <c r="BW293" s="17" t="n">
        <v>285</v>
      </c>
      <c r="BX293" s="141"/>
      <c r="BY293" s="191" t="s">
        <v>84</v>
      </c>
      <c r="BZ293" s="160" t="e">
        <f aca="true">INDIRECT( ADDRESS(CELL("строка",BG293)-BW293+BV293,68)) * CL293</f>
        <v>#VALUE!</v>
      </c>
      <c r="CA293" s="161" t="e">
        <f aca="true">INDIRECT( ADDRESS(CELL("строка",BG293)-BW293+BV293,59)) *CI293</f>
        <v>#VALUE!</v>
      </c>
      <c r="CB293" s="162" t="e">
        <f aca="true">INDIRECT( ADDRESS(CELL("строка",BG293)-BW293+BV293,69)) * CL293</f>
        <v>#VALUE!</v>
      </c>
      <c r="CC293" s="163" t="e">
        <f aca="true">INDIRECT( ADDRESS(CELL("строка",BG293)-BW293+BV293,61)) *CI293</f>
        <v>#VALUE!</v>
      </c>
      <c r="CD293" s="164" t="e">
        <f aca="false">BZ293-CA293</f>
        <v>#VALUE!</v>
      </c>
      <c r="CE293" s="189" t="e">
        <f aca="false">CB293-CC293</f>
        <v>#VALUE!</v>
      </c>
      <c r="CI293" s="22" t="n">
        <f aca="false">$CI$5</f>
        <v>0.3</v>
      </c>
      <c r="CL293" s="23" t="n">
        <f aca="false">CL289</f>
        <v>0.25</v>
      </c>
    </row>
    <row r="294" customFormat="false" ht="13.25" hidden="false" customHeight="true" outlineLevel="0" collapsed="false">
      <c r="A294" s="151" t="s">
        <v>389</v>
      </c>
      <c r="B294" s="152" t="n">
        <v>8.3</v>
      </c>
      <c r="C294" s="152" t="n">
        <v>762.4</v>
      </c>
      <c r="D294" s="153" t="n">
        <v>81</v>
      </c>
      <c r="E294" s="154" t="s">
        <v>101</v>
      </c>
      <c r="F294" s="153" t="n">
        <v>4.5</v>
      </c>
      <c r="G294" s="115" t="n">
        <v>0.9</v>
      </c>
      <c r="H294" s="116" t="n">
        <f aca="false">RANDBETWEEN(80,100)/100</f>
        <v>0.85</v>
      </c>
      <c r="I294" s="117" t="n">
        <v>0.365532407407407</v>
      </c>
      <c r="J294" s="118" t="n">
        <v>0.365532407407407</v>
      </c>
      <c r="K294" s="119" t="n">
        <f aca="false">(J294 * 24) * $B$3 * $F$3 * (1 - 0.7*AVERAGE(G294:G301)) * AVERAGE(H294:H301)</f>
        <v>3448.45831875</v>
      </c>
      <c r="L294" s="118" t="n">
        <f aca="false">IF(AVERAGE(F294:F301)&gt; $J$3, $B$4*$F$4*AVERAGE(F294:F301)/$B$5*24*AVERAGE(H294:H301), $B$4*$F$4*AVERAGE(F294:F301)/$B$5*24*AVERAGE(H294:H301) * 0.2)</f>
        <v>3283.2</v>
      </c>
      <c r="M294" s="179" t="n">
        <f aca="false">K294+L294</f>
        <v>6731.65831875</v>
      </c>
      <c r="N294" s="121"/>
      <c r="P294" s="121"/>
      <c r="Q294" s="151" t="s">
        <v>389</v>
      </c>
      <c r="R294" s="152" t="n">
        <v>-2.5</v>
      </c>
      <c r="S294" s="152" t="n">
        <v>746.5</v>
      </c>
      <c r="T294" s="153" t="n">
        <v>96</v>
      </c>
      <c r="U294" s="154" t="s">
        <v>107</v>
      </c>
      <c r="V294" s="153" t="n">
        <v>2</v>
      </c>
      <c r="W294" s="115" t="n">
        <v>0.9</v>
      </c>
      <c r="X294" s="116" t="n">
        <f aca="false">RANDBETWEEN(80,100)/100</f>
        <v>0.94</v>
      </c>
      <c r="Y294" s="117" t="n">
        <v>0.292777777777778</v>
      </c>
      <c r="Z294" s="118" t="n">
        <v>0.292777777777778</v>
      </c>
      <c r="AA294" s="119" t="n">
        <f aca="false">(Z294 * 24) * $B$3 * $F$3 * (1 - 0.7 * AVERAGE(W294:W301)) * AVERAGE(X294:X301)</f>
        <v>2803.9562</v>
      </c>
      <c r="AB294" s="123" t="n">
        <f aca="false">IF(AVERAGE(V294:V301)&gt; $J$3, $B$4*$F$4*AVERAGE(V294:V301)/$B$5*24*AVERAGE(X294:X301), $B$4*$F$4*AVERAGE(V294:V301)/$B$5*24*AVERAGE(X294:X301) * 0.2)</f>
        <v>2013.2</v>
      </c>
      <c r="AC294" s="124" t="n">
        <f aca="false">AA294+AB294</f>
        <v>4817.1562</v>
      </c>
      <c r="AG294" s="186"/>
      <c r="AM294" s="128" t="n">
        <f aca="false">AM293-1</f>
        <v>44672</v>
      </c>
      <c r="AN294" s="129" t="str">
        <f aca="false">TEXT(AM294,"дддд")</f>
        <v>четверг</v>
      </c>
      <c r="AO294" s="130" t="n">
        <v>1</v>
      </c>
      <c r="AP294" s="131" t="n">
        <v>1</v>
      </c>
      <c r="AQ294" s="131" t="n">
        <f aca="false">RANDBETWEEN(0,1)</f>
        <v>0</v>
      </c>
      <c r="AR294" s="131" t="n">
        <v>1</v>
      </c>
      <c r="AS294" s="131" t="n">
        <f aca="false">RANDBETWEEN(0,1)</f>
        <v>0</v>
      </c>
      <c r="AT294" s="131" t="n">
        <v>1</v>
      </c>
      <c r="AU294" s="131" t="n">
        <f aca="false">RANDBETWEEN(0,1)</f>
        <v>0</v>
      </c>
      <c r="AV294" s="131" t="n">
        <v>0</v>
      </c>
      <c r="AW294" s="131" t="n">
        <f aca="false">RANDBETWEEN(0,1)</f>
        <v>1</v>
      </c>
      <c r="AX294" s="131" t="n">
        <f aca="false">RANDBETWEEN(0,1)</f>
        <v>0</v>
      </c>
      <c r="AY294" s="131" t="n">
        <f aca="false">RANDBETWEEN(0,1)</f>
        <v>0</v>
      </c>
      <c r="AZ294" s="131" t="n">
        <v>1</v>
      </c>
      <c r="BA294" s="131" t="n">
        <f aca="false">RANDBETWEEN(0,1)</f>
        <v>1</v>
      </c>
      <c r="BB294" s="131" t="n">
        <v>1</v>
      </c>
      <c r="BC294" s="131" t="n">
        <f aca="false">RANDBETWEEN(0,1)</f>
        <v>1</v>
      </c>
      <c r="BD294" s="131" t="n">
        <f aca="false">RANDBETWEEN(0,1)</f>
        <v>1</v>
      </c>
      <c r="BE294" s="132" t="n">
        <f aca="false">RANDBETWEEN(40/6,70/6)/10*$AK$24</f>
        <v>960</v>
      </c>
      <c r="BF294" s="133" t="n">
        <f aca="false">RANDBETWEEN(60,100)/100</f>
        <v>0.88</v>
      </c>
      <c r="BG294" s="132" t="n">
        <f aca="false">(AO294*$AK$8+AP294*$AK$9+AQ294*$AK$10+AR294*$AK$11+AS294*$AK$12+AT294*$AK$13+AU294*$AK$14+AV294*$AK$15+AW294*$AK$16+AX294*$AK$17+AY294*$AK$18+AZ294*$AK$19+BA294*$AK$20+BB294*$AK$21+BC294*$AK$22+BD294*$AK$23+BE294) * BF294</f>
        <v>8624</v>
      </c>
      <c r="BH294" s="133" t="n">
        <f aca="false">RANDBETWEEN(80,100)/100</f>
        <v>0.86</v>
      </c>
      <c r="BI294" s="132" t="n">
        <f aca="false">(AO294*$AK$8+AP294*$AK$9+AQ294*$AK$10+AR294*$AK$11+AS294*$AK$12+AT294*$AK$13+AU294*$AK$14+AV294*$AK$15+AW294*$AK$16+AX294*$AK$17+AY294*$AK$18+AZ294*$AK$19+BA294*$AK$20+BB294*$AK$21+BC294*$AK$22+BD294*$AK$23+BE294) * BH294</f>
        <v>8428</v>
      </c>
      <c r="BN294" s="134"/>
      <c r="BO294" s="135"/>
      <c r="BP294" s="156" t="n">
        <f aca="false">M2288</f>
        <v>34478.6173171875</v>
      </c>
      <c r="BQ294" s="157" t="n">
        <f aca="false">AC2288</f>
        <v>7478.0116875</v>
      </c>
      <c r="BT294" s="82"/>
      <c r="BU294" s="158"/>
      <c r="BV294" s="140" t="n">
        <f aca="false">QUOTIENT(BW294,$BW$5)</f>
        <v>71</v>
      </c>
      <c r="BW294" s="17" t="n">
        <v>286</v>
      </c>
      <c r="BX294" s="141"/>
      <c r="BY294" s="191" t="s">
        <v>58</v>
      </c>
      <c r="BZ294" s="160" t="e">
        <f aca="true">INDIRECT( ADDRESS(CELL("строка",BG294)-BW294+BV294,68)) * CL294</f>
        <v>#VALUE!</v>
      </c>
      <c r="CA294" s="161" t="e">
        <f aca="true">INDIRECT( ADDRESS(CELL("строка",BG294)-BW294+BV294,59)) *CI294</f>
        <v>#VALUE!</v>
      </c>
      <c r="CB294" s="162" t="e">
        <f aca="true">INDIRECT( ADDRESS(CELL("строка",BG294)-BW294+BV294,69)) * CL294</f>
        <v>#VALUE!</v>
      </c>
      <c r="CC294" s="163" t="e">
        <f aca="true">INDIRECT( ADDRESS(CELL("строка",BG294)-BW294+BV294,61)) *CI294</f>
        <v>#VALUE!</v>
      </c>
      <c r="CD294" s="164" t="e">
        <f aca="false">BZ294-CA294</f>
        <v>#VALUE!</v>
      </c>
      <c r="CE294" s="189" t="e">
        <f aca="false">CB294-CC294</f>
        <v>#VALUE!</v>
      </c>
      <c r="CI294" s="22" t="n">
        <f aca="false">$CI$6</f>
        <v>0.4</v>
      </c>
      <c r="CL294" s="23" t="n">
        <f aca="false">CL290</f>
        <v>0.25</v>
      </c>
    </row>
    <row r="295" customFormat="false" ht="13.25" hidden="false" customHeight="true" outlineLevel="0" collapsed="false">
      <c r="A295" s="151" t="s">
        <v>390</v>
      </c>
      <c r="B295" s="152" t="n">
        <v>8.3</v>
      </c>
      <c r="C295" s="152" t="n">
        <v>763.3</v>
      </c>
      <c r="D295" s="153" t="n">
        <v>78</v>
      </c>
      <c r="E295" s="154" t="s">
        <v>101</v>
      </c>
      <c r="F295" s="153" t="n">
        <v>7.5</v>
      </c>
      <c r="G295" s="115" t="n">
        <v>0.9</v>
      </c>
      <c r="H295" s="116" t="n">
        <f aca="false">RANDBETWEEN(80,100)/100</f>
        <v>0.81</v>
      </c>
      <c r="I295" s="117"/>
      <c r="J295" s="118"/>
      <c r="K295" s="119"/>
      <c r="L295" s="118"/>
      <c r="M295" s="179"/>
      <c r="N295" s="121"/>
      <c r="P295" s="121"/>
      <c r="Q295" s="151" t="s">
        <v>390</v>
      </c>
      <c r="R295" s="152" t="n">
        <v>-3.4</v>
      </c>
      <c r="S295" s="152" t="n">
        <v>747.9</v>
      </c>
      <c r="T295" s="153" t="n">
        <v>94</v>
      </c>
      <c r="U295" s="154" t="s">
        <v>78</v>
      </c>
      <c r="V295" s="153" t="n">
        <v>1</v>
      </c>
      <c r="W295" s="115" t="n">
        <v>0.9</v>
      </c>
      <c r="X295" s="116" t="n">
        <f aca="false">RANDBETWEEN(80,100)/100</f>
        <v>1</v>
      </c>
      <c r="Y295" s="117"/>
      <c r="Z295" s="118"/>
      <c r="AA295" s="119"/>
      <c r="AB295" s="123"/>
      <c r="AC295" s="124"/>
      <c r="AG295" s="186"/>
      <c r="AM295" s="128" t="n">
        <f aca="false">AM294-1</f>
        <v>44671</v>
      </c>
      <c r="AN295" s="129" t="str">
        <f aca="false">TEXT(AM295,"дддд")</f>
        <v>среда</v>
      </c>
      <c r="AO295" s="130" t="n">
        <v>1</v>
      </c>
      <c r="AP295" s="131" t="n">
        <v>1</v>
      </c>
      <c r="AQ295" s="131" t="n">
        <f aca="false">RANDBETWEEN(0,1)</f>
        <v>0</v>
      </c>
      <c r="AR295" s="131" t="n">
        <v>1</v>
      </c>
      <c r="AS295" s="131" t="n">
        <f aca="false">RANDBETWEEN(0,1)</f>
        <v>1</v>
      </c>
      <c r="AT295" s="131" t="n">
        <v>1</v>
      </c>
      <c r="AU295" s="131" t="n">
        <f aca="false">RANDBETWEEN(0,1)</f>
        <v>0</v>
      </c>
      <c r="AV295" s="131" t="n">
        <v>0</v>
      </c>
      <c r="AW295" s="131" t="n">
        <f aca="false">RANDBETWEEN(0,1)</f>
        <v>0</v>
      </c>
      <c r="AX295" s="131" t="n">
        <f aca="false">RANDBETWEEN(0,1)</f>
        <v>1</v>
      </c>
      <c r="AY295" s="131" t="n">
        <f aca="false">RANDBETWEEN(0,1)</f>
        <v>0</v>
      </c>
      <c r="AZ295" s="131" t="n">
        <v>1</v>
      </c>
      <c r="BA295" s="131" t="n">
        <f aca="false">RANDBETWEEN(0,1)</f>
        <v>1</v>
      </c>
      <c r="BB295" s="131" t="n">
        <v>1</v>
      </c>
      <c r="BC295" s="131" t="n">
        <f aca="false">RANDBETWEEN(0,1)</f>
        <v>0</v>
      </c>
      <c r="BD295" s="131" t="n">
        <f aca="false">RANDBETWEEN(0,1)</f>
        <v>1</v>
      </c>
      <c r="BE295" s="132" t="n">
        <f aca="false">RANDBETWEEN(40/6,70/6)/10*$AK$24</f>
        <v>1440</v>
      </c>
      <c r="BF295" s="133" t="n">
        <f aca="false">RANDBETWEEN(60,100)/100</f>
        <v>0.84</v>
      </c>
      <c r="BG295" s="132" t="n">
        <f aca="false">(AO295*$AK$8+AP295*$AK$9+AQ295*$AK$10+AR295*$AK$11+AS295*$AK$12+AT295*$AK$13+AU295*$AK$14+AV295*$AK$15+AW295*$AK$16+AX295*$AK$17+AY295*$AK$18+AZ295*$AK$19+BA295*$AK$20+BB295*$AK$21+BC295*$AK$22+BD295*$AK$23+BE295) * BF295</f>
        <v>8752.8</v>
      </c>
      <c r="BH295" s="133" t="n">
        <f aca="false">RANDBETWEEN(80,100)/100</f>
        <v>0.85</v>
      </c>
      <c r="BI295" s="132" t="n">
        <f aca="false">(AO295*$AK$8+AP295*$AK$9+AQ295*$AK$10+AR295*$AK$11+AS295*$AK$12+AT295*$AK$13+AU295*$AK$14+AV295*$AK$15+AW295*$AK$16+AX295*$AK$17+AY295*$AK$18+AZ295*$AK$19+BA295*$AK$20+BB295*$AK$21+BC295*$AK$22+BD295*$AK$23+BE295) * BH295</f>
        <v>8857</v>
      </c>
      <c r="BN295" s="134"/>
      <c r="BO295" s="135"/>
      <c r="BP295" s="156" t="n">
        <f aca="false">M2296</f>
        <v>39390.3265833333</v>
      </c>
      <c r="BQ295" s="157" t="n">
        <f aca="false">AC2296</f>
        <v>16210.3528125</v>
      </c>
      <c r="BT295" s="82" t="e">
        <f aca="false">IF(SUM(CD292:CD295) &gt; 0,0,(SUM(CD292:CD295))/(-$BM$10*1000))</f>
        <v>#VALUE!</v>
      </c>
      <c r="BU295" s="158" t="e">
        <f aca="false">IF(SUM(CE292:CE295) &gt; 0,0,(SUM(CE292:CE295))/(-$BM$10*1000))</f>
        <v>#VALUE!</v>
      </c>
      <c r="BV295" s="140" t="n">
        <f aca="false">QUOTIENT(BW295,$BW$5)</f>
        <v>71</v>
      </c>
      <c r="BW295" s="17" t="n">
        <v>287</v>
      </c>
      <c r="BX295" s="141"/>
      <c r="BY295" s="192" t="s">
        <v>75</v>
      </c>
      <c r="BZ295" s="172" t="e">
        <f aca="true">INDIRECT( ADDRESS(CELL("строка",BG295)-BW295+BV295,68)) * CL295</f>
        <v>#VALUE!</v>
      </c>
      <c r="CA295" s="173" t="e">
        <f aca="true">INDIRECT( ADDRESS(CELL("строка",BG295)-BW295+BV295,59)) * CI295</f>
        <v>#VALUE!</v>
      </c>
      <c r="CB295" s="174" t="e">
        <f aca="true">INDIRECT( ADDRESS(CELL("строка",BG295)-BW295+BV295,69)) * CL295</f>
        <v>#VALUE!</v>
      </c>
      <c r="CC295" s="175" t="e">
        <f aca="true">INDIRECT( ADDRESS(CELL("строка",BG295)-BW295+BV295,61)) *CI295</f>
        <v>#VALUE!</v>
      </c>
      <c r="CD295" s="176" t="e">
        <f aca="false">BZ295-CA295</f>
        <v>#VALUE!</v>
      </c>
      <c r="CE295" s="187" t="e">
        <f aca="false">CB295-CC295</f>
        <v>#VALUE!</v>
      </c>
      <c r="CI295" s="178" t="n">
        <f aca="false">$CI$7</f>
        <v>0.1</v>
      </c>
      <c r="CL295" s="23" t="n">
        <f aca="false">CL291</f>
        <v>0.25</v>
      </c>
    </row>
    <row r="296" customFormat="false" ht="13.25" hidden="false" customHeight="true" outlineLevel="0" collapsed="false">
      <c r="A296" s="151" t="s">
        <v>391</v>
      </c>
      <c r="B296" s="152" t="n">
        <v>6.9</v>
      </c>
      <c r="C296" s="152" t="n">
        <v>763.9</v>
      </c>
      <c r="D296" s="153" t="n">
        <v>96</v>
      </c>
      <c r="E296" s="154" t="s">
        <v>78</v>
      </c>
      <c r="F296" s="153" t="n">
        <v>3</v>
      </c>
      <c r="G296" s="115" t="n">
        <v>0.9</v>
      </c>
      <c r="H296" s="116" t="n">
        <f aca="false">RANDBETWEEN(80,100)/100</f>
        <v>0.89</v>
      </c>
      <c r="I296" s="117"/>
      <c r="J296" s="118"/>
      <c r="K296" s="119"/>
      <c r="L296" s="118"/>
      <c r="M296" s="179"/>
      <c r="N296" s="121"/>
      <c r="P296" s="121"/>
      <c r="Q296" s="151" t="s">
        <v>391</v>
      </c>
      <c r="R296" s="152" t="n">
        <v>-4.5</v>
      </c>
      <c r="S296" s="152" t="n">
        <v>749.1</v>
      </c>
      <c r="T296" s="153" t="n">
        <v>90</v>
      </c>
      <c r="U296" s="154" t="s">
        <v>78</v>
      </c>
      <c r="V296" s="153" t="n">
        <v>1</v>
      </c>
      <c r="W296" s="115" t="n">
        <v>0.9</v>
      </c>
      <c r="X296" s="116" t="n">
        <f aca="false">RANDBETWEEN(80,100)/100</f>
        <v>0.89</v>
      </c>
      <c r="Y296" s="117"/>
      <c r="Z296" s="118"/>
      <c r="AA296" s="119"/>
      <c r="AB296" s="123"/>
      <c r="AC296" s="124"/>
      <c r="AG296" s="186"/>
      <c r="AM296" s="128" t="n">
        <f aca="false">AM295-1</f>
        <v>44670</v>
      </c>
      <c r="AN296" s="129" t="str">
        <f aca="false">TEXT(AM296,"дддд")</f>
        <v>вторник</v>
      </c>
      <c r="AO296" s="130" t="n">
        <v>1</v>
      </c>
      <c r="AP296" s="131" t="n">
        <v>1</v>
      </c>
      <c r="AQ296" s="131" t="n">
        <f aca="false">RANDBETWEEN(0,1)</f>
        <v>0</v>
      </c>
      <c r="AR296" s="131" t="n">
        <v>1</v>
      </c>
      <c r="AS296" s="131" t="n">
        <f aca="false">RANDBETWEEN(0,1)</f>
        <v>0</v>
      </c>
      <c r="AT296" s="131" t="n">
        <v>1</v>
      </c>
      <c r="AU296" s="131" t="n">
        <f aca="false">RANDBETWEEN(0,1)</f>
        <v>1</v>
      </c>
      <c r="AV296" s="131" t="n">
        <v>0</v>
      </c>
      <c r="AW296" s="131" t="n">
        <f aca="false">RANDBETWEEN(0,1)</f>
        <v>1</v>
      </c>
      <c r="AX296" s="131" t="n">
        <f aca="false">RANDBETWEEN(0,1)</f>
        <v>1</v>
      </c>
      <c r="AY296" s="131" t="n">
        <f aca="false">RANDBETWEEN(0,1)</f>
        <v>1</v>
      </c>
      <c r="AZ296" s="131" t="n">
        <v>1</v>
      </c>
      <c r="BA296" s="131" t="n">
        <f aca="false">RANDBETWEEN(0,1)</f>
        <v>1</v>
      </c>
      <c r="BB296" s="131" t="n">
        <v>1</v>
      </c>
      <c r="BC296" s="131" t="n">
        <f aca="false">RANDBETWEEN(0,1)</f>
        <v>1</v>
      </c>
      <c r="BD296" s="131" t="n">
        <f aca="false">RANDBETWEEN(0,1)</f>
        <v>0</v>
      </c>
      <c r="BE296" s="132" t="n">
        <f aca="false">RANDBETWEEN(40/6,70/6)/10*$AK$24</f>
        <v>1200</v>
      </c>
      <c r="BF296" s="133" t="n">
        <f aca="false">RANDBETWEEN(60,100)/100</f>
        <v>0.98</v>
      </c>
      <c r="BG296" s="132" t="n">
        <f aca="false">(AO296*$AK$8+AP296*$AK$9+AQ296*$AK$10+AR296*$AK$11+AS296*$AK$12+AT296*$AK$13+AU296*$AK$14+AV296*$AK$15+AW296*$AK$16+AX296*$AK$17+AY296*$AK$18+AZ296*$AK$19+BA296*$AK$20+BB296*$AK$21+BC296*$AK$22+BD296*$AK$23+BE296) * BF296</f>
        <v>12171.6</v>
      </c>
      <c r="BH296" s="133" t="n">
        <f aca="false">RANDBETWEEN(80,100)/100</f>
        <v>0.84</v>
      </c>
      <c r="BI296" s="132" t="n">
        <f aca="false">(AO296*$AK$8+AP296*$AK$9+AQ296*$AK$10+AR296*$AK$11+AS296*$AK$12+AT296*$AK$13+AU296*$AK$14+AV296*$AK$15+AW296*$AK$16+AX296*$AK$17+AY296*$AK$18+AZ296*$AK$19+BA296*$AK$20+BB296*$AK$21+BC296*$AK$22+BD296*$AK$23+BE296) * BH296</f>
        <v>10432.8</v>
      </c>
      <c r="BN296" s="134"/>
      <c r="BO296" s="135"/>
      <c r="BP296" s="156" t="n">
        <f aca="false">M2304</f>
        <v>36001.731975</v>
      </c>
      <c r="BQ296" s="157" t="n">
        <f aca="false">AC2304</f>
        <v>8379.6573875</v>
      </c>
      <c r="BT296" s="82" t="s">
        <v>79</v>
      </c>
      <c r="BU296" s="158"/>
      <c r="BV296" s="140" t="n">
        <f aca="false">QUOTIENT(BW296,$BW$5)</f>
        <v>72</v>
      </c>
      <c r="BW296" s="17" t="n">
        <v>288</v>
      </c>
      <c r="BX296" s="141" t="n">
        <f aca="false">DATE(2023,2,(1-QUOTIENT(BW296,$BW$5)))</f>
        <v>44886</v>
      </c>
      <c r="BY296" s="190" t="s">
        <v>80</v>
      </c>
      <c r="BZ296" s="143" t="e">
        <f aca="true">INDIRECT( ADDRESS(CELL("строка",BG296)-BW296+BV296,68)) * CL296</f>
        <v>#VALUE!</v>
      </c>
      <c r="CA296" s="144" t="e">
        <f aca="true">INDIRECT( ADDRESS(CELL("строка",BG296)-BW296+BV296,59)) *CI296</f>
        <v>#VALUE!</v>
      </c>
      <c r="CB296" s="145" t="e">
        <f aca="true">INDIRECT( ADDRESS(CELL("строка",BG296)-BW296+BV296,69)) * CL296</f>
        <v>#VALUE!</v>
      </c>
      <c r="CC296" s="146" t="e">
        <f aca="true">INDIRECT( ADDRESS(CELL("строка",BG296)-BW296+BV296,61)) *CI296</f>
        <v>#VALUE!</v>
      </c>
      <c r="CD296" s="147" t="e">
        <f aca="false">BZ296-CA296</f>
        <v>#VALUE!</v>
      </c>
      <c r="CE296" s="188" t="e">
        <f aca="false">CB296-CC296</f>
        <v>#VALUE!</v>
      </c>
      <c r="CI296" s="22" t="n">
        <f aca="false">$CI$4</f>
        <v>0.2</v>
      </c>
      <c r="CL296" s="23" t="n">
        <f aca="false">CL292</f>
        <v>0.25</v>
      </c>
    </row>
    <row r="297" customFormat="false" ht="13.25" hidden="false" customHeight="true" outlineLevel="0" collapsed="false">
      <c r="A297" s="151" t="s">
        <v>392</v>
      </c>
      <c r="B297" s="152" t="n">
        <v>6.6</v>
      </c>
      <c r="C297" s="152" t="n">
        <v>765.5</v>
      </c>
      <c r="D297" s="153" t="n">
        <v>100</v>
      </c>
      <c r="E297" s="154" t="s">
        <v>101</v>
      </c>
      <c r="F297" s="153" t="n">
        <v>1.5</v>
      </c>
      <c r="G297" s="115" t="n">
        <v>0.9</v>
      </c>
      <c r="H297" s="116" t="n">
        <f aca="false">RANDBETWEEN(80,100)/100</f>
        <v>0.82</v>
      </c>
      <c r="I297" s="117"/>
      <c r="J297" s="118"/>
      <c r="K297" s="119"/>
      <c r="L297" s="118"/>
      <c r="M297" s="179"/>
      <c r="N297" s="121"/>
      <c r="P297" s="121"/>
      <c r="Q297" s="151" t="s">
        <v>392</v>
      </c>
      <c r="R297" s="152" t="n">
        <v>-5.5</v>
      </c>
      <c r="S297" s="152" t="n">
        <v>751</v>
      </c>
      <c r="T297" s="153" t="n">
        <v>87</v>
      </c>
      <c r="U297" s="154" t="s">
        <v>78</v>
      </c>
      <c r="V297" s="153" t="n">
        <v>2</v>
      </c>
      <c r="W297" s="115" t="n">
        <v>0.9</v>
      </c>
      <c r="X297" s="116" t="n">
        <f aca="false">RANDBETWEEN(80,100)/100</f>
        <v>0.8</v>
      </c>
      <c r="Y297" s="117"/>
      <c r="Z297" s="118"/>
      <c r="AA297" s="119"/>
      <c r="AB297" s="123"/>
      <c r="AC297" s="124"/>
      <c r="AG297" s="186"/>
      <c r="AM297" s="128" t="n">
        <f aca="false">AM296-1</f>
        <v>44669</v>
      </c>
      <c r="AN297" s="129" t="str">
        <f aca="false">TEXT(AM297,"дддд")</f>
        <v>понедельник</v>
      </c>
      <c r="AO297" s="130" t="n">
        <v>1</v>
      </c>
      <c r="AP297" s="131" t="n">
        <v>1</v>
      </c>
      <c r="AQ297" s="131" t="n">
        <f aca="false">RANDBETWEEN(0,1)</f>
        <v>1</v>
      </c>
      <c r="AR297" s="131" t="n">
        <v>1</v>
      </c>
      <c r="AS297" s="131" t="n">
        <f aca="false">RANDBETWEEN(0,1)</f>
        <v>1</v>
      </c>
      <c r="AT297" s="131" t="n">
        <v>1</v>
      </c>
      <c r="AU297" s="131" t="n">
        <f aca="false">RANDBETWEEN(0,1)</f>
        <v>1</v>
      </c>
      <c r="AV297" s="131" t="n">
        <v>0</v>
      </c>
      <c r="AW297" s="131" t="n">
        <f aca="false">RANDBETWEEN(0,1)</f>
        <v>1</v>
      </c>
      <c r="AX297" s="131" t="n">
        <f aca="false">RANDBETWEEN(0,1)</f>
        <v>0</v>
      </c>
      <c r="AY297" s="131" t="n">
        <f aca="false">RANDBETWEEN(0,1)</f>
        <v>0</v>
      </c>
      <c r="AZ297" s="131" t="n">
        <v>1</v>
      </c>
      <c r="BA297" s="131" t="n">
        <f aca="false">RANDBETWEEN(0,1)</f>
        <v>0</v>
      </c>
      <c r="BB297" s="131" t="n">
        <v>1</v>
      </c>
      <c r="BC297" s="131" t="n">
        <f aca="false">RANDBETWEEN(0,1)</f>
        <v>1</v>
      </c>
      <c r="BD297" s="131" t="n">
        <f aca="false">RANDBETWEEN(0,1)</f>
        <v>0</v>
      </c>
      <c r="BE297" s="132" t="n">
        <f aca="false">RANDBETWEEN(40/6,70/6)/10*$AK$24</f>
        <v>1080</v>
      </c>
      <c r="BF297" s="133" t="n">
        <f aca="false">RANDBETWEEN(60,100)/100</f>
        <v>0.79</v>
      </c>
      <c r="BG297" s="132" t="n">
        <f aca="false">(AO297*$AK$8+AP297*$AK$9+AQ297*$AK$10+AR297*$AK$11+AS297*$AK$12+AT297*$AK$13+AU297*$AK$14+AV297*$AK$15+AW297*$AK$16+AX297*$AK$17+AY297*$AK$18+AZ297*$AK$19+BA297*$AK$20+BB297*$AK$21+BC297*$AK$22+BD297*$AK$23+BE297) * BF297</f>
        <v>8200.2</v>
      </c>
      <c r="BH297" s="133" t="n">
        <f aca="false">RANDBETWEEN(80,100)/100</f>
        <v>0.97</v>
      </c>
      <c r="BI297" s="132" t="n">
        <f aca="false">(AO297*$AK$8+AP297*$AK$9+AQ297*$AK$10+AR297*$AK$11+AS297*$AK$12+AT297*$AK$13+AU297*$AK$14+AV297*$AK$15+AW297*$AK$16+AX297*$AK$17+AY297*$AK$18+AZ297*$AK$19+BA297*$AK$20+BB297*$AK$21+BC297*$AK$22+BD297*$AK$23+BE297) * BH297</f>
        <v>10068.6</v>
      </c>
      <c r="BN297" s="134"/>
      <c r="BO297" s="135"/>
      <c r="BP297" s="156" t="n">
        <f aca="false">M2312</f>
        <v>9624.09038020833</v>
      </c>
      <c r="BQ297" s="157" t="n">
        <f aca="false">AC2312</f>
        <v>14835.9701</v>
      </c>
      <c r="BT297" s="82"/>
      <c r="BU297" s="158"/>
      <c r="BV297" s="140" t="n">
        <f aca="false">QUOTIENT(BW297,$BW$5)</f>
        <v>72</v>
      </c>
      <c r="BW297" s="17" t="n">
        <v>289</v>
      </c>
      <c r="BX297" s="141"/>
      <c r="BY297" s="191" t="s">
        <v>84</v>
      </c>
      <c r="BZ297" s="160" t="e">
        <f aca="true">INDIRECT( ADDRESS(CELL("строка",BG297)-BW297+BV297,68)) * CL297</f>
        <v>#VALUE!</v>
      </c>
      <c r="CA297" s="161" t="e">
        <f aca="true">INDIRECT( ADDRESS(CELL("строка",BG297)-BW297+BV297,59)) *CI297</f>
        <v>#VALUE!</v>
      </c>
      <c r="CB297" s="162" t="e">
        <f aca="true">INDIRECT( ADDRESS(CELL("строка",BG297)-BW297+BV297,69)) * CL297</f>
        <v>#VALUE!</v>
      </c>
      <c r="CC297" s="163" t="e">
        <f aca="true">INDIRECT( ADDRESS(CELL("строка",BG297)-BW297+BV297,61)) *CI297</f>
        <v>#VALUE!</v>
      </c>
      <c r="CD297" s="164" t="e">
        <f aca="false">BZ297-CA297</f>
        <v>#VALUE!</v>
      </c>
      <c r="CE297" s="189" t="e">
        <f aca="false">CB297-CC297</f>
        <v>#VALUE!</v>
      </c>
      <c r="CI297" s="22" t="n">
        <f aca="false">$CI$5</f>
        <v>0.3</v>
      </c>
      <c r="CL297" s="23" t="n">
        <f aca="false">CL293</f>
        <v>0.25</v>
      </c>
    </row>
    <row r="298" customFormat="false" ht="13.25" hidden="false" customHeight="true" outlineLevel="0" collapsed="false">
      <c r="A298" s="151" t="s">
        <v>393</v>
      </c>
      <c r="B298" s="152" t="n">
        <v>5.3</v>
      </c>
      <c r="C298" s="152" t="n">
        <v>766</v>
      </c>
      <c r="D298" s="153" t="n">
        <v>100</v>
      </c>
      <c r="E298" s="154" t="s">
        <v>129</v>
      </c>
      <c r="F298" s="153" t="n">
        <v>1.5</v>
      </c>
      <c r="G298" s="115" t="n">
        <v>0.9</v>
      </c>
      <c r="H298" s="116" t="n">
        <f aca="false">RANDBETWEEN(80,100)/100</f>
        <v>0.85</v>
      </c>
      <c r="I298" s="117"/>
      <c r="J298" s="118"/>
      <c r="K298" s="119"/>
      <c r="L298" s="118"/>
      <c r="M298" s="179"/>
      <c r="N298" s="121"/>
      <c r="P298" s="121"/>
      <c r="Q298" s="151" t="s">
        <v>393</v>
      </c>
      <c r="R298" s="152" t="n">
        <v>-5.9</v>
      </c>
      <c r="S298" s="152" t="n">
        <v>752.5</v>
      </c>
      <c r="T298" s="153" t="n">
        <v>81</v>
      </c>
      <c r="U298" s="154" t="s">
        <v>78</v>
      </c>
      <c r="V298" s="153" t="n">
        <v>2</v>
      </c>
      <c r="W298" s="115" t="n">
        <v>0.9</v>
      </c>
      <c r="X298" s="116" t="n">
        <f aca="false">RANDBETWEEN(80,100)/100</f>
        <v>0.91</v>
      </c>
      <c r="Y298" s="117"/>
      <c r="Z298" s="118"/>
      <c r="AA298" s="119"/>
      <c r="AB298" s="123"/>
      <c r="AC298" s="124"/>
      <c r="AG298" s="186"/>
      <c r="AM298" s="128" t="n">
        <f aca="false">AM297-1</f>
        <v>44668</v>
      </c>
      <c r="AN298" s="129" t="str">
        <f aca="false">TEXT(AM298,"дддд")</f>
        <v>воскресенье</v>
      </c>
      <c r="AO298" s="130" t="n">
        <v>1</v>
      </c>
      <c r="AP298" s="131" t="n">
        <v>1</v>
      </c>
      <c r="AQ298" s="131" t="n">
        <f aca="false">RANDBETWEEN(0,1)</f>
        <v>1</v>
      </c>
      <c r="AR298" s="131" t="n">
        <v>1</v>
      </c>
      <c r="AS298" s="131" t="n">
        <f aca="false">RANDBETWEEN(0,1)</f>
        <v>0</v>
      </c>
      <c r="AT298" s="131" t="n">
        <v>1</v>
      </c>
      <c r="AU298" s="131" t="n">
        <f aca="false">RANDBETWEEN(0,1)</f>
        <v>1</v>
      </c>
      <c r="AV298" s="131" t="n">
        <v>0</v>
      </c>
      <c r="AW298" s="131" t="n">
        <f aca="false">RANDBETWEEN(0,1)</f>
        <v>0</v>
      </c>
      <c r="AX298" s="131" t="n">
        <f aca="false">RANDBETWEEN(0,1)</f>
        <v>0</v>
      </c>
      <c r="AY298" s="131" t="n">
        <f aca="false">RANDBETWEEN(0,1)</f>
        <v>0</v>
      </c>
      <c r="AZ298" s="131" t="n">
        <v>1</v>
      </c>
      <c r="BA298" s="131" t="n">
        <f aca="false">RANDBETWEEN(0,1)</f>
        <v>0</v>
      </c>
      <c r="BB298" s="131" t="n">
        <v>1</v>
      </c>
      <c r="BC298" s="131" t="n">
        <f aca="false">RANDBETWEEN(0,1)</f>
        <v>0</v>
      </c>
      <c r="BD298" s="131" t="n">
        <f aca="false">RANDBETWEEN(0,1)</f>
        <v>1</v>
      </c>
      <c r="BE298" s="132" t="n">
        <f aca="false">RANDBETWEEN(40/6,70/6)/10*$AK$24</f>
        <v>960</v>
      </c>
      <c r="BF298" s="133" t="n">
        <f aca="false">RANDBETWEEN(60,100)/100</f>
        <v>0.77</v>
      </c>
      <c r="BG298" s="132" t="n">
        <f aca="false">(AO298*$AK$8+AP298*$AK$9+AQ298*$AK$10+AR298*$AK$11+AS298*$AK$12+AT298*$AK$13+AU298*$AK$14+AV298*$AK$15+AW298*$AK$16+AX298*$AK$17+AY298*$AK$18+AZ298*$AK$19+BA298*$AK$20+BB298*$AK$21+BC298*$AK$22+BD298*$AK$23+BE298) * BF298</f>
        <v>6221.6</v>
      </c>
      <c r="BH298" s="133" t="n">
        <f aca="false">RANDBETWEEN(80,100)/100</f>
        <v>0.95</v>
      </c>
      <c r="BI298" s="132" t="n">
        <f aca="false">(AO298*$AK$8+AP298*$AK$9+AQ298*$AK$10+AR298*$AK$11+AS298*$AK$12+AT298*$AK$13+AU298*$AK$14+AV298*$AK$15+AW298*$AK$16+AX298*$AK$17+AY298*$AK$18+AZ298*$AK$19+BA298*$AK$20+BB298*$AK$21+BC298*$AK$22+BD298*$AK$23+BE298) * BH298</f>
        <v>7676</v>
      </c>
      <c r="BN298" s="134"/>
      <c r="BO298" s="135"/>
      <c r="BP298" s="156" t="n">
        <f aca="false">M2320</f>
        <v>10137.56625</v>
      </c>
      <c r="BQ298" s="157" t="n">
        <f aca="false">AC2320</f>
        <v>10222.73803125</v>
      </c>
      <c r="BT298" s="82"/>
      <c r="BU298" s="158"/>
      <c r="BV298" s="140" t="n">
        <f aca="false">QUOTIENT(BW298,$BW$5)</f>
        <v>72</v>
      </c>
      <c r="BW298" s="17" t="n">
        <v>290</v>
      </c>
      <c r="BX298" s="141"/>
      <c r="BY298" s="191" t="s">
        <v>58</v>
      </c>
      <c r="BZ298" s="160" t="e">
        <f aca="true">INDIRECT( ADDRESS(CELL("строка",BG298)-BW298+BV298,68)) * CL298</f>
        <v>#VALUE!</v>
      </c>
      <c r="CA298" s="161" t="e">
        <f aca="true">INDIRECT( ADDRESS(CELL("строка",BG298)-BW298+BV298,59)) *CI298</f>
        <v>#VALUE!</v>
      </c>
      <c r="CB298" s="162" t="e">
        <f aca="true">INDIRECT( ADDRESS(CELL("строка",BG298)-BW298+BV298,69)) * CL298</f>
        <v>#VALUE!</v>
      </c>
      <c r="CC298" s="163" t="e">
        <f aca="true">INDIRECT( ADDRESS(CELL("строка",BG298)-BW298+BV298,61)) *CI298</f>
        <v>#VALUE!</v>
      </c>
      <c r="CD298" s="164" t="e">
        <f aca="false">BZ298-CA298</f>
        <v>#VALUE!</v>
      </c>
      <c r="CE298" s="189" t="e">
        <f aca="false">CB298-CC298</f>
        <v>#VALUE!</v>
      </c>
      <c r="CI298" s="22" t="n">
        <f aca="false">$CI$6</f>
        <v>0.4</v>
      </c>
      <c r="CL298" s="23" t="n">
        <f aca="false">CL294</f>
        <v>0.25</v>
      </c>
    </row>
    <row r="299" customFormat="false" ht="13.25" hidden="false" customHeight="true" outlineLevel="0" collapsed="false">
      <c r="A299" s="151" t="s">
        <v>394</v>
      </c>
      <c r="B299" s="152" t="n">
        <v>5.5</v>
      </c>
      <c r="C299" s="152" t="n">
        <v>765.4</v>
      </c>
      <c r="D299" s="153" t="n">
        <v>100</v>
      </c>
      <c r="E299" s="154" t="s">
        <v>101</v>
      </c>
      <c r="F299" s="153" t="n">
        <v>4.5</v>
      </c>
      <c r="G299" s="115" t="n">
        <v>0.9</v>
      </c>
      <c r="H299" s="116" t="n">
        <f aca="false">RANDBETWEEN(80,100)/100</f>
        <v>0.89</v>
      </c>
      <c r="I299" s="117"/>
      <c r="J299" s="118"/>
      <c r="K299" s="119"/>
      <c r="L299" s="118"/>
      <c r="M299" s="179"/>
      <c r="N299" s="121"/>
      <c r="P299" s="121"/>
      <c r="Q299" s="151" t="s">
        <v>394</v>
      </c>
      <c r="R299" s="152" t="n">
        <v>-5.8</v>
      </c>
      <c r="S299" s="152" t="n">
        <v>754.4</v>
      </c>
      <c r="T299" s="153" t="n">
        <v>79</v>
      </c>
      <c r="U299" s="154" t="s">
        <v>78</v>
      </c>
      <c r="V299" s="153" t="n">
        <v>2</v>
      </c>
      <c r="W299" s="115" t="n">
        <v>0.9</v>
      </c>
      <c r="X299" s="116" t="n">
        <f aca="false">RANDBETWEEN(80,100)/100</f>
        <v>0.93</v>
      </c>
      <c r="Y299" s="117"/>
      <c r="Z299" s="118"/>
      <c r="AA299" s="119"/>
      <c r="AB299" s="123"/>
      <c r="AC299" s="124"/>
      <c r="AG299" s="186"/>
      <c r="AM299" s="128" t="n">
        <f aca="false">AM298-1</f>
        <v>44667</v>
      </c>
      <c r="AN299" s="129" t="str">
        <f aca="false">TEXT(AM299,"дддд")</f>
        <v>суббота</v>
      </c>
      <c r="AO299" s="130" t="n">
        <v>1</v>
      </c>
      <c r="AP299" s="131" t="n">
        <v>1</v>
      </c>
      <c r="AQ299" s="131" t="n">
        <f aca="false">RANDBETWEEN(0,1)</f>
        <v>0</v>
      </c>
      <c r="AR299" s="131" t="n">
        <v>1</v>
      </c>
      <c r="AS299" s="131" t="n">
        <f aca="false">RANDBETWEEN(0,1)</f>
        <v>0</v>
      </c>
      <c r="AT299" s="131" t="n">
        <v>1</v>
      </c>
      <c r="AU299" s="131" t="n">
        <f aca="false">RANDBETWEEN(0,1)</f>
        <v>0</v>
      </c>
      <c r="AV299" s="131" t="n">
        <v>0</v>
      </c>
      <c r="AW299" s="131" t="n">
        <f aca="false">RANDBETWEEN(0,1)</f>
        <v>0</v>
      </c>
      <c r="AX299" s="131" t="n">
        <f aca="false">RANDBETWEEN(0,1)</f>
        <v>1</v>
      </c>
      <c r="AY299" s="131" t="n">
        <f aca="false">RANDBETWEEN(0,1)</f>
        <v>0</v>
      </c>
      <c r="AZ299" s="131" t="n">
        <v>1</v>
      </c>
      <c r="BA299" s="131" t="n">
        <f aca="false">RANDBETWEEN(0,1)</f>
        <v>1</v>
      </c>
      <c r="BB299" s="131" t="n">
        <v>1</v>
      </c>
      <c r="BC299" s="131" t="n">
        <f aca="false">RANDBETWEEN(0,1)</f>
        <v>0</v>
      </c>
      <c r="BD299" s="131" t="n">
        <f aca="false">RANDBETWEEN(0,1)</f>
        <v>0</v>
      </c>
      <c r="BE299" s="132" t="n">
        <f aca="false">RANDBETWEEN(40/6,70/6)/10*$AK$24</f>
        <v>1320</v>
      </c>
      <c r="BF299" s="133" t="n">
        <f aca="false">RANDBETWEEN(60,100)/100</f>
        <v>0.79</v>
      </c>
      <c r="BG299" s="132" t="n">
        <f aca="false">(AO299*$AK$8+AP299*$AK$9+AQ299*$AK$10+AR299*$AK$11+AS299*$AK$12+AT299*$AK$13+AU299*$AK$14+AV299*$AK$15+AW299*$AK$16+AX299*$AK$17+AY299*$AK$18+AZ299*$AK$19+BA299*$AK$20+BB299*$AK$21+BC299*$AK$22+BD299*$AK$23+BE299) * BF299</f>
        <v>7268</v>
      </c>
      <c r="BH299" s="133" t="n">
        <f aca="false">RANDBETWEEN(80,100)/100</f>
        <v>0.84</v>
      </c>
      <c r="BI299" s="132" t="n">
        <f aca="false">(AO299*$AK$8+AP299*$AK$9+AQ299*$AK$10+AR299*$AK$11+AS299*$AK$12+AT299*$AK$13+AU299*$AK$14+AV299*$AK$15+AW299*$AK$16+AX299*$AK$17+AY299*$AK$18+AZ299*$AK$19+BA299*$AK$20+BB299*$AK$21+BC299*$AK$22+BD299*$AK$23+BE299) * BH299</f>
        <v>7728</v>
      </c>
      <c r="BN299" s="134"/>
      <c r="BO299" s="135"/>
      <c r="BP299" s="156" t="n">
        <f aca="false">M2328</f>
        <v>16393.633125</v>
      </c>
      <c r="BQ299" s="157" t="n">
        <f aca="false">AC2328</f>
        <v>7700.3877125</v>
      </c>
      <c r="BT299" s="82" t="e">
        <f aca="false">IF(SUM(CD296:CD299) &gt; 0,0,(SUM(CD296:CD299))/(-$BM$10*1000))</f>
        <v>#VALUE!</v>
      </c>
      <c r="BU299" s="158" t="e">
        <f aca="false">IF(SUM(CE296:CE299) &gt; 0,0,(SUM(CE296:CE299))/(-$BM$10*1000))</f>
        <v>#VALUE!</v>
      </c>
      <c r="BV299" s="140" t="n">
        <f aca="false">QUOTIENT(BW299,$BW$5)</f>
        <v>72</v>
      </c>
      <c r="BW299" s="17" t="n">
        <v>291</v>
      </c>
      <c r="BX299" s="141"/>
      <c r="BY299" s="192" t="s">
        <v>75</v>
      </c>
      <c r="BZ299" s="172" t="e">
        <f aca="true">INDIRECT( ADDRESS(CELL("строка",BG299)-BW299+BV299,68)) * CL299</f>
        <v>#VALUE!</v>
      </c>
      <c r="CA299" s="173" t="e">
        <f aca="true">INDIRECT( ADDRESS(CELL("строка",BG299)-BW299+BV299,59)) * CI299</f>
        <v>#VALUE!</v>
      </c>
      <c r="CB299" s="174" t="e">
        <f aca="true">INDIRECT( ADDRESS(CELL("строка",BG299)-BW299+BV299,69)) * CL299</f>
        <v>#VALUE!</v>
      </c>
      <c r="CC299" s="175" t="e">
        <f aca="true">INDIRECT( ADDRESS(CELL("строка",BG299)-BW299+BV299,61)) *CI299</f>
        <v>#VALUE!</v>
      </c>
      <c r="CD299" s="176" t="e">
        <f aca="false">BZ299-CA299</f>
        <v>#VALUE!</v>
      </c>
      <c r="CE299" s="187" t="e">
        <f aca="false">CB299-CC299</f>
        <v>#VALUE!</v>
      </c>
      <c r="CI299" s="178" t="n">
        <f aca="false">$CI$7</f>
        <v>0.1</v>
      </c>
      <c r="CL299" s="23" t="n">
        <f aca="false">CL295</f>
        <v>0.25</v>
      </c>
    </row>
    <row r="300" customFormat="false" ht="13.25" hidden="false" customHeight="true" outlineLevel="0" collapsed="false">
      <c r="A300" s="151" t="s">
        <v>395</v>
      </c>
      <c r="B300" s="152" t="n">
        <v>2.9</v>
      </c>
      <c r="C300" s="152" t="n">
        <v>765.4</v>
      </c>
      <c r="D300" s="153" t="n">
        <v>100</v>
      </c>
      <c r="E300" s="154" t="n">
        <v>0</v>
      </c>
      <c r="F300" s="153" t="n">
        <v>0</v>
      </c>
      <c r="G300" s="115" t="n">
        <v>0.75</v>
      </c>
      <c r="H300" s="116" t="n">
        <f aca="false">RANDBETWEEN(80,100)/100</f>
        <v>0.84</v>
      </c>
      <c r="I300" s="117"/>
      <c r="J300" s="118"/>
      <c r="K300" s="119"/>
      <c r="L300" s="118"/>
      <c r="M300" s="179"/>
      <c r="N300" s="121"/>
      <c r="P300" s="121"/>
      <c r="Q300" s="151" t="s">
        <v>395</v>
      </c>
      <c r="R300" s="152" t="n">
        <v>-5.9</v>
      </c>
      <c r="S300" s="152" t="n">
        <v>755.8</v>
      </c>
      <c r="T300" s="153" t="n">
        <v>75</v>
      </c>
      <c r="U300" s="154" t="s">
        <v>78</v>
      </c>
      <c r="V300" s="153" t="n">
        <v>2</v>
      </c>
      <c r="W300" s="115" t="n">
        <v>0.9</v>
      </c>
      <c r="X300" s="116" t="n">
        <f aca="false">RANDBETWEEN(80,100)/100</f>
        <v>0.83</v>
      </c>
      <c r="Y300" s="117"/>
      <c r="Z300" s="118"/>
      <c r="AA300" s="119"/>
      <c r="AB300" s="123"/>
      <c r="AC300" s="124"/>
      <c r="AG300" s="186"/>
      <c r="AM300" s="128" t="n">
        <f aca="false">AM299-1</f>
        <v>44666</v>
      </c>
      <c r="AN300" s="129" t="str">
        <f aca="false">TEXT(AM300,"дддд")</f>
        <v>пятница</v>
      </c>
      <c r="AO300" s="130" t="n">
        <v>1</v>
      </c>
      <c r="AP300" s="131" t="n">
        <v>1</v>
      </c>
      <c r="AQ300" s="131" t="n">
        <f aca="false">RANDBETWEEN(0,1)</f>
        <v>0</v>
      </c>
      <c r="AR300" s="131" t="n">
        <v>1</v>
      </c>
      <c r="AS300" s="131" t="n">
        <f aca="false">RANDBETWEEN(0,1)</f>
        <v>0</v>
      </c>
      <c r="AT300" s="131" t="n">
        <v>1</v>
      </c>
      <c r="AU300" s="131" t="n">
        <f aca="false">RANDBETWEEN(0,1)</f>
        <v>0</v>
      </c>
      <c r="AV300" s="131" t="n">
        <v>0</v>
      </c>
      <c r="AW300" s="131" t="n">
        <f aca="false">RANDBETWEEN(0,1)</f>
        <v>1</v>
      </c>
      <c r="AX300" s="131" t="n">
        <f aca="false">RANDBETWEEN(0,1)</f>
        <v>1</v>
      </c>
      <c r="AY300" s="131" t="n">
        <f aca="false">RANDBETWEEN(0,1)</f>
        <v>1</v>
      </c>
      <c r="AZ300" s="131" t="n">
        <v>1</v>
      </c>
      <c r="BA300" s="131" t="n">
        <f aca="false">RANDBETWEEN(0,1)</f>
        <v>0</v>
      </c>
      <c r="BB300" s="131" t="n">
        <v>1</v>
      </c>
      <c r="BC300" s="131" t="n">
        <f aca="false">RANDBETWEEN(0,1)</f>
        <v>1</v>
      </c>
      <c r="BD300" s="131" t="n">
        <f aca="false">RANDBETWEEN(0,1)</f>
        <v>1</v>
      </c>
      <c r="BE300" s="132" t="n">
        <f aca="false">RANDBETWEEN(40/6,70/6)/10*$AK$24</f>
        <v>1320</v>
      </c>
      <c r="BF300" s="133" t="n">
        <f aca="false">RANDBETWEEN(60,100)/100</f>
        <v>0.65</v>
      </c>
      <c r="BG300" s="132" t="n">
        <f aca="false">(AO300*$AK$8+AP300*$AK$9+AQ300*$AK$10+AR300*$AK$11+AS300*$AK$12+AT300*$AK$13+AU300*$AK$14+AV300*$AK$15+AW300*$AK$16+AX300*$AK$17+AY300*$AK$18+AZ300*$AK$19+BA300*$AK$20+BB300*$AK$21+BC300*$AK$22+BD300*$AK$23+BE300) * BF300</f>
        <v>7722</v>
      </c>
      <c r="BH300" s="133" t="n">
        <f aca="false">RANDBETWEEN(80,100)/100</f>
        <v>0.97</v>
      </c>
      <c r="BI300" s="132" t="n">
        <f aca="false">(AO300*$AK$8+AP300*$AK$9+AQ300*$AK$10+AR300*$AK$11+AS300*$AK$12+AT300*$AK$13+AU300*$AK$14+AV300*$AK$15+AW300*$AK$16+AX300*$AK$17+AY300*$AK$18+AZ300*$AK$19+BA300*$AK$20+BB300*$AK$21+BC300*$AK$22+BD300*$AK$23+BE300) * BH300</f>
        <v>11523.6</v>
      </c>
      <c r="BN300" s="134"/>
      <c r="BO300" s="135"/>
      <c r="BP300" s="156" t="n">
        <f aca="false">M2336</f>
        <v>51259.9964833333</v>
      </c>
      <c r="BQ300" s="157" t="n">
        <f aca="false">AC2336</f>
        <v>6546.60703125</v>
      </c>
      <c r="BT300" s="82" t="s">
        <v>79</v>
      </c>
      <c r="BU300" s="158"/>
      <c r="BV300" s="140" t="n">
        <f aca="false">QUOTIENT(BW300,$BW$5)</f>
        <v>73</v>
      </c>
      <c r="BW300" s="17" t="n">
        <v>292</v>
      </c>
      <c r="BX300" s="141" t="n">
        <f aca="false">DATE(2023,2,(1-QUOTIENT(BW300,$BW$5)))</f>
        <v>44885</v>
      </c>
      <c r="BY300" s="190" t="s">
        <v>80</v>
      </c>
      <c r="BZ300" s="143" t="e">
        <f aca="true">INDIRECT( ADDRESS(CELL("строка",BG300)-BW300+BV300,68)) * CL300</f>
        <v>#VALUE!</v>
      </c>
      <c r="CA300" s="144" t="e">
        <f aca="true">INDIRECT( ADDRESS(CELL("строка",BG300)-BW300+BV300,59)) *CI300</f>
        <v>#VALUE!</v>
      </c>
      <c r="CB300" s="145" t="e">
        <f aca="true">INDIRECT( ADDRESS(CELL("строка",BG300)-BW300+BV300,69)) * CL300</f>
        <v>#VALUE!</v>
      </c>
      <c r="CC300" s="146" t="e">
        <f aca="true">INDIRECT( ADDRESS(CELL("строка",BG300)-BW300+BV300,61)) *CI300</f>
        <v>#VALUE!</v>
      </c>
      <c r="CD300" s="147" t="e">
        <f aca="false">BZ300-CA300</f>
        <v>#VALUE!</v>
      </c>
      <c r="CE300" s="188" t="e">
        <f aca="false">CB300-CC300</f>
        <v>#VALUE!</v>
      </c>
      <c r="CI300" s="22" t="n">
        <f aca="false">$CI$4</f>
        <v>0.2</v>
      </c>
      <c r="CL300" s="23" t="n">
        <f aca="false">CL296</f>
        <v>0.25</v>
      </c>
    </row>
    <row r="301" customFormat="false" ht="13.25" hidden="false" customHeight="true" outlineLevel="0" collapsed="false">
      <c r="A301" s="151" t="s">
        <v>396</v>
      </c>
      <c r="B301" s="152" t="n">
        <v>5.6</v>
      </c>
      <c r="C301" s="152" t="n">
        <v>765.1</v>
      </c>
      <c r="D301" s="153" t="n">
        <v>100</v>
      </c>
      <c r="E301" s="154" t="s">
        <v>107</v>
      </c>
      <c r="F301" s="153" t="n">
        <v>1.5</v>
      </c>
      <c r="G301" s="115" t="n">
        <v>0.9</v>
      </c>
      <c r="H301" s="116" t="n">
        <f aca="false">RANDBETWEEN(80,100)/100</f>
        <v>0.89</v>
      </c>
      <c r="I301" s="117"/>
      <c r="J301" s="118"/>
      <c r="K301" s="119"/>
      <c r="L301" s="118"/>
      <c r="M301" s="179"/>
      <c r="N301" s="121"/>
      <c r="P301" s="121"/>
      <c r="Q301" s="151" t="s">
        <v>396</v>
      </c>
      <c r="R301" s="152" t="n">
        <v>-5</v>
      </c>
      <c r="S301" s="152" t="n">
        <v>756.8</v>
      </c>
      <c r="T301" s="153" t="n">
        <v>79</v>
      </c>
      <c r="U301" s="154" t="s">
        <v>78</v>
      </c>
      <c r="V301" s="153" t="n">
        <v>2</v>
      </c>
      <c r="W301" s="115" t="n">
        <v>0.9</v>
      </c>
      <c r="X301" s="116" t="n">
        <f aca="false">RANDBETWEEN(80,100)/100</f>
        <v>0.89</v>
      </c>
      <c r="Y301" s="117"/>
      <c r="Z301" s="118"/>
      <c r="AA301" s="119"/>
      <c r="AB301" s="123"/>
      <c r="AC301" s="124"/>
      <c r="AG301" s="186"/>
      <c r="AM301" s="128" t="n">
        <f aca="false">AM300-1</f>
        <v>44665</v>
      </c>
      <c r="AN301" s="129" t="str">
        <f aca="false">TEXT(AM301,"дддд")</f>
        <v>четверг</v>
      </c>
      <c r="AO301" s="130" t="n">
        <v>1</v>
      </c>
      <c r="AP301" s="131" t="n">
        <v>1</v>
      </c>
      <c r="AQ301" s="131" t="n">
        <f aca="false">RANDBETWEEN(0,1)</f>
        <v>1</v>
      </c>
      <c r="AR301" s="131" t="n">
        <v>1</v>
      </c>
      <c r="AS301" s="131" t="n">
        <f aca="false">RANDBETWEEN(0,1)</f>
        <v>1</v>
      </c>
      <c r="AT301" s="131" t="n">
        <v>1</v>
      </c>
      <c r="AU301" s="131" t="n">
        <f aca="false">RANDBETWEEN(0,1)</f>
        <v>1</v>
      </c>
      <c r="AV301" s="131" t="n">
        <v>0</v>
      </c>
      <c r="AW301" s="131" t="n">
        <f aca="false">RANDBETWEEN(0,1)</f>
        <v>0</v>
      </c>
      <c r="AX301" s="131" t="n">
        <f aca="false">RANDBETWEEN(0,1)</f>
        <v>1</v>
      </c>
      <c r="AY301" s="131" t="n">
        <f aca="false">RANDBETWEEN(0,1)</f>
        <v>0</v>
      </c>
      <c r="AZ301" s="131" t="n">
        <v>1</v>
      </c>
      <c r="BA301" s="131" t="n">
        <f aca="false">RANDBETWEEN(0,1)</f>
        <v>0</v>
      </c>
      <c r="BB301" s="131" t="n">
        <v>1</v>
      </c>
      <c r="BC301" s="131" t="n">
        <f aca="false">RANDBETWEEN(0,1)</f>
        <v>0</v>
      </c>
      <c r="BD301" s="131" t="n">
        <f aca="false">RANDBETWEEN(0,1)</f>
        <v>0</v>
      </c>
      <c r="BE301" s="132" t="n">
        <f aca="false">RANDBETWEEN(40/6,70/6)/10*$AK$24</f>
        <v>1080</v>
      </c>
      <c r="BF301" s="133" t="n">
        <f aca="false">RANDBETWEEN(60,100)/100</f>
        <v>0.67</v>
      </c>
      <c r="BG301" s="132" t="n">
        <f aca="false">(AO301*$AK$8+AP301*$AK$9+AQ301*$AK$10+AR301*$AK$11+AS301*$AK$12+AT301*$AK$13+AU301*$AK$14+AV301*$AK$15+AW301*$AK$16+AX301*$AK$17+AY301*$AK$18+AZ301*$AK$19+BA301*$AK$20+BB301*$AK$21+BC301*$AK$22+BD301*$AK$23+BE301) * BF301</f>
        <v>6512.4</v>
      </c>
      <c r="BH301" s="133" t="n">
        <f aca="false">RANDBETWEEN(80,100)/100</f>
        <v>0.98</v>
      </c>
      <c r="BI301" s="132" t="n">
        <f aca="false">(AO301*$AK$8+AP301*$AK$9+AQ301*$AK$10+AR301*$AK$11+AS301*$AK$12+AT301*$AK$13+AU301*$AK$14+AV301*$AK$15+AW301*$AK$16+AX301*$AK$17+AY301*$AK$18+AZ301*$AK$19+BA301*$AK$20+BB301*$AK$21+BC301*$AK$22+BD301*$AK$23+BE301) * BH301</f>
        <v>9525.6</v>
      </c>
      <c r="BN301" s="134"/>
      <c r="BO301" s="135"/>
      <c r="BP301" s="156" t="n">
        <f aca="false">M2344</f>
        <v>93265.2083</v>
      </c>
      <c r="BQ301" s="157" t="n">
        <f aca="false">AC2344</f>
        <v>15828.7504375</v>
      </c>
      <c r="BT301" s="82"/>
      <c r="BU301" s="158"/>
      <c r="BV301" s="140" t="n">
        <f aca="false">QUOTIENT(BW301,$BW$5)</f>
        <v>73</v>
      </c>
      <c r="BW301" s="17" t="n">
        <v>293</v>
      </c>
      <c r="BX301" s="141"/>
      <c r="BY301" s="191" t="s">
        <v>84</v>
      </c>
      <c r="BZ301" s="160" t="e">
        <f aca="true">INDIRECT( ADDRESS(CELL("строка",BG301)-BW301+BV301,68)) * CL301</f>
        <v>#VALUE!</v>
      </c>
      <c r="CA301" s="161" t="e">
        <f aca="true">INDIRECT( ADDRESS(CELL("строка",BG301)-BW301+BV301,59)) *CI301</f>
        <v>#VALUE!</v>
      </c>
      <c r="CB301" s="162" t="e">
        <f aca="true">INDIRECT( ADDRESS(CELL("строка",BG301)-BW301+BV301,69)) * CL301</f>
        <v>#VALUE!</v>
      </c>
      <c r="CC301" s="163" t="e">
        <f aca="true">INDIRECT( ADDRESS(CELL("строка",BG301)-BW301+BV301,61)) *CI301</f>
        <v>#VALUE!</v>
      </c>
      <c r="CD301" s="164" t="e">
        <f aca="false">BZ301-CA301</f>
        <v>#VALUE!</v>
      </c>
      <c r="CE301" s="189" t="e">
        <f aca="false">CB301-CC301</f>
        <v>#VALUE!</v>
      </c>
      <c r="CI301" s="22" t="n">
        <f aca="false">$CI$5</f>
        <v>0.3</v>
      </c>
      <c r="CL301" s="23" t="n">
        <f aca="false">CL297</f>
        <v>0.25</v>
      </c>
    </row>
    <row r="302" customFormat="false" ht="13.25" hidden="false" customHeight="true" outlineLevel="0" collapsed="false">
      <c r="A302" s="151" t="s">
        <v>397</v>
      </c>
      <c r="B302" s="152" t="n">
        <v>5.8</v>
      </c>
      <c r="C302" s="152" t="n">
        <v>765</v>
      </c>
      <c r="D302" s="153" t="n">
        <v>100</v>
      </c>
      <c r="E302" s="154" t="s">
        <v>107</v>
      </c>
      <c r="F302" s="153" t="n">
        <v>3</v>
      </c>
      <c r="G302" s="115" t="n">
        <v>0.9</v>
      </c>
      <c r="H302" s="116" t="n">
        <f aca="false">RANDBETWEEN(80,100)/100</f>
        <v>0.8</v>
      </c>
      <c r="I302" s="117" t="n">
        <v>0.365277777777778</v>
      </c>
      <c r="J302" s="118" t="n">
        <v>0.365277777777778</v>
      </c>
      <c r="K302" s="119" t="n">
        <f aca="false">(J302 * 24) * $B$3 * $F$3 * (1 - 0.7*AVERAGE(G302:G309)) * AVERAGE(H302:H309)</f>
        <v>4289.33275</v>
      </c>
      <c r="L302" s="118" t="n">
        <f aca="false">IF(AVERAGE(F302:F309)&gt; $J$3, $B$4*$F$4*AVERAGE(F302:F309)/$B$5*24*AVERAGE(H302:H309), $B$4*$F$4*AVERAGE(F302:F309)/$B$5*24*AVERAGE(H302:H309) * 0.2)</f>
        <v>2199</v>
      </c>
      <c r="M302" s="179" t="n">
        <f aca="false">K302+L302</f>
        <v>6488.33275</v>
      </c>
      <c r="N302" s="121"/>
      <c r="P302" s="121"/>
      <c r="Q302" s="151" t="s">
        <v>397</v>
      </c>
      <c r="R302" s="152" t="n">
        <v>-5</v>
      </c>
      <c r="S302" s="152" t="n">
        <v>757.9</v>
      </c>
      <c r="T302" s="153" t="n">
        <v>80</v>
      </c>
      <c r="U302" s="154" t="s">
        <v>78</v>
      </c>
      <c r="V302" s="153" t="n">
        <v>2</v>
      </c>
      <c r="W302" s="115" t="n">
        <v>0.9</v>
      </c>
      <c r="X302" s="116" t="n">
        <f aca="false">RANDBETWEEN(80,100)/100</f>
        <v>0.98</v>
      </c>
      <c r="Y302" s="117" t="n">
        <v>0.292349537037037</v>
      </c>
      <c r="Z302" s="118" t="n">
        <v>0.292349537037037</v>
      </c>
      <c r="AA302" s="119" t="n">
        <f aca="false">(Z302 * 24) * $B$3 * $F$3 * (1 - 0.7 * AVERAGE(W302:W309)) * AVERAGE(X302:X309)</f>
        <v>2828.31732421875</v>
      </c>
      <c r="AB302" s="123" t="n">
        <f aca="false">IF(AVERAGE(V302:V309)&gt; $J$3, $B$4*$F$4*AVERAGE(V302:V309)/$B$5*24*AVERAGE(X302:X309), $B$4*$F$4*AVERAGE(V302:V309)/$B$5*24*AVERAGE(X302:X309) * 0.2)</f>
        <v>882</v>
      </c>
      <c r="AC302" s="124" t="n">
        <f aca="false">AA302+AB302</f>
        <v>3710.31732421875</v>
      </c>
      <c r="AG302" s="186"/>
      <c r="AM302" s="128" t="n">
        <f aca="false">AM301-1</f>
        <v>44664</v>
      </c>
      <c r="AN302" s="129" t="str">
        <f aca="false">TEXT(AM302,"дддд")</f>
        <v>среда</v>
      </c>
      <c r="AO302" s="130" t="n">
        <v>1</v>
      </c>
      <c r="AP302" s="131" t="n">
        <v>1</v>
      </c>
      <c r="AQ302" s="131" t="n">
        <f aca="false">RANDBETWEEN(0,1)</f>
        <v>0</v>
      </c>
      <c r="AR302" s="131" t="n">
        <v>1</v>
      </c>
      <c r="AS302" s="131" t="n">
        <f aca="false">RANDBETWEEN(0,1)</f>
        <v>1</v>
      </c>
      <c r="AT302" s="131" t="n">
        <v>1</v>
      </c>
      <c r="AU302" s="131" t="n">
        <f aca="false">RANDBETWEEN(0,1)</f>
        <v>0</v>
      </c>
      <c r="AV302" s="131" t="n">
        <v>0</v>
      </c>
      <c r="AW302" s="131" t="n">
        <f aca="false">RANDBETWEEN(0,1)</f>
        <v>0</v>
      </c>
      <c r="AX302" s="131" t="n">
        <f aca="false">RANDBETWEEN(0,1)</f>
        <v>1</v>
      </c>
      <c r="AY302" s="131" t="n">
        <f aca="false">RANDBETWEEN(0,1)</f>
        <v>1</v>
      </c>
      <c r="AZ302" s="131" t="n">
        <v>1</v>
      </c>
      <c r="BA302" s="131" t="n">
        <f aca="false">RANDBETWEEN(0,1)</f>
        <v>1</v>
      </c>
      <c r="BB302" s="131" t="n">
        <v>1</v>
      </c>
      <c r="BC302" s="131" t="n">
        <f aca="false">RANDBETWEEN(0,1)</f>
        <v>1</v>
      </c>
      <c r="BD302" s="131" t="n">
        <f aca="false">RANDBETWEEN(0,1)</f>
        <v>0</v>
      </c>
      <c r="BE302" s="132" t="n">
        <f aca="false">RANDBETWEEN(40/6,70/6)/10*$AK$24</f>
        <v>1200</v>
      </c>
      <c r="BF302" s="133" t="n">
        <f aca="false">RANDBETWEEN(60,100)/100</f>
        <v>0.79</v>
      </c>
      <c r="BG302" s="132" t="n">
        <f aca="false">(AO302*$AK$8+AP302*$AK$9+AQ302*$AK$10+AR302*$AK$11+AS302*$AK$12+AT302*$AK$13+AU302*$AK$14+AV302*$AK$15+AW302*$AK$16+AX302*$AK$17+AY302*$AK$18+AZ302*$AK$19+BA302*$AK$20+BB302*$AK$21+BC302*$AK$22+BD302*$AK$23+BE302) * BF302</f>
        <v>8974.4</v>
      </c>
      <c r="BH302" s="133" t="n">
        <f aca="false">RANDBETWEEN(80,100)/100</f>
        <v>0.94</v>
      </c>
      <c r="BI302" s="132" t="n">
        <f aca="false">(AO302*$AK$8+AP302*$AK$9+AQ302*$AK$10+AR302*$AK$11+AS302*$AK$12+AT302*$AK$13+AU302*$AK$14+AV302*$AK$15+AW302*$AK$16+AX302*$AK$17+AY302*$AK$18+AZ302*$AK$19+BA302*$AK$20+BB302*$AK$21+BC302*$AK$22+BD302*$AK$23+BE302) * BH302</f>
        <v>10678.4</v>
      </c>
      <c r="BN302" s="134"/>
      <c r="BO302" s="135"/>
      <c r="BP302" s="156" t="n">
        <f aca="false">M2352</f>
        <v>77958.61975</v>
      </c>
      <c r="BQ302" s="157" t="n">
        <f aca="false">AC2352</f>
        <v>8954.28333333333</v>
      </c>
      <c r="BT302" s="82"/>
      <c r="BU302" s="158"/>
      <c r="BV302" s="140" t="n">
        <f aca="false">QUOTIENT(BW302,$BW$5)</f>
        <v>73</v>
      </c>
      <c r="BW302" s="17" t="n">
        <v>294</v>
      </c>
      <c r="BX302" s="141"/>
      <c r="BY302" s="191" t="s">
        <v>58</v>
      </c>
      <c r="BZ302" s="160" t="e">
        <f aca="true">INDIRECT( ADDRESS(CELL("строка",BG302)-BW302+BV302,68)) * CL302</f>
        <v>#VALUE!</v>
      </c>
      <c r="CA302" s="161" t="e">
        <f aca="true">INDIRECT( ADDRESS(CELL("строка",BG302)-BW302+BV302,59)) *CI302</f>
        <v>#VALUE!</v>
      </c>
      <c r="CB302" s="162" t="e">
        <f aca="true">INDIRECT( ADDRESS(CELL("строка",BG302)-BW302+BV302,69)) * CL302</f>
        <v>#VALUE!</v>
      </c>
      <c r="CC302" s="163" t="e">
        <f aca="true">INDIRECT( ADDRESS(CELL("строка",BG302)-BW302+BV302,61)) *CI302</f>
        <v>#VALUE!</v>
      </c>
      <c r="CD302" s="164" t="e">
        <f aca="false">BZ302-CA302</f>
        <v>#VALUE!</v>
      </c>
      <c r="CE302" s="189" t="e">
        <f aca="false">CB302-CC302</f>
        <v>#VALUE!</v>
      </c>
      <c r="CI302" s="22" t="n">
        <f aca="false">$CI$6</f>
        <v>0.4</v>
      </c>
      <c r="CL302" s="23" t="n">
        <f aca="false">CL298</f>
        <v>0.25</v>
      </c>
    </row>
    <row r="303" customFormat="false" ht="13.25" hidden="false" customHeight="true" outlineLevel="0" collapsed="false">
      <c r="A303" s="151" t="s">
        <v>398</v>
      </c>
      <c r="B303" s="152" t="n">
        <v>6.6</v>
      </c>
      <c r="C303" s="152" t="n">
        <v>764.8</v>
      </c>
      <c r="D303" s="153" t="n">
        <v>85</v>
      </c>
      <c r="E303" s="154" t="s">
        <v>107</v>
      </c>
      <c r="F303" s="153" t="n">
        <v>1.5</v>
      </c>
      <c r="G303" s="115" t="n">
        <v>0.9</v>
      </c>
      <c r="H303" s="116" t="n">
        <f aca="false">RANDBETWEEN(80,100)/100</f>
        <v>0.91</v>
      </c>
      <c r="I303" s="117"/>
      <c r="J303" s="118"/>
      <c r="K303" s="119"/>
      <c r="L303" s="118"/>
      <c r="M303" s="179"/>
      <c r="N303" s="121"/>
      <c r="P303" s="121"/>
      <c r="Q303" s="151" t="s">
        <v>398</v>
      </c>
      <c r="R303" s="152" t="n">
        <v>-5.4</v>
      </c>
      <c r="S303" s="152" t="n">
        <v>758.5</v>
      </c>
      <c r="T303" s="153" t="n">
        <v>82</v>
      </c>
      <c r="U303" s="154" t="s">
        <v>107</v>
      </c>
      <c r="V303" s="153" t="n">
        <v>1</v>
      </c>
      <c r="W303" s="115" t="n">
        <v>0.9</v>
      </c>
      <c r="X303" s="116" t="n">
        <f aca="false">RANDBETWEEN(80,100)/100</f>
        <v>1</v>
      </c>
      <c r="Y303" s="117"/>
      <c r="Z303" s="118"/>
      <c r="AA303" s="119"/>
      <c r="AB303" s="123"/>
      <c r="AC303" s="124"/>
      <c r="AG303" s="186"/>
      <c r="AM303" s="128" t="n">
        <f aca="false">AM302-1</f>
        <v>44663</v>
      </c>
      <c r="AN303" s="129" t="str">
        <f aca="false">TEXT(AM303,"дддд")</f>
        <v>вторник</v>
      </c>
      <c r="AO303" s="130" t="n">
        <v>1</v>
      </c>
      <c r="AP303" s="131" t="n">
        <v>1</v>
      </c>
      <c r="AQ303" s="131" t="n">
        <f aca="false">RANDBETWEEN(0,1)</f>
        <v>1</v>
      </c>
      <c r="AR303" s="131" t="n">
        <v>1</v>
      </c>
      <c r="AS303" s="131" t="n">
        <f aca="false">RANDBETWEEN(0,1)</f>
        <v>1</v>
      </c>
      <c r="AT303" s="131" t="n">
        <v>1</v>
      </c>
      <c r="AU303" s="131" t="n">
        <f aca="false">RANDBETWEEN(0,1)</f>
        <v>1</v>
      </c>
      <c r="AV303" s="131" t="n">
        <v>0</v>
      </c>
      <c r="AW303" s="131" t="n">
        <f aca="false">RANDBETWEEN(0,1)</f>
        <v>0</v>
      </c>
      <c r="AX303" s="131" t="n">
        <f aca="false">RANDBETWEEN(0,1)</f>
        <v>0</v>
      </c>
      <c r="AY303" s="131" t="n">
        <f aca="false">RANDBETWEEN(0,1)</f>
        <v>1</v>
      </c>
      <c r="AZ303" s="131" t="n">
        <v>1</v>
      </c>
      <c r="BA303" s="131" t="n">
        <f aca="false">RANDBETWEEN(0,1)</f>
        <v>0</v>
      </c>
      <c r="BB303" s="131" t="n">
        <v>1</v>
      </c>
      <c r="BC303" s="131" t="n">
        <f aca="false">RANDBETWEEN(0,1)</f>
        <v>1</v>
      </c>
      <c r="BD303" s="131" t="n">
        <f aca="false">RANDBETWEEN(0,1)</f>
        <v>0</v>
      </c>
      <c r="BE303" s="132" t="n">
        <f aca="false">RANDBETWEEN(40/6,70/6)/10*$AK$24</f>
        <v>1080</v>
      </c>
      <c r="BF303" s="133" t="n">
        <f aca="false">RANDBETWEEN(60,100)/100</f>
        <v>0.97</v>
      </c>
      <c r="BG303" s="132" t="n">
        <f aca="false">(AO303*$AK$8+AP303*$AK$9+AQ303*$AK$10+AR303*$AK$11+AS303*$AK$12+AT303*$AK$13+AU303*$AK$14+AV303*$AK$15+AW303*$AK$16+AX303*$AK$17+AY303*$AK$18+AZ303*$AK$19+BA303*$AK$20+BB303*$AK$21+BC303*$AK$22+BD303*$AK$23+BE303) * BF303</f>
        <v>9874.6</v>
      </c>
      <c r="BH303" s="133" t="n">
        <f aca="false">RANDBETWEEN(80,100)/100</f>
        <v>0.97</v>
      </c>
      <c r="BI303" s="132" t="n">
        <f aca="false">(AO303*$AK$8+AP303*$AK$9+AQ303*$AK$10+AR303*$AK$11+AS303*$AK$12+AT303*$AK$13+AU303*$AK$14+AV303*$AK$15+AW303*$AK$16+AX303*$AK$17+AY303*$AK$18+AZ303*$AK$19+BA303*$AK$20+BB303*$AK$21+BC303*$AK$22+BD303*$AK$23+BE303) * BH303</f>
        <v>9874.6</v>
      </c>
      <c r="BN303" s="134"/>
      <c r="BO303" s="135"/>
      <c r="BP303" s="156" t="n">
        <f aca="false">M2360</f>
        <v>55156.5702833333</v>
      </c>
      <c r="BQ303" s="157" t="n">
        <f aca="false">AC2360</f>
        <v>8298.54751666666</v>
      </c>
      <c r="BT303" s="82" t="e">
        <f aca="false">IF(SUM(CD300:CD303) &gt; 0,0,(SUM(CD300:CD303))/(-$BM$10*1000))</f>
        <v>#VALUE!</v>
      </c>
      <c r="BU303" s="158" t="e">
        <f aca="false">IF(SUM(CE300:CE303) &gt; 0,0,(SUM(CE300:CE303))/(-$BM$10*1000))</f>
        <v>#VALUE!</v>
      </c>
      <c r="BV303" s="140" t="n">
        <f aca="false">QUOTIENT(BW303,$BW$5)</f>
        <v>73</v>
      </c>
      <c r="BW303" s="17" t="n">
        <v>295</v>
      </c>
      <c r="BX303" s="141"/>
      <c r="BY303" s="192" t="s">
        <v>75</v>
      </c>
      <c r="BZ303" s="172" t="e">
        <f aca="true">INDIRECT( ADDRESS(CELL("строка",BG303)-BW303+BV303,68)) * CL303</f>
        <v>#VALUE!</v>
      </c>
      <c r="CA303" s="173" t="e">
        <f aca="true">INDIRECT( ADDRESS(CELL("строка",BG303)-BW303+BV303,59)) * CI303</f>
        <v>#VALUE!</v>
      </c>
      <c r="CB303" s="174" t="e">
        <f aca="true">INDIRECT( ADDRESS(CELL("строка",BG303)-BW303+BV303,69)) * CL303</f>
        <v>#VALUE!</v>
      </c>
      <c r="CC303" s="175" t="e">
        <f aca="true">INDIRECT( ADDRESS(CELL("строка",BG303)-BW303+BV303,61)) *CI303</f>
        <v>#VALUE!</v>
      </c>
      <c r="CD303" s="176" t="e">
        <f aca="false">BZ303-CA303</f>
        <v>#VALUE!</v>
      </c>
      <c r="CE303" s="187" t="e">
        <f aca="false">CB303-CC303</f>
        <v>#VALUE!</v>
      </c>
      <c r="CI303" s="178" t="n">
        <f aca="false">$CI$7</f>
        <v>0.1</v>
      </c>
      <c r="CL303" s="23" t="n">
        <f aca="false">CL299</f>
        <v>0.25</v>
      </c>
    </row>
    <row r="304" customFormat="false" ht="13.25" hidden="false" customHeight="true" outlineLevel="0" collapsed="false">
      <c r="A304" s="151" t="s">
        <v>399</v>
      </c>
      <c r="B304" s="152" t="n">
        <v>9.7</v>
      </c>
      <c r="C304" s="152" t="n">
        <v>763.5</v>
      </c>
      <c r="D304" s="153" t="n">
        <v>80</v>
      </c>
      <c r="E304" s="154" t="n">
        <v>0</v>
      </c>
      <c r="F304" s="153" t="n">
        <v>0</v>
      </c>
      <c r="G304" s="115" t="n">
        <v>0.9</v>
      </c>
      <c r="H304" s="116" t="n">
        <f aca="false">RANDBETWEEN(80,100)/100</f>
        <v>0.86</v>
      </c>
      <c r="I304" s="117"/>
      <c r="J304" s="118"/>
      <c r="K304" s="119"/>
      <c r="L304" s="118"/>
      <c r="M304" s="179"/>
      <c r="N304" s="121"/>
      <c r="P304" s="121"/>
      <c r="Q304" s="151" t="s">
        <v>399</v>
      </c>
      <c r="R304" s="152" t="n">
        <v>-4.6</v>
      </c>
      <c r="S304" s="152" t="n">
        <v>758.7</v>
      </c>
      <c r="T304" s="153" t="n">
        <v>78</v>
      </c>
      <c r="U304" s="154" t="s">
        <v>107</v>
      </c>
      <c r="V304" s="153" t="n">
        <v>1</v>
      </c>
      <c r="W304" s="115" t="n">
        <v>0.9</v>
      </c>
      <c r="X304" s="116" t="n">
        <f aca="false">RANDBETWEEN(80,100)/100</f>
        <v>0.83</v>
      </c>
      <c r="Y304" s="117"/>
      <c r="Z304" s="118"/>
      <c r="AA304" s="119"/>
      <c r="AB304" s="123"/>
      <c r="AC304" s="124"/>
      <c r="AG304" s="186"/>
      <c r="AM304" s="128" t="n">
        <f aca="false">AM303-1</f>
        <v>44662</v>
      </c>
      <c r="AN304" s="129" t="str">
        <f aca="false">TEXT(AM304,"дддд")</f>
        <v>понедельник</v>
      </c>
      <c r="AO304" s="130" t="n">
        <v>1</v>
      </c>
      <c r="AP304" s="131" t="n">
        <v>1</v>
      </c>
      <c r="AQ304" s="131" t="n">
        <f aca="false">RANDBETWEEN(0,1)</f>
        <v>1</v>
      </c>
      <c r="AR304" s="131" t="n">
        <v>1</v>
      </c>
      <c r="AS304" s="131" t="n">
        <f aca="false">RANDBETWEEN(0,1)</f>
        <v>0</v>
      </c>
      <c r="AT304" s="131" t="n">
        <v>1</v>
      </c>
      <c r="AU304" s="131" t="n">
        <f aca="false">RANDBETWEEN(0,1)</f>
        <v>0</v>
      </c>
      <c r="AV304" s="131" t="n">
        <v>0</v>
      </c>
      <c r="AW304" s="131" t="n">
        <f aca="false">RANDBETWEEN(0,1)</f>
        <v>0</v>
      </c>
      <c r="AX304" s="131" t="n">
        <f aca="false">RANDBETWEEN(0,1)</f>
        <v>1</v>
      </c>
      <c r="AY304" s="131" t="n">
        <f aca="false">RANDBETWEEN(0,1)</f>
        <v>1</v>
      </c>
      <c r="AZ304" s="131" t="n">
        <v>1</v>
      </c>
      <c r="BA304" s="131" t="n">
        <f aca="false">RANDBETWEEN(0,1)</f>
        <v>0</v>
      </c>
      <c r="BB304" s="131" t="n">
        <v>1</v>
      </c>
      <c r="BC304" s="131" t="n">
        <f aca="false">RANDBETWEEN(0,1)</f>
        <v>0</v>
      </c>
      <c r="BD304" s="131" t="n">
        <f aca="false">RANDBETWEEN(0,1)</f>
        <v>0</v>
      </c>
      <c r="BE304" s="132" t="n">
        <f aca="false">RANDBETWEEN(40/6,70/6)/10*$AK$24</f>
        <v>1200</v>
      </c>
      <c r="BF304" s="133" t="n">
        <f aca="false">RANDBETWEEN(60,100)/100</f>
        <v>0.98</v>
      </c>
      <c r="BG304" s="132" t="n">
        <f aca="false">(AO304*$AK$8+AP304*$AK$9+AQ304*$AK$10+AR304*$AK$11+AS304*$AK$12+AT304*$AK$13+AU304*$AK$14+AV304*$AK$15+AW304*$AK$16+AX304*$AK$17+AY304*$AK$18+AZ304*$AK$19+BA304*$AK$20+BB304*$AK$21+BC304*$AK$22+BD304*$AK$23+BE304) * BF304</f>
        <v>9780.4</v>
      </c>
      <c r="BH304" s="133" t="n">
        <f aca="false">RANDBETWEEN(80,100)/100</f>
        <v>0.92</v>
      </c>
      <c r="BI304" s="132" t="n">
        <f aca="false">(AO304*$AK$8+AP304*$AK$9+AQ304*$AK$10+AR304*$AK$11+AS304*$AK$12+AT304*$AK$13+AU304*$AK$14+AV304*$AK$15+AW304*$AK$16+AX304*$AK$17+AY304*$AK$18+AZ304*$AK$19+BA304*$AK$20+BB304*$AK$21+BC304*$AK$22+BD304*$AK$23+BE304) * BH304</f>
        <v>9181.6</v>
      </c>
      <c r="BN304" s="134"/>
      <c r="BO304" s="135"/>
      <c r="BP304" s="156" t="n">
        <f aca="false">M2368</f>
        <v>11985.1662175</v>
      </c>
      <c r="BQ304" s="157" t="n">
        <f aca="false">AC2368</f>
        <v>7322.5403875</v>
      </c>
      <c r="BT304" s="82" t="s">
        <v>79</v>
      </c>
      <c r="BU304" s="158"/>
      <c r="BV304" s="140" t="n">
        <f aca="false">QUOTIENT(BW304,$BW$5)</f>
        <v>74</v>
      </c>
      <c r="BW304" s="17" t="n">
        <v>296</v>
      </c>
      <c r="BX304" s="141" t="n">
        <f aca="false">DATE(2023,2,(1-QUOTIENT(BW304,$BW$5)))</f>
        <v>44884</v>
      </c>
      <c r="BY304" s="190" t="s">
        <v>80</v>
      </c>
      <c r="BZ304" s="143" t="e">
        <f aca="true">INDIRECT( ADDRESS(CELL("строка",BG304)-BW304+BV304,68)) * CL304</f>
        <v>#VALUE!</v>
      </c>
      <c r="CA304" s="144" t="e">
        <f aca="true">INDIRECT( ADDRESS(CELL("строка",BG304)-BW304+BV304,59)) *CI304</f>
        <v>#VALUE!</v>
      </c>
      <c r="CB304" s="145" t="e">
        <f aca="true">INDIRECT( ADDRESS(CELL("строка",BG304)-BW304+BV304,69)) * CL304</f>
        <v>#VALUE!</v>
      </c>
      <c r="CC304" s="146" t="e">
        <f aca="true">INDIRECT( ADDRESS(CELL("строка",BG304)-BW304+BV304,61)) *CI304</f>
        <v>#VALUE!</v>
      </c>
      <c r="CD304" s="147" t="e">
        <f aca="false">BZ304-CA304</f>
        <v>#VALUE!</v>
      </c>
      <c r="CE304" s="188" t="e">
        <f aca="false">CB304-CC304</f>
        <v>#VALUE!</v>
      </c>
      <c r="CI304" s="22" t="n">
        <f aca="false">$CI$4</f>
        <v>0.2</v>
      </c>
      <c r="CL304" s="23" t="n">
        <f aca="false">CL300</f>
        <v>0.25</v>
      </c>
    </row>
    <row r="305" customFormat="false" ht="13.25" hidden="false" customHeight="true" outlineLevel="0" collapsed="false">
      <c r="A305" s="151" t="s">
        <v>400</v>
      </c>
      <c r="B305" s="152" t="n">
        <v>8.4</v>
      </c>
      <c r="C305" s="152" t="n">
        <v>763.3</v>
      </c>
      <c r="D305" s="153" t="n">
        <v>85</v>
      </c>
      <c r="E305" s="154" t="s">
        <v>78</v>
      </c>
      <c r="F305" s="153" t="n">
        <v>1.5</v>
      </c>
      <c r="G305" s="115" t="n">
        <v>0.9</v>
      </c>
      <c r="H305" s="116" t="n">
        <f aca="false">RANDBETWEEN(80,100)/100</f>
        <v>0.98</v>
      </c>
      <c r="I305" s="117"/>
      <c r="J305" s="118"/>
      <c r="K305" s="119"/>
      <c r="L305" s="118"/>
      <c r="M305" s="179"/>
      <c r="N305" s="121"/>
      <c r="P305" s="121"/>
      <c r="Q305" s="151" t="s">
        <v>400</v>
      </c>
      <c r="R305" s="152" t="n">
        <v>-4.2</v>
      </c>
      <c r="S305" s="152" t="n">
        <v>759.1</v>
      </c>
      <c r="T305" s="153" t="n">
        <v>76</v>
      </c>
      <c r="U305" s="154" t="s">
        <v>83</v>
      </c>
      <c r="V305" s="153" t="n">
        <v>1</v>
      </c>
      <c r="W305" s="115" t="n">
        <v>0.95</v>
      </c>
      <c r="X305" s="116" t="n">
        <f aca="false">RANDBETWEEN(80,100)/100</f>
        <v>0.98</v>
      </c>
      <c r="Y305" s="117"/>
      <c r="Z305" s="118"/>
      <c r="AA305" s="119"/>
      <c r="AB305" s="123"/>
      <c r="AC305" s="124"/>
      <c r="AG305" s="186"/>
      <c r="AM305" s="128" t="n">
        <f aca="false">AM304-1</f>
        <v>44661</v>
      </c>
      <c r="AN305" s="129" t="str">
        <f aca="false">TEXT(AM305,"дддд")</f>
        <v>воскресенье</v>
      </c>
      <c r="AO305" s="130" t="n">
        <v>1</v>
      </c>
      <c r="AP305" s="131" t="n">
        <v>1</v>
      </c>
      <c r="AQ305" s="131" t="n">
        <f aca="false">RANDBETWEEN(0,1)</f>
        <v>0</v>
      </c>
      <c r="AR305" s="131" t="n">
        <v>1</v>
      </c>
      <c r="AS305" s="131" t="n">
        <f aca="false">RANDBETWEEN(0,1)</f>
        <v>0</v>
      </c>
      <c r="AT305" s="131" t="n">
        <v>1</v>
      </c>
      <c r="AU305" s="131" t="n">
        <f aca="false">RANDBETWEEN(0,1)</f>
        <v>0</v>
      </c>
      <c r="AV305" s="131" t="n">
        <v>0</v>
      </c>
      <c r="AW305" s="131" t="n">
        <f aca="false">RANDBETWEEN(0,1)</f>
        <v>0</v>
      </c>
      <c r="AX305" s="131" t="n">
        <f aca="false">RANDBETWEEN(0,1)</f>
        <v>1</v>
      </c>
      <c r="AY305" s="131" t="n">
        <f aca="false">RANDBETWEEN(0,1)</f>
        <v>0</v>
      </c>
      <c r="AZ305" s="131" t="n">
        <v>1</v>
      </c>
      <c r="BA305" s="131" t="n">
        <f aca="false">RANDBETWEEN(0,1)</f>
        <v>0</v>
      </c>
      <c r="BB305" s="131" t="n">
        <v>1</v>
      </c>
      <c r="BC305" s="131" t="n">
        <f aca="false">RANDBETWEEN(0,1)</f>
        <v>0</v>
      </c>
      <c r="BD305" s="131" t="n">
        <f aca="false">RANDBETWEEN(0,1)</f>
        <v>0</v>
      </c>
      <c r="BE305" s="132" t="n">
        <f aca="false">RANDBETWEEN(40/6,70/6)/10*$AK$24</f>
        <v>1440</v>
      </c>
      <c r="BF305" s="133" t="n">
        <f aca="false">RANDBETWEEN(60,100)/100</f>
        <v>0.86</v>
      </c>
      <c r="BG305" s="132" t="n">
        <f aca="false">(AO305*$AK$8+AP305*$AK$9+AQ305*$AK$10+AR305*$AK$11+AS305*$AK$12+AT305*$AK$13+AU305*$AK$14+AV305*$AK$15+AW305*$AK$16+AX305*$AK$17+AY305*$AK$18+AZ305*$AK$19+BA305*$AK$20+BB305*$AK$21+BC305*$AK$22+BD305*$AK$23+BE305) * BF305</f>
        <v>7499.2</v>
      </c>
      <c r="BH305" s="133" t="n">
        <f aca="false">RANDBETWEEN(80,100)/100</f>
        <v>0.8</v>
      </c>
      <c r="BI305" s="132" t="n">
        <f aca="false">(AO305*$AK$8+AP305*$AK$9+AQ305*$AK$10+AR305*$AK$11+AS305*$AK$12+AT305*$AK$13+AU305*$AK$14+AV305*$AK$15+AW305*$AK$16+AX305*$AK$17+AY305*$AK$18+AZ305*$AK$19+BA305*$AK$20+BB305*$AK$21+BC305*$AK$22+BD305*$AK$23+BE305) * BH305</f>
        <v>6976</v>
      </c>
      <c r="BN305" s="134"/>
      <c r="BO305" s="135"/>
      <c r="BP305" s="156" t="n">
        <f aca="false">M2376</f>
        <v>8168.59425</v>
      </c>
      <c r="BQ305" s="157" t="n">
        <f aca="false">AC2376</f>
        <v>6391.08852083333</v>
      </c>
      <c r="BT305" s="82"/>
      <c r="BU305" s="158"/>
      <c r="BV305" s="140" t="n">
        <f aca="false">QUOTIENT(BW305,$BW$5)</f>
        <v>74</v>
      </c>
      <c r="BW305" s="17" t="n">
        <v>297</v>
      </c>
      <c r="BX305" s="141"/>
      <c r="BY305" s="191" t="s">
        <v>84</v>
      </c>
      <c r="BZ305" s="160" t="e">
        <f aca="true">INDIRECT( ADDRESS(CELL("строка",BG305)-BW305+BV305,68)) * CL305</f>
        <v>#VALUE!</v>
      </c>
      <c r="CA305" s="161" t="e">
        <f aca="true">INDIRECT( ADDRESS(CELL("строка",BG305)-BW305+BV305,59)) *CI305</f>
        <v>#VALUE!</v>
      </c>
      <c r="CB305" s="162" t="e">
        <f aca="true">INDIRECT( ADDRESS(CELL("строка",BG305)-BW305+BV305,69)) * CL305</f>
        <v>#VALUE!</v>
      </c>
      <c r="CC305" s="163" t="e">
        <f aca="true">INDIRECT( ADDRESS(CELL("строка",BG305)-BW305+BV305,61)) *CI305</f>
        <v>#VALUE!</v>
      </c>
      <c r="CD305" s="164" t="e">
        <f aca="false">BZ305-CA305</f>
        <v>#VALUE!</v>
      </c>
      <c r="CE305" s="189" t="e">
        <f aca="false">CB305-CC305</f>
        <v>#VALUE!</v>
      </c>
      <c r="CI305" s="22" t="n">
        <f aca="false">$CI$5</f>
        <v>0.3</v>
      </c>
      <c r="CL305" s="23" t="n">
        <f aca="false">CL301</f>
        <v>0.25</v>
      </c>
    </row>
    <row r="306" customFormat="false" ht="13.25" hidden="false" customHeight="true" outlineLevel="0" collapsed="false">
      <c r="A306" s="151" t="s">
        <v>401</v>
      </c>
      <c r="B306" s="152" t="n">
        <v>3.6</v>
      </c>
      <c r="C306" s="152" t="n">
        <v>762.7</v>
      </c>
      <c r="D306" s="153" t="n">
        <v>100</v>
      </c>
      <c r="E306" s="154" t="s">
        <v>83</v>
      </c>
      <c r="F306" s="153" t="n">
        <v>1.5</v>
      </c>
      <c r="G306" s="115" t="n">
        <v>0.9</v>
      </c>
      <c r="H306" s="116" t="n">
        <f aca="false">RANDBETWEEN(80,100)/100</f>
        <v>0.95</v>
      </c>
      <c r="I306" s="117"/>
      <c r="J306" s="118"/>
      <c r="K306" s="119"/>
      <c r="L306" s="118"/>
      <c r="M306" s="179"/>
      <c r="N306" s="121"/>
      <c r="P306" s="121"/>
      <c r="Q306" s="151" t="s">
        <v>401</v>
      </c>
      <c r="R306" s="152" t="n">
        <v>-4.2</v>
      </c>
      <c r="S306" s="152" t="n">
        <v>758.4</v>
      </c>
      <c r="T306" s="153" t="n">
        <v>74</v>
      </c>
      <c r="U306" s="154" t="n">
        <v>0</v>
      </c>
      <c r="V306" s="153" t="n">
        <v>0</v>
      </c>
      <c r="W306" s="115" t="n">
        <v>0.9</v>
      </c>
      <c r="X306" s="116" t="n">
        <f aca="false">RANDBETWEEN(80,100)/100</f>
        <v>0.91</v>
      </c>
      <c r="Y306" s="117"/>
      <c r="Z306" s="118"/>
      <c r="AA306" s="119"/>
      <c r="AB306" s="123"/>
      <c r="AC306" s="124"/>
      <c r="AG306" s="186"/>
      <c r="AM306" s="128" t="n">
        <f aca="false">AM305-1</f>
        <v>44660</v>
      </c>
      <c r="AN306" s="129" t="str">
        <f aca="false">TEXT(AM306,"дддд")</f>
        <v>суббота</v>
      </c>
      <c r="AO306" s="130" t="n">
        <v>1</v>
      </c>
      <c r="AP306" s="131" t="n">
        <v>1</v>
      </c>
      <c r="AQ306" s="131" t="n">
        <f aca="false">RANDBETWEEN(0,1)</f>
        <v>1</v>
      </c>
      <c r="AR306" s="131" t="n">
        <v>1</v>
      </c>
      <c r="AS306" s="131" t="n">
        <f aca="false">RANDBETWEEN(0,1)</f>
        <v>0</v>
      </c>
      <c r="AT306" s="131" t="n">
        <v>1</v>
      </c>
      <c r="AU306" s="131" t="n">
        <f aca="false">RANDBETWEEN(0,1)</f>
        <v>0</v>
      </c>
      <c r="AV306" s="131" t="n">
        <v>0</v>
      </c>
      <c r="AW306" s="131" t="n">
        <f aca="false">RANDBETWEEN(0,1)</f>
        <v>0</v>
      </c>
      <c r="AX306" s="131" t="n">
        <f aca="false">RANDBETWEEN(0,1)</f>
        <v>1</v>
      </c>
      <c r="AY306" s="131" t="n">
        <f aca="false">RANDBETWEEN(0,1)</f>
        <v>1</v>
      </c>
      <c r="AZ306" s="131" t="n">
        <v>1</v>
      </c>
      <c r="BA306" s="131" t="n">
        <f aca="false">RANDBETWEEN(0,1)</f>
        <v>0</v>
      </c>
      <c r="BB306" s="131" t="n">
        <v>1</v>
      </c>
      <c r="BC306" s="131" t="n">
        <f aca="false">RANDBETWEEN(0,1)</f>
        <v>1</v>
      </c>
      <c r="BD306" s="131" t="n">
        <f aca="false">RANDBETWEEN(0,1)</f>
        <v>1</v>
      </c>
      <c r="BE306" s="132" t="n">
        <f aca="false">RANDBETWEEN(40/6,70/6)/10*$AK$24</f>
        <v>1080</v>
      </c>
      <c r="BF306" s="133" t="n">
        <f aca="false">RANDBETWEEN(60,100)/100</f>
        <v>0.81</v>
      </c>
      <c r="BG306" s="132" t="n">
        <f aca="false">(AO306*$AK$8+AP306*$AK$9+AQ306*$AK$10+AR306*$AK$11+AS306*$AK$12+AT306*$AK$13+AU306*$AK$14+AV306*$AK$15+AW306*$AK$16+AX306*$AK$17+AY306*$AK$18+AZ306*$AK$19+BA306*$AK$20+BB306*$AK$21+BC306*$AK$22+BD306*$AK$23+BE306) * BF306</f>
        <v>8375.4</v>
      </c>
      <c r="BH306" s="133" t="n">
        <f aca="false">RANDBETWEEN(80,100)/100</f>
        <v>0.85</v>
      </c>
      <c r="BI306" s="132" t="n">
        <f aca="false">(AO306*$AK$8+AP306*$AK$9+AQ306*$AK$10+AR306*$AK$11+AS306*$AK$12+AT306*$AK$13+AU306*$AK$14+AV306*$AK$15+AW306*$AK$16+AX306*$AK$17+AY306*$AK$18+AZ306*$AK$19+BA306*$AK$20+BB306*$AK$21+BC306*$AK$22+BD306*$AK$23+BE306) * BH306</f>
        <v>8789</v>
      </c>
      <c r="BN306" s="134"/>
      <c r="BO306" s="135"/>
      <c r="BP306" s="156" t="n">
        <f aca="false">M2384</f>
        <v>58198.924</v>
      </c>
      <c r="BQ306" s="157" t="n">
        <f aca="false">AC2384</f>
        <v>6866.709</v>
      </c>
      <c r="BT306" s="82"/>
      <c r="BU306" s="158"/>
      <c r="BV306" s="140" t="n">
        <f aca="false">QUOTIENT(BW306,$BW$5)</f>
        <v>74</v>
      </c>
      <c r="BW306" s="17" t="n">
        <v>298</v>
      </c>
      <c r="BX306" s="141"/>
      <c r="BY306" s="191" t="s">
        <v>58</v>
      </c>
      <c r="BZ306" s="160" t="e">
        <f aca="true">INDIRECT( ADDRESS(CELL("строка",BG306)-BW306+BV306,68)) * CL306</f>
        <v>#VALUE!</v>
      </c>
      <c r="CA306" s="161" t="e">
        <f aca="true">INDIRECT( ADDRESS(CELL("строка",BG306)-BW306+BV306,59)) *CI306</f>
        <v>#VALUE!</v>
      </c>
      <c r="CB306" s="162" t="e">
        <f aca="true">INDIRECT( ADDRESS(CELL("строка",BG306)-BW306+BV306,69)) * CL306</f>
        <v>#VALUE!</v>
      </c>
      <c r="CC306" s="163" t="e">
        <f aca="true">INDIRECT( ADDRESS(CELL("строка",BG306)-BW306+BV306,61)) *CI306</f>
        <v>#VALUE!</v>
      </c>
      <c r="CD306" s="164" t="e">
        <f aca="false">BZ306-CA306</f>
        <v>#VALUE!</v>
      </c>
      <c r="CE306" s="189" t="e">
        <f aca="false">CB306-CC306</f>
        <v>#VALUE!</v>
      </c>
      <c r="CI306" s="22" t="n">
        <f aca="false">$CI$6</f>
        <v>0.4</v>
      </c>
      <c r="CL306" s="23" t="n">
        <f aca="false">CL302</f>
        <v>0.25</v>
      </c>
    </row>
    <row r="307" customFormat="false" ht="13.25" hidden="false" customHeight="true" outlineLevel="0" collapsed="false">
      <c r="A307" s="151" t="s">
        <v>402</v>
      </c>
      <c r="B307" s="152" t="n">
        <v>2.6</v>
      </c>
      <c r="C307" s="152" t="n">
        <v>761.8</v>
      </c>
      <c r="D307" s="153" t="n">
        <v>100</v>
      </c>
      <c r="E307" s="154" t="s">
        <v>83</v>
      </c>
      <c r="F307" s="153" t="n">
        <v>3</v>
      </c>
      <c r="G307" s="115" t="n">
        <v>0.9</v>
      </c>
      <c r="H307" s="116" t="n">
        <f aca="false">RANDBETWEEN(80,100)/100</f>
        <v>0.92</v>
      </c>
      <c r="I307" s="117"/>
      <c r="J307" s="118"/>
      <c r="K307" s="119"/>
      <c r="L307" s="118"/>
      <c r="M307" s="179"/>
      <c r="N307" s="121"/>
      <c r="P307" s="121"/>
      <c r="Q307" s="151" t="s">
        <v>402</v>
      </c>
      <c r="R307" s="152" t="n">
        <v>-4.1</v>
      </c>
      <c r="S307" s="152" t="n">
        <v>757.9</v>
      </c>
      <c r="T307" s="153" t="n">
        <v>75</v>
      </c>
      <c r="U307" s="154" t="n">
        <v>0</v>
      </c>
      <c r="V307" s="153" t="n">
        <v>0</v>
      </c>
      <c r="W307" s="115" t="n">
        <v>0.9</v>
      </c>
      <c r="X307" s="116" t="n">
        <f aca="false">RANDBETWEEN(80,100)/100</f>
        <v>0.82</v>
      </c>
      <c r="Y307" s="117"/>
      <c r="Z307" s="118"/>
      <c r="AA307" s="119"/>
      <c r="AB307" s="123"/>
      <c r="AC307" s="124"/>
      <c r="AG307" s="186"/>
      <c r="AM307" s="128" t="n">
        <f aca="false">AM306-1</f>
        <v>44659</v>
      </c>
      <c r="AN307" s="129" t="str">
        <f aca="false">TEXT(AM307,"дддд")</f>
        <v>пятница</v>
      </c>
      <c r="AO307" s="130" t="n">
        <v>1</v>
      </c>
      <c r="AP307" s="131" t="n">
        <v>1</v>
      </c>
      <c r="AQ307" s="131" t="n">
        <f aca="false">RANDBETWEEN(0,1)</f>
        <v>0</v>
      </c>
      <c r="AR307" s="131" t="n">
        <v>1</v>
      </c>
      <c r="AS307" s="131" t="n">
        <f aca="false">RANDBETWEEN(0,1)</f>
        <v>0</v>
      </c>
      <c r="AT307" s="131" t="n">
        <v>1</v>
      </c>
      <c r="AU307" s="131" t="n">
        <f aca="false">RANDBETWEEN(0,1)</f>
        <v>0</v>
      </c>
      <c r="AV307" s="131" t="n">
        <v>0</v>
      </c>
      <c r="AW307" s="131" t="n">
        <f aca="false">RANDBETWEEN(0,1)</f>
        <v>1</v>
      </c>
      <c r="AX307" s="131" t="n">
        <f aca="false">RANDBETWEEN(0,1)</f>
        <v>1</v>
      </c>
      <c r="AY307" s="131" t="n">
        <f aca="false">RANDBETWEEN(0,1)</f>
        <v>1</v>
      </c>
      <c r="AZ307" s="131" t="n">
        <v>1</v>
      </c>
      <c r="BA307" s="131" t="n">
        <f aca="false">RANDBETWEEN(0,1)</f>
        <v>1</v>
      </c>
      <c r="BB307" s="131" t="n">
        <v>1</v>
      </c>
      <c r="BC307" s="131" t="n">
        <f aca="false">RANDBETWEEN(0,1)</f>
        <v>0</v>
      </c>
      <c r="BD307" s="131" t="n">
        <f aca="false">RANDBETWEEN(0,1)</f>
        <v>1</v>
      </c>
      <c r="BE307" s="132" t="n">
        <f aca="false">RANDBETWEEN(40/6,70/6)/10*$AK$24</f>
        <v>1440</v>
      </c>
      <c r="BF307" s="133" t="n">
        <f aca="false">RANDBETWEEN(60,100)/100</f>
        <v>1</v>
      </c>
      <c r="BG307" s="132" t="n">
        <f aca="false">(AO307*$AK$8+AP307*$AK$9+AQ307*$AK$10+AR307*$AK$11+AS307*$AK$12+AT307*$AK$13+AU307*$AK$14+AV307*$AK$15+AW307*$AK$16+AX307*$AK$17+AY307*$AK$18+AZ307*$AK$19+BA307*$AK$20+BB307*$AK$21+BC307*$AK$22+BD307*$AK$23+BE307) * BF307</f>
        <v>12420</v>
      </c>
      <c r="BH307" s="133" t="n">
        <f aca="false">RANDBETWEEN(80,100)/100</f>
        <v>0.89</v>
      </c>
      <c r="BI307" s="132" t="n">
        <f aca="false">(AO307*$AK$8+AP307*$AK$9+AQ307*$AK$10+AR307*$AK$11+AS307*$AK$12+AT307*$AK$13+AU307*$AK$14+AV307*$AK$15+AW307*$AK$16+AX307*$AK$17+AY307*$AK$18+AZ307*$AK$19+BA307*$AK$20+BB307*$AK$21+BC307*$AK$22+BD307*$AK$23+BE307) * BH307</f>
        <v>11053.8</v>
      </c>
      <c r="BN307" s="134"/>
      <c r="BO307" s="135"/>
      <c r="BP307" s="156" t="n">
        <f aca="false">M2392</f>
        <v>51433.8896875</v>
      </c>
      <c r="BQ307" s="157" t="n">
        <f aca="false">AC2392</f>
        <v>7973.714</v>
      </c>
      <c r="BT307" s="82" t="e">
        <f aca="false">IF(SUM(CD304:CD307) &gt; 0,0,(SUM(CD304:CD307))/(-$BM$10*1000))</f>
        <v>#VALUE!</v>
      </c>
      <c r="BU307" s="158" t="e">
        <f aca="false">IF(SUM(CE304:CE307) &gt; 0,0,(SUM(CE304:CE307))/(-$BM$10*1000))</f>
        <v>#VALUE!</v>
      </c>
      <c r="BV307" s="140" t="n">
        <f aca="false">QUOTIENT(BW307,$BW$5)</f>
        <v>74</v>
      </c>
      <c r="BW307" s="17" t="n">
        <v>299</v>
      </c>
      <c r="BX307" s="141"/>
      <c r="BY307" s="192" t="s">
        <v>75</v>
      </c>
      <c r="BZ307" s="172" t="e">
        <f aca="true">INDIRECT( ADDRESS(CELL("строка",BG307)-BW307+BV307,68)) * CL307</f>
        <v>#VALUE!</v>
      </c>
      <c r="CA307" s="173" t="e">
        <f aca="true">INDIRECT( ADDRESS(CELL("строка",BG307)-BW307+BV307,59)) * CI307</f>
        <v>#VALUE!</v>
      </c>
      <c r="CB307" s="174" t="e">
        <f aca="true">INDIRECT( ADDRESS(CELL("строка",BG307)-BW307+BV307,69)) * CL307</f>
        <v>#VALUE!</v>
      </c>
      <c r="CC307" s="175" t="e">
        <f aca="true">INDIRECT( ADDRESS(CELL("строка",BG307)-BW307+BV307,61)) *CI307</f>
        <v>#VALUE!</v>
      </c>
      <c r="CD307" s="176" t="e">
        <f aca="false">BZ307-CA307</f>
        <v>#VALUE!</v>
      </c>
      <c r="CE307" s="187" t="e">
        <f aca="false">CB307-CC307</f>
        <v>#VALUE!</v>
      </c>
      <c r="CI307" s="178" t="n">
        <f aca="false">$CI$7</f>
        <v>0.1</v>
      </c>
      <c r="CL307" s="23" t="n">
        <f aca="false">CL303</f>
        <v>0.25</v>
      </c>
    </row>
    <row r="308" customFormat="false" ht="13.25" hidden="false" customHeight="true" outlineLevel="0" collapsed="false">
      <c r="A308" s="151" t="s">
        <v>403</v>
      </c>
      <c r="B308" s="152" t="n">
        <v>2.3</v>
      </c>
      <c r="C308" s="152" t="n">
        <v>761.7</v>
      </c>
      <c r="D308" s="153" t="n">
        <v>100</v>
      </c>
      <c r="E308" s="154" t="s">
        <v>107</v>
      </c>
      <c r="F308" s="153" t="n">
        <v>1.5</v>
      </c>
      <c r="G308" s="115" t="n">
        <v>0.15</v>
      </c>
      <c r="H308" s="116" t="n">
        <f aca="false">RANDBETWEEN(80,100)/100</f>
        <v>0.98</v>
      </c>
      <c r="I308" s="117"/>
      <c r="J308" s="118"/>
      <c r="K308" s="119"/>
      <c r="L308" s="118"/>
      <c r="M308" s="179"/>
      <c r="N308" s="121"/>
      <c r="P308" s="121"/>
      <c r="Q308" s="151" t="s">
        <v>403</v>
      </c>
      <c r="R308" s="152" t="n">
        <v>-3.6</v>
      </c>
      <c r="S308" s="152" t="n">
        <v>757.6</v>
      </c>
      <c r="T308" s="153" t="n">
        <v>71</v>
      </c>
      <c r="U308" s="154" t="s">
        <v>83</v>
      </c>
      <c r="V308" s="153" t="n">
        <v>1</v>
      </c>
      <c r="W308" s="115" t="n">
        <v>0.9</v>
      </c>
      <c r="X308" s="116" t="n">
        <f aca="false">RANDBETWEEN(80,100)/100</f>
        <v>0.91</v>
      </c>
      <c r="Y308" s="117"/>
      <c r="Z308" s="118"/>
      <c r="AA308" s="119"/>
      <c r="AB308" s="123"/>
      <c r="AC308" s="124"/>
      <c r="AG308" s="186"/>
      <c r="AM308" s="128" t="n">
        <f aca="false">AM307-1</f>
        <v>44658</v>
      </c>
      <c r="AN308" s="129" t="str">
        <f aca="false">TEXT(AM308,"дддд")</f>
        <v>четверг</v>
      </c>
      <c r="AO308" s="130" t="n">
        <v>1</v>
      </c>
      <c r="AP308" s="131" t="n">
        <v>1</v>
      </c>
      <c r="AQ308" s="131" t="n">
        <f aca="false">RANDBETWEEN(0,1)</f>
        <v>1</v>
      </c>
      <c r="AR308" s="131" t="n">
        <v>1</v>
      </c>
      <c r="AS308" s="131" t="n">
        <f aca="false">RANDBETWEEN(0,1)</f>
        <v>1</v>
      </c>
      <c r="AT308" s="131" t="n">
        <v>1</v>
      </c>
      <c r="AU308" s="131" t="n">
        <f aca="false">RANDBETWEEN(0,1)</f>
        <v>1</v>
      </c>
      <c r="AV308" s="131" t="n">
        <v>0</v>
      </c>
      <c r="AW308" s="131" t="n">
        <f aca="false">RANDBETWEEN(0,1)</f>
        <v>1</v>
      </c>
      <c r="AX308" s="131" t="n">
        <f aca="false">RANDBETWEEN(0,1)</f>
        <v>1</v>
      </c>
      <c r="AY308" s="131" t="n">
        <f aca="false">RANDBETWEEN(0,1)</f>
        <v>1</v>
      </c>
      <c r="AZ308" s="131" t="n">
        <v>1</v>
      </c>
      <c r="BA308" s="131" t="n">
        <f aca="false">RANDBETWEEN(0,1)</f>
        <v>1</v>
      </c>
      <c r="BB308" s="131" t="n">
        <v>1</v>
      </c>
      <c r="BC308" s="131" t="n">
        <f aca="false">RANDBETWEEN(0,1)</f>
        <v>1</v>
      </c>
      <c r="BD308" s="131" t="n">
        <f aca="false">RANDBETWEEN(0,1)</f>
        <v>0</v>
      </c>
      <c r="BE308" s="132" t="n">
        <f aca="false">RANDBETWEEN(40/6,70/6)/10*$AK$24</f>
        <v>1200</v>
      </c>
      <c r="BF308" s="133" t="n">
        <f aca="false">RANDBETWEEN(60,100)/100</f>
        <v>0.88</v>
      </c>
      <c r="BG308" s="132" t="n">
        <f aca="false">(AO308*$AK$8+AP308*$AK$9+AQ308*$AK$10+AR308*$AK$11+AS308*$AK$12+AT308*$AK$13+AU308*$AK$14+AV308*$AK$15+AW308*$AK$16+AX308*$AK$17+AY308*$AK$18+AZ308*$AK$19+BA308*$AK$20+BB308*$AK$21+BC308*$AK$22+BD308*$AK$23+BE308) * BF308</f>
        <v>11809.6</v>
      </c>
      <c r="BH308" s="133" t="n">
        <f aca="false">RANDBETWEEN(80,100)/100</f>
        <v>0.89</v>
      </c>
      <c r="BI308" s="132" t="n">
        <f aca="false">(AO308*$AK$8+AP308*$AK$9+AQ308*$AK$10+AR308*$AK$11+AS308*$AK$12+AT308*$AK$13+AU308*$AK$14+AV308*$AK$15+AW308*$AK$16+AX308*$AK$17+AY308*$AK$18+AZ308*$AK$19+BA308*$AK$20+BB308*$AK$21+BC308*$AK$22+BD308*$AK$23+BE308) * BH308</f>
        <v>11943.8</v>
      </c>
      <c r="BN308" s="134"/>
      <c r="BO308" s="135"/>
      <c r="BP308" s="156" t="n">
        <f aca="false">M2400</f>
        <v>40058.9283270833</v>
      </c>
      <c r="BQ308" s="157" t="n">
        <f aca="false">AC2400</f>
        <v>8260.53237760416</v>
      </c>
      <c r="BT308" s="82" t="s">
        <v>79</v>
      </c>
      <c r="BU308" s="158"/>
      <c r="BV308" s="140" t="n">
        <f aca="false">QUOTIENT(BW308,$BW$5)</f>
        <v>75</v>
      </c>
      <c r="BW308" s="17" t="n">
        <v>300</v>
      </c>
      <c r="BX308" s="141" t="n">
        <f aca="false">DATE(2023,2,(1-QUOTIENT(BW308,$BW$5)))</f>
        <v>44883</v>
      </c>
      <c r="BY308" s="190" t="s">
        <v>80</v>
      </c>
      <c r="BZ308" s="143" t="e">
        <f aca="true">INDIRECT( ADDRESS(CELL("строка",BG308)-BW308+BV308,68)) * CL308</f>
        <v>#VALUE!</v>
      </c>
      <c r="CA308" s="144" t="e">
        <f aca="true">INDIRECT( ADDRESS(CELL("строка",BG308)-BW308+BV308,59)) *CI308</f>
        <v>#VALUE!</v>
      </c>
      <c r="CB308" s="145" t="e">
        <f aca="true">INDIRECT( ADDRESS(CELL("строка",BG308)-BW308+BV308,69)) * CL308</f>
        <v>#VALUE!</v>
      </c>
      <c r="CC308" s="146" t="e">
        <f aca="true">INDIRECT( ADDRESS(CELL("строка",BG308)-BW308+BV308,61)) *CI308</f>
        <v>#VALUE!</v>
      </c>
      <c r="CD308" s="147" t="e">
        <f aca="false">BZ308-CA308</f>
        <v>#VALUE!</v>
      </c>
      <c r="CE308" s="188" t="e">
        <f aca="false">CB308-CC308</f>
        <v>#VALUE!</v>
      </c>
      <c r="CI308" s="22" t="n">
        <f aca="false">$CI$4</f>
        <v>0.2</v>
      </c>
      <c r="CL308" s="23" t="n">
        <f aca="false">CL304</f>
        <v>0.25</v>
      </c>
    </row>
    <row r="309" customFormat="false" ht="13.25" hidden="false" customHeight="true" outlineLevel="0" collapsed="false">
      <c r="A309" s="151" t="s">
        <v>404</v>
      </c>
      <c r="B309" s="152" t="n">
        <v>5.5</v>
      </c>
      <c r="C309" s="152" t="n">
        <v>761.2</v>
      </c>
      <c r="D309" s="153" t="n">
        <v>84</v>
      </c>
      <c r="E309" s="154" t="s">
        <v>83</v>
      </c>
      <c r="F309" s="153" t="n">
        <v>3</v>
      </c>
      <c r="G309" s="182" t="s">
        <v>185</v>
      </c>
      <c r="H309" s="116" t="n">
        <f aca="false">RANDBETWEEN(80,100)/100</f>
        <v>0.93</v>
      </c>
      <c r="I309" s="117"/>
      <c r="J309" s="118"/>
      <c r="K309" s="119"/>
      <c r="L309" s="118"/>
      <c r="M309" s="179"/>
      <c r="N309" s="121"/>
      <c r="P309" s="121"/>
      <c r="Q309" s="151" t="s">
        <v>404</v>
      </c>
      <c r="R309" s="152" t="n">
        <v>-3.6</v>
      </c>
      <c r="S309" s="152" t="n">
        <v>756.9</v>
      </c>
      <c r="T309" s="153" t="n">
        <v>69</v>
      </c>
      <c r="U309" s="154" t="n">
        <v>0</v>
      </c>
      <c r="V309" s="153" t="n">
        <v>0</v>
      </c>
      <c r="W309" s="115" t="n">
        <v>0.9</v>
      </c>
      <c r="X309" s="116" t="n">
        <f aca="false">RANDBETWEEN(80,100)/100</f>
        <v>0.92</v>
      </c>
      <c r="Y309" s="117"/>
      <c r="Z309" s="118"/>
      <c r="AA309" s="119"/>
      <c r="AB309" s="123"/>
      <c r="AC309" s="124"/>
      <c r="AG309" s="186"/>
      <c r="AM309" s="128" t="n">
        <f aca="false">AM308-1</f>
        <v>44657</v>
      </c>
      <c r="AN309" s="129" t="str">
        <f aca="false">TEXT(AM309,"дддд")</f>
        <v>среда</v>
      </c>
      <c r="AO309" s="130" t="n">
        <v>1</v>
      </c>
      <c r="AP309" s="131" t="n">
        <v>1</v>
      </c>
      <c r="AQ309" s="131" t="n">
        <f aca="false">RANDBETWEEN(0,1)</f>
        <v>1</v>
      </c>
      <c r="AR309" s="131" t="n">
        <v>1</v>
      </c>
      <c r="AS309" s="131" t="n">
        <f aca="false">RANDBETWEEN(0,1)</f>
        <v>0</v>
      </c>
      <c r="AT309" s="131" t="n">
        <v>1</v>
      </c>
      <c r="AU309" s="131" t="n">
        <f aca="false">RANDBETWEEN(0,1)</f>
        <v>0</v>
      </c>
      <c r="AV309" s="131" t="n">
        <v>0</v>
      </c>
      <c r="AW309" s="131" t="n">
        <f aca="false">RANDBETWEEN(0,1)</f>
        <v>0</v>
      </c>
      <c r="AX309" s="131" t="n">
        <f aca="false">RANDBETWEEN(0,1)</f>
        <v>1</v>
      </c>
      <c r="AY309" s="131" t="n">
        <f aca="false">RANDBETWEEN(0,1)</f>
        <v>0</v>
      </c>
      <c r="AZ309" s="131" t="n">
        <v>1</v>
      </c>
      <c r="BA309" s="131" t="n">
        <f aca="false">RANDBETWEEN(0,1)</f>
        <v>0</v>
      </c>
      <c r="BB309" s="131" t="n">
        <v>1</v>
      </c>
      <c r="BC309" s="131" t="n">
        <f aca="false">RANDBETWEEN(0,1)</f>
        <v>0</v>
      </c>
      <c r="BD309" s="131" t="n">
        <f aca="false">RANDBETWEEN(0,1)</f>
        <v>1</v>
      </c>
      <c r="BE309" s="132" t="n">
        <f aca="false">RANDBETWEEN(40/6,70/6)/10*$AK$24</f>
        <v>960</v>
      </c>
      <c r="BF309" s="133" t="n">
        <f aca="false">RANDBETWEEN(60,100)/100</f>
        <v>0.94</v>
      </c>
      <c r="BG309" s="132" t="n">
        <f aca="false">(AO309*$AK$8+AP309*$AK$9+AQ309*$AK$10+AR309*$AK$11+AS309*$AK$12+AT309*$AK$13+AU309*$AK$14+AV309*$AK$15+AW309*$AK$16+AX309*$AK$17+AY309*$AK$18+AZ309*$AK$19+BA309*$AK$20+BB309*$AK$21+BC309*$AK$22+BD309*$AK$23+BE309) * BF309</f>
        <v>8215.6</v>
      </c>
      <c r="BH309" s="133" t="n">
        <f aca="false">RANDBETWEEN(80,100)/100</f>
        <v>0.83</v>
      </c>
      <c r="BI309" s="132" t="n">
        <f aca="false">(AO309*$AK$8+AP309*$AK$9+AQ309*$AK$10+AR309*$AK$11+AS309*$AK$12+AT309*$AK$13+AU309*$AK$14+AV309*$AK$15+AW309*$AK$16+AX309*$AK$17+AY309*$AK$18+AZ309*$AK$19+BA309*$AK$20+BB309*$AK$21+BC309*$AK$22+BD309*$AK$23+BE309) * BH309</f>
        <v>7254.2</v>
      </c>
      <c r="BN309" s="134"/>
      <c r="BO309" s="135"/>
      <c r="BP309" s="156" t="n">
        <f aca="false">M2408</f>
        <v>8398.669771875</v>
      </c>
      <c r="BQ309" s="157" t="n">
        <f aca="false">AC2408</f>
        <v>10470.0529882813</v>
      </c>
      <c r="BT309" s="82"/>
      <c r="BU309" s="158"/>
      <c r="BV309" s="140" t="n">
        <f aca="false">QUOTIENT(BW309,$BW$5)</f>
        <v>75</v>
      </c>
      <c r="BW309" s="17" t="n">
        <v>301</v>
      </c>
      <c r="BX309" s="141"/>
      <c r="BY309" s="191" t="s">
        <v>84</v>
      </c>
      <c r="BZ309" s="160" t="e">
        <f aca="true">INDIRECT( ADDRESS(CELL("строка",BG309)-BW309+BV309,68)) * CL309</f>
        <v>#VALUE!</v>
      </c>
      <c r="CA309" s="161" t="e">
        <f aca="true">INDIRECT( ADDRESS(CELL("строка",BG309)-BW309+BV309,59)) *CI309</f>
        <v>#VALUE!</v>
      </c>
      <c r="CB309" s="162" t="e">
        <f aca="true">INDIRECT( ADDRESS(CELL("строка",BG309)-BW309+BV309,69)) * CL309</f>
        <v>#VALUE!</v>
      </c>
      <c r="CC309" s="163" t="e">
        <f aca="true">INDIRECT( ADDRESS(CELL("строка",BG309)-BW309+BV309,61)) *CI309</f>
        <v>#VALUE!</v>
      </c>
      <c r="CD309" s="164" t="e">
        <f aca="false">BZ309-CA309</f>
        <v>#VALUE!</v>
      </c>
      <c r="CE309" s="189" t="e">
        <f aca="false">CB309-CC309</f>
        <v>#VALUE!</v>
      </c>
      <c r="CI309" s="22" t="n">
        <f aca="false">$CI$5</f>
        <v>0.3</v>
      </c>
      <c r="CL309" s="23" t="n">
        <f aca="false">CL305</f>
        <v>0.25</v>
      </c>
    </row>
    <row r="310" customFormat="false" ht="13.25" hidden="false" customHeight="true" outlineLevel="0" collapsed="false">
      <c r="A310" s="151" t="s">
        <v>405</v>
      </c>
      <c r="B310" s="152" t="n">
        <v>6.5</v>
      </c>
      <c r="C310" s="152" t="n">
        <v>761.2</v>
      </c>
      <c r="D310" s="153" t="n">
        <v>84</v>
      </c>
      <c r="E310" s="154" t="s">
        <v>107</v>
      </c>
      <c r="F310" s="153" t="n">
        <v>3</v>
      </c>
      <c r="G310" s="115" t="n">
        <v>0.9</v>
      </c>
      <c r="H310" s="116" t="n">
        <f aca="false">RANDBETWEEN(80,100)/100</f>
        <v>0.87</v>
      </c>
      <c r="I310" s="117" t="n">
        <v>0.365069444444444</v>
      </c>
      <c r="J310" s="118" t="n">
        <v>0.365069444444444</v>
      </c>
      <c r="K310" s="119" t="n">
        <f aca="false">(J310 * 24) * $B$3 * $F$3 * (1 - 0.7*AVERAGE(G310:G317)) * AVERAGE(H310:H317)</f>
        <v>3690.824703125</v>
      </c>
      <c r="L310" s="118" t="n">
        <f aca="false">IF(AVERAGE(F310:F317)&gt; $J$3, $B$4*$F$4*AVERAGE(F310:F317)/$B$5*24*AVERAGE(H310:H317), $B$4*$F$4*AVERAGE(F310:F317)/$B$5*24*AVERAGE(H310:H317) * 0.2)</f>
        <v>3498.6</v>
      </c>
      <c r="M310" s="179" t="n">
        <f aca="false">K310+L310</f>
        <v>7189.424703125</v>
      </c>
      <c r="N310" s="121"/>
      <c r="P310" s="121"/>
      <c r="Q310" s="151" t="s">
        <v>405</v>
      </c>
      <c r="R310" s="152" t="n">
        <v>-3.6</v>
      </c>
      <c r="S310" s="152" t="n">
        <v>756.2</v>
      </c>
      <c r="T310" s="153" t="n">
        <v>76</v>
      </c>
      <c r="U310" s="154" t="s">
        <v>93</v>
      </c>
      <c r="V310" s="153" t="n">
        <v>1</v>
      </c>
      <c r="W310" s="115" t="n">
        <v>0.9</v>
      </c>
      <c r="X310" s="116" t="n">
        <f aca="false">RANDBETWEEN(80,100)/100</f>
        <v>0.97</v>
      </c>
      <c r="Y310" s="117" t="n">
        <v>0.292002314814815</v>
      </c>
      <c r="Z310" s="118" t="n">
        <v>0.292002314814815</v>
      </c>
      <c r="AA310" s="119" t="n">
        <f aca="false">(Z310 * 24) * $B$3 * $F$3 * (1 - 0.7 * AVERAGE(W310:W317)) * AVERAGE(X310:X317)</f>
        <v>2740.95564861111</v>
      </c>
      <c r="AB310" s="123" t="n">
        <f aca="false">IF(AVERAGE(V310:V317)&gt; $J$3, $B$4*$F$4*AVERAGE(V310:V317)/$B$5*24*AVERAGE(X310:X317), $B$4*$F$4*AVERAGE(V310:V317)/$B$5*24*AVERAGE(X310:X317) * 0.2)</f>
        <v>1145.6</v>
      </c>
      <c r="AC310" s="124" t="n">
        <f aca="false">AA310+AB310</f>
        <v>3886.55564861111</v>
      </c>
      <c r="AG310" s="186"/>
      <c r="AM310" s="128" t="n">
        <f aca="false">AM309-1</f>
        <v>44656</v>
      </c>
      <c r="AN310" s="129" t="str">
        <f aca="false">TEXT(AM310,"дддд")</f>
        <v>вторник</v>
      </c>
      <c r="AO310" s="130" t="n">
        <v>1</v>
      </c>
      <c r="AP310" s="131" t="n">
        <v>1</v>
      </c>
      <c r="AQ310" s="131" t="n">
        <f aca="false">RANDBETWEEN(0,1)</f>
        <v>1</v>
      </c>
      <c r="AR310" s="131" t="n">
        <v>1</v>
      </c>
      <c r="AS310" s="131" t="n">
        <f aca="false">RANDBETWEEN(0,1)</f>
        <v>0</v>
      </c>
      <c r="AT310" s="131" t="n">
        <v>1</v>
      </c>
      <c r="AU310" s="131" t="n">
        <f aca="false">RANDBETWEEN(0,1)</f>
        <v>0</v>
      </c>
      <c r="AV310" s="131" t="n">
        <v>0</v>
      </c>
      <c r="AW310" s="131" t="n">
        <f aca="false">RANDBETWEEN(0,1)</f>
        <v>1</v>
      </c>
      <c r="AX310" s="131" t="n">
        <f aca="false">RANDBETWEEN(0,1)</f>
        <v>1</v>
      </c>
      <c r="AY310" s="131" t="n">
        <f aca="false">RANDBETWEEN(0,1)</f>
        <v>1</v>
      </c>
      <c r="AZ310" s="131" t="n">
        <v>1</v>
      </c>
      <c r="BA310" s="131" t="n">
        <f aca="false">RANDBETWEEN(0,1)</f>
        <v>0</v>
      </c>
      <c r="BB310" s="131" t="n">
        <v>1</v>
      </c>
      <c r="BC310" s="131" t="n">
        <f aca="false">RANDBETWEEN(0,1)</f>
        <v>1</v>
      </c>
      <c r="BD310" s="131" t="n">
        <f aca="false">RANDBETWEEN(0,1)</f>
        <v>1</v>
      </c>
      <c r="BE310" s="132" t="n">
        <f aca="false">RANDBETWEEN(40/6,70/6)/10*$AK$24</f>
        <v>1080</v>
      </c>
      <c r="BF310" s="133" t="n">
        <f aca="false">RANDBETWEEN(60,100)/100</f>
        <v>0.69</v>
      </c>
      <c r="BG310" s="132" t="n">
        <f aca="false">(AO310*$AK$8+AP310*$AK$9+AQ310*$AK$10+AR310*$AK$11+AS310*$AK$12+AT310*$AK$13+AU310*$AK$14+AV310*$AK$15+AW310*$AK$16+AX310*$AK$17+AY310*$AK$18+AZ310*$AK$19+BA310*$AK$20+BB310*$AK$21+BC310*$AK$22+BD310*$AK$23+BE310) * BF310</f>
        <v>8169.6</v>
      </c>
      <c r="BH310" s="133" t="n">
        <f aca="false">RANDBETWEEN(80,100)/100</f>
        <v>0.97</v>
      </c>
      <c r="BI310" s="132" t="n">
        <f aca="false">(AO310*$AK$8+AP310*$AK$9+AQ310*$AK$10+AR310*$AK$11+AS310*$AK$12+AT310*$AK$13+AU310*$AK$14+AV310*$AK$15+AW310*$AK$16+AX310*$AK$17+AY310*$AK$18+AZ310*$AK$19+BA310*$AK$20+BB310*$AK$21+BC310*$AK$22+BD310*$AK$23+BE310) * BH310</f>
        <v>11484.8</v>
      </c>
      <c r="BN310" s="134"/>
      <c r="BO310" s="135"/>
      <c r="BP310" s="156" t="n">
        <f aca="false">M2416</f>
        <v>29241.4854833333</v>
      </c>
      <c r="BQ310" s="157" t="n">
        <f aca="false">AC2416</f>
        <v>7059.536</v>
      </c>
      <c r="BT310" s="82"/>
      <c r="BU310" s="158"/>
      <c r="BV310" s="140" t="n">
        <f aca="false">QUOTIENT(BW310,$BW$5)</f>
        <v>75</v>
      </c>
      <c r="BW310" s="17" t="n">
        <v>302</v>
      </c>
      <c r="BX310" s="141"/>
      <c r="BY310" s="191" t="s">
        <v>58</v>
      </c>
      <c r="BZ310" s="160" t="e">
        <f aca="true">INDIRECT( ADDRESS(CELL("строка",BG310)-BW310+BV310,68)) * CL310</f>
        <v>#VALUE!</v>
      </c>
      <c r="CA310" s="161" t="e">
        <f aca="true">INDIRECT( ADDRESS(CELL("строка",BG310)-BW310+BV310,59)) *CI310</f>
        <v>#VALUE!</v>
      </c>
      <c r="CB310" s="162" t="e">
        <f aca="true">INDIRECT( ADDRESS(CELL("строка",BG310)-BW310+BV310,69)) * CL310</f>
        <v>#VALUE!</v>
      </c>
      <c r="CC310" s="163" t="e">
        <f aca="true">INDIRECT( ADDRESS(CELL("строка",BG310)-BW310+BV310,61)) *CI310</f>
        <v>#VALUE!</v>
      </c>
      <c r="CD310" s="164" t="e">
        <f aca="false">BZ310-CA310</f>
        <v>#VALUE!</v>
      </c>
      <c r="CE310" s="189" t="e">
        <f aca="false">CB310-CC310</f>
        <v>#VALUE!</v>
      </c>
      <c r="CI310" s="22" t="n">
        <f aca="false">$CI$6</f>
        <v>0.4</v>
      </c>
      <c r="CL310" s="23" t="n">
        <f aca="false">CL306</f>
        <v>0.25</v>
      </c>
    </row>
    <row r="311" customFormat="false" ht="13.25" hidden="false" customHeight="true" outlineLevel="0" collapsed="false">
      <c r="A311" s="151" t="s">
        <v>406</v>
      </c>
      <c r="B311" s="152" t="n">
        <v>6.8</v>
      </c>
      <c r="C311" s="152" t="n">
        <v>761.2</v>
      </c>
      <c r="D311" s="153" t="n">
        <v>83</v>
      </c>
      <c r="E311" s="154" t="s">
        <v>78</v>
      </c>
      <c r="F311" s="153" t="n">
        <v>4.5</v>
      </c>
      <c r="G311" s="115" t="n">
        <v>0.95</v>
      </c>
      <c r="H311" s="116" t="n">
        <f aca="false">RANDBETWEEN(80,100)/100</f>
        <v>0.8</v>
      </c>
      <c r="I311" s="117"/>
      <c r="J311" s="118"/>
      <c r="K311" s="119"/>
      <c r="L311" s="118"/>
      <c r="M311" s="179"/>
      <c r="N311" s="121"/>
      <c r="P311" s="121"/>
      <c r="Q311" s="151" t="s">
        <v>406</v>
      </c>
      <c r="R311" s="152" t="n">
        <v>-5.6</v>
      </c>
      <c r="S311" s="152" t="n">
        <v>755.4</v>
      </c>
      <c r="T311" s="153" t="n">
        <v>85</v>
      </c>
      <c r="U311" s="154" t="n">
        <v>0</v>
      </c>
      <c r="V311" s="153" t="n">
        <v>0</v>
      </c>
      <c r="W311" s="182" t="s">
        <v>110</v>
      </c>
      <c r="X311" s="116" t="n">
        <f aca="false">RANDBETWEEN(80,100)/100</f>
        <v>0.96</v>
      </c>
      <c r="Y311" s="117"/>
      <c r="Z311" s="118"/>
      <c r="AA311" s="119"/>
      <c r="AB311" s="123"/>
      <c r="AC311" s="124"/>
      <c r="AG311" s="186"/>
      <c r="AM311" s="128" t="n">
        <f aca="false">AM310-1</f>
        <v>44655</v>
      </c>
      <c r="AN311" s="129" t="str">
        <f aca="false">TEXT(AM311,"дддд")</f>
        <v>понедельник</v>
      </c>
      <c r="AO311" s="130" t="n">
        <v>1</v>
      </c>
      <c r="AP311" s="131" t="n">
        <v>1</v>
      </c>
      <c r="AQ311" s="131" t="n">
        <f aca="false">RANDBETWEEN(0,1)</f>
        <v>0</v>
      </c>
      <c r="AR311" s="131" t="n">
        <v>1</v>
      </c>
      <c r="AS311" s="131" t="n">
        <f aca="false">RANDBETWEEN(0,1)</f>
        <v>0</v>
      </c>
      <c r="AT311" s="131" t="n">
        <v>1</v>
      </c>
      <c r="AU311" s="131" t="n">
        <f aca="false">RANDBETWEEN(0,1)</f>
        <v>1</v>
      </c>
      <c r="AV311" s="131" t="n">
        <v>0</v>
      </c>
      <c r="AW311" s="131" t="n">
        <f aca="false">RANDBETWEEN(0,1)</f>
        <v>1</v>
      </c>
      <c r="AX311" s="131" t="n">
        <f aca="false">RANDBETWEEN(0,1)</f>
        <v>0</v>
      </c>
      <c r="AY311" s="131" t="n">
        <f aca="false">RANDBETWEEN(0,1)</f>
        <v>0</v>
      </c>
      <c r="AZ311" s="131" t="n">
        <v>1</v>
      </c>
      <c r="BA311" s="131" t="n">
        <f aca="false">RANDBETWEEN(0,1)</f>
        <v>0</v>
      </c>
      <c r="BB311" s="131" t="n">
        <v>1</v>
      </c>
      <c r="BC311" s="131" t="n">
        <f aca="false">RANDBETWEEN(0,1)</f>
        <v>1</v>
      </c>
      <c r="BD311" s="131" t="n">
        <f aca="false">RANDBETWEEN(0,1)</f>
        <v>1</v>
      </c>
      <c r="BE311" s="132" t="n">
        <f aca="false">RANDBETWEEN(40/6,70/6)/10*$AK$24</f>
        <v>1320</v>
      </c>
      <c r="BF311" s="133" t="n">
        <f aca="false">RANDBETWEEN(60,100)/100</f>
        <v>0.69</v>
      </c>
      <c r="BG311" s="132" t="n">
        <f aca="false">(AO311*$AK$8+AP311*$AK$9+AQ311*$AK$10+AR311*$AK$11+AS311*$AK$12+AT311*$AK$13+AU311*$AK$14+AV311*$AK$15+AW311*$AK$16+AX311*$AK$17+AY311*$AK$18+AZ311*$AK$19+BA311*$AK$20+BB311*$AK$21+BC311*$AK$22+BD311*$AK$23+BE311) * BF311</f>
        <v>6844.8</v>
      </c>
      <c r="BH311" s="133" t="n">
        <f aca="false">RANDBETWEEN(80,100)/100</f>
        <v>0.83</v>
      </c>
      <c r="BI311" s="132" t="n">
        <f aca="false">(AO311*$AK$8+AP311*$AK$9+AQ311*$AK$10+AR311*$AK$11+AS311*$AK$12+AT311*$AK$13+AU311*$AK$14+AV311*$AK$15+AW311*$AK$16+AX311*$AK$17+AY311*$AK$18+AZ311*$AK$19+BA311*$AK$20+BB311*$AK$21+BC311*$AK$22+BD311*$AK$23+BE311) * BH311</f>
        <v>8233.6</v>
      </c>
      <c r="BN311" s="134"/>
      <c r="BO311" s="135"/>
      <c r="BP311" s="156" t="n">
        <f aca="false">M2424</f>
        <v>56119.9901625</v>
      </c>
      <c r="BQ311" s="157" t="n">
        <f aca="false">AC2424</f>
        <v>7370.24810625</v>
      </c>
      <c r="BT311" s="82" t="e">
        <f aca="false">IF(SUM(CD308:CD311) &gt; 0,0,(SUM(CD308:CD311))/(-$BM$10*1000))</f>
        <v>#VALUE!</v>
      </c>
      <c r="BU311" s="158" t="e">
        <f aca="false">IF(SUM(CE308:CE311) &gt; 0,0,(SUM(CE308:CE311))/(-$BM$10*1000))</f>
        <v>#VALUE!</v>
      </c>
      <c r="BV311" s="140" t="n">
        <f aca="false">QUOTIENT(BW311,$BW$5)</f>
        <v>75</v>
      </c>
      <c r="BW311" s="17" t="n">
        <v>303</v>
      </c>
      <c r="BX311" s="141"/>
      <c r="BY311" s="192" t="s">
        <v>75</v>
      </c>
      <c r="BZ311" s="172" t="e">
        <f aca="true">INDIRECT( ADDRESS(CELL("строка",BG311)-BW311+BV311,68)) * CL311</f>
        <v>#VALUE!</v>
      </c>
      <c r="CA311" s="173" t="e">
        <f aca="true">INDIRECT( ADDRESS(CELL("строка",BG311)-BW311+BV311,59)) * CI311</f>
        <v>#VALUE!</v>
      </c>
      <c r="CB311" s="174" t="e">
        <f aca="true">INDIRECT( ADDRESS(CELL("строка",BG311)-BW311+BV311,69)) * CL311</f>
        <v>#VALUE!</v>
      </c>
      <c r="CC311" s="175" t="e">
        <f aca="true">INDIRECT( ADDRESS(CELL("строка",BG311)-BW311+BV311,61)) *CI311</f>
        <v>#VALUE!</v>
      </c>
      <c r="CD311" s="176" t="e">
        <f aca="false">BZ311-CA311</f>
        <v>#VALUE!</v>
      </c>
      <c r="CE311" s="187" t="e">
        <f aca="false">CB311-CC311</f>
        <v>#VALUE!</v>
      </c>
      <c r="CI311" s="178" t="n">
        <f aca="false">$CI$7</f>
        <v>0.1</v>
      </c>
      <c r="CL311" s="23" t="n">
        <f aca="false">CL307</f>
        <v>0.25</v>
      </c>
    </row>
    <row r="312" customFormat="false" ht="13.25" hidden="false" customHeight="true" outlineLevel="0" collapsed="false">
      <c r="A312" s="151" t="s">
        <v>407</v>
      </c>
      <c r="B312" s="152" t="n">
        <v>10.4</v>
      </c>
      <c r="C312" s="152" t="n">
        <v>760.6</v>
      </c>
      <c r="D312" s="153" t="n">
        <v>72</v>
      </c>
      <c r="E312" s="154" t="s">
        <v>78</v>
      </c>
      <c r="F312" s="153" t="n">
        <v>4.5</v>
      </c>
      <c r="G312" s="115" t="n">
        <v>0.95</v>
      </c>
      <c r="H312" s="116" t="n">
        <f aca="false">RANDBETWEEN(80,100)/100</f>
        <v>0.83</v>
      </c>
      <c r="I312" s="117"/>
      <c r="J312" s="118"/>
      <c r="K312" s="119"/>
      <c r="L312" s="118"/>
      <c r="M312" s="179"/>
      <c r="N312" s="121"/>
      <c r="P312" s="121"/>
      <c r="Q312" s="151" t="s">
        <v>407</v>
      </c>
      <c r="R312" s="152" t="n">
        <v>-3.1</v>
      </c>
      <c r="S312" s="152" t="n">
        <v>754.3</v>
      </c>
      <c r="T312" s="153" t="n">
        <v>73</v>
      </c>
      <c r="U312" s="154" t="s">
        <v>93</v>
      </c>
      <c r="V312" s="153" t="n">
        <v>1</v>
      </c>
      <c r="W312" s="115" t="n">
        <v>0.9</v>
      </c>
      <c r="X312" s="116" t="n">
        <f aca="false">RANDBETWEEN(80,100)/100</f>
        <v>0.85</v>
      </c>
      <c r="Y312" s="117"/>
      <c r="Z312" s="118"/>
      <c r="AA312" s="119"/>
      <c r="AB312" s="123"/>
      <c r="AC312" s="124"/>
      <c r="AG312" s="186"/>
      <c r="AM312" s="128" t="n">
        <f aca="false">AM311-1</f>
        <v>44654</v>
      </c>
      <c r="AN312" s="129" t="str">
        <f aca="false">TEXT(AM312,"дддд")</f>
        <v>воскресенье</v>
      </c>
      <c r="AO312" s="130" t="n">
        <v>1</v>
      </c>
      <c r="AP312" s="131" t="n">
        <v>1</v>
      </c>
      <c r="AQ312" s="131" t="n">
        <f aca="false">RANDBETWEEN(0,1)</f>
        <v>1</v>
      </c>
      <c r="AR312" s="131" t="n">
        <v>1</v>
      </c>
      <c r="AS312" s="131" t="n">
        <f aca="false">RANDBETWEEN(0,1)</f>
        <v>0</v>
      </c>
      <c r="AT312" s="131" t="n">
        <v>1</v>
      </c>
      <c r="AU312" s="131" t="n">
        <f aca="false">RANDBETWEEN(0,1)</f>
        <v>1</v>
      </c>
      <c r="AV312" s="131" t="n">
        <v>0</v>
      </c>
      <c r="AW312" s="131" t="n">
        <f aca="false">RANDBETWEEN(0,1)</f>
        <v>0</v>
      </c>
      <c r="AX312" s="131" t="n">
        <f aca="false">RANDBETWEEN(0,1)</f>
        <v>0</v>
      </c>
      <c r="AY312" s="131" t="n">
        <f aca="false">RANDBETWEEN(0,1)</f>
        <v>1</v>
      </c>
      <c r="AZ312" s="131" t="n">
        <v>1</v>
      </c>
      <c r="BA312" s="131" t="n">
        <f aca="false">RANDBETWEEN(0,1)</f>
        <v>0</v>
      </c>
      <c r="BB312" s="131" t="n">
        <v>1</v>
      </c>
      <c r="BC312" s="131" t="n">
        <f aca="false">RANDBETWEEN(0,1)</f>
        <v>0</v>
      </c>
      <c r="BD312" s="131" t="n">
        <f aca="false">RANDBETWEEN(0,1)</f>
        <v>1</v>
      </c>
      <c r="BE312" s="132" t="n">
        <f aca="false">RANDBETWEEN(40/6,70/6)/10*$AK$24</f>
        <v>1080</v>
      </c>
      <c r="BF312" s="133" t="n">
        <f aca="false">RANDBETWEEN(60,100)/100</f>
        <v>0.86</v>
      </c>
      <c r="BG312" s="132" t="n">
        <f aca="false">(AO312*$AK$8+AP312*$AK$9+AQ312*$AK$10+AR312*$AK$11+AS312*$AK$12+AT312*$AK$13+AU312*$AK$14+AV312*$AK$15+AW312*$AK$16+AX312*$AK$17+AY312*$AK$18+AZ312*$AK$19+BA312*$AK$20+BB312*$AK$21+BC312*$AK$22+BD312*$AK$23+BE312) * BF312</f>
        <v>8170</v>
      </c>
      <c r="BH312" s="133" t="n">
        <f aca="false">RANDBETWEEN(80,100)/100</f>
        <v>0.95</v>
      </c>
      <c r="BI312" s="132" t="n">
        <f aca="false">(AO312*$AK$8+AP312*$AK$9+AQ312*$AK$10+AR312*$AK$11+AS312*$AK$12+AT312*$AK$13+AU312*$AK$14+AV312*$AK$15+AW312*$AK$16+AX312*$AK$17+AY312*$AK$18+AZ312*$AK$19+BA312*$AK$20+BB312*$AK$21+BC312*$AK$22+BD312*$AK$23+BE312) * BH312</f>
        <v>9025</v>
      </c>
      <c r="BN312" s="134"/>
      <c r="BO312" s="135"/>
      <c r="BP312" s="156" t="n">
        <f aca="false">M2432</f>
        <v>58219.351725</v>
      </c>
      <c r="BQ312" s="157" t="n">
        <f aca="false">AC2432</f>
        <v>8608.08095833333</v>
      </c>
      <c r="BT312" s="82" t="s">
        <v>79</v>
      </c>
      <c r="BU312" s="158"/>
      <c r="BV312" s="140" t="n">
        <f aca="false">QUOTIENT(BW312,$BW$5)</f>
        <v>76</v>
      </c>
      <c r="BW312" s="17" t="n">
        <v>304</v>
      </c>
      <c r="BX312" s="141" t="n">
        <f aca="false">DATE(2023,2,(1-QUOTIENT(BW312,$BW$5)))</f>
        <v>44882</v>
      </c>
      <c r="BY312" s="190" t="s">
        <v>80</v>
      </c>
      <c r="BZ312" s="143" t="e">
        <f aca="true">INDIRECT( ADDRESS(CELL("строка",BG312)-BW312+BV312,68)) * CL312</f>
        <v>#VALUE!</v>
      </c>
      <c r="CA312" s="144" t="e">
        <f aca="true">INDIRECT( ADDRESS(CELL("строка",BG312)-BW312+BV312,59)) *CI312</f>
        <v>#VALUE!</v>
      </c>
      <c r="CB312" s="145" t="e">
        <f aca="true">INDIRECT( ADDRESS(CELL("строка",BG312)-BW312+BV312,69)) * CL312</f>
        <v>#VALUE!</v>
      </c>
      <c r="CC312" s="146" t="e">
        <f aca="true">INDIRECT( ADDRESS(CELL("строка",BG312)-BW312+BV312,61)) *CI312</f>
        <v>#VALUE!</v>
      </c>
      <c r="CD312" s="147" t="e">
        <f aca="false">BZ312-CA312</f>
        <v>#VALUE!</v>
      </c>
      <c r="CE312" s="188" t="e">
        <f aca="false">CB312-CC312</f>
        <v>#VALUE!</v>
      </c>
      <c r="CI312" s="22" t="n">
        <f aca="false">$CI$4</f>
        <v>0.2</v>
      </c>
      <c r="CL312" s="23" t="n">
        <f aca="false">CL308</f>
        <v>0.25</v>
      </c>
    </row>
    <row r="313" customFormat="false" ht="13.25" hidden="false" customHeight="true" outlineLevel="0" collapsed="false">
      <c r="A313" s="151" t="s">
        <v>408</v>
      </c>
      <c r="B313" s="152" t="n">
        <v>8.8</v>
      </c>
      <c r="C313" s="152" t="n">
        <v>760.9</v>
      </c>
      <c r="D313" s="153" t="n">
        <v>74</v>
      </c>
      <c r="E313" s="154" t="s">
        <v>78</v>
      </c>
      <c r="F313" s="153" t="n">
        <v>3</v>
      </c>
      <c r="G313" s="115" t="n">
        <v>0.95</v>
      </c>
      <c r="H313" s="116" t="n">
        <f aca="false">RANDBETWEEN(80,100)/100</f>
        <v>0.97</v>
      </c>
      <c r="I313" s="117"/>
      <c r="J313" s="118"/>
      <c r="K313" s="119"/>
      <c r="L313" s="118"/>
      <c r="M313" s="179"/>
      <c r="N313" s="121"/>
      <c r="P313" s="121"/>
      <c r="Q313" s="151" t="s">
        <v>408</v>
      </c>
      <c r="R313" s="152" t="n">
        <v>-3.1</v>
      </c>
      <c r="S313" s="152" t="n">
        <v>753.3</v>
      </c>
      <c r="T313" s="153" t="n">
        <v>77</v>
      </c>
      <c r="U313" s="154" t="s">
        <v>93</v>
      </c>
      <c r="V313" s="153" t="n">
        <v>1</v>
      </c>
      <c r="W313" s="115" t="n">
        <v>0.9</v>
      </c>
      <c r="X313" s="116" t="n">
        <f aca="false">RANDBETWEEN(80,100)/100</f>
        <v>0.96</v>
      </c>
      <c r="Y313" s="117"/>
      <c r="Z313" s="118"/>
      <c r="AA313" s="119"/>
      <c r="AB313" s="123"/>
      <c r="AC313" s="124"/>
      <c r="AG313" s="186"/>
      <c r="AM313" s="128" t="n">
        <f aca="false">AM312-1</f>
        <v>44653</v>
      </c>
      <c r="AN313" s="129" t="str">
        <f aca="false">TEXT(AM313,"дддд")</f>
        <v>суббота</v>
      </c>
      <c r="AO313" s="130" t="n">
        <v>1</v>
      </c>
      <c r="AP313" s="131" t="n">
        <v>1</v>
      </c>
      <c r="AQ313" s="131" t="n">
        <f aca="false">RANDBETWEEN(0,1)</f>
        <v>1</v>
      </c>
      <c r="AR313" s="131" t="n">
        <v>1</v>
      </c>
      <c r="AS313" s="131" t="n">
        <f aca="false">RANDBETWEEN(0,1)</f>
        <v>0</v>
      </c>
      <c r="AT313" s="131" t="n">
        <v>1</v>
      </c>
      <c r="AU313" s="131" t="n">
        <f aca="false">RANDBETWEEN(0,1)</f>
        <v>1</v>
      </c>
      <c r="AV313" s="131" t="n">
        <v>0</v>
      </c>
      <c r="AW313" s="131" t="n">
        <f aca="false">RANDBETWEEN(0,1)</f>
        <v>0</v>
      </c>
      <c r="AX313" s="131" t="n">
        <f aca="false">RANDBETWEEN(0,1)</f>
        <v>0</v>
      </c>
      <c r="AY313" s="131" t="n">
        <f aca="false">RANDBETWEEN(0,1)</f>
        <v>0</v>
      </c>
      <c r="AZ313" s="131" t="n">
        <v>1</v>
      </c>
      <c r="BA313" s="131" t="n">
        <f aca="false">RANDBETWEEN(0,1)</f>
        <v>1</v>
      </c>
      <c r="BB313" s="131" t="n">
        <v>1</v>
      </c>
      <c r="BC313" s="131" t="n">
        <f aca="false">RANDBETWEEN(0,1)</f>
        <v>0</v>
      </c>
      <c r="BD313" s="131" t="n">
        <f aca="false">RANDBETWEEN(0,1)</f>
        <v>1</v>
      </c>
      <c r="BE313" s="132" t="n">
        <f aca="false">RANDBETWEEN(40/6,70/6)/10*$AK$24</f>
        <v>1080</v>
      </c>
      <c r="BF313" s="133" t="n">
        <f aca="false">RANDBETWEEN(60,100)/100</f>
        <v>0.85</v>
      </c>
      <c r="BG313" s="132" t="n">
        <f aca="false">(AO313*$AK$8+AP313*$AK$9+AQ313*$AK$10+AR313*$AK$11+AS313*$AK$12+AT313*$AK$13+AU313*$AK$14+AV313*$AK$15+AW313*$AK$16+AX313*$AK$17+AY313*$AK$18+AZ313*$AK$19+BA313*$AK$20+BB313*$AK$21+BC313*$AK$22+BD313*$AK$23+BE313) * BF313</f>
        <v>7480</v>
      </c>
      <c r="BH313" s="133" t="n">
        <f aca="false">RANDBETWEEN(80,100)/100</f>
        <v>0.89</v>
      </c>
      <c r="BI313" s="132" t="n">
        <f aca="false">(AO313*$AK$8+AP313*$AK$9+AQ313*$AK$10+AR313*$AK$11+AS313*$AK$12+AT313*$AK$13+AU313*$AK$14+AV313*$AK$15+AW313*$AK$16+AX313*$AK$17+AY313*$AK$18+AZ313*$AK$19+BA313*$AK$20+BB313*$AK$21+BC313*$AK$22+BD313*$AK$23+BE313) * BH313</f>
        <v>7832</v>
      </c>
      <c r="BN313" s="134"/>
      <c r="BO313" s="135"/>
      <c r="BP313" s="156" t="n">
        <f aca="false">M2440</f>
        <v>45656.7713854167</v>
      </c>
      <c r="BQ313" s="157" t="n">
        <f aca="false">AC2440</f>
        <v>6989.05583333333</v>
      </c>
      <c r="BT313" s="82"/>
      <c r="BU313" s="158"/>
      <c r="BV313" s="140" t="n">
        <f aca="false">QUOTIENT(BW313,$BW$5)</f>
        <v>76</v>
      </c>
      <c r="BW313" s="17" t="n">
        <v>305</v>
      </c>
      <c r="BX313" s="141"/>
      <c r="BY313" s="191" t="s">
        <v>84</v>
      </c>
      <c r="BZ313" s="160" t="e">
        <f aca="true">INDIRECT( ADDRESS(CELL("строка",BG313)-BW313+BV313,68)) * CL313</f>
        <v>#VALUE!</v>
      </c>
      <c r="CA313" s="161" t="e">
        <f aca="true">INDIRECT( ADDRESS(CELL("строка",BG313)-BW313+BV313,59)) *CI313</f>
        <v>#VALUE!</v>
      </c>
      <c r="CB313" s="162" t="e">
        <f aca="true">INDIRECT( ADDRESS(CELL("строка",BG313)-BW313+BV313,69)) * CL313</f>
        <v>#VALUE!</v>
      </c>
      <c r="CC313" s="163" t="e">
        <f aca="true">INDIRECT( ADDRESS(CELL("строка",BG313)-BW313+BV313,61)) *CI313</f>
        <v>#VALUE!</v>
      </c>
      <c r="CD313" s="164" t="e">
        <f aca="false">BZ313-CA313</f>
        <v>#VALUE!</v>
      </c>
      <c r="CE313" s="189" t="e">
        <f aca="false">CB313-CC313</f>
        <v>#VALUE!</v>
      </c>
      <c r="CI313" s="22" t="n">
        <f aca="false">$CI$5</f>
        <v>0.3</v>
      </c>
      <c r="CL313" s="23" t="n">
        <f aca="false">CL309</f>
        <v>0.25</v>
      </c>
    </row>
    <row r="314" customFormat="false" ht="13.25" hidden="false" customHeight="true" outlineLevel="0" collapsed="false">
      <c r="A314" s="151" t="s">
        <v>409</v>
      </c>
      <c r="B314" s="152" t="n">
        <v>3</v>
      </c>
      <c r="C314" s="152" t="n">
        <v>760.8</v>
      </c>
      <c r="D314" s="153" t="n">
        <v>100</v>
      </c>
      <c r="E314" s="154" t="s">
        <v>107</v>
      </c>
      <c r="F314" s="153" t="n">
        <v>3</v>
      </c>
      <c r="G314" s="115" t="n">
        <v>0.9</v>
      </c>
      <c r="H314" s="116" t="n">
        <f aca="false">RANDBETWEEN(80,100)/100</f>
        <v>0.8</v>
      </c>
      <c r="I314" s="117"/>
      <c r="J314" s="118"/>
      <c r="K314" s="119"/>
      <c r="L314" s="118"/>
      <c r="M314" s="179"/>
      <c r="N314" s="121"/>
      <c r="P314" s="121"/>
      <c r="Q314" s="151" t="s">
        <v>409</v>
      </c>
      <c r="R314" s="152" t="n">
        <v>-2.9</v>
      </c>
      <c r="S314" s="152" t="n">
        <v>751.9</v>
      </c>
      <c r="T314" s="153" t="n">
        <v>77</v>
      </c>
      <c r="U314" s="154" t="s">
        <v>93</v>
      </c>
      <c r="V314" s="153" t="n">
        <v>1</v>
      </c>
      <c r="W314" s="115" t="n">
        <v>0.9</v>
      </c>
      <c r="X314" s="116" t="n">
        <f aca="false">RANDBETWEEN(80,100)/100</f>
        <v>0.83</v>
      </c>
      <c r="Y314" s="117"/>
      <c r="Z314" s="118"/>
      <c r="AA314" s="119"/>
      <c r="AB314" s="123"/>
      <c r="AC314" s="124"/>
      <c r="AG314" s="186"/>
      <c r="AM314" s="128" t="n">
        <f aca="false">AM313-1</f>
        <v>44652</v>
      </c>
      <c r="AN314" s="129" t="str">
        <f aca="false">TEXT(AM314,"дддд")</f>
        <v>пятница</v>
      </c>
      <c r="AO314" s="130" t="n">
        <v>1</v>
      </c>
      <c r="AP314" s="131" t="n">
        <v>1</v>
      </c>
      <c r="AQ314" s="131" t="n">
        <f aca="false">RANDBETWEEN(0,1)</f>
        <v>1</v>
      </c>
      <c r="AR314" s="131" t="n">
        <v>1</v>
      </c>
      <c r="AS314" s="131" t="n">
        <f aca="false">RANDBETWEEN(0,1)</f>
        <v>0</v>
      </c>
      <c r="AT314" s="131" t="n">
        <v>1</v>
      </c>
      <c r="AU314" s="131" t="n">
        <f aca="false">RANDBETWEEN(0,1)</f>
        <v>0</v>
      </c>
      <c r="AV314" s="131" t="n">
        <v>0</v>
      </c>
      <c r="AW314" s="131" t="n">
        <f aca="false">RANDBETWEEN(0,1)</f>
        <v>1</v>
      </c>
      <c r="AX314" s="131" t="n">
        <f aca="false">RANDBETWEEN(0,1)</f>
        <v>0</v>
      </c>
      <c r="AY314" s="131" t="n">
        <f aca="false">RANDBETWEEN(0,1)</f>
        <v>0</v>
      </c>
      <c r="AZ314" s="131" t="n">
        <v>1</v>
      </c>
      <c r="BA314" s="131" t="n">
        <f aca="false">RANDBETWEEN(0,1)</f>
        <v>1</v>
      </c>
      <c r="BB314" s="131" t="n">
        <v>1</v>
      </c>
      <c r="BC314" s="131" t="n">
        <f aca="false">RANDBETWEEN(0,1)</f>
        <v>0</v>
      </c>
      <c r="BD314" s="131" t="n">
        <f aca="false">RANDBETWEEN(0,1)</f>
        <v>1</v>
      </c>
      <c r="BE314" s="132" t="n">
        <f aca="false">RANDBETWEEN(40/6,70/6)/10*$AK$24</f>
        <v>1200</v>
      </c>
      <c r="BF314" s="133" t="n">
        <f aca="false">RANDBETWEEN(60,100)/100</f>
        <v>0.62</v>
      </c>
      <c r="BG314" s="132" t="n">
        <f aca="false">(AO314*$AK$8+AP314*$AK$9+AQ314*$AK$10+AR314*$AK$11+AS314*$AK$12+AT314*$AK$13+AU314*$AK$14+AV314*$AK$15+AW314*$AK$16+AX314*$AK$17+AY314*$AK$18+AZ314*$AK$19+BA314*$AK$20+BB314*$AK$21+BC314*$AK$22+BD314*$AK$23+BE314) * BF314</f>
        <v>6237.2</v>
      </c>
      <c r="BH314" s="133" t="n">
        <f aca="false">RANDBETWEEN(80,100)/100</f>
        <v>0.91</v>
      </c>
      <c r="BI314" s="132" t="n">
        <f aca="false">(AO314*$AK$8+AP314*$AK$9+AQ314*$AK$10+AR314*$AK$11+AS314*$AK$12+AT314*$AK$13+AU314*$AK$14+AV314*$AK$15+AW314*$AK$16+AX314*$AK$17+AY314*$AK$18+AZ314*$AK$19+BA314*$AK$20+BB314*$AK$21+BC314*$AK$22+BD314*$AK$23+BE314) * BH314</f>
        <v>9154.6</v>
      </c>
      <c r="BN314" s="134"/>
      <c r="BO314" s="135"/>
      <c r="BP314" s="156" t="n">
        <f aca="false">M2448</f>
        <v>45259.4432875</v>
      </c>
      <c r="BQ314" s="157" t="n">
        <f aca="false">AC2448</f>
        <v>6752.360475</v>
      </c>
      <c r="BT314" s="82"/>
      <c r="BU314" s="158"/>
      <c r="BV314" s="140" t="n">
        <f aca="false">QUOTIENT(BW314,$BW$5)</f>
        <v>76</v>
      </c>
      <c r="BW314" s="17" t="n">
        <v>306</v>
      </c>
      <c r="BX314" s="141"/>
      <c r="BY314" s="191" t="s">
        <v>58</v>
      </c>
      <c r="BZ314" s="160" t="e">
        <f aca="true">INDIRECT( ADDRESS(CELL("строка",BG314)-BW314+BV314,68)) * CL314</f>
        <v>#VALUE!</v>
      </c>
      <c r="CA314" s="161" t="e">
        <f aca="true">INDIRECT( ADDRESS(CELL("строка",BG314)-BW314+BV314,59)) *CI314</f>
        <v>#VALUE!</v>
      </c>
      <c r="CB314" s="162" t="e">
        <f aca="true">INDIRECT( ADDRESS(CELL("строка",BG314)-BW314+BV314,69)) * CL314</f>
        <v>#VALUE!</v>
      </c>
      <c r="CC314" s="163" t="e">
        <f aca="true">INDIRECT( ADDRESS(CELL("строка",BG314)-BW314+BV314,61)) *CI314</f>
        <v>#VALUE!</v>
      </c>
      <c r="CD314" s="164" t="e">
        <f aca="false">BZ314-CA314</f>
        <v>#VALUE!</v>
      </c>
      <c r="CE314" s="189" t="e">
        <f aca="false">CB314-CC314</f>
        <v>#VALUE!</v>
      </c>
      <c r="CI314" s="22" t="n">
        <f aca="false">$CI$6</f>
        <v>0.4</v>
      </c>
      <c r="CL314" s="23" t="n">
        <f aca="false">CL310</f>
        <v>0.25</v>
      </c>
    </row>
    <row r="315" customFormat="false" ht="13.25" hidden="false" customHeight="true" outlineLevel="0" collapsed="false">
      <c r="A315" s="151" t="s">
        <v>410</v>
      </c>
      <c r="B315" s="152" t="n">
        <v>1.7</v>
      </c>
      <c r="C315" s="152" t="n">
        <v>760.1</v>
      </c>
      <c r="D315" s="153" t="n">
        <v>100</v>
      </c>
      <c r="E315" s="154" t="s">
        <v>107</v>
      </c>
      <c r="F315" s="153" t="n">
        <v>3</v>
      </c>
      <c r="G315" s="115" t="n">
        <v>0.9</v>
      </c>
      <c r="H315" s="116" t="n">
        <f aca="false">RANDBETWEEN(80,100)/100</f>
        <v>0.8</v>
      </c>
      <c r="I315" s="117"/>
      <c r="J315" s="118"/>
      <c r="K315" s="119"/>
      <c r="L315" s="118"/>
      <c r="M315" s="179"/>
      <c r="N315" s="121"/>
      <c r="P315" s="121"/>
      <c r="Q315" s="151" t="s">
        <v>410</v>
      </c>
      <c r="R315" s="152" t="n">
        <v>-2.2</v>
      </c>
      <c r="S315" s="152" t="n">
        <v>750.1</v>
      </c>
      <c r="T315" s="153" t="n">
        <v>80</v>
      </c>
      <c r="U315" s="154" t="s">
        <v>93</v>
      </c>
      <c r="V315" s="153" t="n">
        <v>1</v>
      </c>
      <c r="W315" s="115" t="n">
        <v>0.9</v>
      </c>
      <c r="X315" s="116" t="n">
        <f aca="false">RANDBETWEEN(80,100)/100</f>
        <v>0.81</v>
      </c>
      <c r="Y315" s="117"/>
      <c r="Z315" s="118"/>
      <c r="AA315" s="119"/>
      <c r="AB315" s="123"/>
      <c r="AC315" s="124"/>
      <c r="AG315" s="186"/>
      <c r="AM315" s="128" t="n">
        <f aca="false">AM314-1</f>
        <v>44651</v>
      </c>
      <c r="AN315" s="129" t="str">
        <f aca="false">TEXT(AM315,"дддд")</f>
        <v>четверг</v>
      </c>
      <c r="AO315" s="130" t="n">
        <v>1</v>
      </c>
      <c r="AP315" s="131" t="n">
        <v>1</v>
      </c>
      <c r="AQ315" s="131" t="n">
        <f aca="false">RANDBETWEEN(0,1)</f>
        <v>0</v>
      </c>
      <c r="AR315" s="131" t="n">
        <v>1</v>
      </c>
      <c r="AS315" s="131" t="n">
        <f aca="false">RANDBETWEEN(0,1)</f>
        <v>1</v>
      </c>
      <c r="AT315" s="131" t="n">
        <v>1</v>
      </c>
      <c r="AU315" s="131" t="n">
        <f aca="false">RANDBETWEEN(0,1)</f>
        <v>0</v>
      </c>
      <c r="AV315" s="131" t="n">
        <v>0</v>
      </c>
      <c r="AW315" s="131" t="n">
        <f aca="false">RANDBETWEEN(0,1)</f>
        <v>0</v>
      </c>
      <c r="AX315" s="131" t="n">
        <f aca="false">RANDBETWEEN(0,1)</f>
        <v>0</v>
      </c>
      <c r="AY315" s="131" t="n">
        <f aca="false">RANDBETWEEN(0,1)</f>
        <v>1</v>
      </c>
      <c r="AZ315" s="131" t="n">
        <v>1</v>
      </c>
      <c r="BA315" s="131" t="n">
        <f aca="false">RANDBETWEEN(0,1)</f>
        <v>1</v>
      </c>
      <c r="BB315" s="131" t="n">
        <v>1</v>
      </c>
      <c r="BC315" s="131" t="n">
        <f aca="false">RANDBETWEEN(0,1)</f>
        <v>0</v>
      </c>
      <c r="BD315" s="131" t="n">
        <f aca="false">RANDBETWEEN(0,1)</f>
        <v>0</v>
      </c>
      <c r="BE315" s="132" t="n">
        <f aca="false">RANDBETWEEN(40/6,70/6)/10*$AK$24</f>
        <v>1440</v>
      </c>
      <c r="BF315" s="133" t="n">
        <f aca="false">RANDBETWEEN(60,100)/100</f>
        <v>0.96</v>
      </c>
      <c r="BG315" s="132" t="n">
        <f aca="false">(AO315*$AK$8+AP315*$AK$9+AQ315*$AK$10+AR315*$AK$11+AS315*$AK$12+AT315*$AK$13+AU315*$AK$14+AV315*$AK$15+AW315*$AK$16+AX315*$AK$17+AY315*$AK$18+AZ315*$AK$19+BA315*$AK$20+BB315*$AK$21+BC315*$AK$22+BD315*$AK$23+BE315) * BF315</f>
        <v>9984</v>
      </c>
      <c r="BH315" s="133" t="n">
        <f aca="false">RANDBETWEEN(80,100)/100</f>
        <v>0.8</v>
      </c>
      <c r="BI315" s="132" t="n">
        <f aca="false">(AO315*$AK$8+AP315*$AK$9+AQ315*$AK$10+AR315*$AK$11+AS315*$AK$12+AT315*$AK$13+AU315*$AK$14+AV315*$AK$15+AW315*$AK$16+AX315*$AK$17+AY315*$AK$18+AZ315*$AK$19+BA315*$AK$20+BB315*$AK$21+BC315*$AK$22+BD315*$AK$23+BE315) * BH315</f>
        <v>8320</v>
      </c>
      <c r="BN315" s="134"/>
      <c r="BO315" s="135"/>
      <c r="BP315" s="156" t="n">
        <f aca="false">M2456</f>
        <v>52101.08124375</v>
      </c>
      <c r="BQ315" s="157" t="n">
        <f aca="false">AC2456</f>
        <v>8072.234625</v>
      </c>
      <c r="BT315" s="82" t="e">
        <f aca="false">IF(SUM(CD312:CD315) &gt; 0,0,(SUM(CD312:CD315))/(-$BM$10*1000))</f>
        <v>#VALUE!</v>
      </c>
      <c r="BU315" s="158" t="e">
        <f aca="false">IF(SUM(CE312:CE315) &gt; 0,0,(SUM(CE312:CE315))/(-$BM$10*1000))</f>
        <v>#VALUE!</v>
      </c>
      <c r="BV315" s="140" t="n">
        <f aca="false">QUOTIENT(BW315,$BW$5)</f>
        <v>76</v>
      </c>
      <c r="BW315" s="17" t="n">
        <v>307</v>
      </c>
      <c r="BX315" s="141"/>
      <c r="BY315" s="192" t="s">
        <v>75</v>
      </c>
      <c r="BZ315" s="172" t="e">
        <f aca="true">INDIRECT( ADDRESS(CELL("строка",BG315)-BW315+BV315,68)) * CL315</f>
        <v>#VALUE!</v>
      </c>
      <c r="CA315" s="173" t="e">
        <f aca="true">INDIRECT( ADDRESS(CELL("строка",BG315)-BW315+BV315,59)) * CI315</f>
        <v>#VALUE!</v>
      </c>
      <c r="CB315" s="174" t="e">
        <f aca="true">INDIRECT( ADDRESS(CELL("строка",BG315)-BW315+BV315,69)) * CL315</f>
        <v>#VALUE!</v>
      </c>
      <c r="CC315" s="175" t="e">
        <f aca="true">INDIRECT( ADDRESS(CELL("строка",BG315)-BW315+BV315,61)) *CI315</f>
        <v>#VALUE!</v>
      </c>
      <c r="CD315" s="176" t="e">
        <f aca="false">BZ315-CA315</f>
        <v>#VALUE!</v>
      </c>
      <c r="CE315" s="187" t="e">
        <f aca="false">CB315-CC315</f>
        <v>#VALUE!</v>
      </c>
      <c r="CI315" s="178" t="n">
        <f aca="false">$CI$7</f>
        <v>0.1</v>
      </c>
      <c r="CL315" s="23" t="n">
        <f aca="false">CL311</f>
        <v>0.25</v>
      </c>
    </row>
    <row r="316" customFormat="false" ht="13.25" hidden="false" customHeight="true" outlineLevel="0" collapsed="false">
      <c r="A316" s="151" t="s">
        <v>411</v>
      </c>
      <c r="B316" s="152" t="n">
        <v>0.7</v>
      </c>
      <c r="C316" s="152" t="n">
        <v>760.3</v>
      </c>
      <c r="D316" s="153" t="n">
        <v>100</v>
      </c>
      <c r="E316" s="154" t="s">
        <v>83</v>
      </c>
      <c r="F316" s="153" t="n">
        <v>1.5</v>
      </c>
      <c r="G316" s="115" t="n">
        <v>0.95</v>
      </c>
      <c r="H316" s="116" t="n">
        <f aca="false">RANDBETWEEN(80,100)/100</f>
        <v>0.87</v>
      </c>
      <c r="I316" s="117"/>
      <c r="J316" s="118"/>
      <c r="K316" s="119"/>
      <c r="L316" s="118"/>
      <c r="M316" s="179"/>
      <c r="N316" s="121"/>
      <c r="P316" s="121"/>
      <c r="Q316" s="151" t="s">
        <v>411</v>
      </c>
      <c r="R316" s="152" t="n">
        <v>-0.4</v>
      </c>
      <c r="S316" s="152" t="n">
        <v>748.3</v>
      </c>
      <c r="T316" s="153" t="n">
        <v>85</v>
      </c>
      <c r="U316" s="154" t="s">
        <v>93</v>
      </c>
      <c r="V316" s="153" t="n">
        <v>2</v>
      </c>
      <c r="W316" s="115" t="n">
        <v>0.95</v>
      </c>
      <c r="X316" s="116" t="n">
        <f aca="false">RANDBETWEEN(80,100)/100</f>
        <v>0.87</v>
      </c>
      <c r="Y316" s="117"/>
      <c r="Z316" s="118"/>
      <c r="AA316" s="119"/>
      <c r="AB316" s="123"/>
      <c r="AC316" s="124"/>
      <c r="AG316" s="186"/>
      <c r="AM316" s="128" t="n">
        <f aca="false">AM315-1</f>
        <v>44650</v>
      </c>
      <c r="AN316" s="129" t="str">
        <f aca="false">TEXT(AM316,"дддд")</f>
        <v>среда</v>
      </c>
      <c r="AO316" s="130" t="n">
        <v>1</v>
      </c>
      <c r="AP316" s="131" t="n">
        <v>1</v>
      </c>
      <c r="AQ316" s="131" t="n">
        <f aca="false">RANDBETWEEN(0,1)</f>
        <v>1</v>
      </c>
      <c r="AR316" s="131" t="n">
        <v>1</v>
      </c>
      <c r="AS316" s="131" t="n">
        <f aca="false">RANDBETWEEN(0,1)</f>
        <v>0</v>
      </c>
      <c r="AT316" s="131" t="n">
        <v>1</v>
      </c>
      <c r="AU316" s="131" t="n">
        <f aca="false">RANDBETWEEN(0,1)</f>
        <v>0</v>
      </c>
      <c r="AV316" s="131" t="n">
        <v>0</v>
      </c>
      <c r="AW316" s="131" t="n">
        <f aca="false">RANDBETWEEN(0,1)</f>
        <v>0</v>
      </c>
      <c r="AX316" s="131" t="n">
        <f aca="false">RANDBETWEEN(0,1)</f>
        <v>0</v>
      </c>
      <c r="AY316" s="131" t="n">
        <f aca="false">RANDBETWEEN(0,1)</f>
        <v>0</v>
      </c>
      <c r="AZ316" s="131" t="n">
        <v>1</v>
      </c>
      <c r="BA316" s="131" t="n">
        <f aca="false">RANDBETWEEN(0,1)</f>
        <v>1</v>
      </c>
      <c r="BB316" s="131" t="n">
        <v>1</v>
      </c>
      <c r="BC316" s="131" t="n">
        <f aca="false">RANDBETWEEN(0,1)</f>
        <v>1</v>
      </c>
      <c r="BD316" s="131" t="n">
        <f aca="false">RANDBETWEEN(0,1)</f>
        <v>1</v>
      </c>
      <c r="BE316" s="132" t="n">
        <f aca="false">RANDBETWEEN(40/6,70/6)/10*$AK$24</f>
        <v>1440</v>
      </c>
      <c r="BF316" s="133" t="n">
        <f aca="false">RANDBETWEEN(60,100)/100</f>
        <v>0.93</v>
      </c>
      <c r="BG316" s="132" t="n">
        <f aca="false">(AO316*$AK$8+AP316*$AK$9+AQ316*$AK$10+AR316*$AK$11+AS316*$AK$12+AT316*$AK$13+AU316*$AK$14+AV316*$AK$15+AW316*$AK$16+AX316*$AK$17+AY316*$AK$18+AZ316*$AK$19+BA316*$AK$20+BB316*$AK$21+BC316*$AK$22+BD316*$AK$23+BE316) * BF316</f>
        <v>8351.4</v>
      </c>
      <c r="BH316" s="133" t="n">
        <f aca="false">RANDBETWEEN(80,100)/100</f>
        <v>0.89</v>
      </c>
      <c r="BI316" s="132" t="n">
        <f aca="false">(AO316*$AK$8+AP316*$AK$9+AQ316*$AK$10+AR316*$AK$11+AS316*$AK$12+AT316*$AK$13+AU316*$AK$14+AV316*$AK$15+AW316*$AK$16+AX316*$AK$17+AY316*$AK$18+AZ316*$AK$19+BA316*$AK$20+BB316*$AK$21+BC316*$AK$22+BD316*$AK$23+BE316) * BH316</f>
        <v>7992.2</v>
      </c>
      <c r="BN316" s="134"/>
      <c r="BO316" s="135"/>
      <c r="BP316" s="156" t="n">
        <f aca="false">M2464</f>
        <v>49173.8250666667</v>
      </c>
      <c r="BQ316" s="157" t="n">
        <f aca="false">AC2464</f>
        <v>6876.8989</v>
      </c>
      <c r="BT316" s="82" t="s">
        <v>79</v>
      </c>
      <c r="BU316" s="158"/>
      <c r="BV316" s="140" t="n">
        <f aca="false">QUOTIENT(BW316,$BW$5)</f>
        <v>77</v>
      </c>
      <c r="BW316" s="17" t="n">
        <v>308</v>
      </c>
      <c r="BX316" s="141" t="n">
        <f aca="false">DATE(2023,2,(1-QUOTIENT(BW316,$BW$5)))</f>
        <v>44881</v>
      </c>
      <c r="BY316" s="190" t="s">
        <v>80</v>
      </c>
      <c r="BZ316" s="143" t="e">
        <f aca="true">INDIRECT( ADDRESS(CELL("строка",BG316)-BW316+BV316,68)) * CL316</f>
        <v>#VALUE!</v>
      </c>
      <c r="CA316" s="144" t="e">
        <f aca="true">INDIRECT( ADDRESS(CELL("строка",BG316)-BW316+BV316,59)) *CI316</f>
        <v>#VALUE!</v>
      </c>
      <c r="CB316" s="145" t="e">
        <f aca="true">INDIRECT( ADDRESS(CELL("строка",BG316)-BW316+BV316,69)) * CL316</f>
        <v>#VALUE!</v>
      </c>
      <c r="CC316" s="146" t="e">
        <f aca="true">INDIRECT( ADDRESS(CELL("строка",BG316)-BW316+BV316,61)) *CI316</f>
        <v>#VALUE!</v>
      </c>
      <c r="CD316" s="147" t="e">
        <f aca="false">BZ316-CA316</f>
        <v>#VALUE!</v>
      </c>
      <c r="CE316" s="188" t="e">
        <f aca="false">CB316-CC316</f>
        <v>#VALUE!</v>
      </c>
      <c r="CI316" s="22" t="n">
        <f aca="false">$CI$4</f>
        <v>0.2</v>
      </c>
      <c r="CL316" s="23" t="n">
        <f aca="false">CL312</f>
        <v>0.25</v>
      </c>
    </row>
    <row r="317" customFormat="false" ht="13.25" hidden="false" customHeight="true" outlineLevel="0" collapsed="false">
      <c r="A317" s="151" t="s">
        <v>412</v>
      </c>
      <c r="B317" s="152" t="n">
        <v>1.2</v>
      </c>
      <c r="C317" s="152" t="n">
        <v>759.7</v>
      </c>
      <c r="D317" s="153" t="n">
        <v>100</v>
      </c>
      <c r="E317" s="154" t="s">
        <v>107</v>
      </c>
      <c r="F317" s="153" t="n">
        <v>3</v>
      </c>
      <c r="G317" s="115" t="n">
        <v>0.25</v>
      </c>
      <c r="H317" s="116" t="n">
        <f aca="false">RANDBETWEEN(80,100)/100</f>
        <v>0.92</v>
      </c>
      <c r="I317" s="117"/>
      <c r="J317" s="118"/>
      <c r="K317" s="119"/>
      <c r="L317" s="118"/>
      <c r="M317" s="179"/>
      <c r="N317" s="121"/>
      <c r="P317" s="121"/>
      <c r="Q317" s="151" t="s">
        <v>412</v>
      </c>
      <c r="R317" s="152" t="n">
        <v>0.1</v>
      </c>
      <c r="S317" s="152" t="n">
        <v>746.4</v>
      </c>
      <c r="T317" s="153" t="n">
        <v>90</v>
      </c>
      <c r="U317" s="154" t="s">
        <v>93</v>
      </c>
      <c r="V317" s="153" t="n">
        <v>1</v>
      </c>
      <c r="W317" s="182" t="s">
        <v>185</v>
      </c>
      <c r="X317" s="116" t="n">
        <f aca="false">RANDBETWEEN(80,100)/100</f>
        <v>0.91</v>
      </c>
      <c r="Y317" s="117"/>
      <c r="Z317" s="118"/>
      <c r="AA317" s="119"/>
      <c r="AB317" s="123"/>
      <c r="AC317" s="124"/>
      <c r="AG317" s="186"/>
      <c r="AM317" s="128" t="n">
        <f aca="false">AM316-1</f>
        <v>44649</v>
      </c>
      <c r="AN317" s="129" t="str">
        <f aca="false">TEXT(AM317,"дддд")</f>
        <v>вторник</v>
      </c>
      <c r="AO317" s="130" t="n">
        <v>1</v>
      </c>
      <c r="AP317" s="131" t="n">
        <v>1</v>
      </c>
      <c r="AQ317" s="131" t="n">
        <f aca="false">RANDBETWEEN(0,1)</f>
        <v>0</v>
      </c>
      <c r="AR317" s="131" t="n">
        <v>1</v>
      </c>
      <c r="AS317" s="131" t="n">
        <f aca="false">RANDBETWEEN(0,1)</f>
        <v>1</v>
      </c>
      <c r="AT317" s="131" t="n">
        <v>1</v>
      </c>
      <c r="AU317" s="131" t="n">
        <f aca="false">RANDBETWEEN(0,1)</f>
        <v>1</v>
      </c>
      <c r="AV317" s="131" t="n">
        <v>0</v>
      </c>
      <c r="AW317" s="131" t="n">
        <f aca="false">RANDBETWEEN(0,1)</f>
        <v>1</v>
      </c>
      <c r="AX317" s="131" t="n">
        <f aca="false">RANDBETWEEN(0,1)</f>
        <v>0</v>
      </c>
      <c r="AY317" s="131" t="n">
        <f aca="false">RANDBETWEEN(0,1)</f>
        <v>0</v>
      </c>
      <c r="AZ317" s="131" t="n">
        <v>1</v>
      </c>
      <c r="BA317" s="131" t="n">
        <f aca="false">RANDBETWEEN(0,1)</f>
        <v>1</v>
      </c>
      <c r="BB317" s="131" t="n">
        <v>1</v>
      </c>
      <c r="BC317" s="131" t="n">
        <f aca="false">RANDBETWEEN(0,1)</f>
        <v>1</v>
      </c>
      <c r="BD317" s="131" t="n">
        <f aca="false">RANDBETWEEN(0,1)</f>
        <v>1</v>
      </c>
      <c r="BE317" s="132" t="n">
        <f aca="false">RANDBETWEEN(40/6,70/6)/10*$AK$24</f>
        <v>1080</v>
      </c>
      <c r="BF317" s="133" t="n">
        <f aca="false">RANDBETWEEN(60,100)/100</f>
        <v>0.63</v>
      </c>
      <c r="BG317" s="132" t="n">
        <f aca="false">(AO317*$AK$8+AP317*$AK$9+AQ317*$AK$10+AR317*$AK$11+AS317*$AK$12+AT317*$AK$13+AU317*$AK$14+AV317*$AK$15+AW317*$AK$16+AX317*$AK$17+AY317*$AK$18+AZ317*$AK$19+BA317*$AK$20+BB317*$AK$21+BC317*$AK$22+BD317*$AK$23+BE317) * BF317</f>
        <v>6980.4</v>
      </c>
      <c r="BH317" s="133" t="n">
        <f aca="false">RANDBETWEEN(80,100)/100</f>
        <v>0.9</v>
      </c>
      <c r="BI317" s="132" t="n">
        <f aca="false">(AO317*$AK$8+AP317*$AK$9+AQ317*$AK$10+AR317*$AK$11+AS317*$AK$12+AT317*$AK$13+AU317*$AK$14+AV317*$AK$15+AW317*$AK$16+AX317*$AK$17+AY317*$AK$18+AZ317*$AK$19+BA317*$AK$20+BB317*$AK$21+BC317*$AK$22+BD317*$AK$23+BE317) * BH317</f>
        <v>9972</v>
      </c>
      <c r="BN317" s="134"/>
      <c r="BO317" s="135"/>
      <c r="BP317" s="156" t="n">
        <f aca="false">M2472</f>
        <v>82399.26175</v>
      </c>
      <c r="BQ317" s="157" t="n">
        <f aca="false">AC2472</f>
        <v>7237.45025520833</v>
      </c>
      <c r="BT317" s="82"/>
      <c r="BU317" s="158"/>
      <c r="BV317" s="140" t="n">
        <f aca="false">QUOTIENT(BW317,$BW$5)</f>
        <v>77</v>
      </c>
      <c r="BW317" s="17" t="n">
        <v>309</v>
      </c>
      <c r="BX317" s="141"/>
      <c r="BY317" s="191" t="s">
        <v>84</v>
      </c>
      <c r="BZ317" s="160" t="e">
        <f aca="true">INDIRECT( ADDRESS(CELL("строка",BG317)-BW317+BV317,68)) * CL317</f>
        <v>#VALUE!</v>
      </c>
      <c r="CA317" s="161" t="e">
        <f aca="true">INDIRECT( ADDRESS(CELL("строка",BG317)-BW317+BV317,59)) *CI317</f>
        <v>#VALUE!</v>
      </c>
      <c r="CB317" s="162" t="e">
        <f aca="true">INDIRECT( ADDRESS(CELL("строка",BG317)-BW317+BV317,69)) * CL317</f>
        <v>#VALUE!</v>
      </c>
      <c r="CC317" s="163" t="e">
        <f aca="true">INDIRECT( ADDRESS(CELL("строка",BG317)-BW317+BV317,61)) *CI317</f>
        <v>#VALUE!</v>
      </c>
      <c r="CD317" s="164" t="e">
        <f aca="false">BZ317-CA317</f>
        <v>#VALUE!</v>
      </c>
      <c r="CE317" s="189" t="e">
        <f aca="false">CB317-CC317</f>
        <v>#VALUE!</v>
      </c>
      <c r="CI317" s="22" t="n">
        <f aca="false">$CI$5</f>
        <v>0.3</v>
      </c>
      <c r="CL317" s="23" t="n">
        <f aca="false">CL313</f>
        <v>0.25</v>
      </c>
    </row>
    <row r="318" customFormat="false" ht="13.25" hidden="false" customHeight="true" outlineLevel="0" collapsed="false">
      <c r="A318" s="151" t="s">
        <v>413</v>
      </c>
      <c r="B318" s="152" t="n">
        <v>0.2</v>
      </c>
      <c r="C318" s="152" t="n">
        <v>759.8</v>
      </c>
      <c r="D318" s="153" t="n">
        <v>92</v>
      </c>
      <c r="E318" s="154" t="s">
        <v>78</v>
      </c>
      <c r="F318" s="153" t="n">
        <v>1.5</v>
      </c>
      <c r="G318" s="115" t="n">
        <v>0.95</v>
      </c>
      <c r="H318" s="116" t="n">
        <f aca="false">RANDBETWEEN(80,100)/100</f>
        <v>0.8</v>
      </c>
      <c r="I318" s="117" t="n">
        <v>0.364918981481481</v>
      </c>
      <c r="J318" s="118" t="n">
        <v>0.364918981481481</v>
      </c>
      <c r="K318" s="119" t="n">
        <f aca="false">(J318 * 24) * $B$3 * $F$3 * (1 - 0.7*AVERAGE(G318:G325)) * AVERAGE(H318:H325)</f>
        <v>7315.71328125</v>
      </c>
      <c r="L318" s="118" t="n">
        <f aca="false">IF(AVERAGE(F318:F325)&gt; $J$3, $B$4*$F$4*AVERAGE(F318:F325)/$B$5*24*AVERAGE(H318:H325), $B$4*$F$4*AVERAGE(F318:F325)/$B$5*24*AVERAGE(H318:H325) * 0.2)</f>
        <v>1822.5</v>
      </c>
      <c r="M318" s="179" t="n">
        <f aca="false">K318+L318</f>
        <v>9138.21328125</v>
      </c>
      <c r="N318" s="121"/>
      <c r="P318" s="121"/>
      <c r="Q318" s="151" t="s">
        <v>413</v>
      </c>
      <c r="R318" s="152" t="n">
        <v>1.5</v>
      </c>
      <c r="S318" s="152" t="n">
        <v>744.5</v>
      </c>
      <c r="T318" s="153" t="n">
        <v>89</v>
      </c>
      <c r="U318" s="154" t="n">
        <v>0</v>
      </c>
      <c r="V318" s="153" t="n">
        <v>0</v>
      </c>
      <c r="W318" s="115" t="n">
        <v>0.9</v>
      </c>
      <c r="X318" s="116" t="n">
        <f aca="false">RANDBETWEEN(80,100)/100</f>
        <v>0.82</v>
      </c>
      <c r="Y318" s="117" t="n">
        <v>0.291759259259259</v>
      </c>
      <c r="Z318" s="118" t="n">
        <v>0.291759259259259</v>
      </c>
      <c r="AA318" s="119" t="n">
        <f aca="false">(Z318 * 24) * $B$3 * $F$3 * (1 - 0.7 * AVERAGE(W318:W325)) * AVERAGE(X318:X325)</f>
        <v>2864.15396666667</v>
      </c>
      <c r="AB318" s="123" t="n">
        <f aca="false">IF(AVERAGE(V318:V325)&gt; $J$3, $B$4*$F$4*AVERAGE(V318:V325)/$B$5*24*AVERAGE(X318:X325), $B$4*$F$4*AVERAGE(V318:V325)/$B$5*24*AVERAGE(X318:X325) * 0.2)</f>
        <v>1031.8</v>
      </c>
      <c r="AC318" s="124" t="n">
        <f aca="false">AA318+AB318</f>
        <v>3895.95396666667</v>
      </c>
      <c r="AG318" s="186"/>
      <c r="AM318" s="128" t="n">
        <f aca="false">AM317-1</f>
        <v>44648</v>
      </c>
      <c r="AN318" s="129" t="str">
        <f aca="false">TEXT(AM318,"дддд")</f>
        <v>понедельник</v>
      </c>
      <c r="AO318" s="130" t="n">
        <v>1</v>
      </c>
      <c r="AP318" s="131" t="n">
        <v>1</v>
      </c>
      <c r="AQ318" s="131" t="n">
        <f aca="false">RANDBETWEEN(0,1)</f>
        <v>0</v>
      </c>
      <c r="AR318" s="131" t="n">
        <v>1</v>
      </c>
      <c r="AS318" s="131" t="n">
        <f aca="false">RANDBETWEEN(0,1)</f>
        <v>0</v>
      </c>
      <c r="AT318" s="131" t="n">
        <v>1</v>
      </c>
      <c r="AU318" s="131" t="n">
        <f aca="false">RANDBETWEEN(0,1)</f>
        <v>0</v>
      </c>
      <c r="AV318" s="131" t="n">
        <v>0</v>
      </c>
      <c r="AW318" s="131" t="n">
        <f aca="false">RANDBETWEEN(0,1)</f>
        <v>0</v>
      </c>
      <c r="AX318" s="131" t="n">
        <f aca="false">RANDBETWEEN(0,1)</f>
        <v>0</v>
      </c>
      <c r="AY318" s="131" t="n">
        <f aca="false">RANDBETWEEN(0,1)</f>
        <v>1</v>
      </c>
      <c r="AZ318" s="131" t="n">
        <v>1</v>
      </c>
      <c r="BA318" s="131" t="n">
        <f aca="false">RANDBETWEEN(0,1)</f>
        <v>0</v>
      </c>
      <c r="BB318" s="131" t="n">
        <v>1</v>
      </c>
      <c r="BC318" s="131" t="n">
        <f aca="false">RANDBETWEEN(0,1)</f>
        <v>1</v>
      </c>
      <c r="BD318" s="131" t="n">
        <f aca="false">RANDBETWEEN(0,1)</f>
        <v>0</v>
      </c>
      <c r="BE318" s="132" t="n">
        <f aca="false">RANDBETWEEN(40/6,70/6)/10*$AK$24</f>
        <v>960</v>
      </c>
      <c r="BF318" s="133" t="n">
        <f aca="false">RANDBETWEEN(60,100)/100</f>
        <v>0.99</v>
      </c>
      <c r="BG318" s="132" t="n">
        <f aca="false">(AO318*$AK$8+AP318*$AK$9+AQ318*$AK$10+AR318*$AK$11+AS318*$AK$12+AT318*$AK$13+AU318*$AK$14+AV318*$AK$15+AW318*$AK$16+AX318*$AK$17+AY318*$AK$18+AZ318*$AK$19+BA318*$AK$20+BB318*$AK$21+BC318*$AK$22+BD318*$AK$23+BE318) * BF318</f>
        <v>8613</v>
      </c>
      <c r="BH318" s="133" t="n">
        <f aca="false">RANDBETWEEN(80,100)/100</f>
        <v>0.86</v>
      </c>
      <c r="BI318" s="132" t="n">
        <f aca="false">(AO318*$AK$8+AP318*$AK$9+AQ318*$AK$10+AR318*$AK$11+AS318*$AK$12+AT318*$AK$13+AU318*$AK$14+AV318*$AK$15+AW318*$AK$16+AX318*$AK$17+AY318*$AK$18+AZ318*$AK$19+BA318*$AK$20+BB318*$AK$21+BC318*$AK$22+BD318*$AK$23+BE318) * BH318</f>
        <v>7482</v>
      </c>
      <c r="BN318" s="134"/>
      <c r="BO318" s="135"/>
      <c r="BP318" s="156" t="n">
        <f aca="false">M2480</f>
        <v>56785.14072</v>
      </c>
      <c r="BQ318" s="157" t="n">
        <f aca="false">AC2480</f>
        <v>9260.270296875</v>
      </c>
      <c r="BT318" s="82"/>
      <c r="BU318" s="158"/>
      <c r="BV318" s="140" t="n">
        <f aca="false">QUOTIENT(BW318,$BW$5)</f>
        <v>77</v>
      </c>
      <c r="BW318" s="17" t="n">
        <v>310</v>
      </c>
      <c r="BX318" s="141"/>
      <c r="BY318" s="191" t="s">
        <v>58</v>
      </c>
      <c r="BZ318" s="160" t="e">
        <f aca="true">INDIRECT( ADDRESS(CELL("строка",BG318)-BW318+BV318,68)) * CL318</f>
        <v>#VALUE!</v>
      </c>
      <c r="CA318" s="161" t="e">
        <f aca="true">INDIRECT( ADDRESS(CELL("строка",BG318)-BW318+BV318,59)) *CI318</f>
        <v>#VALUE!</v>
      </c>
      <c r="CB318" s="162" t="e">
        <f aca="true">INDIRECT( ADDRESS(CELL("строка",BG318)-BW318+BV318,69)) * CL318</f>
        <v>#VALUE!</v>
      </c>
      <c r="CC318" s="163" t="e">
        <f aca="true">INDIRECT( ADDRESS(CELL("строка",BG318)-BW318+BV318,61)) *CI318</f>
        <v>#VALUE!</v>
      </c>
      <c r="CD318" s="164" t="e">
        <f aca="false">BZ318-CA318</f>
        <v>#VALUE!</v>
      </c>
      <c r="CE318" s="189" t="e">
        <f aca="false">CB318-CC318</f>
        <v>#VALUE!</v>
      </c>
      <c r="CI318" s="22" t="n">
        <f aca="false">$CI$6</f>
        <v>0.4</v>
      </c>
      <c r="CL318" s="23" t="n">
        <f aca="false">CL314</f>
        <v>0.25</v>
      </c>
    </row>
    <row r="319" customFormat="false" ht="13.25" hidden="false" customHeight="true" outlineLevel="0" collapsed="false">
      <c r="A319" s="151" t="s">
        <v>414</v>
      </c>
      <c r="B319" s="152" t="n">
        <v>2</v>
      </c>
      <c r="C319" s="152" t="n">
        <v>759.3</v>
      </c>
      <c r="D319" s="153" t="n">
        <v>86</v>
      </c>
      <c r="E319" s="154" t="s">
        <v>83</v>
      </c>
      <c r="F319" s="153" t="n">
        <v>1.5</v>
      </c>
      <c r="G319" s="115" t="n">
        <v>0.15</v>
      </c>
      <c r="H319" s="116" t="n">
        <f aca="false">RANDBETWEEN(80,100)/100</f>
        <v>0.82</v>
      </c>
      <c r="I319" s="117"/>
      <c r="J319" s="118"/>
      <c r="K319" s="119"/>
      <c r="L319" s="118"/>
      <c r="M319" s="179"/>
      <c r="N319" s="121"/>
      <c r="P319" s="121"/>
      <c r="Q319" s="151" t="s">
        <v>414</v>
      </c>
      <c r="R319" s="152" t="n">
        <v>1.5</v>
      </c>
      <c r="S319" s="152" t="n">
        <v>742.9</v>
      </c>
      <c r="T319" s="153" t="n">
        <v>94</v>
      </c>
      <c r="U319" s="154" t="s">
        <v>129</v>
      </c>
      <c r="V319" s="153" t="n">
        <v>1</v>
      </c>
      <c r="W319" s="115" t="n">
        <v>0.9</v>
      </c>
      <c r="X319" s="116" t="n">
        <f aca="false">RANDBETWEEN(80,100)/100</f>
        <v>0.95</v>
      </c>
      <c r="Y319" s="117"/>
      <c r="Z319" s="118"/>
      <c r="AA319" s="119"/>
      <c r="AB319" s="123"/>
      <c r="AC319" s="124"/>
      <c r="AG319" s="186"/>
      <c r="AM319" s="128" t="n">
        <f aca="false">AM318-1</f>
        <v>44647</v>
      </c>
      <c r="AN319" s="129" t="str">
        <f aca="false">TEXT(AM319,"дддд")</f>
        <v>воскресенье</v>
      </c>
      <c r="AO319" s="130" t="n">
        <v>1</v>
      </c>
      <c r="AP319" s="131" t="n">
        <v>1</v>
      </c>
      <c r="AQ319" s="131" t="n">
        <f aca="false">RANDBETWEEN(0,1)</f>
        <v>1</v>
      </c>
      <c r="AR319" s="131" t="n">
        <v>1</v>
      </c>
      <c r="AS319" s="131" t="n">
        <f aca="false">RANDBETWEEN(0,1)</f>
        <v>1</v>
      </c>
      <c r="AT319" s="131" t="n">
        <v>1</v>
      </c>
      <c r="AU319" s="131" t="n">
        <f aca="false">RANDBETWEEN(0,1)</f>
        <v>0</v>
      </c>
      <c r="AV319" s="131" t="n">
        <v>0</v>
      </c>
      <c r="AW319" s="131" t="n">
        <f aca="false">RANDBETWEEN(0,1)</f>
        <v>1</v>
      </c>
      <c r="AX319" s="131" t="n">
        <f aca="false">RANDBETWEEN(0,1)</f>
        <v>0</v>
      </c>
      <c r="AY319" s="131" t="n">
        <f aca="false">RANDBETWEEN(0,1)</f>
        <v>1</v>
      </c>
      <c r="AZ319" s="131" t="n">
        <v>1</v>
      </c>
      <c r="BA319" s="131" t="n">
        <f aca="false">RANDBETWEEN(0,1)</f>
        <v>0</v>
      </c>
      <c r="BB319" s="131" t="n">
        <v>1</v>
      </c>
      <c r="BC319" s="131" t="n">
        <f aca="false">RANDBETWEEN(0,1)</f>
        <v>1</v>
      </c>
      <c r="BD319" s="131" t="n">
        <f aca="false">RANDBETWEEN(0,1)</f>
        <v>0</v>
      </c>
      <c r="BE319" s="132" t="n">
        <f aca="false">RANDBETWEEN(40/6,70/6)/10*$AK$24</f>
        <v>960</v>
      </c>
      <c r="BF319" s="133" t="n">
        <f aca="false">RANDBETWEEN(60,100)/100</f>
        <v>0.91</v>
      </c>
      <c r="BG319" s="132" t="n">
        <f aca="false">(AO319*$AK$8+AP319*$AK$9+AQ319*$AK$10+AR319*$AK$11+AS319*$AK$12+AT319*$AK$13+AU319*$AK$14+AV319*$AK$15+AW319*$AK$16+AX319*$AK$17+AY319*$AK$18+AZ319*$AK$19+BA319*$AK$20+BB319*$AK$21+BC319*$AK$22+BD319*$AK$23+BE319) * BF319</f>
        <v>10192</v>
      </c>
      <c r="BH319" s="133" t="n">
        <f aca="false">RANDBETWEEN(80,100)/100</f>
        <v>0.88</v>
      </c>
      <c r="BI319" s="132" t="n">
        <f aca="false">(AO319*$AK$8+AP319*$AK$9+AQ319*$AK$10+AR319*$AK$11+AS319*$AK$12+AT319*$AK$13+AU319*$AK$14+AV319*$AK$15+AW319*$AK$16+AX319*$AK$17+AY319*$AK$18+AZ319*$AK$19+BA319*$AK$20+BB319*$AK$21+BC319*$AK$22+BD319*$AK$23+BE319) * BH319</f>
        <v>9856</v>
      </c>
      <c r="BN319" s="134"/>
      <c r="BO319" s="135"/>
      <c r="BP319" s="156" t="n">
        <f aca="false">M2488</f>
        <v>81772.5677229167</v>
      </c>
      <c r="BQ319" s="157" t="n">
        <f aca="false">AC2488</f>
        <v>9506.05661875</v>
      </c>
      <c r="BT319" s="82" t="e">
        <f aca="false">IF(SUM(CD316:CD319) &gt; 0,0,(SUM(CD316:CD319))/(-$BM$10*1000))</f>
        <v>#VALUE!</v>
      </c>
      <c r="BU319" s="158" t="e">
        <f aca="false">IF(SUM(CE316:CE319) &gt; 0,0,(SUM(CE316:CE319))/(-$BM$10*1000))</f>
        <v>#VALUE!</v>
      </c>
      <c r="BV319" s="140" t="n">
        <f aca="false">QUOTIENT(BW319,$BW$5)</f>
        <v>77</v>
      </c>
      <c r="BW319" s="17" t="n">
        <v>311</v>
      </c>
      <c r="BX319" s="141"/>
      <c r="BY319" s="192" t="s">
        <v>75</v>
      </c>
      <c r="BZ319" s="172" t="e">
        <f aca="true">INDIRECT( ADDRESS(CELL("строка",BG319)-BW319+BV319,68)) * CL319</f>
        <v>#VALUE!</v>
      </c>
      <c r="CA319" s="173" t="e">
        <f aca="true">INDIRECT( ADDRESS(CELL("строка",BG319)-BW319+BV319,59)) * CI319</f>
        <v>#VALUE!</v>
      </c>
      <c r="CB319" s="174" t="e">
        <f aca="true">INDIRECT( ADDRESS(CELL("строка",BG319)-BW319+BV319,69)) * CL319</f>
        <v>#VALUE!</v>
      </c>
      <c r="CC319" s="175" t="e">
        <f aca="true">INDIRECT( ADDRESS(CELL("строка",BG319)-BW319+BV319,61)) *CI319</f>
        <v>#VALUE!</v>
      </c>
      <c r="CD319" s="176" t="e">
        <f aca="false">BZ319-CA319</f>
        <v>#VALUE!</v>
      </c>
      <c r="CE319" s="187" t="e">
        <f aca="false">CB319-CC319</f>
        <v>#VALUE!</v>
      </c>
      <c r="CI319" s="178" t="n">
        <f aca="false">$CI$7</f>
        <v>0.1</v>
      </c>
      <c r="CL319" s="23" t="n">
        <f aca="false">CL315</f>
        <v>0.25</v>
      </c>
    </row>
    <row r="320" customFormat="false" ht="13.25" hidden="false" customHeight="true" outlineLevel="0" collapsed="false">
      <c r="A320" s="151" t="s">
        <v>415</v>
      </c>
      <c r="B320" s="152" t="n">
        <v>8.1</v>
      </c>
      <c r="C320" s="152" t="n">
        <v>758.7</v>
      </c>
      <c r="D320" s="153" t="n">
        <v>64</v>
      </c>
      <c r="E320" s="154" t="s">
        <v>77</v>
      </c>
      <c r="F320" s="153" t="n">
        <v>3</v>
      </c>
      <c r="G320" s="115" t="n">
        <v>0.15</v>
      </c>
      <c r="H320" s="116" t="n">
        <f aca="false">RANDBETWEEN(80,100)/100</f>
        <v>0.81</v>
      </c>
      <c r="I320" s="117"/>
      <c r="J320" s="118"/>
      <c r="K320" s="119"/>
      <c r="L320" s="118"/>
      <c r="M320" s="179"/>
      <c r="N320" s="121"/>
      <c r="P320" s="121"/>
      <c r="Q320" s="151" t="s">
        <v>415</v>
      </c>
      <c r="R320" s="152" t="n">
        <v>1.3</v>
      </c>
      <c r="S320" s="152" t="n">
        <v>741.3</v>
      </c>
      <c r="T320" s="153" t="n">
        <v>95</v>
      </c>
      <c r="U320" s="154" t="s">
        <v>101</v>
      </c>
      <c r="V320" s="153" t="n">
        <v>1</v>
      </c>
      <c r="W320" s="115" t="n">
        <v>0.9</v>
      </c>
      <c r="X320" s="116" t="n">
        <f aca="false">RANDBETWEEN(80,100)/100</f>
        <v>0.87</v>
      </c>
      <c r="Y320" s="117"/>
      <c r="Z320" s="118"/>
      <c r="AA320" s="119"/>
      <c r="AB320" s="123"/>
      <c r="AC320" s="124"/>
      <c r="AG320" s="186"/>
      <c r="AM320" s="128" t="n">
        <f aca="false">AM319-1</f>
        <v>44646</v>
      </c>
      <c r="AN320" s="129" t="str">
        <f aca="false">TEXT(AM320,"дддд")</f>
        <v>суббота</v>
      </c>
      <c r="AO320" s="130" t="n">
        <v>1</v>
      </c>
      <c r="AP320" s="131" t="n">
        <v>1</v>
      </c>
      <c r="AQ320" s="131" t="n">
        <f aca="false">RANDBETWEEN(0,1)</f>
        <v>0</v>
      </c>
      <c r="AR320" s="131" t="n">
        <v>1</v>
      </c>
      <c r="AS320" s="131" t="n">
        <f aca="false">RANDBETWEEN(0,1)</f>
        <v>0</v>
      </c>
      <c r="AT320" s="131" t="n">
        <v>1</v>
      </c>
      <c r="AU320" s="131" t="n">
        <f aca="false">RANDBETWEEN(0,1)</f>
        <v>1</v>
      </c>
      <c r="AV320" s="131" t="n">
        <v>0</v>
      </c>
      <c r="AW320" s="131" t="n">
        <f aca="false">RANDBETWEEN(0,1)</f>
        <v>1</v>
      </c>
      <c r="AX320" s="131" t="n">
        <f aca="false">RANDBETWEEN(0,1)</f>
        <v>0</v>
      </c>
      <c r="AY320" s="131" t="n">
        <f aca="false">RANDBETWEEN(0,1)</f>
        <v>1</v>
      </c>
      <c r="AZ320" s="131" t="n">
        <v>1</v>
      </c>
      <c r="BA320" s="131" t="n">
        <f aca="false">RANDBETWEEN(0,1)</f>
        <v>1</v>
      </c>
      <c r="BB320" s="131" t="n">
        <v>1</v>
      </c>
      <c r="BC320" s="131" t="n">
        <f aca="false">RANDBETWEEN(0,1)</f>
        <v>1</v>
      </c>
      <c r="BD320" s="131" t="n">
        <f aca="false">RANDBETWEEN(0,1)</f>
        <v>1</v>
      </c>
      <c r="BE320" s="132" t="n">
        <f aca="false">RANDBETWEEN(40/6,70/6)/10*$AK$24</f>
        <v>960</v>
      </c>
      <c r="BF320" s="133" t="n">
        <f aca="false">RANDBETWEEN(60,100)/100</f>
        <v>0.96</v>
      </c>
      <c r="BG320" s="132" t="n">
        <f aca="false">(AO320*$AK$8+AP320*$AK$9+AQ320*$AK$10+AR320*$AK$11+AS320*$AK$12+AT320*$AK$13+AU320*$AK$14+AV320*$AK$15+AW320*$AK$16+AX320*$AK$17+AY320*$AK$18+AZ320*$AK$19+BA320*$AK$20+BB320*$AK$21+BC320*$AK$22+BD320*$AK$23+BE320) * BF320</f>
        <v>11001.6</v>
      </c>
      <c r="BH320" s="133" t="n">
        <f aca="false">RANDBETWEEN(80,100)/100</f>
        <v>0.94</v>
      </c>
      <c r="BI320" s="132" t="n">
        <f aca="false">(AO320*$AK$8+AP320*$AK$9+AQ320*$AK$10+AR320*$AK$11+AS320*$AK$12+AT320*$AK$13+AU320*$AK$14+AV320*$AK$15+AW320*$AK$16+AX320*$AK$17+AY320*$AK$18+AZ320*$AK$19+BA320*$AK$20+BB320*$AK$21+BC320*$AK$22+BD320*$AK$23+BE320) * BH320</f>
        <v>10772.4</v>
      </c>
      <c r="BN320" s="134"/>
      <c r="BO320" s="135"/>
      <c r="BP320" s="156" t="n">
        <f aca="false">M2496</f>
        <v>34437.0936</v>
      </c>
      <c r="BQ320" s="157" t="n">
        <f aca="false">AC2496</f>
        <v>8830.11475</v>
      </c>
      <c r="BT320" s="82" t="s">
        <v>79</v>
      </c>
      <c r="BU320" s="158"/>
      <c r="BV320" s="140" t="n">
        <f aca="false">QUOTIENT(BW320,$BW$5)</f>
        <v>78</v>
      </c>
      <c r="BW320" s="17" t="n">
        <v>312</v>
      </c>
      <c r="BX320" s="141" t="n">
        <f aca="false">DATE(2023,2,(1-QUOTIENT(BW320,$BW$5)))</f>
        <v>44880</v>
      </c>
      <c r="BY320" s="190" t="s">
        <v>80</v>
      </c>
      <c r="BZ320" s="143" t="e">
        <f aca="true">INDIRECT( ADDRESS(CELL("строка",BG320)-BW320+BV320,68)) * CL320</f>
        <v>#VALUE!</v>
      </c>
      <c r="CA320" s="144" t="e">
        <f aca="true">INDIRECT( ADDRESS(CELL("строка",BG320)-BW320+BV320,59)) *CI320</f>
        <v>#VALUE!</v>
      </c>
      <c r="CB320" s="145" t="e">
        <f aca="true">INDIRECT( ADDRESS(CELL("строка",BG320)-BW320+BV320,69)) * CL320</f>
        <v>#VALUE!</v>
      </c>
      <c r="CC320" s="146" t="e">
        <f aca="true">INDIRECT( ADDRESS(CELL("строка",BG320)-BW320+BV320,61)) *CI320</f>
        <v>#VALUE!</v>
      </c>
      <c r="CD320" s="147" t="e">
        <f aca="false">BZ320-CA320</f>
        <v>#VALUE!</v>
      </c>
      <c r="CE320" s="188" t="e">
        <f aca="false">CB320-CC320</f>
        <v>#VALUE!</v>
      </c>
      <c r="CI320" s="22" t="n">
        <f aca="false">$CI$4</f>
        <v>0.2</v>
      </c>
      <c r="CL320" s="23" t="n">
        <f aca="false">CL316</f>
        <v>0.25</v>
      </c>
    </row>
    <row r="321" customFormat="false" ht="13.25" hidden="false" customHeight="true" outlineLevel="0" collapsed="false">
      <c r="A321" s="151" t="s">
        <v>416</v>
      </c>
      <c r="B321" s="152" t="n">
        <v>4.4</v>
      </c>
      <c r="C321" s="152" t="n">
        <v>758.9</v>
      </c>
      <c r="D321" s="153" t="n">
        <v>78</v>
      </c>
      <c r="E321" s="154" t="s">
        <v>91</v>
      </c>
      <c r="F321" s="153" t="n">
        <v>1.5</v>
      </c>
      <c r="G321" s="115" t="n">
        <v>0.15</v>
      </c>
      <c r="H321" s="116" t="n">
        <f aca="false">RANDBETWEEN(80,100)/100</f>
        <v>0.82</v>
      </c>
      <c r="I321" s="117"/>
      <c r="J321" s="118"/>
      <c r="K321" s="119"/>
      <c r="L321" s="118"/>
      <c r="M321" s="179"/>
      <c r="N321" s="121"/>
      <c r="P321" s="121"/>
      <c r="Q321" s="151" t="s">
        <v>416</v>
      </c>
      <c r="R321" s="152" t="n">
        <v>1.9</v>
      </c>
      <c r="S321" s="152" t="n">
        <v>741</v>
      </c>
      <c r="T321" s="153" t="n">
        <v>94</v>
      </c>
      <c r="U321" s="154" t="s">
        <v>91</v>
      </c>
      <c r="V321" s="153" t="n">
        <v>1</v>
      </c>
      <c r="W321" s="115" t="n">
        <v>0.9</v>
      </c>
      <c r="X321" s="116" t="n">
        <f aca="false">RANDBETWEEN(80,100)/100</f>
        <v>0.93</v>
      </c>
      <c r="Y321" s="117"/>
      <c r="Z321" s="118"/>
      <c r="AA321" s="119"/>
      <c r="AB321" s="123"/>
      <c r="AC321" s="124"/>
      <c r="AG321" s="186"/>
      <c r="AM321" s="128" t="n">
        <f aca="false">AM320-1</f>
        <v>44645</v>
      </c>
      <c r="AN321" s="129" t="str">
        <f aca="false">TEXT(AM321,"дддд")</f>
        <v>пятница</v>
      </c>
      <c r="AO321" s="130" t="n">
        <v>1</v>
      </c>
      <c r="AP321" s="131" t="n">
        <v>1</v>
      </c>
      <c r="AQ321" s="131" t="n">
        <f aca="false">RANDBETWEEN(0,1)</f>
        <v>1</v>
      </c>
      <c r="AR321" s="131" t="n">
        <v>1</v>
      </c>
      <c r="AS321" s="131" t="n">
        <f aca="false">RANDBETWEEN(0,1)</f>
        <v>0</v>
      </c>
      <c r="AT321" s="131" t="n">
        <v>1</v>
      </c>
      <c r="AU321" s="131" t="n">
        <f aca="false">RANDBETWEEN(0,1)</f>
        <v>1</v>
      </c>
      <c r="AV321" s="131" t="n">
        <v>0</v>
      </c>
      <c r="AW321" s="131" t="n">
        <f aca="false">RANDBETWEEN(0,1)</f>
        <v>1</v>
      </c>
      <c r="AX321" s="131" t="n">
        <f aca="false">RANDBETWEEN(0,1)</f>
        <v>0</v>
      </c>
      <c r="AY321" s="131" t="n">
        <f aca="false">RANDBETWEEN(0,1)</f>
        <v>0</v>
      </c>
      <c r="AZ321" s="131" t="n">
        <v>1</v>
      </c>
      <c r="BA321" s="131" t="n">
        <f aca="false">RANDBETWEEN(0,1)</f>
        <v>1</v>
      </c>
      <c r="BB321" s="131" t="n">
        <v>1</v>
      </c>
      <c r="BC321" s="131" t="n">
        <f aca="false">RANDBETWEEN(0,1)</f>
        <v>1</v>
      </c>
      <c r="BD321" s="131" t="n">
        <f aca="false">RANDBETWEEN(0,1)</f>
        <v>0</v>
      </c>
      <c r="BE321" s="132" t="n">
        <f aca="false">RANDBETWEEN(40/6,70/6)/10*$AK$24</f>
        <v>1440</v>
      </c>
      <c r="BF321" s="133" t="n">
        <f aca="false">RANDBETWEEN(60,100)/100</f>
        <v>0.77</v>
      </c>
      <c r="BG321" s="132" t="n">
        <f aca="false">(AO321*$AK$8+AP321*$AK$9+AQ321*$AK$10+AR321*$AK$11+AS321*$AK$12+AT321*$AK$13+AU321*$AK$14+AV321*$AK$15+AW321*$AK$16+AX321*$AK$17+AY321*$AK$18+AZ321*$AK$19+BA321*$AK$20+BB321*$AK$21+BC321*$AK$22+BD321*$AK$23+BE321) * BF321</f>
        <v>8115.8</v>
      </c>
      <c r="BH321" s="133" t="n">
        <f aca="false">RANDBETWEEN(80,100)/100</f>
        <v>0.99</v>
      </c>
      <c r="BI321" s="132" t="n">
        <f aca="false">(AO321*$AK$8+AP321*$AK$9+AQ321*$AK$10+AR321*$AK$11+AS321*$AK$12+AT321*$AK$13+AU321*$AK$14+AV321*$AK$15+AW321*$AK$16+AX321*$AK$17+AY321*$AK$18+AZ321*$AK$19+BA321*$AK$20+BB321*$AK$21+BC321*$AK$22+BD321*$AK$23+BE321) * BH321</f>
        <v>10434.6</v>
      </c>
      <c r="BN321" s="134"/>
      <c r="BO321" s="135"/>
      <c r="BP321" s="156" t="n">
        <f aca="false">M2504</f>
        <v>8608.693734375</v>
      </c>
      <c r="BQ321" s="157" t="n">
        <f aca="false">AC2504</f>
        <v>7957.88879166666</v>
      </c>
      <c r="BT321" s="82"/>
      <c r="BU321" s="158"/>
      <c r="BV321" s="140" t="n">
        <f aca="false">QUOTIENT(BW321,$BW$5)</f>
        <v>78</v>
      </c>
      <c r="BW321" s="17" t="n">
        <v>313</v>
      </c>
      <c r="BX321" s="141"/>
      <c r="BY321" s="191" t="s">
        <v>84</v>
      </c>
      <c r="BZ321" s="160" t="e">
        <f aca="true">INDIRECT( ADDRESS(CELL("строка",BG321)-BW321+BV321,68)) * CL321</f>
        <v>#VALUE!</v>
      </c>
      <c r="CA321" s="161" t="e">
        <f aca="true">INDIRECT( ADDRESS(CELL("строка",BG321)-BW321+BV321,59)) *CI321</f>
        <v>#VALUE!</v>
      </c>
      <c r="CB321" s="162" t="e">
        <f aca="true">INDIRECT( ADDRESS(CELL("строка",BG321)-BW321+BV321,69)) * CL321</f>
        <v>#VALUE!</v>
      </c>
      <c r="CC321" s="163" t="e">
        <f aca="true">INDIRECT( ADDRESS(CELL("строка",BG321)-BW321+BV321,61)) *CI321</f>
        <v>#VALUE!</v>
      </c>
      <c r="CD321" s="164" t="e">
        <f aca="false">BZ321-CA321</f>
        <v>#VALUE!</v>
      </c>
      <c r="CE321" s="189" t="e">
        <f aca="false">CB321-CC321</f>
        <v>#VALUE!</v>
      </c>
      <c r="CI321" s="22" t="n">
        <f aca="false">$CI$5</f>
        <v>0.3</v>
      </c>
      <c r="CL321" s="23" t="n">
        <f aca="false">CL317</f>
        <v>0.25</v>
      </c>
    </row>
    <row r="322" customFormat="false" ht="13.25" hidden="false" customHeight="true" outlineLevel="0" collapsed="false">
      <c r="A322" s="151" t="s">
        <v>417</v>
      </c>
      <c r="B322" s="152" t="n">
        <v>-2.5</v>
      </c>
      <c r="C322" s="152" t="n">
        <v>759.5</v>
      </c>
      <c r="D322" s="153" t="n">
        <v>100</v>
      </c>
      <c r="E322" s="154" t="s">
        <v>83</v>
      </c>
      <c r="F322" s="153" t="n">
        <v>1.5</v>
      </c>
      <c r="G322" s="115" t="n">
        <v>0.15</v>
      </c>
      <c r="H322" s="116" t="n">
        <f aca="false">RANDBETWEEN(80,100)/100</f>
        <v>0.89</v>
      </c>
      <c r="I322" s="117"/>
      <c r="J322" s="118"/>
      <c r="K322" s="119"/>
      <c r="L322" s="118"/>
      <c r="M322" s="179"/>
      <c r="N322" s="121"/>
      <c r="P322" s="121"/>
      <c r="Q322" s="151" t="s">
        <v>417</v>
      </c>
      <c r="R322" s="152" t="n">
        <v>2</v>
      </c>
      <c r="S322" s="152" t="n">
        <v>741.2</v>
      </c>
      <c r="T322" s="153" t="n">
        <v>94</v>
      </c>
      <c r="U322" s="154" t="s">
        <v>78</v>
      </c>
      <c r="V322" s="153" t="n">
        <v>1</v>
      </c>
      <c r="W322" s="115" t="n">
        <v>0.9</v>
      </c>
      <c r="X322" s="116" t="n">
        <f aca="false">RANDBETWEEN(80,100)/100</f>
        <v>0.96</v>
      </c>
      <c r="Y322" s="117"/>
      <c r="Z322" s="118"/>
      <c r="AA322" s="119"/>
      <c r="AB322" s="123"/>
      <c r="AC322" s="124"/>
      <c r="AG322" s="186"/>
      <c r="AM322" s="128" t="n">
        <f aca="false">AM321-1</f>
        <v>44644</v>
      </c>
      <c r="AN322" s="129" t="str">
        <f aca="false">TEXT(AM322,"дддд")</f>
        <v>четверг</v>
      </c>
      <c r="AO322" s="130" t="n">
        <v>1</v>
      </c>
      <c r="AP322" s="131" t="n">
        <v>1</v>
      </c>
      <c r="AQ322" s="131" t="n">
        <f aca="false">RANDBETWEEN(0,1)</f>
        <v>0</v>
      </c>
      <c r="AR322" s="131" t="n">
        <v>1</v>
      </c>
      <c r="AS322" s="131" t="n">
        <f aca="false">RANDBETWEEN(0,1)</f>
        <v>0</v>
      </c>
      <c r="AT322" s="131" t="n">
        <v>1</v>
      </c>
      <c r="AU322" s="131" t="n">
        <f aca="false">RANDBETWEEN(0,1)</f>
        <v>0</v>
      </c>
      <c r="AV322" s="131" t="n">
        <v>0</v>
      </c>
      <c r="AW322" s="131" t="n">
        <f aca="false">RANDBETWEEN(0,1)</f>
        <v>1</v>
      </c>
      <c r="AX322" s="131" t="n">
        <f aca="false">RANDBETWEEN(0,1)</f>
        <v>1</v>
      </c>
      <c r="AY322" s="131" t="n">
        <f aca="false">RANDBETWEEN(0,1)</f>
        <v>1</v>
      </c>
      <c r="AZ322" s="131" t="n">
        <v>1</v>
      </c>
      <c r="BA322" s="131" t="n">
        <f aca="false">RANDBETWEEN(0,1)</f>
        <v>0</v>
      </c>
      <c r="BB322" s="131" t="n">
        <v>1</v>
      </c>
      <c r="BC322" s="131" t="n">
        <f aca="false">RANDBETWEEN(0,1)</f>
        <v>0</v>
      </c>
      <c r="BD322" s="131" t="n">
        <f aca="false">RANDBETWEEN(0,1)</f>
        <v>1</v>
      </c>
      <c r="BE322" s="132" t="n">
        <f aca="false">RANDBETWEEN(40/6,70/6)/10*$AK$24</f>
        <v>960</v>
      </c>
      <c r="BF322" s="133" t="n">
        <f aca="false">RANDBETWEEN(60,100)/100</f>
        <v>0.83</v>
      </c>
      <c r="BG322" s="132" t="n">
        <f aca="false">(AO322*$AK$8+AP322*$AK$9+AQ322*$AK$10+AR322*$AK$11+AS322*$AK$12+AT322*$AK$13+AU322*$AK$14+AV322*$AK$15+AW322*$AK$16+AX322*$AK$17+AY322*$AK$18+AZ322*$AK$19+BA322*$AK$20+BB322*$AK$21+BC322*$AK$22+BD322*$AK$23+BE322) * BF322</f>
        <v>9412.2</v>
      </c>
      <c r="BH322" s="133" t="n">
        <f aca="false">RANDBETWEEN(80,100)/100</f>
        <v>0.9</v>
      </c>
      <c r="BI322" s="132" t="n">
        <f aca="false">(AO322*$AK$8+AP322*$AK$9+AQ322*$AK$10+AR322*$AK$11+AS322*$AK$12+AT322*$AK$13+AU322*$AK$14+AV322*$AK$15+AW322*$AK$16+AX322*$AK$17+AY322*$AK$18+AZ322*$AK$19+BA322*$AK$20+BB322*$AK$21+BC322*$AK$22+BD322*$AK$23+BE322) * BH322</f>
        <v>10206</v>
      </c>
      <c r="BN322" s="134"/>
      <c r="BO322" s="135"/>
      <c r="BP322" s="156" t="n">
        <f aca="false">M2512</f>
        <v>45922.7975898437</v>
      </c>
      <c r="BQ322" s="157" t="n">
        <f aca="false">AC2512</f>
        <v>14400.9545833333</v>
      </c>
      <c r="BT322" s="82"/>
      <c r="BU322" s="158"/>
      <c r="BV322" s="140" t="n">
        <f aca="false">QUOTIENT(BW322,$BW$5)</f>
        <v>78</v>
      </c>
      <c r="BW322" s="17" t="n">
        <v>314</v>
      </c>
      <c r="BX322" s="141"/>
      <c r="BY322" s="191" t="s">
        <v>58</v>
      </c>
      <c r="BZ322" s="160" t="e">
        <f aca="true">INDIRECT( ADDRESS(CELL("строка",BG322)-BW322+BV322,68)) * CL322</f>
        <v>#VALUE!</v>
      </c>
      <c r="CA322" s="161" t="e">
        <f aca="true">INDIRECT( ADDRESS(CELL("строка",BG322)-BW322+BV322,59)) *CI322</f>
        <v>#VALUE!</v>
      </c>
      <c r="CB322" s="162" t="e">
        <f aca="true">INDIRECT( ADDRESS(CELL("строка",BG322)-BW322+BV322,69)) * CL322</f>
        <v>#VALUE!</v>
      </c>
      <c r="CC322" s="163" t="e">
        <f aca="true">INDIRECT( ADDRESS(CELL("строка",BG322)-BW322+BV322,61)) *CI322</f>
        <v>#VALUE!</v>
      </c>
      <c r="CD322" s="164" t="e">
        <f aca="false">BZ322-CA322</f>
        <v>#VALUE!</v>
      </c>
      <c r="CE322" s="189" t="e">
        <f aca="false">CB322-CC322</f>
        <v>#VALUE!</v>
      </c>
      <c r="CI322" s="22" t="n">
        <f aca="false">$CI$6</f>
        <v>0.4</v>
      </c>
      <c r="CL322" s="23" t="n">
        <f aca="false">CL318</f>
        <v>0.25</v>
      </c>
    </row>
    <row r="323" customFormat="false" ht="13.25" hidden="false" customHeight="true" outlineLevel="0" collapsed="false">
      <c r="A323" s="151" t="s">
        <v>418</v>
      </c>
      <c r="B323" s="152" t="n">
        <v>-3</v>
      </c>
      <c r="C323" s="152" t="n">
        <v>759.2</v>
      </c>
      <c r="D323" s="153" t="n">
        <v>100</v>
      </c>
      <c r="E323" s="154" t="s">
        <v>83</v>
      </c>
      <c r="F323" s="153" t="n">
        <v>1.5</v>
      </c>
      <c r="G323" s="115" t="n">
        <v>0.15</v>
      </c>
      <c r="H323" s="116" t="n">
        <f aca="false">RANDBETWEEN(80,100)/100</f>
        <v>0.94</v>
      </c>
      <c r="I323" s="117"/>
      <c r="J323" s="118"/>
      <c r="K323" s="119"/>
      <c r="L323" s="118"/>
      <c r="M323" s="179"/>
      <c r="N323" s="121"/>
      <c r="P323" s="121"/>
      <c r="Q323" s="151" t="s">
        <v>418</v>
      </c>
      <c r="R323" s="152" t="n">
        <v>2</v>
      </c>
      <c r="S323" s="152" t="n">
        <v>741.6</v>
      </c>
      <c r="T323" s="153" t="n">
        <v>93</v>
      </c>
      <c r="U323" s="154" t="s">
        <v>91</v>
      </c>
      <c r="V323" s="153" t="n">
        <v>1</v>
      </c>
      <c r="W323" s="115" t="n">
        <v>0.9</v>
      </c>
      <c r="X323" s="116" t="n">
        <f aca="false">RANDBETWEEN(80,100)/100</f>
        <v>0.97</v>
      </c>
      <c r="Y323" s="117"/>
      <c r="Z323" s="118"/>
      <c r="AA323" s="119"/>
      <c r="AB323" s="123"/>
      <c r="AC323" s="124"/>
      <c r="AG323" s="186"/>
      <c r="AM323" s="128" t="n">
        <f aca="false">AM322-1</f>
        <v>44643</v>
      </c>
      <c r="AN323" s="129" t="str">
        <f aca="false">TEXT(AM323,"дддд")</f>
        <v>среда</v>
      </c>
      <c r="AO323" s="130" t="n">
        <v>1</v>
      </c>
      <c r="AP323" s="131" t="n">
        <v>1</v>
      </c>
      <c r="AQ323" s="131" t="n">
        <f aca="false">RANDBETWEEN(0,1)</f>
        <v>1</v>
      </c>
      <c r="AR323" s="131" t="n">
        <v>1</v>
      </c>
      <c r="AS323" s="131" t="n">
        <f aca="false">RANDBETWEEN(0,1)</f>
        <v>1</v>
      </c>
      <c r="AT323" s="131" t="n">
        <v>1</v>
      </c>
      <c r="AU323" s="131" t="n">
        <f aca="false">RANDBETWEEN(0,1)</f>
        <v>1</v>
      </c>
      <c r="AV323" s="131" t="n">
        <v>0</v>
      </c>
      <c r="AW323" s="131" t="n">
        <f aca="false">RANDBETWEEN(0,1)</f>
        <v>0</v>
      </c>
      <c r="AX323" s="131" t="n">
        <f aca="false">RANDBETWEEN(0,1)</f>
        <v>0</v>
      </c>
      <c r="AY323" s="131" t="n">
        <f aca="false">RANDBETWEEN(0,1)</f>
        <v>1</v>
      </c>
      <c r="AZ323" s="131" t="n">
        <v>1</v>
      </c>
      <c r="BA323" s="131" t="n">
        <f aca="false">RANDBETWEEN(0,1)</f>
        <v>1</v>
      </c>
      <c r="BB323" s="131" t="n">
        <v>1</v>
      </c>
      <c r="BC323" s="131" t="n">
        <f aca="false">RANDBETWEEN(0,1)</f>
        <v>1</v>
      </c>
      <c r="BD323" s="131" t="n">
        <f aca="false">RANDBETWEEN(0,1)</f>
        <v>0</v>
      </c>
      <c r="BE323" s="132" t="n">
        <f aca="false">RANDBETWEEN(40/6,70/6)/10*$AK$24</f>
        <v>1080</v>
      </c>
      <c r="BF323" s="133" t="n">
        <f aca="false">RANDBETWEEN(60,100)/100</f>
        <v>0.82</v>
      </c>
      <c r="BG323" s="132" t="n">
        <f aca="false">(AO323*$AK$8+AP323*$AK$9+AQ323*$AK$10+AR323*$AK$11+AS323*$AK$12+AT323*$AK$13+AU323*$AK$14+AV323*$AK$15+AW323*$AK$16+AX323*$AK$17+AY323*$AK$18+AZ323*$AK$19+BA323*$AK$20+BB323*$AK$21+BC323*$AK$22+BD323*$AK$23+BE323) * BF323</f>
        <v>8839.6</v>
      </c>
      <c r="BH323" s="133" t="n">
        <f aca="false">RANDBETWEEN(80,100)/100</f>
        <v>0.81</v>
      </c>
      <c r="BI323" s="132" t="n">
        <f aca="false">(AO323*$AK$8+AP323*$AK$9+AQ323*$AK$10+AR323*$AK$11+AS323*$AK$12+AT323*$AK$13+AU323*$AK$14+AV323*$AK$15+AW323*$AK$16+AX323*$AK$17+AY323*$AK$18+AZ323*$AK$19+BA323*$AK$20+BB323*$AK$21+BC323*$AK$22+BD323*$AK$23+BE323) * BH323</f>
        <v>8731.8</v>
      </c>
      <c r="BN323" s="134"/>
      <c r="BO323" s="135"/>
      <c r="BP323" s="156" t="n">
        <f aca="false">M2520</f>
        <v>76517.8224375</v>
      </c>
      <c r="BQ323" s="157" t="n">
        <f aca="false">AC2520</f>
        <v>13640.8708333333</v>
      </c>
      <c r="BT323" s="82" t="e">
        <f aca="false">IF(SUM(CD320:CD323) &gt; 0,0,(SUM(CD320:CD323))/(-$BM$10*1000))</f>
        <v>#VALUE!</v>
      </c>
      <c r="BU323" s="158" t="e">
        <f aca="false">IF(SUM(CE320:CE323) &gt; 0,0,(SUM(CE320:CE323))/(-$BM$10*1000))</f>
        <v>#VALUE!</v>
      </c>
      <c r="BV323" s="140" t="n">
        <f aca="false">QUOTIENT(BW323,$BW$5)</f>
        <v>78</v>
      </c>
      <c r="BW323" s="17" t="n">
        <v>315</v>
      </c>
      <c r="BX323" s="141"/>
      <c r="BY323" s="192" t="s">
        <v>75</v>
      </c>
      <c r="BZ323" s="172" t="e">
        <f aca="true">INDIRECT( ADDRESS(CELL("строка",BG323)-BW323+BV323,68)) * CL323</f>
        <v>#VALUE!</v>
      </c>
      <c r="CA323" s="173" t="e">
        <f aca="true">INDIRECT( ADDRESS(CELL("строка",BG323)-BW323+BV323,59)) * CI323</f>
        <v>#VALUE!</v>
      </c>
      <c r="CB323" s="174" t="e">
        <f aca="true">INDIRECT( ADDRESS(CELL("строка",BG323)-BW323+BV323,69)) * CL323</f>
        <v>#VALUE!</v>
      </c>
      <c r="CC323" s="175" t="e">
        <f aca="true">INDIRECT( ADDRESS(CELL("строка",BG323)-BW323+BV323,61)) *CI323</f>
        <v>#VALUE!</v>
      </c>
      <c r="CD323" s="176" t="e">
        <f aca="false">BZ323-CA323</f>
        <v>#VALUE!</v>
      </c>
      <c r="CE323" s="187" t="e">
        <f aca="false">CB323-CC323</f>
        <v>#VALUE!</v>
      </c>
      <c r="CI323" s="178" t="n">
        <f aca="false">$CI$7</f>
        <v>0.1</v>
      </c>
      <c r="CL323" s="23" t="n">
        <f aca="false">CL319</f>
        <v>0.25</v>
      </c>
    </row>
    <row r="324" customFormat="false" ht="13.25" hidden="false" customHeight="true" outlineLevel="0" collapsed="false">
      <c r="A324" s="151" t="s">
        <v>419</v>
      </c>
      <c r="B324" s="152" t="n">
        <v>-2.7</v>
      </c>
      <c r="C324" s="152" t="n">
        <v>759.5</v>
      </c>
      <c r="D324" s="153" t="n">
        <v>99</v>
      </c>
      <c r="E324" s="154" t="s">
        <v>83</v>
      </c>
      <c r="F324" s="153" t="n">
        <v>1.5</v>
      </c>
      <c r="G324" s="115" t="n">
        <v>0.15</v>
      </c>
      <c r="H324" s="116" t="n">
        <f aca="false">RANDBETWEEN(80,100)/100</f>
        <v>0.85</v>
      </c>
      <c r="I324" s="117"/>
      <c r="J324" s="118"/>
      <c r="K324" s="119"/>
      <c r="L324" s="118"/>
      <c r="M324" s="179"/>
      <c r="N324" s="121"/>
      <c r="P324" s="121"/>
      <c r="Q324" s="151" t="s">
        <v>419</v>
      </c>
      <c r="R324" s="152" t="n">
        <v>2.3</v>
      </c>
      <c r="S324" s="152" t="n">
        <v>741.3</v>
      </c>
      <c r="T324" s="153" t="n">
        <v>89</v>
      </c>
      <c r="U324" s="154" t="s">
        <v>101</v>
      </c>
      <c r="V324" s="153" t="n">
        <v>1</v>
      </c>
      <c r="W324" s="115" t="n">
        <v>0.9</v>
      </c>
      <c r="X324" s="116" t="n">
        <f aca="false">RANDBETWEEN(80,100)/100</f>
        <v>0.91</v>
      </c>
      <c r="Y324" s="117"/>
      <c r="Z324" s="118"/>
      <c r="AA324" s="119"/>
      <c r="AB324" s="123"/>
      <c r="AC324" s="124"/>
      <c r="AG324" s="186"/>
      <c r="AM324" s="128" t="n">
        <f aca="false">AM323-1</f>
        <v>44642</v>
      </c>
      <c r="AN324" s="129" t="str">
        <f aca="false">TEXT(AM324,"дддд")</f>
        <v>вторник</v>
      </c>
      <c r="AO324" s="130" t="n">
        <v>1</v>
      </c>
      <c r="AP324" s="131" t="n">
        <v>1</v>
      </c>
      <c r="AQ324" s="131" t="n">
        <f aca="false">RANDBETWEEN(0,1)</f>
        <v>0</v>
      </c>
      <c r="AR324" s="131" t="n">
        <v>1</v>
      </c>
      <c r="AS324" s="131" t="n">
        <f aca="false">RANDBETWEEN(0,1)</f>
        <v>1</v>
      </c>
      <c r="AT324" s="131" t="n">
        <v>1</v>
      </c>
      <c r="AU324" s="131" t="n">
        <f aca="false">RANDBETWEEN(0,1)</f>
        <v>1</v>
      </c>
      <c r="AV324" s="131" t="n">
        <v>0</v>
      </c>
      <c r="AW324" s="131" t="n">
        <f aca="false">RANDBETWEEN(0,1)</f>
        <v>1</v>
      </c>
      <c r="AX324" s="131" t="n">
        <f aca="false">RANDBETWEEN(0,1)</f>
        <v>0</v>
      </c>
      <c r="AY324" s="131" t="n">
        <f aca="false">RANDBETWEEN(0,1)</f>
        <v>0</v>
      </c>
      <c r="AZ324" s="131" t="n">
        <v>1</v>
      </c>
      <c r="BA324" s="131" t="n">
        <f aca="false">RANDBETWEEN(0,1)</f>
        <v>1</v>
      </c>
      <c r="BB324" s="131" t="n">
        <v>1</v>
      </c>
      <c r="BC324" s="131" t="n">
        <f aca="false">RANDBETWEEN(0,1)</f>
        <v>0</v>
      </c>
      <c r="BD324" s="131" t="n">
        <f aca="false">RANDBETWEEN(0,1)</f>
        <v>1</v>
      </c>
      <c r="BE324" s="132" t="n">
        <f aca="false">RANDBETWEEN(40/6,70/6)/10*$AK$24</f>
        <v>840</v>
      </c>
      <c r="BF324" s="133" t="n">
        <f aca="false">RANDBETWEEN(60,100)/100</f>
        <v>0.69</v>
      </c>
      <c r="BG324" s="132" t="n">
        <f aca="false">(AO324*$AK$8+AP324*$AK$9+AQ324*$AK$10+AR324*$AK$11+AS324*$AK$12+AT324*$AK$13+AU324*$AK$14+AV324*$AK$15+AW324*$AK$16+AX324*$AK$17+AY324*$AK$18+AZ324*$AK$19+BA324*$AK$20+BB324*$AK$21+BC324*$AK$22+BD324*$AK$23+BE324) * BF324</f>
        <v>7355.4</v>
      </c>
      <c r="BH324" s="133" t="n">
        <f aca="false">RANDBETWEEN(80,100)/100</f>
        <v>0.8</v>
      </c>
      <c r="BI324" s="132" t="n">
        <f aca="false">(AO324*$AK$8+AP324*$AK$9+AQ324*$AK$10+AR324*$AK$11+AS324*$AK$12+AT324*$AK$13+AU324*$AK$14+AV324*$AK$15+AW324*$AK$16+AX324*$AK$17+AY324*$AK$18+AZ324*$AK$19+BA324*$AK$20+BB324*$AK$21+BC324*$AK$22+BD324*$AK$23+BE324) * BH324</f>
        <v>8528</v>
      </c>
      <c r="BN324" s="134"/>
      <c r="BO324" s="135"/>
      <c r="BP324" s="156" t="n">
        <f aca="false">M2528</f>
        <v>52085.3784570313</v>
      </c>
      <c r="BQ324" s="157" t="n">
        <f aca="false">AC2528</f>
        <v>13953.80660625</v>
      </c>
      <c r="BT324" s="82" t="s">
        <v>79</v>
      </c>
      <c r="BU324" s="158"/>
      <c r="BV324" s="140" t="n">
        <f aca="false">QUOTIENT(BW324,$BW$5)</f>
        <v>79</v>
      </c>
      <c r="BW324" s="17" t="n">
        <v>316</v>
      </c>
      <c r="BX324" s="141" t="n">
        <f aca="false">DATE(2023,2,(1-QUOTIENT(BW324,$BW$5)))</f>
        <v>44879</v>
      </c>
      <c r="BY324" s="190" t="s">
        <v>80</v>
      </c>
      <c r="BZ324" s="143" t="e">
        <f aca="true">INDIRECT( ADDRESS(CELL("строка",BG324)-BW324+BV324,68)) * CL324</f>
        <v>#VALUE!</v>
      </c>
      <c r="CA324" s="144" t="e">
        <f aca="true">INDIRECT( ADDRESS(CELL("строка",BG324)-BW324+BV324,59)) *CI324</f>
        <v>#VALUE!</v>
      </c>
      <c r="CB324" s="145" t="e">
        <f aca="true">INDIRECT( ADDRESS(CELL("строка",BG324)-BW324+BV324,69)) * CL324</f>
        <v>#VALUE!</v>
      </c>
      <c r="CC324" s="146" t="e">
        <f aca="true">INDIRECT( ADDRESS(CELL("строка",BG324)-BW324+BV324,61)) *CI324</f>
        <v>#VALUE!</v>
      </c>
      <c r="CD324" s="147" t="e">
        <f aca="false">BZ324-CA324</f>
        <v>#VALUE!</v>
      </c>
      <c r="CE324" s="188" t="e">
        <f aca="false">CB324-CC324</f>
        <v>#VALUE!</v>
      </c>
      <c r="CI324" s="22" t="n">
        <f aca="false">$CI$4</f>
        <v>0.2</v>
      </c>
      <c r="CL324" s="23" t="n">
        <f aca="false">CL320</f>
        <v>0.25</v>
      </c>
    </row>
    <row r="325" customFormat="false" ht="13.25" hidden="false" customHeight="true" outlineLevel="0" collapsed="false">
      <c r="A325" s="151" t="s">
        <v>420</v>
      </c>
      <c r="B325" s="152" t="n">
        <v>-1.4</v>
      </c>
      <c r="C325" s="152" t="n">
        <v>759.7</v>
      </c>
      <c r="D325" s="153" t="n">
        <v>100</v>
      </c>
      <c r="E325" s="154" t="s">
        <v>83</v>
      </c>
      <c r="F325" s="153" t="n">
        <v>1.5</v>
      </c>
      <c r="G325" s="115" t="n">
        <v>0.15</v>
      </c>
      <c r="H325" s="116" t="n">
        <f aca="false">RANDBETWEEN(80,100)/100</f>
        <v>0.82</v>
      </c>
      <c r="I325" s="117"/>
      <c r="J325" s="118"/>
      <c r="K325" s="119"/>
      <c r="L325" s="118"/>
      <c r="M325" s="179"/>
      <c r="N325" s="121"/>
      <c r="P325" s="121"/>
      <c r="Q325" s="151" t="s">
        <v>420</v>
      </c>
      <c r="R325" s="152" t="n">
        <v>2.2</v>
      </c>
      <c r="S325" s="152" t="n">
        <v>740.2</v>
      </c>
      <c r="T325" s="153" t="n">
        <v>91</v>
      </c>
      <c r="U325" s="154" t="s">
        <v>101</v>
      </c>
      <c r="V325" s="153" t="n">
        <v>1</v>
      </c>
      <c r="W325" s="115" t="n">
        <v>0.9</v>
      </c>
      <c r="X325" s="116" t="n">
        <f aca="false">RANDBETWEEN(80,100)/100</f>
        <v>0.96</v>
      </c>
      <c r="Y325" s="117"/>
      <c r="Z325" s="118"/>
      <c r="AA325" s="119"/>
      <c r="AB325" s="123"/>
      <c r="AC325" s="124"/>
      <c r="AG325" s="186"/>
      <c r="AM325" s="128" t="n">
        <f aca="false">AM324-1</f>
        <v>44641</v>
      </c>
      <c r="AN325" s="129" t="str">
        <f aca="false">TEXT(AM325,"дддд")</f>
        <v>понедельник</v>
      </c>
      <c r="AO325" s="130" t="n">
        <v>1</v>
      </c>
      <c r="AP325" s="131" t="n">
        <v>1</v>
      </c>
      <c r="AQ325" s="131" t="n">
        <f aca="false">RANDBETWEEN(0,1)</f>
        <v>0</v>
      </c>
      <c r="AR325" s="131" t="n">
        <v>1</v>
      </c>
      <c r="AS325" s="131" t="n">
        <f aca="false">RANDBETWEEN(0,1)</f>
        <v>1</v>
      </c>
      <c r="AT325" s="131" t="n">
        <v>1</v>
      </c>
      <c r="AU325" s="131" t="n">
        <f aca="false">RANDBETWEEN(0,1)</f>
        <v>0</v>
      </c>
      <c r="AV325" s="131" t="n">
        <v>0</v>
      </c>
      <c r="AW325" s="131" t="n">
        <f aca="false">RANDBETWEEN(0,1)</f>
        <v>1</v>
      </c>
      <c r="AX325" s="131" t="n">
        <f aca="false">RANDBETWEEN(0,1)</f>
        <v>0</v>
      </c>
      <c r="AY325" s="131" t="n">
        <f aca="false">RANDBETWEEN(0,1)</f>
        <v>1</v>
      </c>
      <c r="AZ325" s="131" t="n">
        <v>1</v>
      </c>
      <c r="BA325" s="131" t="n">
        <f aca="false">RANDBETWEEN(0,1)</f>
        <v>0</v>
      </c>
      <c r="BB325" s="131" t="n">
        <v>1</v>
      </c>
      <c r="BC325" s="131" t="n">
        <f aca="false">RANDBETWEEN(0,1)</f>
        <v>1</v>
      </c>
      <c r="BD325" s="131" t="n">
        <f aca="false">RANDBETWEEN(0,1)</f>
        <v>0</v>
      </c>
      <c r="BE325" s="132" t="n">
        <f aca="false">RANDBETWEEN(40/6,70/6)/10*$AK$24</f>
        <v>840</v>
      </c>
      <c r="BF325" s="133" t="n">
        <f aca="false">RANDBETWEEN(60,100)/100</f>
        <v>0.88</v>
      </c>
      <c r="BG325" s="132" t="n">
        <f aca="false">(AO325*$AK$8+AP325*$AK$9+AQ325*$AK$10+AR325*$AK$11+AS325*$AK$12+AT325*$AK$13+AU325*$AK$14+AV325*$AK$15+AW325*$AK$16+AX325*$AK$17+AY325*$AK$18+AZ325*$AK$19+BA325*$AK$20+BB325*$AK$21+BC325*$AK$22+BD325*$AK$23+BE325) * BF325</f>
        <v>9574.4</v>
      </c>
      <c r="BH325" s="133" t="n">
        <f aca="false">RANDBETWEEN(80,100)/100</f>
        <v>0.9</v>
      </c>
      <c r="BI325" s="132" t="n">
        <f aca="false">(AO325*$AK$8+AP325*$AK$9+AQ325*$AK$10+AR325*$AK$11+AS325*$AK$12+AT325*$AK$13+AU325*$AK$14+AV325*$AK$15+AW325*$AK$16+AX325*$AK$17+AY325*$AK$18+AZ325*$AK$19+BA325*$AK$20+BB325*$AK$21+BC325*$AK$22+BD325*$AK$23+BE325) * BH325</f>
        <v>9792</v>
      </c>
      <c r="BN325" s="134"/>
      <c r="BO325" s="135"/>
      <c r="BP325" s="156" t="n">
        <f aca="false">M2536</f>
        <v>38883.9625625</v>
      </c>
      <c r="BQ325" s="157" t="n">
        <f aca="false">AC2536</f>
        <v>15663.81375</v>
      </c>
      <c r="BT325" s="82"/>
      <c r="BU325" s="158"/>
      <c r="BV325" s="140" t="n">
        <f aca="false">QUOTIENT(BW325,$BW$5)</f>
        <v>79</v>
      </c>
      <c r="BW325" s="17" t="n">
        <v>317</v>
      </c>
      <c r="BX325" s="141"/>
      <c r="BY325" s="191" t="s">
        <v>84</v>
      </c>
      <c r="BZ325" s="160" t="e">
        <f aca="true">INDIRECT( ADDRESS(CELL("строка",BG325)-BW325+BV325,68)) * CL325</f>
        <v>#VALUE!</v>
      </c>
      <c r="CA325" s="161" t="e">
        <f aca="true">INDIRECT( ADDRESS(CELL("строка",BG325)-BW325+BV325,59)) *CI325</f>
        <v>#VALUE!</v>
      </c>
      <c r="CB325" s="162" t="e">
        <f aca="true">INDIRECT( ADDRESS(CELL("строка",BG325)-BW325+BV325,69)) * CL325</f>
        <v>#VALUE!</v>
      </c>
      <c r="CC325" s="163" t="e">
        <f aca="true">INDIRECT( ADDRESS(CELL("строка",BG325)-BW325+BV325,61)) *CI325</f>
        <v>#VALUE!</v>
      </c>
      <c r="CD325" s="164" t="e">
        <f aca="false">BZ325-CA325</f>
        <v>#VALUE!</v>
      </c>
      <c r="CE325" s="189" t="e">
        <f aca="false">CB325-CC325</f>
        <v>#VALUE!</v>
      </c>
      <c r="CI325" s="22" t="n">
        <f aca="false">$CI$5</f>
        <v>0.3</v>
      </c>
      <c r="CL325" s="23" t="n">
        <f aca="false">CL321</f>
        <v>0.25</v>
      </c>
    </row>
    <row r="326" customFormat="false" ht="13.25" hidden="false" customHeight="true" outlineLevel="0" collapsed="false">
      <c r="A326" s="151" t="s">
        <v>421</v>
      </c>
      <c r="B326" s="152" t="n">
        <v>0.7</v>
      </c>
      <c r="C326" s="152" t="n">
        <v>760.1</v>
      </c>
      <c r="D326" s="153" t="n">
        <v>100</v>
      </c>
      <c r="E326" s="154" t="s">
        <v>77</v>
      </c>
      <c r="F326" s="153" t="n">
        <v>1.5</v>
      </c>
      <c r="G326" s="115" t="n">
        <v>0.15</v>
      </c>
      <c r="H326" s="116" t="n">
        <f aca="false">RANDBETWEEN(80,100)/100</f>
        <v>0.89</v>
      </c>
      <c r="I326" s="117" t="n">
        <v>0.364826388888889</v>
      </c>
      <c r="J326" s="118" t="n">
        <v>0.364826388888889</v>
      </c>
      <c r="K326" s="119" t="n">
        <f aca="false">(J326 * 24) * $B$3 * $F$3 * (1 - 0.7*AVERAGE(G326:G333)) * AVERAGE(H326:H333)</f>
        <v>8063.7284875</v>
      </c>
      <c r="L326" s="118" t="n">
        <f aca="false">IF(AVERAGE(F326:F333)&gt; $J$3, $B$4*$F$4*AVERAGE(F326:F333)/$B$5*24*AVERAGE(H326:H333), $B$4*$F$4*AVERAGE(F326:F333)/$B$5*24*AVERAGE(H326:H333) * 0.2)</f>
        <v>2675.4</v>
      </c>
      <c r="M326" s="179" t="n">
        <f aca="false">K326+L326</f>
        <v>10739.1284875</v>
      </c>
      <c r="N326" s="121"/>
      <c r="P326" s="121"/>
      <c r="Q326" s="151" t="s">
        <v>421</v>
      </c>
      <c r="R326" s="152" t="n">
        <v>2</v>
      </c>
      <c r="S326" s="152" t="n">
        <v>739.4</v>
      </c>
      <c r="T326" s="153" t="n">
        <v>94</v>
      </c>
      <c r="U326" s="154" t="s">
        <v>91</v>
      </c>
      <c r="V326" s="153" t="n">
        <v>1</v>
      </c>
      <c r="W326" s="115" t="n">
        <v>0.9</v>
      </c>
      <c r="X326" s="116" t="n">
        <f aca="false">RANDBETWEEN(80,100)/100</f>
        <v>0.87</v>
      </c>
      <c r="Y326" s="117" t="n">
        <v>0.291597222222222</v>
      </c>
      <c r="Z326" s="118" t="n">
        <v>0.291597222222222</v>
      </c>
      <c r="AA326" s="119" t="n">
        <f aca="false">(Z326 * 24) * $B$3 * $F$3 * (1 - 0.7 * AVERAGE(W326:W333)) * AVERAGE(X326:X333)</f>
        <v>2800.418075</v>
      </c>
      <c r="AB326" s="123" t="n">
        <f aca="false">IF(AVERAGE(V326:V333)&gt; $J$3, $B$4*$F$4*AVERAGE(V326:V333)/$B$5*24*AVERAGE(X326:X333), $B$4*$F$4*AVERAGE(V326:V333)/$B$5*24*AVERAGE(X326:X333) * 0.2)</f>
        <v>1009.4</v>
      </c>
      <c r="AC326" s="124" t="n">
        <f aca="false">AA326+AB326</f>
        <v>3809.818075</v>
      </c>
      <c r="AG326" s="186"/>
      <c r="AM326" s="128" t="n">
        <f aca="false">AM325-1</f>
        <v>44640</v>
      </c>
      <c r="AN326" s="129" t="str">
        <f aca="false">TEXT(AM326,"дддд")</f>
        <v>воскресенье</v>
      </c>
      <c r="AO326" s="130" t="n">
        <v>1</v>
      </c>
      <c r="AP326" s="131" t="n">
        <v>1</v>
      </c>
      <c r="AQ326" s="131" t="n">
        <f aca="false">RANDBETWEEN(0,1)</f>
        <v>1</v>
      </c>
      <c r="AR326" s="131" t="n">
        <v>1</v>
      </c>
      <c r="AS326" s="131" t="n">
        <f aca="false">RANDBETWEEN(0,1)</f>
        <v>1</v>
      </c>
      <c r="AT326" s="131" t="n">
        <v>1</v>
      </c>
      <c r="AU326" s="131" t="n">
        <f aca="false">RANDBETWEEN(0,1)</f>
        <v>0</v>
      </c>
      <c r="AV326" s="131" t="n">
        <v>0</v>
      </c>
      <c r="AW326" s="131" t="n">
        <f aca="false">RANDBETWEEN(0,1)</f>
        <v>1</v>
      </c>
      <c r="AX326" s="131" t="n">
        <f aca="false">RANDBETWEEN(0,1)</f>
        <v>0</v>
      </c>
      <c r="AY326" s="131" t="n">
        <f aca="false">RANDBETWEEN(0,1)</f>
        <v>0</v>
      </c>
      <c r="AZ326" s="131" t="n">
        <v>1</v>
      </c>
      <c r="BA326" s="131" t="n">
        <f aca="false">RANDBETWEEN(0,1)</f>
        <v>1</v>
      </c>
      <c r="BB326" s="131" t="n">
        <v>1</v>
      </c>
      <c r="BC326" s="131" t="n">
        <f aca="false">RANDBETWEEN(0,1)</f>
        <v>0</v>
      </c>
      <c r="BD326" s="131" t="n">
        <f aca="false">RANDBETWEEN(0,1)</f>
        <v>1</v>
      </c>
      <c r="BE326" s="132" t="n">
        <f aca="false">RANDBETWEEN(40/6,70/6)/10*$AK$24</f>
        <v>960</v>
      </c>
      <c r="BF326" s="133" t="n">
        <f aca="false">RANDBETWEEN(60,100)/100</f>
        <v>0.85</v>
      </c>
      <c r="BG326" s="132" t="n">
        <f aca="false">(AO326*$AK$8+AP326*$AK$9+AQ326*$AK$10+AR326*$AK$11+AS326*$AK$12+AT326*$AK$13+AU326*$AK$14+AV326*$AK$15+AW326*$AK$16+AX326*$AK$17+AY326*$AK$18+AZ326*$AK$19+BA326*$AK$20+BB326*$AK$21+BC326*$AK$22+BD326*$AK$23+BE326) * BF326</f>
        <v>9027</v>
      </c>
      <c r="BH326" s="133" t="n">
        <f aca="false">RANDBETWEEN(80,100)/100</f>
        <v>0.8</v>
      </c>
      <c r="BI326" s="132" t="n">
        <f aca="false">(AO326*$AK$8+AP326*$AK$9+AQ326*$AK$10+AR326*$AK$11+AS326*$AK$12+AT326*$AK$13+AU326*$AK$14+AV326*$AK$15+AW326*$AK$16+AX326*$AK$17+AY326*$AK$18+AZ326*$AK$19+BA326*$AK$20+BB326*$AK$21+BC326*$AK$22+BD326*$AK$23+BE326) * BH326</f>
        <v>8496</v>
      </c>
      <c r="BN326" s="134"/>
      <c r="BO326" s="135"/>
      <c r="BP326" s="156" t="n">
        <f aca="false">M2544</f>
        <v>71881.3849416667</v>
      </c>
      <c r="BQ326" s="157" t="n">
        <f aca="false">AC2544</f>
        <v>14039.7147</v>
      </c>
      <c r="BT326" s="82"/>
      <c r="BU326" s="158"/>
      <c r="BV326" s="140" t="n">
        <f aca="false">QUOTIENT(BW326,$BW$5)</f>
        <v>79</v>
      </c>
      <c r="BW326" s="17" t="n">
        <v>318</v>
      </c>
      <c r="BX326" s="141"/>
      <c r="BY326" s="191" t="s">
        <v>58</v>
      </c>
      <c r="BZ326" s="160" t="e">
        <f aca="true">INDIRECT( ADDRESS(CELL("строка",BG326)-BW326+BV326,68)) * CL326</f>
        <v>#VALUE!</v>
      </c>
      <c r="CA326" s="161" t="e">
        <f aca="true">INDIRECT( ADDRESS(CELL("строка",BG326)-BW326+BV326,59)) *CI326</f>
        <v>#VALUE!</v>
      </c>
      <c r="CB326" s="162" t="e">
        <f aca="true">INDIRECT( ADDRESS(CELL("строка",BG326)-BW326+BV326,69)) * CL326</f>
        <v>#VALUE!</v>
      </c>
      <c r="CC326" s="163" t="e">
        <f aca="true">INDIRECT( ADDRESS(CELL("строка",BG326)-BW326+BV326,61)) *CI326</f>
        <v>#VALUE!</v>
      </c>
      <c r="CD326" s="164" t="e">
        <f aca="false">BZ326-CA326</f>
        <v>#VALUE!</v>
      </c>
      <c r="CE326" s="189" t="e">
        <f aca="false">CB326-CC326</f>
        <v>#VALUE!</v>
      </c>
      <c r="CI326" s="22" t="n">
        <f aca="false">$CI$6</f>
        <v>0.4</v>
      </c>
      <c r="CL326" s="23" t="n">
        <f aca="false">CL322</f>
        <v>0.25</v>
      </c>
    </row>
    <row r="327" customFormat="false" ht="13.25" hidden="false" customHeight="true" outlineLevel="0" collapsed="false">
      <c r="A327" s="151" t="s">
        <v>422</v>
      </c>
      <c r="B327" s="152" t="n">
        <v>4.4</v>
      </c>
      <c r="C327" s="152" t="n">
        <v>760.3</v>
      </c>
      <c r="D327" s="153" t="n">
        <v>78</v>
      </c>
      <c r="E327" s="154" t="s">
        <v>83</v>
      </c>
      <c r="F327" s="153" t="n">
        <v>3</v>
      </c>
      <c r="G327" s="115" t="n">
        <v>0.15</v>
      </c>
      <c r="H327" s="116" t="n">
        <f aca="false">RANDBETWEEN(80,100)/100</f>
        <v>0.88</v>
      </c>
      <c r="I327" s="117"/>
      <c r="J327" s="118"/>
      <c r="K327" s="119"/>
      <c r="L327" s="118"/>
      <c r="M327" s="179"/>
      <c r="N327" s="121"/>
      <c r="P327" s="121"/>
      <c r="Q327" s="151" t="s">
        <v>422</v>
      </c>
      <c r="R327" s="152" t="n">
        <v>2</v>
      </c>
      <c r="S327" s="152" t="n">
        <v>739.6</v>
      </c>
      <c r="T327" s="153" t="n">
        <v>94</v>
      </c>
      <c r="U327" s="154" t="s">
        <v>78</v>
      </c>
      <c r="V327" s="153" t="n">
        <v>1</v>
      </c>
      <c r="W327" s="115" t="n">
        <v>0.9</v>
      </c>
      <c r="X327" s="116" t="n">
        <f aca="false">RANDBETWEEN(80,100)/100</f>
        <v>0.91</v>
      </c>
      <c r="Y327" s="117"/>
      <c r="Z327" s="118"/>
      <c r="AA327" s="119"/>
      <c r="AB327" s="123"/>
      <c r="AC327" s="124"/>
      <c r="AG327" s="186"/>
      <c r="AM327" s="128" t="n">
        <f aca="false">AM326-1</f>
        <v>44639</v>
      </c>
      <c r="AN327" s="129" t="str">
        <f aca="false">TEXT(AM327,"дддд")</f>
        <v>суббота</v>
      </c>
      <c r="AO327" s="130" t="n">
        <v>1</v>
      </c>
      <c r="AP327" s="131" t="n">
        <v>1</v>
      </c>
      <c r="AQ327" s="131" t="n">
        <f aca="false">RANDBETWEEN(0,1)</f>
        <v>1</v>
      </c>
      <c r="AR327" s="131" t="n">
        <v>1</v>
      </c>
      <c r="AS327" s="131" t="n">
        <f aca="false">RANDBETWEEN(0,1)</f>
        <v>1</v>
      </c>
      <c r="AT327" s="131" t="n">
        <v>1</v>
      </c>
      <c r="AU327" s="131" t="n">
        <f aca="false">RANDBETWEEN(0,1)</f>
        <v>0</v>
      </c>
      <c r="AV327" s="131" t="n">
        <v>0</v>
      </c>
      <c r="AW327" s="131" t="n">
        <f aca="false">RANDBETWEEN(0,1)</f>
        <v>1</v>
      </c>
      <c r="AX327" s="131" t="n">
        <f aca="false">RANDBETWEEN(0,1)</f>
        <v>1</v>
      </c>
      <c r="AY327" s="131" t="n">
        <f aca="false">RANDBETWEEN(0,1)</f>
        <v>0</v>
      </c>
      <c r="AZ327" s="131" t="n">
        <v>1</v>
      </c>
      <c r="BA327" s="131" t="n">
        <f aca="false">RANDBETWEEN(0,1)</f>
        <v>1</v>
      </c>
      <c r="BB327" s="131" t="n">
        <v>1</v>
      </c>
      <c r="BC327" s="131" t="n">
        <f aca="false">RANDBETWEEN(0,1)</f>
        <v>1</v>
      </c>
      <c r="BD327" s="131" t="n">
        <f aca="false">RANDBETWEEN(0,1)</f>
        <v>0</v>
      </c>
      <c r="BE327" s="132" t="n">
        <f aca="false">RANDBETWEEN(40/6,70/6)/10*$AK$24</f>
        <v>1320</v>
      </c>
      <c r="BF327" s="133" t="n">
        <f aca="false">RANDBETWEEN(60,100)/100</f>
        <v>0.82</v>
      </c>
      <c r="BG327" s="132" t="n">
        <f aca="false">(AO327*$AK$8+AP327*$AK$9+AQ327*$AK$10+AR327*$AK$11+AS327*$AK$12+AT327*$AK$13+AU327*$AK$14+AV327*$AK$15+AW327*$AK$16+AX327*$AK$17+AY327*$AK$18+AZ327*$AK$19+BA327*$AK$20+BB327*$AK$21+BC327*$AK$22+BD327*$AK$23+BE327) * BF327</f>
        <v>9741.6</v>
      </c>
      <c r="BH327" s="133" t="n">
        <f aca="false">RANDBETWEEN(80,100)/100</f>
        <v>0.83</v>
      </c>
      <c r="BI327" s="132" t="n">
        <f aca="false">(AO327*$AK$8+AP327*$AK$9+AQ327*$AK$10+AR327*$AK$11+AS327*$AK$12+AT327*$AK$13+AU327*$AK$14+AV327*$AK$15+AW327*$AK$16+AX327*$AK$17+AY327*$AK$18+AZ327*$AK$19+BA327*$AK$20+BB327*$AK$21+BC327*$AK$22+BD327*$AK$23+BE327) * BH327</f>
        <v>9860.4</v>
      </c>
      <c r="BN327" s="134"/>
      <c r="BO327" s="135"/>
      <c r="BP327" s="156" t="n">
        <f aca="false">M2552</f>
        <v>65306.728375</v>
      </c>
      <c r="BQ327" s="157" t="n">
        <f aca="false">AC2552</f>
        <v>14181.04375</v>
      </c>
      <c r="BT327" s="82" t="e">
        <f aca="false">IF(SUM(CD324:CD327) &gt; 0,0,(SUM(CD324:CD327))/(-$BM$10*1000))</f>
        <v>#VALUE!</v>
      </c>
      <c r="BU327" s="158" t="e">
        <f aca="false">IF(SUM(CE324:CE327) &gt; 0,0,(SUM(CE324:CE327))/(-$BM$10*1000))</f>
        <v>#VALUE!</v>
      </c>
      <c r="BV327" s="140" t="n">
        <f aca="false">QUOTIENT(BW327,$BW$5)</f>
        <v>79</v>
      </c>
      <c r="BW327" s="17" t="n">
        <v>319</v>
      </c>
      <c r="BX327" s="141"/>
      <c r="BY327" s="192" t="s">
        <v>75</v>
      </c>
      <c r="BZ327" s="172" t="e">
        <f aca="true">INDIRECT( ADDRESS(CELL("строка",BG327)-BW327+BV327,68)) * CL327</f>
        <v>#VALUE!</v>
      </c>
      <c r="CA327" s="173" t="e">
        <f aca="true">INDIRECT( ADDRESS(CELL("строка",BG327)-BW327+BV327,59)) * CI327</f>
        <v>#VALUE!</v>
      </c>
      <c r="CB327" s="174" t="e">
        <f aca="true">INDIRECT( ADDRESS(CELL("строка",BG327)-BW327+BV327,69)) * CL327</f>
        <v>#VALUE!</v>
      </c>
      <c r="CC327" s="175" t="e">
        <f aca="true">INDIRECT( ADDRESS(CELL("строка",BG327)-BW327+BV327,61)) *CI327</f>
        <v>#VALUE!</v>
      </c>
      <c r="CD327" s="176" t="e">
        <f aca="false">BZ327-CA327</f>
        <v>#VALUE!</v>
      </c>
      <c r="CE327" s="187" t="e">
        <f aca="false">CB327-CC327</f>
        <v>#VALUE!</v>
      </c>
      <c r="CI327" s="178" t="n">
        <f aca="false">$CI$7</f>
        <v>0.1</v>
      </c>
      <c r="CL327" s="23" t="n">
        <f aca="false">CL323</f>
        <v>0.25</v>
      </c>
    </row>
    <row r="328" customFormat="false" ht="13.25" hidden="false" customHeight="true" outlineLevel="0" collapsed="false">
      <c r="A328" s="151" t="s">
        <v>423</v>
      </c>
      <c r="B328" s="152" t="n">
        <v>10.3</v>
      </c>
      <c r="C328" s="152" t="n">
        <v>760.1</v>
      </c>
      <c r="D328" s="153" t="n">
        <v>56</v>
      </c>
      <c r="E328" s="154" t="s">
        <v>107</v>
      </c>
      <c r="F328" s="153" t="n">
        <v>3</v>
      </c>
      <c r="G328" s="115" t="n">
        <v>0.15</v>
      </c>
      <c r="H328" s="116" t="n">
        <f aca="false">RANDBETWEEN(80,100)/100</f>
        <v>0.85</v>
      </c>
      <c r="I328" s="117"/>
      <c r="J328" s="118"/>
      <c r="K328" s="119"/>
      <c r="L328" s="118"/>
      <c r="M328" s="179"/>
      <c r="N328" s="121"/>
      <c r="P328" s="121"/>
      <c r="Q328" s="151" t="s">
        <v>423</v>
      </c>
      <c r="R328" s="152" t="n">
        <v>2</v>
      </c>
      <c r="S328" s="152" t="n">
        <v>740.4</v>
      </c>
      <c r="T328" s="153" t="n">
        <v>93</v>
      </c>
      <c r="U328" s="154" t="s">
        <v>91</v>
      </c>
      <c r="V328" s="153" t="n">
        <v>1</v>
      </c>
      <c r="W328" s="115" t="n">
        <v>0.9</v>
      </c>
      <c r="X328" s="116" t="n">
        <f aca="false">RANDBETWEEN(80,100)/100</f>
        <v>0.85</v>
      </c>
      <c r="Y328" s="117"/>
      <c r="Z328" s="118"/>
      <c r="AA328" s="119"/>
      <c r="AB328" s="123"/>
      <c r="AC328" s="124"/>
      <c r="AG328" s="186"/>
      <c r="AM328" s="128" t="n">
        <f aca="false">AM327-1</f>
        <v>44638</v>
      </c>
      <c r="AN328" s="129" t="str">
        <f aca="false">TEXT(AM328,"дддд")</f>
        <v>пятница</v>
      </c>
      <c r="AO328" s="130" t="n">
        <v>1</v>
      </c>
      <c r="AP328" s="131" t="n">
        <v>1</v>
      </c>
      <c r="AQ328" s="131" t="n">
        <f aca="false">RANDBETWEEN(0,1)</f>
        <v>0</v>
      </c>
      <c r="AR328" s="131" t="n">
        <v>1</v>
      </c>
      <c r="AS328" s="131" t="n">
        <f aca="false">RANDBETWEEN(0,1)</f>
        <v>1</v>
      </c>
      <c r="AT328" s="131" t="n">
        <v>1</v>
      </c>
      <c r="AU328" s="131" t="n">
        <f aca="false">RANDBETWEEN(0,1)</f>
        <v>0</v>
      </c>
      <c r="AV328" s="131" t="n">
        <v>0</v>
      </c>
      <c r="AW328" s="131" t="n">
        <f aca="false">RANDBETWEEN(0,1)</f>
        <v>0</v>
      </c>
      <c r="AX328" s="131" t="n">
        <f aca="false">RANDBETWEEN(0,1)</f>
        <v>1</v>
      </c>
      <c r="AY328" s="131" t="n">
        <f aca="false">RANDBETWEEN(0,1)</f>
        <v>1</v>
      </c>
      <c r="AZ328" s="131" t="n">
        <v>1</v>
      </c>
      <c r="BA328" s="131" t="n">
        <f aca="false">RANDBETWEEN(0,1)</f>
        <v>0</v>
      </c>
      <c r="BB328" s="131" t="n">
        <v>1</v>
      </c>
      <c r="BC328" s="131" t="n">
        <f aca="false">RANDBETWEEN(0,1)</f>
        <v>0</v>
      </c>
      <c r="BD328" s="131" t="n">
        <f aca="false">RANDBETWEEN(0,1)</f>
        <v>1</v>
      </c>
      <c r="BE328" s="132" t="n">
        <f aca="false">RANDBETWEEN(40/6,70/6)/10*$AK$24</f>
        <v>1320</v>
      </c>
      <c r="BF328" s="133" t="n">
        <f aca="false">RANDBETWEEN(60,100)/100</f>
        <v>0.74</v>
      </c>
      <c r="BG328" s="132" t="n">
        <f aca="false">(AO328*$AK$8+AP328*$AK$9+AQ328*$AK$10+AR328*$AK$11+AS328*$AK$12+AT328*$AK$13+AU328*$AK$14+AV328*$AK$15+AW328*$AK$16+AX328*$AK$17+AY328*$AK$18+AZ328*$AK$19+BA328*$AK$20+BB328*$AK$21+BC328*$AK$22+BD328*$AK$23+BE328) * BF328</f>
        <v>8140</v>
      </c>
      <c r="BH328" s="133" t="n">
        <f aca="false">RANDBETWEEN(80,100)/100</f>
        <v>0.93</v>
      </c>
      <c r="BI328" s="132" t="n">
        <f aca="false">(AO328*$AK$8+AP328*$AK$9+AQ328*$AK$10+AR328*$AK$11+AS328*$AK$12+AT328*$AK$13+AU328*$AK$14+AV328*$AK$15+AW328*$AK$16+AX328*$AK$17+AY328*$AK$18+AZ328*$AK$19+BA328*$AK$20+BB328*$AK$21+BC328*$AK$22+BD328*$AK$23+BE328) * BH328</f>
        <v>10230</v>
      </c>
      <c r="BN328" s="134"/>
      <c r="BO328" s="135"/>
      <c r="BP328" s="156" t="n">
        <f aca="false">M2560</f>
        <v>50667.1770666667</v>
      </c>
      <c r="BQ328" s="157" t="n">
        <f aca="false">AC2560</f>
        <v>14009.1089125</v>
      </c>
      <c r="BT328" s="82" t="s">
        <v>79</v>
      </c>
      <c r="BU328" s="158"/>
      <c r="BV328" s="140" t="n">
        <f aca="false">QUOTIENT(BW328,$BW$5)</f>
        <v>80</v>
      </c>
      <c r="BW328" s="17" t="n">
        <v>320</v>
      </c>
      <c r="BX328" s="141" t="n">
        <f aca="false">DATE(2023,2,(1-QUOTIENT(BW328,$BW$5)))</f>
        <v>44878</v>
      </c>
      <c r="BY328" s="190" t="s">
        <v>80</v>
      </c>
      <c r="BZ328" s="143" t="e">
        <f aca="true">INDIRECT( ADDRESS(CELL("строка",BG328)-BW328+BV328,68)) * CL328</f>
        <v>#VALUE!</v>
      </c>
      <c r="CA328" s="144" t="e">
        <f aca="true">INDIRECT( ADDRESS(CELL("строка",BG328)-BW328+BV328,59)) *CI328</f>
        <v>#VALUE!</v>
      </c>
      <c r="CB328" s="145" t="e">
        <f aca="true">INDIRECT( ADDRESS(CELL("строка",BG328)-BW328+BV328,69)) * CL328</f>
        <v>#VALUE!</v>
      </c>
      <c r="CC328" s="146" t="e">
        <f aca="true">INDIRECT( ADDRESS(CELL("строка",BG328)-BW328+BV328,61)) *CI328</f>
        <v>#VALUE!</v>
      </c>
      <c r="CD328" s="147" t="e">
        <f aca="false">BZ328-CA328</f>
        <v>#VALUE!</v>
      </c>
      <c r="CE328" s="188" t="e">
        <f aca="false">CB328-CC328</f>
        <v>#VALUE!</v>
      </c>
      <c r="CI328" s="22" t="n">
        <f aca="false">$CI$4</f>
        <v>0.2</v>
      </c>
      <c r="CL328" s="23" t="n">
        <f aca="false">CL324</f>
        <v>0.25</v>
      </c>
    </row>
    <row r="329" customFormat="false" ht="13.25" hidden="false" customHeight="true" outlineLevel="0" collapsed="false">
      <c r="A329" s="151" t="s">
        <v>424</v>
      </c>
      <c r="B329" s="152" t="n">
        <v>6</v>
      </c>
      <c r="C329" s="152" t="n">
        <v>760.9</v>
      </c>
      <c r="D329" s="153" t="n">
        <v>72</v>
      </c>
      <c r="E329" s="154" t="s">
        <v>78</v>
      </c>
      <c r="F329" s="153" t="n">
        <v>1.5</v>
      </c>
      <c r="G329" s="115" t="n">
        <v>0.15</v>
      </c>
      <c r="H329" s="116" t="n">
        <f aca="false">RANDBETWEEN(80,100)/100</f>
        <v>0.86</v>
      </c>
      <c r="I329" s="117"/>
      <c r="J329" s="118"/>
      <c r="K329" s="119"/>
      <c r="L329" s="118"/>
      <c r="M329" s="179"/>
      <c r="N329" s="121"/>
      <c r="P329" s="121"/>
      <c r="Q329" s="151" t="s">
        <v>424</v>
      </c>
      <c r="R329" s="152" t="n">
        <v>1.7</v>
      </c>
      <c r="S329" s="152" t="n">
        <v>741.5</v>
      </c>
      <c r="T329" s="153" t="n">
        <v>93</v>
      </c>
      <c r="U329" s="154" t="s">
        <v>91</v>
      </c>
      <c r="V329" s="153" t="n">
        <v>1</v>
      </c>
      <c r="W329" s="115" t="n">
        <v>0.9</v>
      </c>
      <c r="X329" s="116" t="n">
        <f aca="false">RANDBETWEEN(80,100)/100</f>
        <v>0.98</v>
      </c>
      <c r="Y329" s="117"/>
      <c r="Z329" s="118"/>
      <c r="AA329" s="119"/>
      <c r="AB329" s="123"/>
      <c r="AC329" s="124"/>
      <c r="AG329" s="186"/>
      <c r="AM329" s="128" t="n">
        <f aca="false">AM328-1</f>
        <v>44637</v>
      </c>
      <c r="AN329" s="129" t="str">
        <f aca="false">TEXT(AM329,"дддд")</f>
        <v>четверг</v>
      </c>
      <c r="AO329" s="130" t="n">
        <v>1</v>
      </c>
      <c r="AP329" s="131" t="n">
        <v>1</v>
      </c>
      <c r="AQ329" s="131" t="n">
        <f aca="false">RANDBETWEEN(0,1)</f>
        <v>0</v>
      </c>
      <c r="AR329" s="131" t="n">
        <v>1</v>
      </c>
      <c r="AS329" s="131" t="n">
        <f aca="false">RANDBETWEEN(0,1)</f>
        <v>0</v>
      </c>
      <c r="AT329" s="131" t="n">
        <v>1</v>
      </c>
      <c r="AU329" s="131" t="n">
        <f aca="false">RANDBETWEEN(0,1)</f>
        <v>1</v>
      </c>
      <c r="AV329" s="131" t="n">
        <v>0</v>
      </c>
      <c r="AW329" s="131" t="n">
        <f aca="false">RANDBETWEEN(0,1)</f>
        <v>0</v>
      </c>
      <c r="AX329" s="131" t="n">
        <f aca="false">RANDBETWEEN(0,1)</f>
        <v>0</v>
      </c>
      <c r="AY329" s="131" t="n">
        <f aca="false">RANDBETWEEN(0,1)</f>
        <v>1</v>
      </c>
      <c r="AZ329" s="131" t="n">
        <v>1</v>
      </c>
      <c r="BA329" s="131" t="n">
        <f aca="false">RANDBETWEEN(0,1)</f>
        <v>1</v>
      </c>
      <c r="BB329" s="131" t="n">
        <v>1</v>
      </c>
      <c r="BC329" s="131" t="n">
        <f aca="false">RANDBETWEEN(0,1)</f>
        <v>1</v>
      </c>
      <c r="BD329" s="131" t="n">
        <f aca="false">RANDBETWEEN(0,1)</f>
        <v>0</v>
      </c>
      <c r="BE329" s="132" t="n">
        <f aca="false">RANDBETWEEN(40/6,70/6)/10*$AK$24</f>
        <v>960</v>
      </c>
      <c r="BF329" s="133" t="n">
        <f aca="false">RANDBETWEEN(60,100)/100</f>
        <v>1</v>
      </c>
      <c r="BG329" s="132" t="n">
        <f aca="false">(AO329*$AK$8+AP329*$AK$9+AQ329*$AK$10+AR329*$AK$11+AS329*$AK$12+AT329*$AK$13+AU329*$AK$14+AV329*$AK$15+AW329*$AK$16+AX329*$AK$17+AY329*$AK$18+AZ329*$AK$19+BA329*$AK$20+BB329*$AK$21+BC329*$AK$22+BD329*$AK$23+BE329) * BF329</f>
        <v>9660</v>
      </c>
      <c r="BH329" s="133" t="n">
        <f aca="false">RANDBETWEEN(80,100)/100</f>
        <v>0.99</v>
      </c>
      <c r="BI329" s="132" t="n">
        <f aca="false">(AO329*$AK$8+AP329*$AK$9+AQ329*$AK$10+AR329*$AK$11+AS329*$AK$12+AT329*$AK$13+AU329*$AK$14+AV329*$AK$15+AW329*$AK$16+AX329*$AK$17+AY329*$AK$18+AZ329*$AK$19+BA329*$AK$20+BB329*$AK$21+BC329*$AK$22+BD329*$AK$23+BE329) * BH329</f>
        <v>9563.4</v>
      </c>
      <c r="BN329" s="134"/>
      <c r="BO329" s="135"/>
      <c r="BP329" s="156" t="n">
        <f aca="false">M2568</f>
        <v>34027.417003125</v>
      </c>
      <c r="BQ329" s="157" t="n">
        <f aca="false">AC2568</f>
        <v>13930.6428572917</v>
      </c>
      <c r="BT329" s="82"/>
      <c r="BU329" s="158"/>
      <c r="BV329" s="140" t="n">
        <f aca="false">QUOTIENT(BW329,$BW$5)</f>
        <v>80</v>
      </c>
      <c r="BW329" s="17" t="n">
        <v>321</v>
      </c>
      <c r="BX329" s="141"/>
      <c r="BY329" s="191" t="s">
        <v>84</v>
      </c>
      <c r="BZ329" s="160" t="e">
        <f aca="true">INDIRECT( ADDRESS(CELL("строка",BG329)-BW329+BV329,68)) * CL329</f>
        <v>#VALUE!</v>
      </c>
      <c r="CA329" s="161" t="e">
        <f aca="true">INDIRECT( ADDRESS(CELL("строка",BG329)-BW329+BV329,59)) *CI329</f>
        <v>#VALUE!</v>
      </c>
      <c r="CB329" s="162" t="e">
        <f aca="true">INDIRECT( ADDRESS(CELL("строка",BG329)-BW329+BV329,69)) * CL329</f>
        <v>#VALUE!</v>
      </c>
      <c r="CC329" s="163" t="e">
        <f aca="true">INDIRECT( ADDRESS(CELL("строка",BG329)-BW329+BV329,61)) *CI329</f>
        <v>#VALUE!</v>
      </c>
      <c r="CD329" s="164" t="e">
        <f aca="false">BZ329-CA329</f>
        <v>#VALUE!</v>
      </c>
      <c r="CE329" s="189" t="e">
        <f aca="false">CB329-CC329</f>
        <v>#VALUE!</v>
      </c>
      <c r="CI329" s="22" t="n">
        <f aca="false">$CI$5</f>
        <v>0.3</v>
      </c>
      <c r="CL329" s="23" t="n">
        <f aca="false">CL325</f>
        <v>0.25</v>
      </c>
    </row>
    <row r="330" customFormat="false" ht="13.25" hidden="false" customHeight="true" outlineLevel="0" collapsed="false">
      <c r="A330" s="151" t="s">
        <v>425</v>
      </c>
      <c r="B330" s="152" t="n">
        <v>-2</v>
      </c>
      <c r="C330" s="152" t="n">
        <v>761.6</v>
      </c>
      <c r="D330" s="153" t="n">
        <v>100</v>
      </c>
      <c r="E330" s="154" t="s">
        <v>107</v>
      </c>
      <c r="F330" s="153" t="n">
        <v>3</v>
      </c>
      <c r="G330" s="115" t="n">
        <v>0.15</v>
      </c>
      <c r="H330" s="116" t="n">
        <f aca="false">RANDBETWEEN(80,100)/100</f>
        <v>0.86</v>
      </c>
      <c r="I330" s="117"/>
      <c r="J330" s="118"/>
      <c r="K330" s="119"/>
      <c r="L330" s="118"/>
      <c r="M330" s="179"/>
      <c r="N330" s="121"/>
      <c r="P330" s="121"/>
      <c r="Q330" s="151" t="s">
        <v>425</v>
      </c>
      <c r="R330" s="152" t="n">
        <v>1.3</v>
      </c>
      <c r="S330" s="152" t="n">
        <v>742.1</v>
      </c>
      <c r="T330" s="153" t="n">
        <v>94</v>
      </c>
      <c r="U330" s="154" t="s">
        <v>91</v>
      </c>
      <c r="V330" s="153" t="n">
        <v>1</v>
      </c>
      <c r="W330" s="115" t="n">
        <v>0.9</v>
      </c>
      <c r="X330" s="116" t="n">
        <f aca="false">RANDBETWEEN(80,100)/100</f>
        <v>0.83</v>
      </c>
      <c r="Y330" s="117"/>
      <c r="Z330" s="118"/>
      <c r="AA330" s="119"/>
      <c r="AB330" s="123"/>
      <c r="AC330" s="124"/>
      <c r="AG330" s="186"/>
      <c r="AM330" s="128" t="n">
        <f aca="false">AM329-1</f>
        <v>44636</v>
      </c>
      <c r="AN330" s="129" t="str">
        <f aca="false">TEXT(AM330,"дддд")</f>
        <v>среда</v>
      </c>
      <c r="AO330" s="130" t="n">
        <v>1</v>
      </c>
      <c r="AP330" s="131" t="n">
        <v>1</v>
      </c>
      <c r="AQ330" s="131" t="n">
        <f aca="false">RANDBETWEEN(0,1)</f>
        <v>0</v>
      </c>
      <c r="AR330" s="131" t="n">
        <v>1</v>
      </c>
      <c r="AS330" s="131" t="n">
        <f aca="false">RANDBETWEEN(0,1)</f>
        <v>1</v>
      </c>
      <c r="AT330" s="131" t="n">
        <v>1</v>
      </c>
      <c r="AU330" s="131" t="n">
        <f aca="false">RANDBETWEEN(0,1)</f>
        <v>0</v>
      </c>
      <c r="AV330" s="131" t="n">
        <v>0</v>
      </c>
      <c r="AW330" s="131" t="n">
        <f aca="false">RANDBETWEEN(0,1)</f>
        <v>0</v>
      </c>
      <c r="AX330" s="131" t="n">
        <f aca="false">RANDBETWEEN(0,1)</f>
        <v>1</v>
      </c>
      <c r="AY330" s="131" t="n">
        <f aca="false">RANDBETWEEN(0,1)</f>
        <v>1</v>
      </c>
      <c r="AZ330" s="131" t="n">
        <v>1</v>
      </c>
      <c r="BA330" s="131" t="n">
        <f aca="false">RANDBETWEEN(0,1)</f>
        <v>0</v>
      </c>
      <c r="BB330" s="131" t="n">
        <v>1</v>
      </c>
      <c r="BC330" s="131" t="n">
        <f aca="false">RANDBETWEEN(0,1)</f>
        <v>0</v>
      </c>
      <c r="BD330" s="131" t="n">
        <f aca="false">RANDBETWEEN(0,1)</f>
        <v>0</v>
      </c>
      <c r="BE330" s="132" t="n">
        <f aca="false">RANDBETWEEN(40/6,70/6)/10*$AK$24</f>
        <v>1320</v>
      </c>
      <c r="BF330" s="133" t="n">
        <f aca="false">RANDBETWEEN(60,100)/100</f>
        <v>0.66</v>
      </c>
      <c r="BG330" s="132" t="n">
        <f aca="false">(AO330*$AK$8+AP330*$AK$9+AQ330*$AK$10+AR330*$AK$11+AS330*$AK$12+AT330*$AK$13+AU330*$AK$14+AV330*$AK$15+AW330*$AK$16+AX330*$AK$17+AY330*$AK$18+AZ330*$AK$19+BA330*$AK$20+BB330*$AK$21+BC330*$AK$22+BD330*$AK$23+BE330) * BF330</f>
        <v>7062</v>
      </c>
      <c r="BH330" s="133" t="n">
        <f aca="false">RANDBETWEEN(80,100)/100</f>
        <v>0.85</v>
      </c>
      <c r="BI330" s="132" t="n">
        <f aca="false">(AO330*$AK$8+AP330*$AK$9+AQ330*$AK$10+AR330*$AK$11+AS330*$AK$12+AT330*$AK$13+AU330*$AK$14+AV330*$AK$15+AW330*$AK$16+AX330*$AK$17+AY330*$AK$18+AZ330*$AK$19+BA330*$AK$20+BB330*$AK$21+BC330*$AK$22+BD330*$AK$23+BE330) * BH330</f>
        <v>9095</v>
      </c>
      <c r="BN330" s="134"/>
      <c r="BO330" s="135"/>
      <c r="BP330" s="156" t="n">
        <f aca="false">M2576</f>
        <v>38339.4840444444</v>
      </c>
      <c r="BQ330" s="157" t="n">
        <f aca="false">AC2576</f>
        <v>13399.4027578125</v>
      </c>
      <c r="BT330" s="82"/>
      <c r="BU330" s="158"/>
      <c r="BV330" s="140" t="n">
        <f aca="false">QUOTIENT(BW330,$BW$5)</f>
        <v>80</v>
      </c>
      <c r="BW330" s="17" t="n">
        <v>322</v>
      </c>
      <c r="BX330" s="141"/>
      <c r="BY330" s="191" t="s">
        <v>58</v>
      </c>
      <c r="BZ330" s="160" t="e">
        <f aca="true">INDIRECT( ADDRESS(CELL("строка",BG330)-BW330+BV330,68)) * CL330</f>
        <v>#VALUE!</v>
      </c>
      <c r="CA330" s="161" t="e">
        <f aca="true">INDIRECT( ADDRESS(CELL("строка",BG330)-BW330+BV330,59)) *CI330</f>
        <v>#VALUE!</v>
      </c>
      <c r="CB330" s="162" t="e">
        <f aca="true">INDIRECT( ADDRESS(CELL("строка",BG330)-BW330+BV330,69)) * CL330</f>
        <v>#VALUE!</v>
      </c>
      <c r="CC330" s="163" t="e">
        <f aca="true">INDIRECT( ADDRESS(CELL("строка",BG330)-BW330+BV330,61)) *CI330</f>
        <v>#VALUE!</v>
      </c>
      <c r="CD330" s="164" t="e">
        <f aca="false">BZ330-CA330</f>
        <v>#VALUE!</v>
      </c>
      <c r="CE330" s="189" t="e">
        <f aca="false">CB330-CC330</f>
        <v>#VALUE!</v>
      </c>
      <c r="CI330" s="22" t="n">
        <f aca="false">$CI$6</f>
        <v>0.4</v>
      </c>
      <c r="CL330" s="23" t="n">
        <f aca="false">CL326</f>
        <v>0.25</v>
      </c>
    </row>
    <row r="331" customFormat="false" ht="13.25" hidden="false" customHeight="true" outlineLevel="0" collapsed="false">
      <c r="A331" s="151" t="s">
        <v>426</v>
      </c>
      <c r="B331" s="152" t="n">
        <v>-2.1</v>
      </c>
      <c r="C331" s="152" t="n">
        <v>761.5</v>
      </c>
      <c r="D331" s="153" t="n">
        <v>100</v>
      </c>
      <c r="E331" s="154" t="s">
        <v>83</v>
      </c>
      <c r="F331" s="153" t="n">
        <v>3</v>
      </c>
      <c r="G331" s="115" t="n">
        <v>0.15</v>
      </c>
      <c r="H331" s="116" t="n">
        <f aca="false">RANDBETWEEN(80,100)/100</f>
        <v>0.88</v>
      </c>
      <c r="I331" s="117"/>
      <c r="J331" s="118"/>
      <c r="K331" s="119"/>
      <c r="L331" s="118"/>
      <c r="M331" s="179"/>
      <c r="N331" s="121"/>
      <c r="P331" s="121"/>
      <c r="Q331" s="151" t="s">
        <v>426</v>
      </c>
      <c r="R331" s="152" t="n">
        <v>1.1</v>
      </c>
      <c r="S331" s="152" t="n">
        <v>742.3</v>
      </c>
      <c r="T331" s="153" t="n">
        <v>94</v>
      </c>
      <c r="U331" s="154" t="s">
        <v>91</v>
      </c>
      <c r="V331" s="153" t="n">
        <v>1</v>
      </c>
      <c r="W331" s="115" t="n">
        <v>0.9</v>
      </c>
      <c r="X331" s="116" t="n">
        <f aca="false">RANDBETWEEN(80,100)/100</f>
        <v>0.86</v>
      </c>
      <c r="Y331" s="117"/>
      <c r="Z331" s="118"/>
      <c r="AA331" s="119"/>
      <c r="AB331" s="123"/>
      <c r="AC331" s="124"/>
      <c r="AG331" s="186"/>
      <c r="AM331" s="128" t="n">
        <f aca="false">AM330-1</f>
        <v>44635</v>
      </c>
      <c r="AN331" s="129" t="str">
        <f aca="false">TEXT(AM331,"дддд")</f>
        <v>вторник</v>
      </c>
      <c r="AO331" s="130" t="n">
        <v>1</v>
      </c>
      <c r="AP331" s="131" t="n">
        <v>1</v>
      </c>
      <c r="AQ331" s="131" t="n">
        <f aca="false">RANDBETWEEN(0,1)</f>
        <v>1</v>
      </c>
      <c r="AR331" s="131" t="n">
        <v>1</v>
      </c>
      <c r="AS331" s="131" t="n">
        <f aca="false">RANDBETWEEN(0,1)</f>
        <v>1</v>
      </c>
      <c r="AT331" s="131" t="n">
        <v>1</v>
      </c>
      <c r="AU331" s="131" t="n">
        <f aca="false">RANDBETWEEN(0,1)</f>
        <v>1</v>
      </c>
      <c r="AV331" s="131" t="n">
        <v>0</v>
      </c>
      <c r="AW331" s="131" t="n">
        <f aca="false">RANDBETWEEN(0,1)</f>
        <v>0</v>
      </c>
      <c r="AX331" s="131" t="n">
        <f aca="false">RANDBETWEEN(0,1)</f>
        <v>0</v>
      </c>
      <c r="AY331" s="131" t="n">
        <f aca="false">RANDBETWEEN(0,1)</f>
        <v>0</v>
      </c>
      <c r="AZ331" s="131" t="n">
        <v>1</v>
      </c>
      <c r="BA331" s="131" t="n">
        <f aca="false">RANDBETWEEN(0,1)</f>
        <v>1</v>
      </c>
      <c r="BB331" s="131" t="n">
        <v>1</v>
      </c>
      <c r="BC331" s="131" t="n">
        <f aca="false">RANDBETWEEN(0,1)</f>
        <v>0</v>
      </c>
      <c r="BD331" s="131" t="n">
        <f aca="false">RANDBETWEEN(0,1)</f>
        <v>1</v>
      </c>
      <c r="BE331" s="132" t="n">
        <f aca="false">RANDBETWEEN(40/6,70/6)/10*$AK$24</f>
        <v>1320</v>
      </c>
      <c r="BF331" s="133" t="n">
        <f aca="false">RANDBETWEEN(60,100)/100</f>
        <v>0.77</v>
      </c>
      <c r="BG331" s="132" t="n">
        <f aca="false">(AO331*$AK$8+AP331*$AK$9+AQ331*$AK$10+AR331*$AK$11+AS331*$AK$12+AT331*$AK$13+AU331*$AK$14+AV331*$AK$15+AW331*$AK$16+AX331*$AK$17+AY331*$AK$18+AZ331*$AK$19+BA331*$AK$20+BB331*$AK$21+BC331*$AK$22+BD331*$AK$23+BE331) * BF331</f>
        <v>7576.8</v>
      </c>
      <c r="BH331" s="133" t="n">
        <f aca="false">RANDBETWEEN(80,100)/100</f>
        <v>0.98</v>
      </c>
      <c r="BI331" s="132" t="n">
        <f aca="false">(AO331*$AK$8+AP331*$AK$9+AQ331*$AK$10+AR331*$AK$11+AS331*$AK$12+AT331*$AK$13+AU331*$AK$14+AV331*$AK$15+AW331*$AK$16+AX331*$AK$17+AY331*$AK$18+AZ331*$AK$19+BA331*$AK$20+BB331*$AK$21+BC331*$AK$22+BD331*$AK$23+BE331) * BH331</f>
        <v>9643.2</v>
      </c>
      <c r="BN331" s="134"/>
      <c r="BO331" s="135"/>
      <c r="BP331" s="156" t="n">
        <f aca="false">M2584</f>
        <v>39843.2996645833</v>
      </c>
      <c r="BQ331" s="157" t="n">
        <f aca="false">AC2584</f>
        <v>12291.278671875</v>
      </c>
      <c r="BT331" s="82" t="e">
        <f aca="false">IF(SUM(CD328:CD331) &gt; 0,0,(SUM(CD328:CD331))/(-$BM$10*1000))</f>
        <v>#VALUE!</v>
      </c>
      <c r="BU331" s="158" t="e">
        <f aca="false">IF(SUM(CE328:CE331) &gt; 0,0,(SUM(CE328:CE331))/(-$BM$10*1000))</f>
        <v>#VALUE!</v>
      </c>
      <c r="BV331" s="140" t="n">
        <f aca="false">QUOTIENT(BW331,$BW$5)</f>
        <v>80</v>
      </c>
      <c r="BW331" s="17" t="n">
        <v>323</v>
      </c>
      <c r="BX331" s="141"/>
      <c r="BY331" s="192" t="s">
        <v>75</v>
      </c>
      <c r="BZ331" s="172" t="e">
        <f aca="true">INDIRECT( ADDRESS(CELL("строка",BG331)-BW331+BV331,68)) * CL331</f>
        <v>#VALUE!</v>
      </c>
      <c r="CA331" s="173" t="e">
        <f aca="true">INDIRECT( ADDRESS(CELL("строка",BG331)-BW331+BV331,59)) * CI331</f>
        <v>#VALUE!</v>
      </c>
      <c r="CB331" s="174" t="e">
        <f aca="true">INDIRECT( ADDRESS(CELL("строка",BG331)-BW331+BV331,69)) * CL331</f>
        <v>#VALUE!</v>
      </c>
      <c r="CC331" s="175" t="e">
        <f aca="true">INDIRECT( ADDRESS(CELL("строка",BG331)-BW331+BV331,61)) *CI331</f>
        <v>#VALUE!</v>
      </c>
      <c r="CD331" s="176" t="e">
        <f aca="false">BZ331-CA331</f>
        <v>#VALUE!</v>
      </c>
      <c r="CE331" s="187" t="e">
        <f aca="false">CB331-CC331</f>
        <v>#VALUE!</v>
      </c>
      <c r="CI331" s="178" t="n">
        <f aca="false">$CI$7</f>
        <v>0.1</v>
      </c>
      <c r="CL331" s="23" t="n">
        <f aca="false">CL327</f>
        <v>0.25</v>
      </c>
    </row>
    <row r="332" customFormat="false" ht="13.25" hidden="false" customHeight="true" outlineLevel="0" collapsed="false">
      <c r="A332" s="151" t="s">
        <v>427</v>
      </c>
      <c r="B332" s="152" t="n">
        <v>-0.8</v>
      </c>
      <c r="C332" s="152" t="n">
        <v>762.1</v>
      </c>
      <c r="D332" s="153" t="n">
        <v>100</v>
      </c>
      <c r="E332" s="154" t="s">
        <v>83</v>
      </c>
      <c r="F332" s="153" t="n">
        <v>3</v>
      </c>
      <c r="G332" s="115" t="n">
        <v>0.15</v>
      </c>
      <c r="H332" s="116" t="n">
        <f aca="false">RANDBETWEEN(80,100)/100</f>
        <v>0.83</v>
      </c>
      <c r="I332" s="117"/>
      <c r="J332" s="118"/>
      <c r="K332" s="119"/>
      <c r="L332" s="118"/>
      <c r="M332" s="179"/>
      <c r="N332" s="121"/>
      <c r="P332" s="121"/>
      <c r="Q332" s="151" t="s">
        <v>427</v>
      </c>
      <c r="R332" s="152" t="n">
        <v>1.2</v>
      </c>
      <c r="S332" s="152" t="n">
        <v>742.9</v>
      </c>
      <c r="T332" s="153" t="n">
        <v>92</v>
      </c>
      <c r="U332" s="154" t="n">
        <v>0</v>
      </c>
      <c r="V332" s="153" t="n">
        <v>0</v>
      </c>
      <c r="W332" s="115" t="n">
        <v>0.9</v>
      </c>
      <c r="X332" s="116" t="n">
        <f aca="false">RANDBETWEEN(80,100)/100</f>
        <v>0.97</v>
      </c>
      <c r="Y332" s="117"/>
      <c r="Z332" s="118"/>
      <c r="AA332" s="119"/>
      <c r="AB332" s="123"/>
      <c r="AC332" s="124"/>
      <c r="AG332" s="186"/>
      <c r="AM332" s="128" t="n">
        <f aca="false">AM331-1</f>
        <v>44634</v>
      </c>
      <c r="AN332" s="129" t="str">
        <f aca="false">TEXT(AM332,"дддд")</f>
        <v>понедельник</v>
      </c>
      <c r="AO332" s="130" t="n">
        <v>1</v>
      </c>
      <c r="AP332" s="131" t="n">
        <v>1</v>
      </c>
      <c r="AQ332" s="131" t="n">
        <f aca="false">RANDBETWEEN(0,1)</f>
        <v>1</v>
      </c>
      <c r="AR332" s="131" t="n">
        <v>1</v>
      </c>
      <c r="AS332" s="131" t="n">
        <f aca="false">RANDBETWEEN(0,1)</f>
        <v>1</v>
      </c>
      <c r="AT332" s="131" t="n">
        <v>1</v>
      </c>
      <c r="AU332" s="131" t="n">
        <f aca="false">RANDBETWEEN(0,1)</f>
        <v>1</v>
      </c>
      <c r="AV332" s="131" t="n">
        <v>0</v>
      </c>
      <c r="AW332" s="131" t="n">
        <f aca="false">RANDBETWEEN(0,1)</f>
        <v>0</v>
      </c>
      <c r="AX332" s="131" t="n">
        <f aca="false">RANDBETWEEN(0,1)</f>
        <v>1</v>
      </c>
      <c r="AY332" s="131" t="n">
        <f aca="false">RANDBETWEEN(0,1)</f>
        <v>1</v>
      </c>
      <c r="AZ332" s="131" t="n">
        <v>1</v>
      </c>
      <c r="BA332" s="131" t="n">
        <f aca="false">RANDBETWEEN(0,1)</f>
        <v>1</v>
      </c>
      <c r="BB332" s="131" t="n">
        <v>1</v>
      </c>
      <c r="BC332" s="131" t="n">
        <f aca="false">RANDBETWEEN(0,1)</f>
        <v>0</v>
      </c>
      <c r="BD332" s="131" t="n">
        <f aca="false">RANDBETWEEN(0,1)</f>
        <v>1</v>
      </c>
      <c r="BE332" s="132" t="n">
        <f aca="false">RANDBETWEEN(40/6,70/6)/10*$AK$24</f>
        <v>1320</v>
      </c>
      <c r="BF332" s="133" t="n">
        <f aca="false">RANDBETWEEN(60,100)/100</f>
        <v>0.99</v>
      </c>
      <c r="BG332" s="132" t="n">
        <f aca="false">(AO332*$AK$8+AP332*$AK$9+AQ332*$AK$10+AR332*$AK$11+AS332*$AK$12+AT332*$AK$13+AU332*$AK$14+AV332*$AK$15+AW332*$AK$16+AX332*$AK$17+AY332*$AK$18+AZ332*$AK$19+BA332*$AK$20+BB332*$AK$21+BC332*$AK$22+BD332*$AK$23+BE332) * BF332</f>
        <v>12038.4</v>
      </c>
      <c r="BH332" s="133" t="n">
        <f aca="false">RANDBETWEEN(80,100)/100</f>
        <v>0.98</v>
      </c>
      <c r="BI332" s="132" t="n">
        <f aca="false">(AO332*$AK$8+AP332*$AK$9+AQ332*$AK$10+AR332*$AK$11+AS332*$AK$12+AT332*$AK$13+AU332*$AK$14+AV332*$AK$15+AW332*$AK$16+AX332*$AK$17+AY332*$AK$18+AZ332*$AK$19+BA332*$AK$20+BB332*$AK$21+BC332*$AK$22+BD332*$AK$23+BE332) * BH332</f>
        <v>11916.8</v>
      </c>
      <c r="BN332" s="134"/>
      <c r="BO332" s="135"/>
      <c r="BP332" s="156" t="n">
        <f aca="false">M2592</f>
        <v>11238.2489083333</v>
      </c>
      <c r="BQ332" s="157" t="n">
        <f aca="false">AC2592</f>
        <v>9778.9761</v>
      </c>
      <c r="BT332" s="82" t="s">
        <v>79</v>
      </c>
      <c r="BU332" s="158"/>
      <c r="BV332" s="140" t="n">
        <f aca="false">QUOTIENT(BW332,$BW$5)</f>
        <v>81</v>
      </c>
      <c r="BW332" s="17" t="n">
        <v>324</v>
      </c>
      <c r="BX332" s="141" t="n">
        <f aca="false">DATE(2023,2,(1-QUOTIENT(BW332,$BW$5)))</f>
        <v>44877</v>
      </c>
      <c r="BY332" s="190" t="s">
        <v>80</v>
      </c>
      <c r="BZ332" s="143" t="e">
        <f aca="true">INDIRECT( ADDRESS(CELL("строка",BG332)-BW332+BV332,68)) * CL332</f>
        <v>#VALUE!</v>
      </c>
      <c r="CA332" s="144" t="e">
        <f aca="true">INDIRECT( ADDRESS(CELL("строка",BG332)-BW332+BV332,59)) *CI332</f>
        <v>#VALUE!</v>
      </c>
      <c r="CB332" s="145" t="e">
        <f aca="true">INDIRECT( ADDRESS(CELL("строка",BG332)-BW332+BV332,69)) * CL332</f>
        <v>#VALUE!</v>
      </c>
      <c r="CC332" s="146" t="e">
        <f aca="true">INDIRECT( ADDRESS(CELL("строка",BG332)-BW332+BV332,61)) *CI332</f>
        <v>#VALUE!</v>
      </c>
      <c r="CD332" s="147" t="e">
        <f aca="false">BZ332-CA332</f>
        <v>#VALUE!</v>
      </c>
      <c r="CE332" s="188" t="e">
        <f aca="false">CB332-CC332</f>
        <v>#VALUE!</v>
      </c>
      <c r="CI332" s="22" t="n">
        <f aca="false">$CI$4</f>
        <v>0.2</v>
      </c>
      <c r="CL332" s="23" t="n">
        <f aca="false">CL328</f>
        <v>0.25</v>
      </c>
    </row>
    <row r="333" customFormat="false" ht="13.25" hidden="false" customHeight="true" outlineLevel="0" collapsed="false">
      <c r="A333" s="151" t="s">
        <v>428</v>
      </c>
      <c r="B333" s="152" t="n">
        <v>0.2</v>
      </c>
      <c r="C333" s="152" t="n">
        <v>762.7</v>
      </c>
      <c r="D333" s="153" t="n">
        <v>100</v>
      </c>
      <c r="E333" s="154" t="s">
        <v>107</v>
      </c>
      <c r="F333" s="153" t="n">
        <v>1.5</v>
      </c>
      <c r="G333" s="115" t="n">
        <v>0.15</v>
      </c>
      <c r="H333" s="116" t="n">
        <f aca="false">RANDBETWEEN(80,100)/100</f>
        <v>0.81</v>
      </c>
      <c r="I333" s="117"/>
      <c r="J333" s="118"/>
      <c r="K333" s="119"/>
      <c r="L333" s="118"/>
      <c r="M333" s="179"/>
      <c r="N333" s="121"/>
      <c r="P333" s="121"/>
      <c r="Q333" s="151" t="s">
        <v>428</v>
      </c>
      <c r="R333" s="152" t="n">
        <v>1.2</v>
      </c>
      <c r="S333" s="152" t="n">
        <v>743.1</v>
      </c>
      <c r="T333" s="153" t="n">
        <v>94</v>
      </c>
      <c r="U333" s="154" t="s">
        <v>91</v>
      </c>
      <c r="V333" s="153" t="n">
        <v>1</v>
      </c>
      <c r="W333" s="115" t="n">
        <v>0.9</v>
      </c>
      <c r="X333" s="116" t="n">
        <f aca="false">RANDBETWEEN(80,100)/100</f>
        <v>0.94</v>
      </c>
      <c r="Y333" s="117"/>
      <c r="Z333" s="118"/>
      <c r="AA333" s="119"/>
      <c r="AB333" s="123"/>
      <c r="AC333" s="124"/>
      <c r="AG333" s="186"/>
      <c r="AM333" s="128" t="n">
        <f aca="false">AM332-1</f>
        <v>44633</v>
      </c>
      <c r="AN333" s="129" t="str">
        <f aca="false">TEXT(AM333,"дддд")</f>
        <v>воскресенье</v>
      </c>
      <c r="AO333" s="130" t="n">
        <v>1</v>
      </c>
      <c r="AP333" s="131" t="n">
        <v>1</v>
      </c>
      <c r="AQ333" s="131" t="n">
        <f aca="false">RANDBETWEEN(0,1)</f>
        <v>0</v>
      </c>
      <c r="AR333" s="131" t="n">
        <v>1</v>
      </c>
      <c r="AS333" s="131" t="n">
        <f aca="false">RANDBETWEEN(0,1)</f>
        <v>0</v>
      </c>
      <c r="AT333" s="131" t="n">
        <v>1</v>
      </c>
      <c r="AU333" s="131" t="n">
        <f aca="false">RANDBETWEEN(0,1)</f>
        <v>1</v>
      </c>
      <c r="AV333" s="131" t="n">
        <v>0</v>
      </c>
      <c r="AW333" s="131" t="n">
        <f aca="false">RANDBETWEEN(0,1)</f>
        <v>1</v>
      </c>
      <c r="AX333" s="131" t="n">
        <f aca="false">RANDBETWEEN(0,1)</f>
        <v>0</v>
      </c>
      <c r="AY333" s="131" t="n">
        <f aca="false">RANDBETWEEN(0,1)</f>
        <v>1</v>
      </c>
      <c r="AZ333" s="131" t="n">
        <v>1</v>
      </c>
      <c r="BA333" s="131" t="n">
        <f aca="false">RANDBETWEEN(0,1)</f>
        <v>0</v>
      </c>
      <c r="BB333" s="131" t="n">
        <v>1</v>
      </c>
      <c r="BC333" s="131" t="n">
        <f aca="false">RANDBETWEEN(0,1)</f>
        <v>0</v>
      </c>
      <c r="BD333" s="131" t="n">
        <f aca="false">RANDBETWEEN(0,1)</f>
        <v>1</v>
      </c>
      <c r="BE333" s="132" t="n">
        <f aca="false">RANDBETWEEN(40/6,70/6)/10*$AK$24</f>
        <v>1200</v>
      </c>
      <c r="BF333" s="133" t="n">
        <f aca="false">RANDBETWEEN(60,100)/100</f>
        <v>0.89</v>
      </c>
      <c r="BG333" s="132" t="n">
        <f aca="false">(AO333*$AK$8+AP333*$AK$9+AQ333*$AK$10+AR333*$AK$11+AS333*$AK$12+AT333*$AK$13+AU333*$AK$14+AV333*$AK$15+AW333*$AK$16+AX333*$AK$17+AY333*$AK$18+AZ333*$AK$19+BA333*$AK$20+BB333*$AK$21+BC333*$AK$22+BD333*$AK$23+BE333) * BF333</f>
        <v>9718.8</v>
      </c>
      <c r="BH333" s="133" t="n">
        <f aca="false">RANDBETWEEN(80,100)/100</f>
        <v>0.86</v>
      </c>
      <c r="BI333" s="132" t="n">
        <f aca="false">(AO333*$AK$8+AP333*$AK$9+AQ333*$AK$10+AR333*$AK$11+AS333*$AK$12+AT333*$AK$13+AU333*$AK$14+AV333*$AK$15+AW333*$AK$16+AX333*$AK$17+AY333*$AK$18+AZ333*$AK$19+BA333*$AK$20+BB333*$AK$21+BC333*$AK$22+BD333*$AK$23+BE333) * BH333</f>
        <v>9391.2</v>
      </c>
      <c r="BN333" s="134"/>
      <c r="BO333" s="135"/>
      <c r="BP333" s="156" t="n">
        <f aca="false">M2600</f>
        <v>8107.56036666667</v>
      </c>
      <c r="BQ333" s="157" t="n">
        <f aca="false">AC2600</f>
        <v>6153.8869125</v>
      </c>
      <c r="BT333" s="82"/>
      <c r="BU333" s="158"/>
      <c r="BV333" s="140" t="n">
        <f aca="false">QUOTIENT(BW333,$BW$5)</f>
        <v>81</v>
      </c>
      <c r="BW333" s="17" t="n">
        <v>325</v>
      </c>
      <c r="BX333" s="141"/>
      <c r="BY333" s="191" t="s">
        <v>84</v>
      </c>
      <c r="BZ333" s="160" t="e">
        <f aca="true">INDIRECT( ADDRESS(CELL("строка",BG333)-BW333+BV333,68)) * CL333</f>
        <v>#VALUE!</v>
      </c>
      <c r="CA333" s="161" t="e">
        <f aca="true">INDIRECT( ADDRESS(CELL("строка",BG333)-BW333+BV333,59)) *CI333</f>
        <v>#VALUE!</v>
      </c>
      <c r="CB333" s="162" t="e">
        <f aca="true">INDIRECT( ADDRESS(CELL("строка",BG333)-BW333+BV333,69)) * CL333</f>
        <v>#VALUE!</v>
      </c>
      <c r="CC333" s="163" t="e">
        <f aca="true">INDIRECT( ADDRESS(CELL("строка",BG333)-BW333+BV333,61)) *CI333</f>
        <v>#VALUE!</v>
      </c>
      <c r="CD333" s="164" t="e">
        <f aca="false">BZ333-CA333</f>
        <v>#VALUE!</v>
      </c>
      <c r="CE333" s="189" t="e">
        <f aca="false">CB333-CC333</f>
        <v>#VALUE!</v>
      </c>
      <c r="CI333" s="22" t="n">
        <f aca="false">$CI$5</f>
        <v>0.3</v>
      </c>
      <c r="CL333" s="23" t="n">
        <f aca="false">CL329</f>
        <v>0.25</v>
      </c>
    </row>
    <row r="334" customFormat="false" ht="13.25" hidden="false" customHeight="true" outlineLevel="0" collapsed="false">
      <c r="A334" s="151" t="s">
        <v>429</v>
      </c>
      <c r="B334" s="152" t="n">
        <v>3.5</v>
      </c>
      <c r="C334" s="152" t="n">
        <v>763.3</v>
      </c>
      <c r="D334" s="153" t="n">
        <v>82</v>
      </c>
      <c r="E334" s="154" t="s">
        <v>83</v>
      </c>
      <c r="F334" s="153" t="n">
        <v>3</v>
      </c>
      <c r="G334" s="115" t="n">
        <v>0.15</v>
      </c>
      <c r="H334" s="116" t="n">
        <f aca="false">RANDBETWEEN(80,100)/100</f>
        <v>0.83</v>
      </c>
      <c r="I334" s="117" t="n">
        <v>0.364803240740741</v>
      </c>
      <c r="J334" s="118" t="n">
        <v>0.364803240740741</v>
      </c>
      <c r="K334" s="119" t="n">
        <f aca="false">(J334 * 24) * $B$3 * $F$3 * (1 - 0.7*AVERAGE(G334:G341)) * AVERAGE(H334:H341)</f>
        <v>7177.5854775</v>
      </c>
      <c r="L334" s="118" t="n">
        <f aca="false">IF(AVERAGE(F334:F341)&gt; $J$3, $B$4*$F$4*AVERAGE(F334:F341)/$B$5*24*AVERAGE(H334:H341), $B$4*$F$4*AVERAGE(F334:F341)/$B$5*24*AVERAGE(H334:H341) * 0.2)</f>
        <v>2094</v>
      </c>
      <c r="M334" s="179" t="n">
        <f aca="false">K334+L334</f>
        <v>9271.5854775</v>
      </c>
      <c r="N334" s="121"/>
      <c r="P334" s="121"/>
      <c r="Q334" s="151" t="s">
        <v>429</v>
      </c>
      <c r="R334" s="152" t="n">
        <v>1.1</v>
      </c>
      <c r="S334" s="152" t="n">
        <v>743.2</v>
      </c>
      <c r="T334" s="153" t="n">
        <v>94</v>
      </c>
      <c r="U334" s="154" t="s">
        <v>101</v>
      </c>
      <c r="V334" s="153" t="n">
        <v>1</v>
      </c>
      <c r="W334" s="115" t="n">
        <v>0.9</v>
      </c>
      <c r="X334" s="116" t="n">
        <f aca="false">RANDBETWEEN(80,100)/100</f>
        <v>0.9</v>
      </c>
      <c r="Y334" s="117" t="n">
        <v>0.291550925925926</v>
      </c>
      <c r="Z334" s="118" t="n">
        <v>0.291550925925926</v>
      </c>
      <c r="AA334" s="119" t="n">
        <f aca="false">(Z334 * 24) * $B$3 * $F$3 * (1 - 0.7 * AVERAGE(W334:W341)) * AVERAGE(X334:X341)</f>
        <v>2788.32308333333</v>
      </c>
      <c r="AB334" s="123" t="n">
        <f aca="false">IF(AVERAGE(V334:V341)&gt; $J$3, $B$4*$F$4*AVERAGE(V334:V341)/$B$5*24*AVERAGE(X334:X341), $B$4*$F$4*AVERAGE(V334:V341)/$B$5*24*AVERAGE(X334:X341) * 0.2)</f>
        <v>1148.8</v>
      </c>
      <c r="AC334" s="124" t="n">
        <f aca="false">AA334+AB334</f>
        <v>3937.12308333333</v>
      </c>
      <c r="AG334" s="186"/>
      <c r="AM334" s="128" t="n">
        <f aca="false">AM333-1</f>
        <v>44632</v>
      </c>
      <c r="AN334" s="129" t="str">
        <f aca="false">TEXT(AM334,"дддд")</f>
        <v>суббота</v>
      </c>
      <c r="AO334" s="130" t="n">
        <v>1</v>
      </c>
      <c r="AP334" s="131" t="n">
        <v>1</v>
      </c>
      <c r="AQ334" s="131" t="n">
        <f aca="false">RANDBETWEEN(0,1)</f>
        <v>0</v>
      </c>
      <c r="AR334" s="131" t="n">
        <v>1</v>
      </c>
      <c r="AS334" s="131" t="n">
        <f aca="false">RANDBETWEEN(0,1)</f>
        <v>1</v>
      </c>
      <c r="AT334" s="131" t="n">
        <v>1</v>
      </c>
      <c r="AU334" s="131" t="n">
        <f aca="false">RANDBETWEEN(0,1)</f>
        <v>0</v>
      </c>
      <c r="AV334" s="131" t="n">
        <v>0</v>
      </c>
      <c r="AW334" s="131" t="n">
        <f aca="false">RANDBETWEEN(0,1)</f>
        <v>1</v>
      </c>
      <c r="AX334" s="131" t="n">
        <f aca="false">RANDBETWEEN(0,1)</f>
        <v>0</v>
      </c>
      <c r="AY334" s="131" t="n">
        <f aca="false">RANDBETWEEN(0,1)</f>
        <v>1</v>
      </c>
      <c r="AZ334" s="131" t="n">
        <v>1</v>
      </c>
      <c r="BA334" s="131" t="n">
        <f aca="false">RANDBETWEEN(0,1)</f>
        <v>0</v>
      </c>
      <c r="BB334" s="131" t="n">
        <v>1</v>
      </c>
      <c r="BC334" s="131" t="n">
        <f aca="false">RANDBETWEEN(0,1)</f>
        <v>1</v>
      </c>
      <c r="BD334" s="131" t="n">
        <f aca="false">RANDBETWEEN(0,1)</f>
        <v>0</v>
      </c>
      <c r="BE334" s="132" t="n">
        <f aca="false">RANDBETWEEN(40/6,70/6)/10*$AK$24</f>
        <v>1080</v>
      </c>
      <c r="BF334" s="133" t="n">
        <f aca="false">RANDBETWEEN(60,100)/100</f>
        <v>0.61</v>
      </c>
      <c r="BG334" s="132" t="n">
        <f aca="false">(AO334*$AK$8+AP334*$AK$9+AQ334*$AK$10+AR334*$AK$11+AS334*$AK$12+AT334*$AK$13+AU334*$AK$14+AV334*$AK$15+AW334*$AK$16+AX334*$AK$17+AY334*$AK$18+AZ334*$AK$19+BA334*$AK$20+BB334*$AK$21+BC334*$AK$22+BD334*$AK$23+BE334) * BF334</f>
        <v>6783.2</v>
      </c>
      <c r="BH334" s="133" t="n">
        <f aca="false">RANDBETWEEN(80,100)/100</f>
        <v>0.93</v>
      </c>
      <c r="BI334" s="132" t="n">
        <f aca="false">(AO334*$AK$8+AP334*$AK$9+AQ334*$AK$10+AR334*$AK$11+AS334*$AK$12+AT334*$AK$13+AU334*$AK$14+AV334*$AK$15+AW334*$AK$16+AX334*$AK$17+AY334*$AK$18+AZ334*$AK$19+BA334*$AK$20+BB334*$AK$21+BC334*$AK$22+BD334*$AK$23+BE334) * BH334</f>
        <v>10341.6</v>
      </c>
      <c r="BN334" s="134"/>
      <c r="BO334" s="135"/>
      <c r="BP334" s="156" t="n">
        <f aca="false">M2608</f>
        <v>36495.7051666667</v>
      </c>
      <c r="BQ334" s="157" t="n">
        <f aca="false">AC2608</f>
        <v>7160.8589</v>
      </c>
      <c r="BT334" s="82"/>
      <c r="BU334" s="158"/>
      <c r="BV334" s="140" t="n">
        <f aca="false">QUOTIENT(BW334,$BW$5)</f>
        <v>81</v>
      </c>
      <c r="BW334" s="17" t="n">
        <v>326</v>
      </c>
      <c r="BX334" s="141"/>
      <c r="BY334" s="191" t="s">
        <v>58</v>
      </c>
      <c r="BZ334" s="160" t="e">
        <f aca="true">INDIRECT( ADDRESS(CELL("строка",BG334)-BW334+BV334,68)) * CL334</f>
        <v>#VALUE!</v>
      </c>
      <c r="CA334" s="161" t="e">
        <f aca="true">INDIRECT( ADDRESS(CELL("строка",BG334)-BW334+BV334,59)) *CI334</f>
        <v>#VALUE!</v>
      </c>
      <c r="CB334" s="162" t="e">
        <f aca="true">INDIRECT( ADDRESS(CELL("строка",BG334)-BW334+BV334,69)) * CL334</f>
        <v>#VALUE!</v>
      </c>
      <c r="CC334" s="163" t="e">
        <f aca="true">INDIRECT( ADDRESS(CELL("строка",BG334)-BW334+BV334,61)) *CI334</f>
        <v>#VALUE!</v>
      </c>
      <c r="CD334" s="164" t="e">
        <f aca="false">BZ334-CA334</f>
        <v>#VALUE!</v>
      </c>
      <c r="CE334" s="189" t="e">
        <f aca="false">CB334-CC334</f>
        <v>#VALUE!</v>
      </c>
      <c r="CI334" s="22" t="n">
        <f aca="false">$CI$6</f>
        <v>0.4</v>
      </c>
      <c r="CL334" s="23" t="n">
        <f aca="false">CL330</f>
        <v>0.25</v>
      </c>
    </row>
    <row r="335" customFormat="false" ht="13.25" hidden="false" customHeight="true" outlineLevel="0" collapsed="false">
      <c r="A335" s="151" t="s">
        <v>430</v>
      </c>
      <c r="B335" s="152" t="n">
        <v>5.2</v>
      </c>
      <c r="C335" s="152" t="n">
        <v>763.8</v>
      </c>
      <c r="D335" s="153" t="n">
        <v>81</v>
      </c>
      <c r="E335" s="154" t="s">
        <v>83</v>
      </c>
      <c r="F335" s="153" t="n">
        <v>1.5</v>
      </c>
      <c r="G335" s="115" t="n">
        <v>0.15</v>
      </c>
      <c r="H335" s="116" t="n">
        <f aca="false">RANDBETWEEN(80,100)/100</f>
        <v>0.95</v>
      </c>
      <c r="I335" s="117"/>
      <c r="J335" s="118"/>
      <c r="K335" s="119"/>
      <c r="L335" s="118"/>
      <c r="M335" s="179"/>
      <c r="N335" s="121"/>
      <c r="P335" s="121"/>
      <c r="Q335" s="151" t="s">
        <v>430</v>
      </c>
      <c r="R335" s="152" t="n">
        <v>1</v>
      </c>
      <c r="S335" s="152" t="n">
        <v>742.9</v>
      </c>
      <c r="T335" s="153" t="n">
        <v>94</v>
      </c>
      <c r="U335" s="154" t="s">
        <v>101</v>
      </c>
      <c r="V335" s="153" t="n">
        <v>1</v>
      </c>
      <c r="W335" s="115" t="n">
        <v>0.9</v>
      </c>
      <c r="X335" s="116" t="n">
        <f aca="false">RANDBETWEEN(80,100)/100</f>
        <v>0.81</v>
      </c>
      <c r="Y335" s="117"/>
      <c r="Z335" s="118"/>
      <c r="AA335" s="119"/>
      <c r="AB335" s="123"/>
      <c r="AC335" s="124"/>
      <c r="AG335" s="186"/>
      <c r="AM335" s="128" t="n">
        <f aca="false">AM334-1</f>
        <v>44631</v>
      </c>
      <c r="AN335" s="129" t="str">
        <f aca="false">TEXT(AM335,"дддд")</f>
        <v>пятница</v>
      </c>
      <c r="AO335" s="130" t="n">
        <v>1</v>
      </c>
      <c r="AP335" s="131" t="n">
        <v>1</v>
      </c>
      <c r="AQ335" s="131" t="n">
        <f aca="false">RANDBETWEEN(0,1)</f>
        <v>0</v>
      </c>
      <c r="AR335" s="131" t="n">
        <v>1</v>
      </c>
      <c r="AS335" s="131" t="n">
        <f aca="false">RANDBETWEEN(0,1)</f>
        <v>0</v>
      </c>
      <c r="AT335" s="131" t="n">
        <v>1</v>
      </c>
      <c r="AU335" s="131" t="n">
        <f aca="false">RANDBETWEEN(0,1)</f>
        <v>1</v>
      </c>
      <c r="AV335" s="131" t="n">
        <v>0</v>
      </c>
      <c r="AW335" s="131" t="n">
        <f aca="false">RANDBETWEEN(0,1)</f>
        <v>0</v>
      </c>
      <c r="AX335" s="131" t="n">
        <f aca="false">RANDBETWEEN(0,1)</f>
        <v>0</v>
      </c>
      <c r="AY335" s="131" t="n">
        <f aca="false">RANDBETWEEN(0,1)</f>
        <v>0</v>
      </c>
      <c r="AZ335" s="131" t="n">
        <v>1</v>
      </c>
      <c r="BA335" s="131" t="n">
        <f aca="false">RANDBETWEEN(0,1)</f>
        <v>1</v>
      </c>
      <c r="BB335" s="131" t="n">
        <v>1</v>
      </c>
      <c r="BC335" s="131" t="n">
        <f aca="false">RANDBETWEEN(0,1)</f>
        <v>0</v>
      </c>
      <c r="BD335" s="131" t="n">
        <f aca="false">RANDBETWEEN(0,1)</f>
        <v>1</v>
      </c>
      <c r="BE335" s="132" t="n">
        <f aca="false">RANDBETWEEN(40/6,70/6)/10*$AK$24</f>
        <v>1080</v>
      </c>
      <c r="BF335" s="133" t="n">
        <f aca="false">RANDBETWEEN(60,100)/100</f>
        <v>0.97</v>
      </c>
      <c r="BG335" s="132" t="n">
        <f aca="false">(AO335*$AK$8+AP335*$AK$9+AQ335*$AK$10+AR335*$AK$11+AS335*$AK$12+AT335*$AK$13+AU335*$AK$14+AV335*$AK$15+AW335*$AK$16+AX335*$AK$17+AY335*$AK$18+AZ335*$AK$19+BA335*$AK$20+BB335*$AK$21+BC335*$AK$22+BD335*$AK$23+BE335) * BF335</f>
        <v>8342</v>
      </c>
      <c r="BH335" s="133" t="n">
        <f aca="false">RANDBETWEEN(80,100)/100</f>
        <v>0.83</v>
      </c>
      <c r="BI335" s="132" t="n">
        <f aca="false">(AO335*$AK$8+AP335*$AK$9+AQ335*$AK$10+AR335*$AK$11+AS335*$AK$12+AT335*$AK$13+AU335*$AK$14+AV335*$AK$15+AW335*$AK$16+AX335*$AK$17+AY335*$AK$18+AZ335*$AK$19+BA335*$AK$20+BB335*$AK$21+BC335*$AK$22+BD335*$AK$23+BE335) * BH335</f>
        <v>7138</v>
      </c>
      <c r="BN335" s="134"/>
      <c r="BO335" s="135"/>
      <c r="BP335" s="156" t="n">
        <f aca="false">M2616</f>
        <v>48519.4347916667</v>
      </c>
      <c r="BQ335" s="157" t="n">
        <f aca="false">AC2616</f>
        <v>12137.1870659722</v>
      </c>
      <c r="BT335" s="82" t="e">
        <f aca="false">IF(SUM(CD332:CD335) &gt; 0,0,(SUM(CD332:CD335))/(-$BM$10*1000))</f>
        <v>#VALUE!</v>
      </c>
      <c r="BU335" s="158" t="e">
        <f aca="false">IF(SUM(CE332:CE335) &gt; 0,0,(SUM(CE332:CE335))/(-$BM$10*1000))</f>
        <v>#VALUE!</v>
      </c>
      <c r="BV335" s="140" t="n">
        <f aca="false">QUOTIENT(BW335,$BW$5)</f>
        <v>81</v>
      </c>
      <c r="BW335" s="17" t="n">
        <v>327</v>
      </c>
      <c r="BX335" s="141"/>
      <c r="BY335" s="192" t="s">
        <v>75</v>
      </c>
      <c r="BZ335" s="172" t="e">
        <f aca="true">INDIRECT( ADDRESS(CELL("строка",BG335)-BW335+BV335,68)) * CL335</f>
        <v>#VALUE!</v>
      </c>
      <c r="CA335" s="173" t="e">
        <f aca="true">INDIRECT( ADDRESS(CELL("строка",BG335)-BW335+BV335,59)) * CI335</f>
        <v>#VALUE!</v>
      </c>
      <c r="CB335" s="174" t="e">
        <f aca="true">INDIRECT( ADDRESS(CELL("строка",BG335)-BW335+BV335,69)) * CL335</f>
        <v>#VALUE!</v>
      </c>
      <c r="CC335" s="175" t="e">
        <f aca="true">INDIRECT( ADDRESS(CELL("строка",BG335)-BW335+BV335,61)) *CI335</f>
        <v>#VALUE!</v>
      </c>
      <c r="CD335" s="176" t="e">
        <f aca="false">BZ335-CA335</f>
        <v>#VALUE!</v>
      </c>
      <c r="CE335" s="187" t="e">
        <f aca="false">CB335-CC335</f>
        <v>#VALUE!</v>
      </c>
      <c r="CI335" s="178" t="n">
        <f aca="false">$CI$7</f>
        <v>0.1</v>
      </c>
      <c r="CL335" s="23" t="n">
        <f aca="false">CL331</f>
        <v>0.25</v>
      </c>
    </row>
    <row r="336" customFormat="false" ht="13.25" hidden="false" customHeight="true" outlineLevel="0" collapsed="false">
      <c r="A336" s="151" t="s">
        <v>431</v>
      </c>
      <c r="B336" s="152" t="n">
        <v>9.6</v>
      </c>
      <c r="C336" s="152" t="n">
        <v>763.9</v>
      </c>
      <c r="D336" s="153" t="n">
        <v>62</v>
      </c>
      <c r="E336" s="154" t="s">
        <v>78</v>
      </c>
      <c r="F336" s="153" t="n">
        <v>3</v>
      </c>
      <c r="G336" s="115" t="n">
        <v>0.25</v>
      </c>
      <c r="H336" s="116" t="n">
        <f aca="false">RANDBETWEEN(80,100)/100</f>
        <v>0.82</v>
      </c>
      <c r="I336" s="117"/>
      <c r="J336" s="118"/>
      <c r="K336" s="119"/>
      <c r="L336" s="118"/>
      <c r="M336" s="179"/>
      <c r="N336" s="121"/>
      <c r="P336" s="121"/>
      <c r="Q336" s="151" t="s">
        <v>431</v>
      </c>
      <c r="R336" s="152" t="n">
        <v>1.1</v>
      </c>
      <c r="S336" s="152" t="n">
        <v>742.2</v>
      </c>
      <c r="T336" s="153" t="n">
        <v>96</v>
      </c>
      <c r="U336" s="154" t="s">
        <v>101</v>
      </c>
      <c r="V336" s="153" t="n">
        <v>1</v>
      </c>
      <c r="W336" s="115" t="n">
        <v>0.9</v>
      </c>
      <c r="X336" s="116" t="n">
        <f aca="false">RANDBETWEEN(80,100)/100</f>
        <v>0.85</v>
      </c>
      <c r="Y336" s="117"/>
      <c r="Z336" s="118"/>
      <c r="AA336" s="119"/>
      <c r="AB336" s="123"/>
      <c r="AC336" s="124"/>
      <c r="AG336" s="186"/>
      <c r="AM336" s="128" t="n">
        <f aca="false">AM335-1</f>
        <v>44630</v>
      </c>
      <c r="AN336" s="129" t="str">
        <f aca="false">TEXT(AM336,"дддд")</f>
        <v>четверг</v>
      </c>
      <c r="AO336" s="130" t="n">
        <v>1</v>
      </c>
      <c r="AP336" s="131" t="n">
        <v>1</v>
      </c>
      <c r="AQ336" s="131" t="n">
        <f aca="false">RANDBETWEEN(0,1)</f>
        <v>1</v>
      </c>
      <c r="AR336" s="131" t="n">
        <v>1</v>
      </c>
      <c r="AS336" s="131" t="n">
        <f aca="false">RANDBETWEEN(0,1)</f>
        <v>0</v>
      </c>
      <c r="AT336" s="131" t="n">
        <v>1</v>
      </c>
      <c r="AU336" s="131" t="n">
        <f aca="false">RANDBETWEEN(0,1)</f>
        <v>1</v>
      </c>
      <c r="AV336" s="131" t="n">
        <v>0</v>
      </c>
      <c r="AW336" s="131" t="n">
        <f aca="false">RANDBETWEEN(0,1)</f>
        <v>0</v>
      </c>
      <c r="AX336" s="131" t="n">
        <f aca="false">RANDBETWEEN(0,1)</f>
        <v>1</v>
      </c>
      <c r="AY336" s="131" t="n">
        <f aca="false">RANDBETWEEN(0,1)</f>
        <v>1</v>
      </c>
      <c r="AZ336" s="131" t="n">
        <v>1</v>
      </c>
      <c r="BA336" s="131" t="n">
        <f aca="false">RANDBETWEEN(0,1)</f>
        <v>0</v>
      </c>
      <c r="BB336" s="131" t="n">
        <v>1</v>
      </c>
      <c r="BC336" s="131" t="n">
        <f aca="false">RANDBETWEEN(0,1)</f>
        <v>1</v>
      </c>
      <c r="BD336" s="131" t="n">
        <f aca="false">RANDBETWEEN(0,1)</f>
        <v>1</v>
      </c>
      <c r="BE336" s="132" t="n">
        <f aca="false">RANDBETWEEN(40/6,70/6)/10*$AK$24</f>
        <v>1080</v>
      </c>
      <c r="BF336" s="133" t="n">
        <f aca="false">RANDBETWEEN(60,100)/100</f>
        <v>0.71</v>
      </c>
      <c r="BG336" s="132" t="n">
        <f aca="false">(AO336*$AK$8+AP336*$AK$9+AQ336*$AK$10+AR336*$AK$11+AS336*$AK$12+AT336*$AK$13+AU336*$AK$14+AV336*$AK$15+AW336*$AK$16+AX336*$AK$17+AY336*$AK$18+AZ336*$AK$19+BA336*$AK$20+BB336*$AK$21+BC336*$AK$22+BD336*$AK$23+BE336) * BF336</f>
        <v>7597</v>
      </c>
      <c r="BH336" s="133" t="n">
        <f aca="false">RANDBETWEEN(80,100)/100</f>
        <v>0.92</v>
      </c>
      <c r="BI336" s="132" t="n">
        <f aca="false">(AO336*$AK$8+AP336*$AK$9+AQ336*$AK$10+AR336*$AK$11+AS336*$AK$12+AT336*$AK$13+AU336*$AK$14+AV336*$AK$15+AW336*$AK$16+AX336*$AK$17+AY336*$AK$18+AZ336*$AK$19+BA336*$AK$20+BB336*$AK$21+BC336*$AK$22+BD336*$AK$23+BE336) * BH336</f>
        <v>9844</v>
      </c>
      <c r="BN336" s="134"/>
      <c r="BO336" s="135"/>
      <c r="BP336" s="156" t="n">
        <f aca="false">M2624</f>
        <v>35541.02750625</v>
      </c>
      <c r="BQ336" s="157" t="n">
        <f aca="false">AC2624</f>
        <v>12057.97349375</v>
      </c>
      <c r="BT336" s="82" t="s">
        <v>79</v>
      </c>
      <c r="BU336" s="158"/>
      <c r="BV336" s="140" t="n">
        <f aca="false">QUOTIENT(BW336,$BW$5)</f>
        <v>82</v>
      </c>
      <c r="BW336" s="17" t="n">
        <v>328</v>
      </c>
      <c r="BX336" s="141" t="n">
        <f aca="false">DATE(2023,2,(1-QUOTIENT(BW336,$BW$5)))</f>
        <v>44876</v>
      </c>
      <c r="BY336" s="190" t="s">
        <v>80</v>
      </c>
      <c r="BZ336" s="143" t="e">
        <f aca="true">INDIRECT( ADDRESS(CELL("строка",BG336)-BW336+BV336,68)) * CL336</f>
        <v>#VALUE!</v>
      </c>
      <c r="CA336" s="144" t="e">
        <f aca="true">INDIRECT( ADDRESS(CELL("строка",BG336)-BW336+BV336,59)) *CI336</f>
        <v>#VALUE!</v>
      </c>
      <c r="CB336" s="145" t="e">
        <f aca="true">INDIRECT( ADDRESS(CELL("строка",BG336)-BW336+BV336,69)) * CL336</f>
        <v>#VALUE!</v>
      </c>
      <c r="CC336" s="146" t="e">
        <f aca="true">INDIRECT( ADDRESS(CELL("строка",BG336)-BW336+BV336,61)) *CI336</f>
        <v>#VALUE!</v>
      </c>
      <c r="CD336" s="147" t="e">
        <f aca="false">BZ336-CA336</f>
        <v>#VALUE!</v>
      </c>
      <c r="CE336" s="188" t="e">
        <f aca="false">CB336-CC336</f>
        <v>#VALUE!</v>
      </c>
      <c r="CI336" s="22" t="n">
        <f aca="false">$CI$4</f>
        <v>0.2</v>
      </c>
      <c r="CL336" s="23" t="n">
        <f aca="false">CL332</f>
        <v>0.25</v>
      </c>
    </row>
    <row r="337" customFormat="false" ht="13.25" hidden="false" customHeight="true" outlineLevel="0" collapsed="false">
      <c r="A337" s="151" t="s">
        <v>432</v>
      </c>
      <c r="B337" s="152" t="n">
        <v>6.8</v>
      </c>
      <c r="C337" s="152" t="n">
        <v>765</v>
      </c>
      <c r="D337" s="153" t="n">
        <v>76</v>
      </c>
      <c r="E337" s="154" t="s">
        <v>78</v>
      </c>
      <c r="F337" s="153" t="n">
        <v>3</v>
      </c>
      <c r="G337" s="115" t="n">
        <v>0.25</v>
      </c>
      <c r="H337" s="116" t="n">
        <f aca="false">RANDBETWEEN(80,100)/100</f>
        <v>1</v>
      </c>
      <c r="I337" s="117"/>
      <c r="J337" s="118"/>
      <c r="K337" s="119"/>
      <c r="L337" s="118"/>
      <c r="M337" s="179"/>
      <c r="N337" s="121"/>
      <c r="P337" s="121"/>
      <c r="Q337" s="151" t="s">
        <v>432</v>
      </c>
      <c r="R337" s="152" t="n">
        <v>1.3</v>
      </c>
      <c r="S337" s="152" t="n">
        <v>741.8</v>
      </c>
      <c r="T337" s="153" t="n">
        <v>93</v>
      </c>
      <c r="U337" s="154" t="s">
        <v>101</v>
      </c>
      <c r="V337" s="153" t="n">
        <v>1</v>
      </c>
      <c r="W337" s="115" t="n">
        <v>0.9</v>
      </c>
      <c r="X337" s="116" t="n">
        <f aca="false">RANDBETWEEN(80,100)/100</f>
        <v>1</v>
      </c>
      <c r="Y337" s="117"/>
      <c r="Z337" s="118"/>
      <c r="AA337" s="119"/>
      <c r="AB337" s="123"/>
      <c r="AC337" s="124"/>
      <c r="AG337" s="186"/>
      <c r="AM337" s="128" t="n">
        <f aca="false">AM336-1</f>
        <v>44629</v>
      </c>
      <c r="AN337" s="129" t="str">
        <f aca="false">TEXT(AM337,"дддд")</f>
        <v>среда</v>
      </c>
      <c r="AO337" s="130" t="n">
        <v>1</v>
      </c>
      <c r="AP337" s="131" t="n">
        <v>1</v>
      </c>
      <c r="AQ337" s="131" t="n">
        <f aca="false">RANDBETWEEN(0,1)</f>
        <v>0</v>
      </c>
      <c r="AR337" s="131" t="n">
        <v>1</v>
      </c>
      <c r="AS337" s="131" t="n">
        <f aca="false">RANDBETWEEN(0,1)</f>
        <v>1</v>
      </c>
      <c r="AT337" s="131" t="n">
        <v>1</v>
      </c>
      <c r="AU337" s="131" t="n">
        <f aca="false">RANDBETWEEN(0,1)</f>
        <v>0</v>
      </c>
      <c r="AV337" s="131" t="n">
        <v>0</v>
      </c>
      <c r="AW337" s="131" t="n">
        <f aca="false">RANDBETWEEN(0,1)</f>
        <v>1</v>
      </c>
      <c r="AX337" s="131" t="n">
        <f aca="false">RANDBETWEEN(0,1)</f>
        <v>0</v>
      </c>
      <c r="AY337" s="131" t="n">
        <f aca="false">RANDBETWEEN(0,1)</f>
        <v>0</v>
      </c>
      <c r="AZ337" s="131" t="n">
        <v>1</v>
      </c>
      <c r="BA337" s="131" t="n">
        <f aca="false">RANDBETWEEN(0,1)</f>
        <v>1</v>
      </c>
      <c r="BB337" s="131" t="n">
        <v>1</v>
      </c>
      <c r="BC337" s="131" t="n">
        <f aca="false">RANDBETWEEN(0,1)</f>
        <v>1</v>
      </c>
      <c r="BD337" s="131" t="n">
        <f aca="false">RANDBETWEEN(0,1)</f>
        <v>1</v>
      </c>
      <c r="BE337" s="132" t="n">
        <f aca="false">RANDBETWEEN(40/6,70/6)/10*$AK$24</f>
        <v>1320</v>
      </c>
      <c r="BF337" s="133" t="n">
        <f aca="false">RANDBETWEEN(60,100)/100</f>
        <v>0.93</v>
      </c>
      <c r="BG337" s="132" t="n">
        <f aca="false">(AO337*$AK$8+AP337*$AK$9+AQ337*$AK$10+AR337*$AK$11+AS337*$AK$12+AT337*$AK$13+AU337*$AK$14+AV337*$AK$15+AW337*$AK$16+AX337*$AK$17+AY337*$AK$18+AZ337*$AK$19+BA337*$AK$20+BB337*$AK$21+BC337*$AK$22+BD337*$AK$23+BE337) * BF337</f>
        <v>10192.8</v>
      </c>
      <c r="BH337" s="133" t="n">
        <f aca="false">RANDBETWEEN(80,100)/100</f>
        <v>0.92</v>
      </c>
      <c r="BI337" s="132" t="n">
        <f aca="false">(AO337*$AK$8+AP337*$AK$9+AQ337*$AK$10+AR337*$AK$11+AS337*$AK$12+AT337*$AK$13+AU337*$AK$14+AV337*$AK$15+AW337*$AK$16+AX337*$AK$17+AY337*$AK$18+AZ337*$AK$19+BA337*$AK$20+BB337*$AK$21+BC337*$AK$22+BD337*$AK$23+BE337) * BH337</f>
        <v>10083.2</v>
      </c>
      <c r="BN337" s="134"/>
      <c r="BO337" s="135"/>
      <c r="BP337" s="156" t="n">
        <f aca="false">M2632</f>
        <v>7267.05</v>
      </c>
      <c r="BQ337" s="157" t="n">
        <f aca="false">AC2632</f>
        <v>10479.349</v>
      </c>
      <c r="BT337" s="82"/>
      <c r="BU337" s="158"/>
      <c r="BV337" s="140" t="n">
        <f aca="false">QUOTIENT(BW337,$BW$5)</f>
        <v>82</v>
      </c>
      <c r="BW337" s="17" t="n">
        <v>329</v>
      </c>
      <c r="BX337" s="141"/>
      <c r="BY337" s="191" t="s">
        <v>84</v>
      </c>
      <c r="BZ337" s="160" t="e">
        <f aca="true">INDIRECT( ADDRESS(CELL("строка",BG337)-BW337+BV337,68)) * CL337</f>
        <v>#VALUE!</v>
      </c>
      <c r="CA337" s="161" t="e">
        <f aca="true">INDIRECT( ADDRESS(CELL("строка",BG337)-BW337+BV337,59)) *CI337</f>
        <v>#VALUE!</v>
      </c>
      <c r="CB337" s="162" t="e">
        <f aca="true">INDIRECT( ADDRESS(CELL("строка",BG337)-BW337+BV337,69)) * CL337</f>
        <v>#VALUE!</v>
      </c>
      <c r="CC337" s="163" t="e">
        <f aca="true">INDIRECT( ADDRESS(CELL("строка",BG337)-BW337+BV337,61)) *CI337</f>
        <v>#VALUE!</v>
      </c>
      <c r="CD337" s="164" t="e">
        <f aca="false">BZ337-CA337</f>
        <v>#VALUE!</v>
      </c>
      <c r="CE337" s="189" t="e">
        <f aca="false">CB337-CC337</f>
        <v>#VALUE!</v>
      </c>
      <c r="CI337" s="22" t="n">
        <f aca="false">$CI$5</f>
        <v>0.3</v>
      </c>
      <c r="CL337" s="23" t="n">
        <f aca="false">CL333</f>
        <v>0.25</v>
      </c>
    </row>
    <row r="338" customFormat="false" ht="13.25" hidden="false" customHeight="true" outlineLevel="0" collapsed="false">
      <c r="A338" s="151" t="s">
        <v>433</v>
      </c>
      <c r="B338" s="152" t="n">
        <v>-0.6</v>
      </c>
      <c r="C338" s="152" t="n">
        <v>765.6</v>
      </c>
      <c r="D338" s="153" t="n">
        <v>100</v>
      </c>
      <c r="E338" s="154" t="s">
        <v>78</v>
      </c>
      <c r="F338" s="153" t="n">
        <v>1.5</v>
      </c>
      <c r="G338" s="182" t="s">
        <v>110</v>
      </c>
      <c r="H338" s="116" t="n">
        <f aca="false">RANDBETWEEN(80,100)/100</f>
        <v>0.87</v>
      </c>
      <c r="I338" s="117"/>
      <c r="J338" s="118"/>
      <c r="K338" s="119"/>
      <c r="L338" s="118"/>
      <c r="M338" s="179"/>
      <c r="N338" s="121"/>
      <c r="P338" s="121"/>
      <c r="Q338" s="151" t="s">
        <v>433</v>
      </c>
      <c r="R338" s="152" t="n">
        <v>1.2</v>
      </c>
      <c r="S338" s="152" t="n">
        <v>741.7</v>
      </c>
      <c r="T338" s="153" t="n">
        <v>94</v>
      </c>
      <c r="U338" s="154" t="s">
        <v>101</v>
      </c>
      <c r="V338" s="153" t="n">
        <v>1</v>
      </c>
      <c r="W338" s="115" t="n">
        <v>0.9</v>
      </c>
      <c r="X338" s="116" t="n">
        <f aca="false">RANDBETWEEN(80,100)/100</f>
        <v>0.85</v>
      </c>
      <c r="Y338" s="117"/>
      <c r="Z338" s="118"/>
      <c r="AA338" s="119"/>
      <c r="AB338" s="123"/>
      <c r="AC338" s="124"/>
      <c r="AG338" s="186"/>
      <c r="AM338" s="128" t="n">
        <f aca="false">AM337-1</f>
        <v>44628</v>
      </c>
      <c r="AN338" s="129" t="str">
        <f aca="false">TEXT(AM338,"дддд")</f>
        <v>вторник</v>
      </c>
      <c r="AO338" s="130" t="n">
        <v>1</v>
      </c>
      <c r="AP338" s="131" t="n">
        <v>1</v>
      </c>
      <c r="AQ338" s="131" t="n">
        <f aca="false">RANDBETWEEN(0,1)</f>
        <v>0</v>
      </c>
      <c r="AR338" s="131" t="n">
        <v>1</v>
      </c>
      <c r="AS338" s="131" t="n">
        <f aca="false">RANDBETWEEN(0,1)</f>
        <v>1</v>
      </c>
      <c r="AT338" s="131" t="n">
        <v>1</v>
      </c>
      <c r="AU338" s="131" t="n">
        <f aca="false">RANDBETWEEN(0,1)</f>
        <v>1</v>
      </c>
      <c r="AV338" s="131" t="n">
        <v>0</v>
      </c>
      <c r="AW338" s="131" t="n">
        <f aca="false">RANDBETWEEN(0,1)</f>
        <v>1</v>
      </c>
      <c r="AX338" s="131" t="n">
        <f aca="false">RANDBETWEEN(0,1)</f>
        <v>1</v>
      </c>
      <c r="AY338" s="131" t="n">
        <f aca="false">RANDBETWEEN(0,1)</f>
        <v>1</v>
      </c>
      <c r="AZ338" s="131" t="n">
        <v>1</v>
      </c>
      <c r="BA338" s="131" t="n">
        <f aca="false">RANDBETWEEN(0,1)</f>
        <v>0</v>
      </c>
      <c r="BB338" s="131" t="n">
        <v>1</v>
      </c>
      <c r="BC338" s="131" t="n">
        <f aca="false">RANDBETWEEN(0,1)</f>
        <v>1</v>
      </c>
      <c r="BD338" s="131" t="n">
        <f aca="false">RANDBETWEEN(0,1)</f>
        <v>0</v>
      </c>
      <c r="BE338" s="132" t="n">
        <f aca="false">RANDBETWEEN(40/6,70/6)/10*$AK$24</f>
        <v>840</v>
      </c>
      <c r="BF338" s="133" t="n">
        <f aca="false">RANDBETWEEN(60,100)/100</f>
        <v>0.9</v>
      </c>
      <c r="BG338" s="132" t="n">
        <f aca="false">(AO338*$AK$8+AP338*$AK$9+AQ338*$AK$10+AR338*$AK$11+AS338*$AK$12+AT338*$AK$13+AU338*$AK$14+AV338*$AK$15+AW338*$AK$16+AX338*$AK$17+AY338*$AK$18+AZ338*$AK$19+BA338*$AK$20+BB338*$AK$21+BC338*$AK$22+BD338*$AK$23+BE338) * BF338</f>
        <v>11034</v>
      </c>
      <c r="BH338" s="133" t="n">
        <f aca="false">RANDBETWEEN(80,100)/100</f>
        <v>0.87</v>
      </c>
      <c r="BI338" s="132" t="n">
        <f aca="false">(AO338*$AK$8+AP338*$AK$9+AQ338*$AK$10+AR338*$AK$11+AS338*$AK$12+AT338*$AK$13+AU338*$AK$14+AV338*$AK$15+AW338*$AK$16+AX338*$AK$17+AY338*$AK$18+AZ338*$AK$19+BA338*$AK$20+BB338*$AK$21+BC338*$AK$22+BD338*$AK$23+BE338) * BH338</f>
        <v>10666.2</v>
      </c>
      <c r="BN338" s="134"/>
      <c r="BO338" s="135"/>
      <c r="BP338" s="156" t="n">
        <f aca="false">M2640</f>
        <v>28061.6307890625</v>
      </c>
      <c r="BQ338" s="157" t="n">
        <f aca="false">AC2640</f>
        <v>6901.61681614583</v>
      </c>
      <c r="BT338" s="82"/>
      <c r="BU338" s="158"/>
      <c r="BV338" s="140" t="n">
        <f aca="false">QUOTIENT(BW338,$BW$5)</f>
        <v>82</v>
      </c>
      <c r="BW338" s="17" t="n">
        <v>330</v>
      </c>
      <c r="BX338" s="141"/>
      <c r="BY338" s="191" t="s">
        <v>58</v>
      </c>
      <c r="BZ338" s="160" t="e">
        <f aca="true">INDIRECT( ADDRESS(CELL("строка",BG338)-BW338+BV338,68)) * CL338</f>
        <v>#VALUE!</v>
      </c>
      <c r="CA338" s="161" t="e">
        <f aca="true">INDIRECT( ADDRESS(CELL("строка",BG338)-BW338+BV338,59)) *CI338</f>
        <v>#VALUE!</v>
      </c>
      <c r="CB338" s="162" t="e">
        <f aca="true">INDIRECT( ADDRESS(CELL("строка",BG338)-BW338+BV338,69)) * CL338</f>
        <v>#VALUE!</v>
      </c>
      <c r="CC338" s="163" t="e">
        <f aca="true">INDIRECT( ADDRESS(CELL("строка",BG338)-BW338+BV338,61)) *CI338</f>
        <v>#VALUE!</v>
      </c>
      <c r="CD338" s="164" t="e">
        <f aca="false">BZ338-CA338</f>
        <v>#VALUE!</v>
      </c>
      <c r="CE338" s="189" t="e">
        <f aca="false">CB338-CC338</f>
        <v>#VALUE!</v>
      </c>
      <c r="CI338" s="22" t="n">
        <f aca="false">$CI$6</f>
        <v>0.4</v>
      </c>
      <c r="CL338" s="23" t="n">
        <f aca="false">CL334</f>
        <v>0.25</v>
      </c>
    </row>
    <row r="339" customFormat="false" ht="13.25" hidden="false" customHeight="true" outlineLevel="0" collapsed="false">
      <c r="A339" s="151" t="s">
        <v>434</v>
      </c>
      <c r="B339" s="152" t="n">
        <v>-1</v>
      </c>
      <c r="C339" s="152" t="n">
        <v>765.3</v>
      </c>
      <c r="D339" s="153" t="n">
        <v>100</v>
      </c>
      <c r="E339" s="154" t="s">
        <v>91</v>
      </c>
      <c r="F339" s="153" t="n">
        <v>1.5</v>
      </c>
      <c r="G339" s="182" t="s">
        <v>110</v>
      </c>
      <c r="H339" s="116" t="n">
        <f aca="false">RANDBETWEEN(80,100)/100</f>
        <v>0.87</v>
      </c>
      <c r="I339" s="117"/>
      <c r="J339" s="118"/>
      <c r="K339" s="119"/>
      <c r="L339" s="118"/>
      <c r="M339" s="179"/>
      <c r="N339" s="121"/>
      <c r="P339" s="121"/>
      <c r="Q339" s="151" t="s">
        <v>434</v>
      </c>
      <c r="R339" s="152" t="n">
        <v>0.9</v>
      </c>
      <c r="S339" s="152" t="n">
        <v>741.5</v>
      </c>
      <c r="T339" s="153" t="n">
        <v>94</v>
      </c>
      <c r="U339" s="154" t="s">
        <v>101</v>
      </c>
      <c r="V339" s="153" t="n">
        <v>1</v>
      </c>
      <c r="W339" s="115" t="n">
        <v>0.9</v>
      </c>
      <c r="X339" s="116" t="n">
        <f aca="false">RANDBETWEEN(80,100)/100</f>
        <v>0.96</v>
      </c>
      <c r="Y339" s="117"/>
      <c r="Z339" s="118"/>
      <c r="AA339" s="119"/>
      <c r="AB339" s="123"/>
      <c r="AC339" s="124"/>
      <c r="AG339" s="186"/>
      <c r="AM339" s="128" t="n">
        <f aca="false">AM338-1</f>
        <v>44627</v>
      </c>
      <c r="AN339" s="129" t="str">
        <f aca="false">TEXT(AM339,"дддд")</f>
        <v>понедельник</v>
      </c>
      <c r="AO339" s="130" t="n">
        <v>1</v>
      </c>
      <c r="AP339" s="131" t="n">
        <v>1</v>
      </c>
      <c r="AQ339" s="131" t="n">
        <f aca="false">RANDBETWEEN(0,1)</f>
        <v>1</v>
      </c>
      <c r="AR339" s="131" t="n">
        <v>1</v>
      </c>
      <c r="AS339" s="131" t="n">
        <f aca="false">RANDBETWEEN(0,1)</f>
        <v>1</v>
      </c>
      <c r="AT339" s="131" t="n">
        <v>1</v>
      </c>
      <c r="AU339" s="131" t="n">
        <f aca="false">RANDBETWEEN(0,1)</f>
        <v>1</v>
      </c>
      <c r="AV339" s="131" t="n">
        <v>0</v>
      </c>
      <c r="AW339" s="131" t="n">
        <f aca="false">RANDBETWEEN(0,1)</f>
        <v>0</v>
      </c>
      <c r="AX339" s="131" t="n">
        <f aca="false">RANDBETWEEN(0,1)</f>
        <v>1</v>
      </c>
      <c r="AY339" s="131" t="n">
        <f aca="false">RANDBETWEEN(0,1)</f>
        <v>1</v>
      </c>
      <c r="AZ339" s="131" t="n">
        <v>1</v>
      </c>
      <c r="BA339" s="131" t="n">
        <f aca="false">RANDBETWEEN(0,1)</f>
        <v>0</v>
      </c>
      <c r="BB339" s="131" t="n">
        <v>1</v>
      </c>
      <c r="BC339" s="131" t="n">
        <f aca="false">RANDBETWEEN(0,1)</f>
        <v>0</v>
      </c>
      <c r="BD339" s="131" t="n">
        <f aca="false">RANDBETWEEN(0,1)</f>
        <v>0</v>
      </c>
      <c r="BE339" s="132" t="n">
        <f aca="false">RANDBETWEEN(40/6,70/6)/10*$AK$24</f>
        <v>840</v>
      </c>
      <c r="BF339" s="133" t="n">
        <f aca="false">RANDBETWEEN(60,100)/100</f>
        <v>0.9</v>
      </c>
      <c r="BG339" s="132" t="n">
        <f aca="false">(AO339*$AK$8+AP339*$AK$9+AQ339*$AK$10+AR339*$AK$11+AS339*$AK$12+AT339*$AK$13+AU339*$AK$14+AV339*$AK$15+AW339*$AK$16+AX339*$AK$17+AY339*$AK$18+AZ339*$AK$19+BA339*$AK$20+BB339*$AK$21+BC339*$AK$22+BD339*$AK$23+BE339) * BF339</f>
        <v>9702</v>
      </c>
      <c r="BH339" s="133" t="n">
        <f aca="false">RANDBETWEEN(80,100)/100</f>
        <v>0.99</v>
      </c>
      <c r="BI339" s="132" t="n">
        <f aca="false">(AO339*$AK$8+AP339*$AK$9+AQ339*$AK$10+AR339*$AK$11+AS339*$AK$12+AT339*$AK$13+AU339*$AK$14+AV339*$AK$15+AW339*$AK$16+AX339*$AK$17+AY339*$AK$18+AZ339*$AK$19+BA339*$AK$20+BB339*$AK$21+BC339*$AK$22+BD339*$AK$23+BE339) * BH339</f>
        <v>10672.2</v>
      </c>
      <c r="BN339" s="134"/>
      <c r="BO339" s="135"/>
      <c r="BP339" s="156" t="n">
        <f aca="false">M2648</f>
        <v>7996.5282125</v>
      </c>
      <c r="BQ339" s="157" t="n">
        <f aca="false">AC2648</f>
        <v>5272.6973203125</v>
      </c>
      <c r="BT339" s="82" t="e">
        <f aca="false">IF(SUM(CD336:CD339) &gt; 0,0,(SUM(CD336:CD339))/(-$BM$10*1000))</f>
        <v>#VALUE!</v>
      </c>
      <c r="BU339" s="158" t="e">
        <f aca="false">IF(SUM(CE336:CE339) &gt; 0,0,(SUM(CE336:CE339))/(-$BM$10*1000))</f>
        <v>#VALUE!</v>
      </c>
      <c r="BV339" s="140" t="n">
        <f aca="false">QUOTIENT(BW339,$BW$5)</f>
        <v>82</v>
      </c>
      <c r="BW339" s="17" t="n">
        <v>331</v>
      </c>
      <c r="BX339" s="141"/>
      <c r="BY339" s="192" t="s">
        <v>75</v>
      </c>
      <c r="BZ339" s="172" t="e">
        <f aca="true">INDIRECT( ADDRESS(CELL("строка",BG339)-BW339+BV339,68)) * CL339</f>
        <v>#VALUE!</v>
      </c>
      <c r="CA339" s="173" t="e">
        <f aca="true">INDIRECT( ADDRESS(CELL("строка",BG339)-BW339+BV339,59)) * CI339</f>
        <v>#VALUE!</v>
      </c>
      <c r="CB339" s="174" t="e">
        <f aca="true">INDIRECT( ADDRESS(CELL("строка",BG339)-BW339+BV339,69)) * CL339</f>
        <v>#VALUE!</v>
      </c>
      <c r="CC339" s="175" t="e">
        <f aca="true">INDIRECT( ADDRESS(CELL("строка",BG339)-BW339+BV339,61)) *CI339</f>
        <v>#VALUE!</v>
      </c>
      <c r="CD339" s="176" t="e">
        <f aca="false">BZ339-CA339</f>
        <v>#VALUE!</v>
      </c>
      <c r="CE339" s="187" t="e">
        <f aca="false">CB339-CC339</f>
        <v>#VALUE!</v>
      </c>
      <c r="CI339" s="178" t="n">
        <f aca="false">$CI$7</f>
        <v>0.1</v>
      </c>
      <c r="CL339" s="23" t="n">
        <f aca="false">CL335</f>
        <v>0.25</v>
      </c>
    </row>
    <row r="340" customFormat="false" ht="13.25" hidden="false" customHeight="true" outlineLevel="0" collapsed="false">
      <c r="A340" s="151" t="s">
        <v>435</v>
      </c>
      <c r="B340" s="152" t="n">
        <v>0.2</v>
      </c>
      <c r="C340" s="152" t="n">
        <v>765.5</v>
      </c>
      <c r="D340" s="153"/>
      <c r="E340" s="154" t="n">
        <v>0</v>
      </c>
      <c r="F340" s="153" t="n">
        <v>0</v>
      </c>
      <c r="G340" s="115" t="n">
        <v>0.75</v>
      </c>
      <c r="H340" s="116" t="n">
        <f aca="false">RANDBETWEEN(80,100)/100</f>
        <v>0.84</v>
      </c>
      <c r="I340" s="117"/>
      <c r="J340" s="118"/>
      <c r="K340" s="119"/>
      <c r="L340" s="118"/>
      <c r="M340" s="179"/>
      <c r="N340" s="121"/>
      <c r="P340" s="121"/>
      <c r="Q340" s="151" t="s">
        <v>435</v>
      </c>
      <c r="R340" s="152" t="n">
        <v>0.6</v>
      </c>
      <c r="S340" s="152" t="n">
        <v>742.2</v>
      </c>
      <c r="T340" s="153" t="n">
        <v>94</v>
      </c>
      <c r="U340" s="154" t="s">
        <v>91</v>
      </c>
      <c r="V340" s="153" t="n">
        <v>1</v>
      </c>
      <c r="W340" s="115" t="n">
        <v>0.9</v>
      </c>
      <c r="X340" s="116" t="n">
        <f aca="false">RANDBETWEEN(80,100)/100</f>
        <v>0.81</v>
      </c>
      <c r="Y340" s="117"/>
      <c r="Z340" s="118"/>
      <c r="AA340" s="119"/>
      <c r="AB340" s="123"/>
      <c r="AC340" s="124"/>
      <c r="AG340" s="186"/>
      <c r="AM340" s="128" t="n">
        <f aca="false">AM339-1</f>
        <v>44626</v>
      </c>
      <c r="AN340" s="129" t="str">
        <f aca="false">TEXT(AM340,"дддд")</f>
        <v>воскресенье</v>
      </c>
      <c r="AO340" s="130" t="n">
        <v>1</v>
      </c>
      <c r="AP340" s="131" t="n">
        <v>1</v>
      </c>
      <c r="AQ340" s="131" t="n">
        <f aca="false">RANDBETWEEN(0,1)</f>
        <v>0</v>
      </c>
      <c r="AR340" s="131" t="n">
        <v>1</v>
      </c>
      <c r="AS340" s="131" t="n">
        <f aca="false">RANDBETWEEN(0,1)</f>
        <v>1</v>
      </c>
      <c r="AT340" s="131" t="n">
        <v>1</v>
      </c>
      <c r="AU340" s="131" t="n">
        <f aca="false">RANDBETWEEN(0,1)</f>
        <v>0</v>
      </c>
      <c r="AV340" s="131" t="n">
        <v>0</v>
      </c>
      <c r="AW340" s="131" t="n">
        <f aca="false">RANDBETWEEN(0,1)</f>
        <v>1</v>
      </c>
      <c r="AX340" s="131" t="n">
        <f aca="false">RANDBETWEEN(0,1)</f>
        <v>1</v>
      </c>
      <c r="AY340" s="131" t="n">
        <f aca="false">RANDBETWEEN(0,1)</f>
        <v>0</v>
      </c>
      <c r="AZ340" s="131" t="n">
        <v>1</v>
      </c>
      <c r="BA340" s="131" t="n">
        <f aca="false">RANDBETWEEN(0,1)</f>
        <v>1</v>
      </c>
      <c r="BB340" s="131" t="n">
        <v>1</v>
      </c>
      <c r="BC340" s="131" t="n">
        <f aca="false">RANDBETWEEN(0,1)</f>
        <v>0</v>
      </c>
      <c r="BD340" s="131" t="n">
        <f aca="false">RANDBETWEEN(0,1)</f>
        <v>1</v>
      </c>
      <c r="BE340" s="132" t="n">
        <f aca="false">RANDBETWEEN(40/6,70/6)/10*$AK$24</f>
        <v>840</v>
      </c>
      <c r="BF340" s="133" t="n">
        <f aca="false">RANDBETWEEN(60,100)/100</f>
        <v>0.62</v>
      </c>
      <c r="BG340" s="132" t="n">
        <f aca="false">(AO340*$AK$8+AP340*$AK$9+AQ340*$AK$10+AR340*$AK$11+AS340*$AK$12+AT340*$AK$13+AU340*$AK$14+AV340*$AK$15+AW340*$AK$16+AX340*$AK$17+AY340*$AK$18+AZ340*$AK$19+BA340*$AK$20+BB340*$AK$21+BC340*$AK$22+BD340*$AK$23+BE340) * BF340</f>
        <v>7018.4</v>
      </c>
      <c r="BH340" s="133" t="n">
        <f aca="false">RANDBETWEEN(80,100)/100</f>
        <v>0.88</v>
      </c>
      <c r="BI340" s="132" t="n">
        <f aca="false">(AO340*$AK$8+AP340*$AK$9+AQ340*$AK$10+AR340*$AK$11+AS340*$AK$12+AT340*$AK$13+AU340*$AK$14+AV340*$AK$15+AW340*$AK$16+AX340*$AK$17+AY340*$AK$18+AZ340*$AK$19+BA340*$AK$20+BB340*$AK$21+BC340*$AK$22+BD340*$AK$23+BE340) * BH340</f>
        <v>9961.6</v>
      </c>
      <c r="BN340" s="134"/>
      <c r="BO340" s="135"/>
      <c r="BP340" s="156" t="n">
        <f aca="false">M2656</f>
        <v>34739.1669416667</v>
      </c>
      <c r="BQ340" s="157" t="n">
        <f aca="false">AC2656</f>
        <v>6695.0589375</v>
      </c>
      <c r="BT340" s="82" t="s">
        <v>79</v>
      </c>
      <c r="BU340" s="158"/>
      <c r="BV340" s="140" t="n">
        <f aca="false">QUOTIENT(BW340,$BW$5)</f>
        <v>83</v>
      </c>
      <c r="BW340" s="17" t="n">
        <v>332</v>
      </c>
      <c r="BX340" s="141" t="n">
        <f aca="false">DATE(2023,2,(1-QUOTIENT(BW340,$BW$5)))</f>
        <v>44875</v>
      </c>
      <c r="BY340" s="190" t="s">
        <v>80</v>
      </c>
      <c r="BZ340" s="143" t="e">
        <f aca="true">INDIRECT( ADDRESS(CELL("строка",BG340)-BW340+BV340,68)) * CL340</f>
        <v>#VALUE!</v>
      </c>
      <c r="CA340" s="144" t="e">
        <f aca="true">INDIRECT( ADDRESS(CELL("строка",BG340)-BW340+BV340,59)) *CI340</f>
        <v>#VALUE!</v>
      </c>
      <c r="CB340" s="145" t="e">
        <f aca="true">INDIRECT( ADDRESS(CELL("строка",BG340)-BW340+BV340,69)) * CL340</f>
        <v>#VALUE!</v>
      </c>
      <c r="CC340" s="146" t="e">
        <f aca="true">INDIRECT( ADDRESS(CELL("строка",BG340)-BW340+BV340,61)) *CI340</f>
        <v>#VALUE!</v>
      </c>
      <c r="CD340" s="147" t="e">
        <f aca="false">BZ340-CA340</f>
        <v>#VALUE!</v>
      </c>
      <c r="CE340" s="188" t="e">
        <f aca="false">CB340-CC340</f>
        <v>#VALUE!</v>
      </c>
      <c r="CI340" s="22" t="n">
        <f aca="false">$CI$4</f>
        <v>0.2</v>
      </c>
      <c r="CL340" s="23" t="n">
        <f aca="false">CL336</f>
        <v>0.25</v>
      </c>
    </row>
    <row r="341" customFormat="false" ht="13.25" hidden="false" customHeight="true" outlineLevel="0" collapsed="false">
      <c r="A341" s="151" t="s">
        <v>436</v>
      </c>
      <c r="B341" s="152" t="n">
        <v>0.6</v>
      </c>
      <c r="C341" s="152" t="n">
        <v>765.6</v>
      </c>
      <c r="D341" s="153" t="n">
        <v>100</v>
      </c>
      <c r="E341" s="154" t="s">
        <v>83</v>
      </c>
      <c r="F341" s="153" t="n">
        <v>1.5</v>
      </c>
      <c r="G341" s="182" t="s">
        <v>194</v>
      </c>
      <c r="H341" s="116" t="n">
        <f aca="false">RANDBETWEEN(80,100)/100</f>
        <v>0.8</v>
      </c>
      <c r="I341" s="117"/>
      <c r="J341" s="118"/>
      <c r="K341" s="119"/>
      <c r="L341" s="118"/>
      <c r="M341" s="179"/>
      <c r="N341" s="121"/>
      <c r="P341" s="121"/>
      <c r="Q341" s="151" t="s">
        <v>436</v>
      </c>
      <c r="R341" s="152" t="n">
        <v>-0.2</v>
      </c>
      <c r="S341" s="152" t="n">
        <v>744</v>
      </c>
      <c r="T341" s="153" t="n">
        <v>92</v>
      </c>
      <c r="U341" s="154" t="s">
        <v>78</v>
      </c>
      <c r="V341" s="153" t="n">
        <v>1</v>
      </c>
      <c r="W341" s="115" t="n">
        <v>0.9</v>
      </c>
      <c r="X341" s="116" t="n">
        <f aca="false">RANDBETWEEN(80,100)/100</f>
        <v>1</v>
      </c>
      <c r="Y341" s="117"/>
      <c r="Z341" s="118"/>
      <c r="AA341" s="119"/>
      <c r="AB341" s="123"/>
      <c r="AC341" s="124"/>
      <c r="AG341" s="186"/>
      <c r="AM341" s="128" t="n">
        <f aca="false">AM340-1</f>
        <v>44625</v>
      </c>
      <c r="AN341" s="129" t="str">
        <f aca="false">TEXT(AM341,"дддд")</f>
        <v>суббота</v>
      </c>
      <c r="AO341" s="130" t="n">
        <v>1</v>
      </c>
      <c r="AP341" s="131" t="n">
        <v>1</v>
      </c>
      <c r="AQ341" s="131" t="n">
        <f aca="false">RANDBETWEEN(0,1)</f>
        <v>0</v>
      </c>
      <c r="AR341" s="131" t="n">
        <v>1</v>
      </c>
      <c r="AS341" s="131" t="n">
        <f aca="false">RANDBETWEEN(0,1)</f>
        <v>0</v>
      </c>
      <c r="AT341" s="131" t="n">
        <v>1</v>
      </c>
      <c r="AU341" s="131" t="n">
        <f aca="false">RANDBETWEEN(0,1)</f>
        <v>1</v>
      </c>
      <c r="AV341" s="131" t="n">
        <v>0</v>
      </c>
      <c r="AW341" s="131" t="n">
        <f aca="false">RANDBETWEEN(0,1)</f>
        <v>0</v>
      </c>
      <c r="AX341" s="131" t="n">
        <f aca="false">RANDBETWEEN(0,1)</f>
        <v>0</v>
      </c>
      <c r="AY341" s="131" t="n">
        <f aca="false">RANDBETWEEN(0,1)</f>
        <v>1</v>
      </c>
      <c r="AZ341" s="131" t="n">
        <v>1</v>
      </c>
      <c r="BA341" s="131" t="n">
        <f aca="false">RANDBETWEEN(0,1)</f>
        <v>0</v>
      </c>
      <c r="BB341" s="131" t="n">
        <v>1</v>
      </c>
      <c r="BC341" s="131" t="n">
        <f aca="false">RANDBETWEEN(0,1)</f>
        <v>1</v>
      </c>
      <c r="BD341" s="131" t="n">
        <f aca="false">RANDBETWEEN(0,1)</f>
        <v>0</v>
      </c>
      <c r="BE341" s="132" t="n">
        <f aca="false">RANDBETWEEN(40/6,70/6)/10*$AK$24</f>
        <v>840</v>
      </c>
      <c r="BF341" s="133" t="n">
        <f aca="false">RANDBETWEEN(60,100)/100</f>
        <v>0.71</v>
      </c>
      <c r="BG341" s="132" t="n">
        <f aca="false">(AO341*$AK$8+AP341*$AK$9+AQ341*$AK$10+AR341*$AK$11+AS341*$AK$12+AT341*$AK$13+AU341*$AK$14+AV341*$AK$15+AW341*$AK$16+AX341*$AK$17+AY341*$AK$18+AZ341*$AK$19+BA341*$AK$20+BB341*$AK$21+BC341*$AK$22+BD341*$AK$23+BE341) * BF341</f>
        <v>6347.4</v>
      </c>
      <c r="BH341" s="133" t="n">
        <f aca="false">RANDBETWEEN(80,100)/100</f>
        <v>0.9</v>
      </c>
      <c r="BI341" s="132" t="n">
        <f aca="false">(AO341*$AK$8+AP341*$AK$9+AQ341*$AK$10+AR341*$AK$11+AS341*$AK$12+AT341*$AK$13+AU341*$AK$14+AV341*$AK$15+AW341*$AK$16+AX341*$AK$17+AY341*$AK$18+AZ341*$AK$19+BA341*$AK$20+BB341*$AK$21+BC341*$AK$22+BD341*$AK$23+BE341) * BH341</f>
        <v>8046</v>
      </c>
      <c r="BN341" s="134"/>
      <c r="BO341" s="135"/>
      <c r="BP341" s="156" t="n">
        <f aca="false">M2664</f>
        <v>58405.23385</v>
      </c>
      <c r="BQ341" s="157" t="n">
        <f aca="false">AC2664</f>
        <v>7423.37691302083</v>
      </c>
      <c r="BT341" s="82"/>
      <c r="BU341" s="158"/>
      <c r="BV341" s="140" t="n">
        <f aca="false">QUOTIENT(BW341,$BW$5)</f>
        <v>83</v>
      </c>
      <c r="BW341" s="17" t="n">
        <v>333</v>
      </c>
      <c r="BX341" s="141"/>
      <c r="BY341" s="191" t="s">
        <v>84</v>
      </c>
      <c r="BZ341" s="160" t="e">
        <f aca="true">INDIRECT( ADDRESS(CELL("строка",BG341)-BW341+BV341,68)) * CL341</f>
        <v>#VALUE!</v>
      </c>
      <c r="CA341" s="161" t="e">
        <f aca="true">INDIRECT( ADDRESS(CELL("строка",BG341)-BW341+BV341,59)) *CI341</f>
        <v>#VALUE!</v>
      </c>
      <c r="CB341" s="162" t="e">
        <f aca="true">INDIRECT( ADDRESS(CELL("строка",BG341)-BW341+BV341,69)) * CL341</f>
        <v>#VALUE!</v>
      </c>
      <c r="CC341" s="163" t="e">
        <f aca="true">INDIRECT( ADDRESS(CELL("строка",BG341)-BW341+BV341,61)) *CI341</f>
        <v>#VALUE!</v>
      </c>
      <c r="CD341" s="164" t="e">
        <f aca="false">BZ341-CA341</f>
        <v>#VALUE!</v>
      </c>
      <c r="CE341" s="189" t="e">
        <f aca="false">CB341-CC341</f>
        <v>#VALUE!</v>
      </c>
      <c r="CI341" s="22" t="n">
        <f aca="false">$CI$5</f>
        <v>0.3</v>
      </c>
      <c r="CL341" s="23" t="n">
        <f aca="false">CL337</f>
        <v>0.25</v>
      </c>
    </row>
    <row r="342" customFormat="false" ht="13.25" hidden="false" customHeight="true" outlineLevel="0" collapsed="false">
      <c r="A342" s="151" t="s">
        <v>437</v>
      </c>
      <c r="B342" s="152" t="n">
        <v>0.4</v>
      </c>
      <c r="C342" s="152" t="n">
        <v>765.7</v>
      </c>
      <c r="D342" s="153" t="n">
        <v>100</v>
      </c>
      <c r="E342" s="154" t="s">
        <v>78</v>
      </c>
      <c r="F342" s="153" t="n">
        <v>1.5</v>
      </c>
      <c r="G342" s="182" t="s">
        <v>194</v>
      </c>
      <c r="H342" s="116" t="n">
        <f aca="false">RANDBETWEEN(80,100)/100</f>
        <v>0.85</v>
      </c>
      <c r="I342" s="117" t="n">
        <v>0.364814814814815</v>
      </c>
      <c r="J342" s="118" t="n">
        <v>0.364814814814815</v>
      </c>
      <c r="K342" s="119" t="n">
        <f aca="false">(J342 * 24) * $B$3 * $F$3 * (1 - 0.7*AVERAGE(G342:G349)) * AVERAGE(H342:H349)</f>
        <v>5268.04266666667</v>
      </c>
      <c r="L342" s="118" t="n">
        <f aca="false">IF(AVERAGE(F342:F349)&gt; $J$3, $B$4*$F$4*AVERAGE(F342:F349)/$B$5*24*AVERAGE(H342:H349), $B$4*$F$4*AVERAGE(F342:F349)/$B$5*24*AVERAGE(H342:H349) * 0.2)</f>
        <v>1987.2</v>
      </c>
      <c r="M342" s="179" t="n">
        <f aca="false">K342+L342</f>
        <v>7255.24266666667</v>
      </c>
      <c r="N342" s="121"/>
      <c r="Q342" s="151" t="s">
        <v>437</v>
      </c>
      <c r="R342" s="152" t="n">
        <v>-2</v>
      </c>
      <c r="S342" s="152" t="n">
        <v>745.6</v>
      </c>
      <c r="T342" s="153" t="n">
        <v>93</v>
      </c>
      <c r="U342" s="154" t="s">
        <v>78</v>
      </c>
      <c r="V342" s="153" t="n">
        <v>2</v>
      </c>
      <c r="W342" s="115" t="n">
        <v>0.9</v>
      </c>
      <c r="X342" s="116" t="n">
        <f aca="false">RANDBETWEEN(80,100)/100</f>
        <v>0.95</v>
      </c>
      <c r="Y342" s="117" t="n">
        <v>0.291574074074074</v>
      </c>
      <c r="Z342" s="118" t="n">
        <v>0.291574074074074</v>
      </c>
      <c r="AA342" s="119" t="n">
        <f aca="false">(Z342 * 24) * $B$3 * $F$3 * (1 - 0.7 * AVERAGE(W342:W349)) * AVERAGE(X342:X349)</f>
        <v>2839.03343333333</v>
      </c>
      <c r="AB342" s="123" t="n">
        <f aca="false">IF(AVERAGE(V342:V349)&gt; $J$3, $B$4*$F$4*AVERAGE(V342:V349)/$B$5*24*AVERAGE(X342:X349), $B$4*$F$4*AVERAGE(V342:V349)/$B$5*24*AVERAGE(X342:X349) * 0.2)</f>
        <v>877.2</v>
      </c>
      <c r="AC342" s="124" t="n">
        <f aca="false">AA342+AB342</f>
        <v>3716.23343333333</v>
      </c>
      <c r="AG342" s="186"/>
      <c r="AM342" s="128" t="n">
        <f aca="false">AM341-1</f>
        <v>44624</v>
      </c>
      <c r="AN342" s="129" t="str">
        <f aca="false">TEXT(AM342,"дддд")</f>
        <v>пятница</v>
      </c>
      <c r="AO342" s="130" t="n">
        <v>1</v>
      </c>
      <c r="AP342" s="131" t="n">
        <v>1</v>
      </c>
      <c r="AQ342" s="131" t="n">
        <f aca="false">RANDBETWEEN(0,1)</f>
        <v>1</v>
      </c>
      <c r="AR342" s="131" t="n">
        <v>1</v>
      </c>
      <c r="AS342" s="131" t="n">
        <f aca="false">RANDBETWEEN(0,1)</f>
        <v>1</v>
      </c>
      <c r="AT342" s="131" t="n">
        <v>1</v>
      </c>
      <c r="AU342" s="131" t="n">
        <f aca="false">RANDBETWEEN(0,1)</f>
        <v>1</v>
      </c>
      <c r="AV342" s="131" t="n">
        <v>0</v>
      </c>
      <c r="AW342" s="131" t="n">
        <f aca="false">RANDBETWEEN(0,1)</f>
        <v>0</v>
      </c>
      <c r="AX342" s="131" t="n">
        <f aca="false">RANDBETWEEN(0,1)</f>
        <v>0</v>
      </c>
      <c r="AY342" s="131" t="n">
        <f aca="false">RANDBETWEEN(0,1)</f>
        <v>0</v>
      </c>
      <c r="AZ342" s="131" t="n">
        <v>1</v>
      </c>
      <c r="BA342" s="131" t="n">
        <f aca="false">RANDBETWEEN(0,1)</f>
        <v>1</v>
      </c>
      <c r="BB342" s="131" t="n">
        <v>1</v>
      </c>
      <c r="BC342" s="131" t="n">
        <f aca="false">RANDBETWEEN(0,1)</f>
        <v>0</v>
      </c>
      <c r="BD342" s="131" t="n">
        <f aca="false">RANDBETWEEN(0,1)</f>
        <v>1</v>
      </c>
      <c r="BE342" s="132" t="n">
        <f aca="false">RANDBETWEEN(40/6,70/6)/10*$AK$24</f>
        <v>1200</v>
      </c>
      <c r="BF342" s="133" t="n">
        <f aca="false">RANDBETWEEN(60,100)/100</f>
        <v>0.62</v>
      </c>
      <c r="BG342" s="132" t="n">
        <f aca="false">(AO342*$AK$8+AP342*$AK$9+AQ342*$AK$10+AR342*$AK$11+AS342*$AK$12+AT342*$AK$13+AU342*$AK$14+AV342*$AK$15+AW342*$AK$16+AX342*$AK$17+AY342*$AK$18+AZ342*$AK$19+BA342*$AK$20+BB342*$AK$21+BC342*$AK$22+BD342*$AK$23+BE342) * BF342</f>
        <v>6026.4</v>
      </c>
      <c r="BH342" s="133" t="n">
        <f aca="false">RANDBETWEEN(80,100)/100</f>
        <v>0.94</v>
      </c>
      <c r="BI342" s="132" t="n">
        <f aca="false">(AO342*$AK$8+AP342*$AK$9+AQ342*$AK$10+AR342*$AK$11+AS342*$AK$12+AT342*$AK$13+AU342*$AK$14+AV342*$AK$15+AW342*$AK$16+AX342*$AK$17+AY342*$AK$18+AZ342*$AK$19+BA342*$AK$20+BB342*$AK$21+BC342*$AK$22+BD342*$AK$23+BE342) * BH342</f>
        <v>9136.8</v>
      </c>
      <c r="BN342" s="134"/>
      <c r="BO342" s="135"/>
      <c r="BP342" s="156" t="n">
        <f aca="false">M2672</f>
        <v>63633.9260375</v>
      </c>
      <c r="BQ342" s="157" t="n">
        <f aca="false">AC2672</f>
        <v>7994.14</v>
      </c>
      <c r="BT342" s="82"/>
      <c r="BU342" s="158"/>
      <c r="BV342" s="140" t="n">
        <f aca="false">QUOTIENT(BW342,$BW$5)</f>
        <v>83</v>
      </c>
      <c r="BW342" s="17" t="n">
        <v>334</v>
      </c>
      <c r="BX342" s="141"/>
      <c r="BY342" s="191" t="s">
        <v>58</v>
      </c>
      <c r="BZ342" s="160" t="e">
        <f aca="true">INDIRECT( ADDRESS(CELL("строка",BG342)-BW342+BV342,68)) * CL342</f>
        <v>#VALUE!</v>
      </c>
      <c r="CA342" s="161" t="e">
        <f aca="true">INDIRECT( ADDRESS(CELL("строка",BG342)-BW342+BV342,59)) *CI342</f>
        <v>#VALUE!</v>
      </c>
      <c r="CB342" s="162" t="e">
        <f aca="true">INDIRECT( ADDRESS(CELL("строка",BG342)-BW342+BV342,69)) * CL342</f>
        <v>#VALUE!</v>
      </c>
      <c r="CC342" s="163" t="e">
        <f aca="true">INDIRECT( ADDRESS(CELL("строка",BG342)-BW342+BV342,61)) *CI342</f>
        <v>#VALUE!</v>
      </c>
      <c r="CD342" s="164" t="e">
        <f aca="false">BZ342-CA342</f>
        <v>#VALUE!</v>
      </c>
      <c r="CE342" s="189" t="e">
        <f aca="false">CB342-CC342</f>
        <v>#VALUE!</v>
      </c>
      <c r="CI342" s="22" t="n">
        <f aca="false">$CI$6</f>
        <v>0.4</v>
      </c>
      <c r="CL342" s="23" t="n">
        <f aca="false">CL338</f>
        <v>0.25</v>
      </c>
    </row>
    <row r="343" customFormat="false" ht="13.25" hidden="false" customHeight="true" outlineLevel="0" collapsed="false">
      <c r="A343" s="151" t="s">
        <v>438</v>
      </c>
      <c r="B343" s="152" t="n">
        <v>2.5</v>
      </c>
      <c r="C343" s="152" t="n">
        <v>766</v>
      </c>
      <c r="D343" s="153" t="n">
        <v>87</v>
      </c>
      <c r="E343" s="154" t="s">
        <v>83</v>
      </c>
      <c r="F343" s="153" t="n">
        <v>1.5</v>
      </c>
      <c r="G343" s="182" t="s">
        <v>110</v>
      </c>
      <c r="H343" s="116" t="n">
        <f aca="false">RANDBETWEEN(80,100)/100</f>
        <v>1</v>
      </c>
      <c r="I343" s="117"/>
      <c r="J343" s="118"/>
      <c r="K343" s="119"/>
      <c r="L343" s="118"/>
      <c r="M343" s="179"/>
      <c r="N343" s="121"/>
      <c r="Q343" s="151" t="s">
        <v>438</v>
      </c>
      <c r="R343" s="152" t="n">
        <v>-3.1</v>
      </c>
      <c r="S343" s="152" t="n">
        <v>747.5</v>
      </c>
      <c r="T343" s="153" t="n">
        <v>91</v>
      </c>
      <c r="U343" s="154" t="s">
        <v>78</v>
      </c>
      <c r="V343" s="153" t="n">
        <v>1</v>
      </c>
      <c r="W343" s="115" t="n">
        <v>0.9</v>
      </c>
      <c r="X343" s="116" t="n">
        <f aca="false">RANDBETWEEN(80,100)/100</f>
        <v>0.88</v>
      </c>
      <c r="Y343" s="117"/>
      <c r="Z343" s="118"/>
      <c r="AA343" s="119"/>
      <c r="AB343" s="123"/>
      <c r="AC343" s="124"/>
      <c r="AG343" s="186"/>
      <c r="AM343" s="128" t="n">
        <f aca="false">AM342-1</f>
        <v>44623</v>
      </c>
      <c r="AN343" s="129" t="str">
        <f aca="false">TEXT(AM343,"дддд")</f>
        <v>четверг</v>
      </c>
      <c r="AO343" s="130" t="n">
        <v>1</v>
      </c>
      <c r="AP343" s="131" t="n">
        <v>1</v>
      </c>
      <c r="AQ343" s="131" t="n">
        <f aca="false">RANDBETWEEN(0,1)</f>
        <v>1</v>
      </c>
      <c r="AR343" s="131" t="n">
        <v>1</v>
      </c>
      <c r="AS343" s="131" t="n">
        <f aca="false">RANDBETWEEN(0,1)</f>
        <v>0</v>
      </c>
      <c r="AT343" s="131" t="n">
        <v>1</v>
      </c>
      <c r="AU343" s="131" t="n">
        <f aca="false">RANDBETWEEN(0,1)</f>
        <v>0</v>
      </c>
      <c r="AV343" s="131" t="n">
        <v>0</v>
      </c>
      <c r="AW343" s="131" t="n">
        <f aca="false">RANDBETWEEN(0,1)</f>
        <v>0</v>
      </c>
      <c r="AX343" s="131" t="n">
        <f aca="false">RANDBETWEEN(0,1)</f>
        <v>1</v>
      </c>
      <c r="AY343" s="131" t="n">
        <f aca="false">RANDBETWEEN(0,1)</f>
        <v>0</v>
      </c>
      <c r="AZ343" s="131" t="n">
        <v>1</v>
      </c>
      <c r="BA343" s="131" t="n">
        <f aca="false">RANDBETWEEN(0,1)</f>
        <v>0</v>
      </c>
      <c r="BB343" s="131" t="n">
        <v>1</v>
      </c>
      <c r="BC343" s="131" t="n">
        <f aca="false">RANDBETWEEN(0,1)</f>
        <v>0</v>
      </c>
      <c r="BD343" s="131" t="n">
        <f aca="false">RANDBETWEEN(0,1)</f>
        <v>0</v>
      </c>
      <c r="BE343" s="132" t="n">
        <f aca="false">RANDBETWEEN(40/6,70/6)/10*$AK$24</f>
        <v>1080</v>
      </c>
      <c r="BF343" s="133" t="n">
        <f aca="false">RANDBETWEEN(60,100)/100</f>
        <v>0.66</v>
      </c>
      <c r="BG343" s="132" t="n">
        <f aca="false">(AO343*$AK$8+AP343*$AK$9+AQ343*$AK$10+AR343*$AK$11+AS343*$AK$12+AT343*$AK$13+AU343*$AK$14+AV343*$AK$15+AW343*$AK$16+AX343*$AK$17+AY343*$AK$18+AZ343*$AK$19+BA343*$AK$20+BB343*$AK$21+BC343*$AK$22+BD343*$AK$23+BE343) * BF343</f>
        <v>5649.6</v>
      </c>
      <c r="BH343" s="133" t="n">
        <f aca="false">RANDBETWEEN(80,100)/100</f>
        <v>0.97</v>
      </c>
      <c r="BI343" s="132" t="n">
        <f aca="false">(AO343*$AK$8+AP343*$AK$9+AQ343*$AK$10+AR343*$AK$11+AS343*$AK$12+AT343*$AK$13+AU343*$AK$14+AV343*$AK$15+AW343*$AK$16+AX343*$AK$17+AY343*$AK$18+AZ343*$AK$19+BA343*$AK$20+BB343*$AK$21+BC343*$AK$22+BD343*$AK$23+BE343) * BH343</f>
        <v>8303.2</v>
      </c>
      <c r="BN343" s="134"/>
      <c r="BO343" s="135"/>
      <c r="BP343" s="156" t="n">
        <f aca="false">M2680</f>
        <v>31798.2278125</v>
      </c>
      <c r="BQ343" s="157" t="n">
        <f aca="false">AC2680</f>
        <v>7762.02525</v>
      </c>
      <c r="BT343" s="82" t="e">
        <f aca="false">IF(SUM(CD340:CD343) &gt; 0,0,(SUM(CD340:CD343))/(-$BM$10*1000))</f>
        <v>#VALUE!</v>
      </c>
      <c r="BU343" s="158" t="e">
        <f aca="false">IF(SUM(CE340:CE343) &gt; 0,0,(SUM(CE340:CE343))/(-$BM$10*1000))</f>
        <v>#VALUE!</v>
      </c>
      <c r="BV343" s="140" t="n">
        <f aca="false">QUOTIENT(BW343,$BW$5)</f>
        <v>83</v>
      </c>
      <c r="BW343" s="17" t="n">
        <v>335</v>
      </c>
      <c r="BX343" s="141"/>
      <c r="BY343" s="192" t="s">
        <v>75</v>
      </c>
      <c r="BZ343" s="172" t="e">
        <f aca="true">INDIRECT( ADDRESS(CELL("строка",BG343)-BW343+BV343,68)) * CL343</f>
        <v>#VALUE!</v>
      </c>
      <c r="CA343" s="173" t="e">
        <f aca="true">INDIRECT( ADDRESS(CELL("строка",BG343)-BW343+BV343,59)) * CI343</f>
        <v>#VALUE!</v>
      </c>
      <c r="CB343" s="174" t="e">
        <f aca="true">INDIRECT( ADDRESS(CELL("строка",BG343)-BW343+BV343,69)) * CL343</f>
        <v>#VALUE!</v>
      </c>
      <c r="CC343" s="175" t="e">
        <f aca="true">INDIRECT( ADDRESS(CELL("строка",BG343)-BW343+BV343,61)) *CI343</f>
        <v>#VALUE!</v>
      </c>
      <c r="CD343" s="176" t="e">
        <f aca="false">BZ343-CA343</f>
        <v>#VALUE!</v>
      </c>
      <c r="CE343" s="187" t="e">
        <f aca="false">CB343-CC343</f>
        <v>#VALUE!</v>
      </c>
      <c r="CI343" s="178" t="n">
        <f aca="false">$CI$7</f>
        <v>0.1</v>
      </c>
      <c r="CL343" s="23" t="n">
        <f aca="false">CL339</f>
        <v>0.25</v>
      </c>
    </row>
    <row r="344" customFormat="false" ht="13.25" hidden="false" customHeight="true" outlineLevel="0" collapsed="false">
      <c r="A344" s="151" t="s">
        <v>439</v>
      </c>
      <c r="B344" s="152" t="n">
        <v>6.2</v>
      </c>
      <c r="C344" s="152" t="n">
        <v>766.2</v>
      </c>
      <c r="D344" s="153" t="n">
        <v>70</v>
      </c>
      <c r="E344" s="154" t="s">
        <v>78</v>
      </c>
      <c r="F344" s="153" t="n">
        <v>1.5</v>
      </c>
      <c r="G344" s="115" t="n">
        <v>0.9</v>
      </c>
      <c r="H344" s="116" t="n">
        <f aca="false">RANDBETWEEN(80,100)/100</f>
        <v>0.98</v>
      </c>
      <c r="I344" s="117"/>
      <c r="J344" s="118"/>
      <c r="K344" s="119"/>
      <c r="L344" s="118"/>
      <c r="M344" s="179"/>
      <c r="N344" s="121"/>
      <c r="Q344" s="151" t="s">
        <v>439</v>
      </c>
      <c r="R344" s="152" t="n">
        <v>-4.3</v>
      </c>
      <c r="S344" s="152" t="n">
        <v>748.6</v>
      </c>
      <c r="T344" s="153" t="n">
        <v>89</v>
      </c>
      <c r="U344" s="154" t="s">
        <v>101</v>
      </c>
      <c r="V344" s="153" t="n">
        <v>1</v>
      </c>
      <c r="W344" s="115" t="n">
        <v>0.9</v>
      </c>
      <c r="X344" s="116" t="n">
        <f aca="false">RANDBETWEEN(80,100)/100</f>
        <v>0.94</v>
      </c>
      <c r="Y344" s="117"/>
      <c r="Z344" s="118"/>
      <c r="AA344" s="119"/>
      <c r="AB344" s="123"/>
      <c r="AC344" s="124"/>
      <c r="AG344" s="186"/>
      <c r="AM344" s="128" t="n">
        <f aca="false">AM343-1</f>
        <v>44622</v>
      </c>
      <c r="AN344" s="129" t="str">
        <f aca="false">TEXT(AM344,"дддд")</f>
        <v>среда</v>
      </c>
      <c r="AO344" s="130" t="n">
        <v>1</v>
      </c>
      <c r="AP344" s="131" t="n">
        <v>1</v>
      </c>
      <c r="AQ344" s="131" t="n">
        <f aca="false">RANDBETWEEN(0,1)</f>
        <v>1</v>
      </c>
      <c r="AR344" s="131" t="n">
        <v>1</v>
      </c>
      <c r="AS344" s="131" t="n">
        <f aca="false">RANDBETWEEN(0,1)</f>
        <v>0</v>
      </c>
      <c r="AT344" s="131" t="n">
        <v>1</v>
      </c>
      <c r="AU344" s="131" t="n">
        <f aca="false">RANDBETWEEN(0,1)</f>
        <v>1</v>
      </c>
      <c r="AV344" s="131" t="n">
        <v>0</v>
      </c>
      <c r="AW344" s="131" t="n">
        <f aca="false">RANDBETWEEN(0,1)</f>
        <v>0</v>
      </c>
      <c r="AX344" s="131" t="n">
        <f aca="false">RANDBETWEEN(0,1)</f>
        <v>0</v>
      </c>
      <c r="AY344" s="131" t="n">
        <f aca="false">RANDBETWEEN(0,1)</f>
        <v>0</v>
      </c>
      <c r="AZ344" s="131" t="n">
        <v>1</v>
      </c>
      <c r="BA344" s="131" t="n">
        <f aca="false">RANDBETWEEN(0,1)</f>
        <v>0</v>
      </c>
      <c r="BB344" s="131" t="n">
        <v>1</v>
      </c>
      <c r="BC344" s="131" t="n">
        <f aca="false">RANDBETWEEN(0,1)</f>
        <v>1</v>
      </c>
      <c r="BD344" s="131" t="n">
        <f aca="false">RANDBETWEEN(0,1)</f>
        <v>0</v>
      </c>
      <c r="BE344" s="132" t="n">
        <f aca="false">RANDBETWEEN(40/6,70/6)/10*$AK$24</f>
        <v>1440</v>
      </c>
      <c r="BF344" s="133" t="n">
        <f aca="false">RANDBETWEEN(60,100)/100</f>
        <v>0.86</v>
      </c>
      <c r="BG344" s="132" t="n">
        <f aca="false">(AO344*$AK$8+AP344*$AK$9+AQ344*$AK$10+AR344*$AK$11+AS344*$AK$12+AT344*$AK$13+AU344*$AK$14+AV344*$AK$15+AW344*$AK$16+AX344*$AK$17+AY344*$AK$18+AZ344*$AK$19+BA344*$AK$20+BB344*$AK$21+BC344*$AK$22+BD344*$AK$23+BE344) * BF344</f>
        <v>7258.4</v>
      </c>
      <c r="BH344" s="133" t="n">
        <f aca="false">RANDBETWEEN(80,100)/100</f>
        <v>0.81</v>
      </c>
      <c r="BI344" s="132" t="n">
        <f aca="false">(AO344*$AK$8+AP344*$AK$9+AQ344*$AK$10+AR344*$AK$11+AS344*$AK$12+AT344*$AK$13+AU344*$AK$14+AV344*$AK$15+AW344*$AK$16+AX344*$AK$17+AY344*$AK$18+AZ344*$AK$19+BA344*$AK$20+BB344*$AK$21+BC344*$AK$22+BD344*$AK$23+BE344) * BH344</f>
        <v>6836.4</v>
      </c>
      <c r="BN344" s="134"/>
      <c r="BO344" s="135"/>
      <c r="BP344" s="156" t="n">
        <f aca="false">M2688</f>
        <v>11888.7429416667</v>
      </c>
      <c r="BQ344" s="157" t="n">
        <f aca="false">AC2688</f>
        <v>11204.2719414063</v>
      </c>
      <c r="BT344" s="82" t="s">
        <v>79</v>
      </c>
      <c r="BU344" s="158"/>
      <c r="BV344" s="140" t="n">
        <f aca="false">QUOTIENT(BW344,$BW$5)</f>
        <v>84</v>
      </c>
      <c r="BW344" s="17" t="n">
        <v>336</v>
      </c>
      <c r="BX344" s="141" t="n">
        <f aca="false">DATE(2023,2,(1-QUOTIENT(BW344,$BW$5)))</f>
        <v>44874</v>
      </c>
      <c r="BY344" s="190" t="s">
        <v>80</v>
      </c>
      <c r="BZ344" s="143" t="e">
        <f aca="true">INDIRECT( ADDRESS(CELL("строка",BG344)-BW344+BV344,68)) * CL344</f>
        <v>#VALUE!</v>
      </c>
      <c r="CA344" s="144" t="e">
        <f aca="true">INDIRECT( ADDRESS(CELL("строка",BG344)-BW344+BV344,59)) *CI344</f>
        <v>#VALUE!</v>
      </c>
      <c r="CB344" s="145" t="e">
        <f aca="true">INDIRECT( ADDRESS(CELL("строка",BG344)-BW344+BV344,69)) * CL344</f>
        <v>#VALUE!</v>
      </c>
      <c r="CC344" s="146" t="e">
        <f aca="true">INDIRECT( ADDRESS(CELL("строка",BG344)-BW344+BV344,61)) *CI344</f>
        <v>#VALUE!</v>
      </c>
      <c r="CD344" s="147" t="e">
        <f aca="false">BZ344-CA344</f>
        <v>#VALUE!</v>
      </c>
      <c r="CE344" s="188" t="e">
        <f aca="false">CB344-CC344</f>
        <v>#VALUE!</v>
      </c>
      <c r="CI344" s="22" t="n">
        <f aca="false">$CI$4</f>
        <v>0.2</v>
      </c>
      <c r="CL344" s="23" t="n">
        <f aca="false">CL340</f>
        <v>0.25</v>
      </c>
    </row>
    <row r="345" customFormat="false" ht="13.25" hidden="false" customHeight="true" outlineLevel="0" collapsed="false">
      <c r="A345" s="151" t="s">
        <v>440</v>
      </c>
      <c r="B345" s="152" t="n">
        <v>1.7</v>
      </c>
      <c r="C345" s="152" t="n">
        <v>767</v>
      </c>
      <c r="D345" s="153" t="n">
        <v>83</v>
      </c>
      <c r="E345" s="154" t="s">
        <v>78</v>
      </c>
      <c r="F345" s="153" t="n">
        <v>3</v>
      </c>
      <c r="G345" s="115" t="n">
        <v>0.9</v>
      </c>
      <c r="H345" s="116" t="n">
        <f aca="false">RANDBETWEEN(80,100)/100</f>
        <v>0.94</v>
      </c>
      <c r="I345" s="117"/>
      <c r="J345" s="118"/>
      <c r="K345" s="119"/>
      <c r="L345" s="118"/>
      <c r="M345" s="179"/>
      <c r="N345" s="121"/>
      <c r="Q345" s="151" t="s">
        <v>440</v>
      </c>
      <c r="R345" s="152" t="n">
        <v>-4.2</v>
      </c>
      <c r="S345" s="152" t="n">
        <v>749.7</v>
      </c>
      <c r="T345" s="153" t="n">
        <v>86</v>
      </c>
      <c r="U345" s="154" t="s">
        <v>101</v>
      </c>
      <c r="V345" s="153" t="n">
        <v>1</v>
      </c>
      <c r="W345" s="115" t="n">
        <v>0.9</v>
      </c>
      <c r="X345" s="116" t="n">
        <f aca="false">RANDBETWEEN(80,100)/100</f>
        <v>0.85</v>
      </c>
      <c r="Y345" s="117"/>
      <c r="Z345" s="118"/>
      <c r="AA345" s="119"/>
      <c r="AB345" s="123"/>
      <c r="AC345" s="124"/>
      <c r="AG345" s="186"/>
      <c r="AM345" s="128" t="n">
        <f aca="false">AM344-1</f>
        <v>44621</v>
      </c>
      <c r="AN345" s="129" t="str">
        <f aca="false">TEXT(AM345,"дддд")</f>
        <v>вторник</v>
      </c>
      <c r="AO345" s="130" t="n">
        <v>1</v>
      </c>
      <c r="AP345" s="131" t="n">
        <v>1</v>
      </c>
      <c r="AQ345" s="131" t="n">
        <f aca="false">RANDBETWEEN(0,1)</f>
        <v>1</v>
      </c>
      <c r="AR345" s="131" t="n">
        <v>1</v>
      </c>
      <c r="AS345" s="131" t="n">
        <f aca="false">RANDBETWEEN(0,1)</f>
        <v>0</v>
      </c>
      <c r="AT345" s="131" t="n">
        <v>1</v>
      </c>
      <c r="AU345" s="131" t="n">
        <f aca="false">RANDBETWEEN(0,1)</f>
        <v>1</v>
      </c>
      <c r="AV345" s="131" t="n">
        <v>0</v>
      </c>
      <c r="AW345" s="131" t="n">
        <f aca="false">RANDBETWEEN(0,1)</f>
        <v>0</v>
      </c>
      <c r="AX345" s="131" t="n">
        <f aca="false">RANDBETWEEN(0,1)</f>
        <v>1</v>
      </c>
      <c r="AY345" s="131" t="n">
        <f aca="false">RANDBETWEEN(0,1)</f>
        <v>1</v>
      </c>
      <c r="AZ345" s="131" t="n">
        <v>1</v>
      </c>
      <c r="BA345" s="131" t="n">
        <f aca="false">RANDBETWEEN(0,1)</f>
        <v>1</v>
      </c>
      <c r="BB345" s="131" t="n">
        <v>1</v>
      </c>
      <c r="BC345" s="131" t="n">
        <f aca="false">RANDBETWEEN(0,1)</f>
        <v>0</v>
      </c>
      <c r="BD345" s="131" t="n">
        <f aca="false">RANDBETWEEN(0,1)</f>
        <v>0</v>
      </c>
      <c r="BE345" s="132" t="n">
        <f aca="false">RANDBETWEEN(40/6,70/6)/10*$AK$24</f>
        <v>1320</v>
      </c>
      <c r="BF345" s="133" t="n">
        <f aca="false">RANDBETWEEN(60,100)/100</f>
        <v>0.8</v>
      </c>
      <c r="BG345" s="132" t="n">
        <f aca="false">(AO345*$AK$8+AP345*$AK$9+AQ345*$AK$10+AR345*$AK$11+AS345*$AK$12+AT345*$AK$13+AU345*$AK$14+AV345*$AK$15+AW345*$AK$16+AX345*$AK$17+AY345*$AK$18+AZ345*$AK$19+BA345*$AK$20+BB345*$AK$21+BC345*$AK$22+BD345*$AK$23+BE345) * BF345</f>
        <v>8848</v>
      </c>
      <c r="BH345" s="133" t="n">
        <f aca="false">RANDBETWEEN(80,100)/100</f>
        <v>0.9</v>
      </c>
      <c r="BI345" s="132" t="n">
        <f aca="false">(AO345*$AK$8+AP345*$AK$9+AQ345*$AK$10+AR345*$AK$11+AS345*$AK$12+AT345*$AK$13+AU345*$AK$14+AV345*$AK$15+AW345*$AK$16+AX345*$AK$17+AY345*$AK$18+AZ345*$AK$19+BA345*$AK$20+BB345*$AK$21+BC345*$AK$22+BD345*$AK$23+BE345) * BH345</f>
        <v>9954</v>
      </c>
      <c r="BN345" s="134"/>
      <c r="BO345" s="135"/>
      <c r="BP345" s="156" t="n">
        <f aca="false">M2696</f>
        <v>36312.0808208333</v>
      </c>
      <c r="BQ345" s="157" t="n">
        <f aca="false">AC2696</f>
        <v>11419.4666666667</v>
      </c>
      <c r="BT345" s="82"/>
      <c r="BU345" s="158"/>
      <c r="BV345" s="140" t="n">
        <f aca="false">QUOTIENT(BW345,$BW$5)</f>
        <v>84</v>
      </c>
      <c r="BW345" s="17" t="n">
        <v>337</v>
      </c>
      <c r="BX345" s="141"/>
      <c r="BY345" s="191" t="s">
        <v>84</v>
      </c>
      <c r="BZ345" s="160" t="e">
        <f aca="true">INDIRECT( ADDRESS(CELL("строка",BG345)-BW345+BV345,68)) * CL345</f>
        <v>#VALUE!</v>
      </c>
      <c r="CA345" s="161" t="e">
        <f aca="true">INDIRECT( ADDRESS(CELL("строка",BG345)-BW345+BV345,59)) *CI345</f>
        <v>#VALUE!</v>
      </c>
      <c r="CB345" s="162" t="e">
        <f aca="true">INDIRECT( ADDRESS(CELL("строка",BG345)-BW345+BV345,69)) * CL345</f>
        <v>#VALUE!</v>
      </c>
      <c r="CC345" s="163" t="e">
        <f aca="true">INDIRECT( ADDRESS(CELL("строка",BG345)-BW345+BV345,61)) *CI345</f>
        <v>#VALUE!</v>
      </c>
      <c r="CD345" s="164" t="e">
        <f aca="false">BZ345-CA345</f>
        <v>#VALUE!</v>
      </c>
      <c r="CE345" s="189" t="e">
        <f aca="false">CB345-CC345</f>
        <v>#VALUE!</v>
      </c>
      <c r="CI345" s="22" t="n">
        <f aca="false">$CI$5</f>
        <v>0.3</v>
      </c>
      <c r="CL345" s="23" t="n">
        <f aca="false">CL341</f>
        <v>0.25</v>
      </c>
    </row>
    <row r="346" customFormat="false" ht="13.25" hidden="false" customHeight="true" outlineLevel="0" collapsed="false">
      <c r="A346" s="151" t="s">
        <v>441</v>
      </c>
      <c r="B346" s="152" t="n">
        <v>-4.3</v>
      </c>
      <c r="C346" s="152" t="n">
        <v>767.7</v>
      </c>
      <c r="D346" s="153" t="n">
        <v>100</v>
      </c>
      <c r="E346" s="154" t="s">
        <v>78</v>
      </c>
      <c r="F346" s="153" t="n">
        <v>1.5</v>
      </c>
      <c r="G346" s="115" t="n">
        <v>0.9</v>
      </c>
      <c r="H346" s="116" t="n">
        <f aca="false">RANDBETWEEN(80,100)/100</f>
        <v>0.84</v>
      </c>
      <c r="I346" s="117"/>
      <c r="J346" s="118"/>
      <c r="K346" s="119"/>
      <c r="L346" s="118"/>
      <c r="M346" s="179"/>
      <c r="N346" s="121"/>
      <c r="Q346" s="151" t="s">
        <v>441</v>
      </c>
      <c r="R346" s="152" t="n">
        <v>-4.9</v>
      </c>
      <c r="S346" s="152" t="n">
        <v>749.6</v>
      </c>
      <c r="T346" s="153" t="n">
        <v>88</v>
      </c>
      <c r="U346" s="154" t="n">
        <v>0</v>
      </c>
      <c r="V346" s="153" t="n">
        <v>0</v>
      </c>
      <c r="W346" s="115" t="n">
        <v>0.9</v>
      </c>
      <c r="X346" s="116" t="n">
        <f aca="false">RANDBETWEEN(80,100)/100</f>
        <v>0.97</v>
      </c>
      <c r="Y346" s="117"/>
      <c r="Z346" s="118"/>
      <c r="AA346" s="119"/>
      <c r="AB346" s="123"/>
      <c r="AC346" s="124"/>
      <c r="AG346" s="186"/>
      <c r="AM346" s="128" t="n">
        <f aca="false">AM345-1</f>
        <v>44620</v>
      </c>
      <c r="AN346" s="129" t="str">
        <f aca="false">TEXT(AM346,"дддд")</f>
        <v>понедельник</v>
      </c>
      <c r="AO346" s="130" t="n">
        <v>1</v>
      </c>
      <c r="AP346" s="131" t="n">
        <v>1</v>
      </c>
      <c r="AQ346" s="131" t="n">
        <f aca="false">RANDBETWEEN(0,1)</f>
        <v>0</v>
      </c>
      <c r="AR346" s="131" t="n">
        <v>1</v>
      </c>
      <c r="AS346" s="131" t="n">
        <f aca="false">RANDBETWEEN(0,1)</f>
        <v>0</v>
      </c>
      <c r="AT346" s="131" t="n">
        <v>1</v>
      </c>
      <c r="AU346" s="131" t="n">
        <f aca="false">RANDBETWEEN(0,1)</f>
        <v>0</v>
      </c>
      <c r="AV346" s="131" t="n">
        <v>0</v>
      </c>
      <c r="AW346" s="131" t="n">
        <f aca="false">RANDBETWEEN(0,1)</f>
        <v>1</v>
      </c>
      <c r="AX346" s="131" t="n">
        <f aca="false">RANDBETWEEN(0,1)</f>
        <v>0</v>
      </c>
      <c r="AY346" s="131" t="n">
        <f aca="false">RANDBETWEEN(0,1)</f>
        <v>0</v>
      </c>
      <c r="AZ346" s="131" t="n">
        <v>1</v>
      </c>
      <c r="BA346" s="131" t="n">
        <f aca="false">RANDBETWEEN(0,1)</f>
        <v>0</v>
      </c>
      <c r="BB346" s="131" t="n">
        <v>1</v>
      </c>
      <c r="BC346" s="131" t="n">
        <f aca="false">RANDBETWEEN(0,1)</f>
        <v>1</v>
      </c>
      <c r="BD346" s="131" t="n">
        <f aca="false">RANDBETWEEN(0,1)</f>
        <v>0</v>
      </c>
      <c r="BE346" s="132" t="n">
        <f aca="false">RANDBETWEEN(40/6,70/6)/10*$AK$24</f>
        <v>960</v>
      </c>
      <c r="BF346" s="133" t="n">
        <f aca="false">RANDBETWEEN(60,100)/100</f>
        <v>0.6</v>
      </c>
      <c r="BG346" s="132" t="n">
        <f aca="false">(AO346*$AK$8+AP346*$AK$9+AQ346*$AK$10+AR346*$AK$11+AS346*$AK$12+AT346*$AK$13+AU346*$AK$14+AV346*$AK$15+AW346*$AK$16+AX346*$AK$17+AY346*$AK$18+AZ346*$AK$19+BA346*$AK$20+BB346*$AK$21+BC346*$AK$22+BD346*$AK$23+BE346) * BF346</f>
        <v>5340</v>
      </c>
      <c r="BH346" s="133" t="n">
        <f aca="false">RANDBETWEEN(80,100)/100</f>
        <v>0.89</v>
      </c>
      <c r="BI346" s="132" t="n">
        <f aca="false">(AO346*$AK$8+AP346*$AK$9+AQ346*$AK$10+AR346*$AK$11+AS346*$AK$12+AT346*$AK$13+AU346*$AK$14+AV346*$AK$15+AW346*$AK$16+AX346*$AK$17+AY346*$AK$18+AZ346*$AK$19+BA346*$AK$20+BB346*$AK$21+BC346*$AK$22+BD346*$AK$23+BE346) * BH346</f>
        <v>7921</v>
      </c>
      <c r="BN346" s="134"/>
      <c r="BO346" s="135"/>
      <c r="BP346" s="156" t="n">
        <f aca="false">M2704</f>
        <v>36773.8691458333</v>
      </c>
      <c r="BQ346" s="157" t="n">
        <f aca="false">AC2704</f>
        <v>13198.5058333333</v>
      </c>
      <c r="BT346" s="82"/>
      <c r="BU346" s="158"/>
      <c r="BV346" s="140" t="n">
        <f aca="false">QUOTIENT(BW346,$BW$5)</f>
        <v>84</v>
      </c>
      <c r="BW346" s="17" t="n">
        <v>338</v>
      </c>
      <c r="BX346" s="141"/>
      <c r="BY346" s="191" t="s">
        <v>58</v>
      </c>
      <c r="BZ346" s="160" t="e">
        <f aca="true">INDIRECT( ADDRESS(CELL("строка",BG346)-BW346+BV346,68)) * CL346</f>
        <v>#VALUE!</v>
      </c>
      <c r="CA346" s="161" t="e">
        <f aca="true">INDIRECT( ADDRESS(CELL("строка",BG346)-BW346+BV346,59)) *CI346</f>
        <v>#VALUE!</v>
      </c>
      <c r="CB346" s="162" t="e">
        <f aca="true">INDIRECT( ADDRESS(CELL("строка",BG346)-BW346+BV346,69)) * CL346</f>
        <v>#VALUE!</v>
      </c>
      <c r="CC346" s="163" t="e">
        <f aca="true">INDIRECT( ADDRESS(CELL("строка",BG346)-BW346+BV346,61)) *CI346</f>
        <v>#VALUE!</v>
      </c>
      <c r="CD346" s="164" t="e">
        <f aca="false">BZ346-CA346</f>
        <v>#VALUE!</v>
      </c>
      <c r="CE346" s="189" t="e">
        <f aca="false">CB346-CC346</f>
        <v>#VALUE!</v>
      </c>
      <c r="CI346" s="22" t="n">
        <f aca="false">$CI$6</f>
        <v>0.4</v>
      </c>
      <c r="CL346" s="23" t="n">
        <f aca="false">CL342</f>
        <v>0.25</v>
      </c>
    </row>
    <row r="347" customFormat="false" ht="13.25" hidden="false" customHeight="true" outlineLevel="0" collapsed="false">
      <c r="A347" s="151" t="s">
        <v>442</v>
      </c>
      <c r="B347" s="152" t="n">
        <v>-5.3</v>
      </c>
      <c r="C347" s="152" t="n">
        <v>767.7</v>
      </c>
      <c r="D347" s="153" t="n">
        <v>100</v>
      </c>
      <c r="E347" s="154" t="s">
        <v>83</v>
      </c>
      <c r="F347" s="153" t="n">
        <v>1.5</v>
      </c>
      <c r="G347" s="115" t="n">
        <v>0.9</v>
      </c>
      <c r="H347" s="116" t="n">
        <f aca="false">RANDBETWEEN(80,100)/100</f>
        <v>0.95</v>
      </c>
      <c r="I347" s="117"/>
      <c r="J347" s="118"/>
      <c r="K347" s="119"/>
      <c r="L347" s="118"/>
      <c r="M347" s="179"/>
      <c r="N347" s="121"/>
      <c r="Q347" s="151" t="s">
        <v>442</v>
      </c>
      <c r="R347" s="152" t="n">
        <v>-6.1</v>
      </c>
      <c r="S347" s="152" t="n">
        <v>749.7</v>
      </c>
      <c r="T347" s="153" t="n">
        <v>87</v>
      </c>
      <c r="U347" s="154" t="n">
        <v>0</v>
      </c>
      <c r="V347" s="153" t="n">
        <v>0</v>
      </c>
      <c r="W347" s="115" t="n">
        <v>0.9</v>
      </c>
      <c r="X347" s="116" t="n">
        <f aca="false">RANDBETWEEN(80,100)/100</f>
        <v>0.91</v>
      </c>
      <c r="Y347" s="117"/>
      <c r="Z347" s="118"/>
      <c r="AA347" s="119"/>
      <c r="AB347" s="123"/>
      <c r="AC347" s="124"/>
      <c r="AG347" s="186"/>
      <c r="AM347" s="128" t="n">
        <f aca="false">AM346-1</f>
        <v>44619</v>
      </c>
      <c r="AN347" s="129" t="str">
        <f aca="false">TEXT(AM347,"дддд")</f>
        <v>воскресенье</v>
      </c>
      <c r="AO347" s="130" t="n">
        <v>1</v>
      </c>
      <c r="AP347" s="131" t="n">
        <v>1</v>
      </c>
      <c r="AQ347" s="131" t="n">
        <f aca="false">RANDBETWEEN(0,1)</f>
        <v>1</v>
      </c>
      <c r="AR347" s="131" t="n">
        <v>1</v>
      </c>
      <c r="AS347" s="131" t="n">
        <f aca="false">RANDBETWEEN(0,1)</f>
        <v>1</v>
      </c>
      <c r="AT347" s="131" t="n">
        <v>1</v>
      </c>
      <c r="AU347" s="131" t="n">
        <f aca="false">RANDBETWEEN(0,1)</f>
        <v>1</v>
      </c>
      <c r="AV347" s="131" t="n">
        <v>0</v>
      </c>
      <c r="AW347" s="131" t="n">
        <f aca="false">RANDBETWEEN(0,1)</f>
        <v>0</v>
      </c>
      <c r="AX347" s="131" t="n">
        <f aca="false">RANDBETWEEN(0,1)</f>
        <v>0</v>
      </c>
      <c r="AY347" s="131" t="n">
        <f aca="false">RANDBETWEEN(0,1)</f>
        <v>0</v>
      </c>
      <c r="AZ347" s="131" t="n">
        <v>1</v>
      </c>
      <c r="BA347" s="131" t="n">
        <f aca="false">RANDBETWEEN(0,1)</f>
        <v>0</v>
      </c>
      <c r="BB347" s="131" t="n">
        <v>1</v>
      </c>
      <c r="BC347" s="131" t="n">
        <f aca="false">RANDBETWEEN(0,1)</f>
        <v>1</v>
      </c>
      <c r="BD347" s="131" t="n">
        <f aca="false">RANDBETWEEN(0,1)</f>
        <v>1</v>
      </c>
      <c r="BE347" s="132" t="n">
        <f aca="false">RANDBETWEEN(40/6,70/6)/10*$AK$24</f>
        <v>1320</v>
      </c>
      <c r="BF347" s="133" t="n">
        <f aca="false">RANDBETWEEN(60,100)/100</f>
        <v>0.68</v>
      </c>
      <c r="BG347" s="132" t="n">
        <f aca="false">(AO347*$AK$8+AP347*$AK$9+AQ347*$AK$10+AR347*$AK$11+AS347*$AK$12+AT347*$AK$13+AU347*$AK$14+AV347*$AK$15+AW347*$AK$16+AX347*$AK$17+AY347*$AK$18+AZ347*$AK$19+BA347*$AK$20+BB347*$AK$21+BC347*$AK$22+BD347*$AK$23+BE347) * BF347</f>
        <v>6405.6</v>
      </c>
      <c r="BH347" s="133" t="n">
        <f aca="false">RANDBETWEEN(80,100)/100</f>
        <v>0.98</v>
      </c>
      <c r="BI347" s="132" t="n">
        <f aca="false">(AO347*$AK$8+AP347*$AK$9+AQ347*$AK$10+AR347*$AK$11+AS347*$AK$12+AT347*$AK$13+AU347*$AK$14+AV347*$AK$15+AW347*$AK$16+AX347*$AK$17+AY347*$AK$18+AZ347*$AK$19+BA347*$AK$20+BB347*$AK$21+BC347*$AK$22+BD347*$AK$23+BE347) * BH347</f>
        <v>9231.6</v>
      </c>
      <c r="BN347" s="134"/>
      <c r="BO347" s="135"/>
      <c r="BP347" s="156" t="n">
        <f aca="false">M2712</f>
        <v>8704.44259583334</v>
      </c>
      <c r="BQ347" s="157" t="n">
        <f aca="false">AC2712</f>
        <v>9558.471003125</v>
      </c>
      <c r="BT347" s="82" t="e">
        <f aca="false">IF(SUM(CD344:CD347) &gt; 0,0,(SUM(CD344:CD347))/(-$BM$10*1000))</f>
        <v>#VALUE!</v>
      </c>
      <c r="BU347" s="158" t="e">
        <f aca="false">IF(SUM(CE344:CE347) &gt; 0,0,(SUM(CE344:CE347))/(-$BM$10*1000))</f>
        <v>#VALUE!</v>
      </c>
      <c r="BV347" s="140" t="n">
        <f aca="false">QUOTIENT(BW347,$BW$5)</f>
        <v>84</v>
      </c>
      <c r="BW347" s="17" t="n">
        <v>339</v>
      </c>
      <c r="BX347" s="141"/>
      <c r="BY347" s="192" t="s">
        <v>75</v>
      </c>
      <c r="BZ347" s="172" t="e">
        <f aca="true">INDIRECT( ADDRESS(CELL("строка",BG347)-BW347+BV347,68)) * CL347</f>
        <v>#VALUE!</v>
      </c>
      <c r="CA347" s="173" t="e">
        <f aca="true">INDIRECT( ADDRESS(CELL("строка",BG347)-BW347+BV347,59)) * CI347</f>
        <v>#VALUE!</v>
      </c>
      <c r="CB347" s="174" t="e">
        <f aca="true">INDIRECT( ADDRESS(CELL("строка",BG347)-BW347+BV347,69)) * CL347</f>
        <v>#VALUE!</v>
      </c>
      <c r="CC347" s="175" t="e">
        <f aca="true">INDIRECT( ADDRESS(CELL("строка",BG347)-BW347+BV347,61)) *CI347</f>
        <v>#VALUE!</v>
      </c>
      <c r="CD347" s="176" t="e">
        <f aca="false">BZ347-CA347</f>
        <v>#VALUE!</v>
      </c>
      <c r="CE347" s="187" t="e">
        <f aca="false">CB347-CC347</f>
        <v>#VALUE!</v>
      </c>
      <c r="CI347" s="178" t="n">
        <f aca="false">$CI$7</f>
        <v>0.1</v>
      </c>
      <c r="CL347" s="23" t="n">
        <f aca="false">CL343</f>
        <v>0.25</v>
      </c>
    </row>
    <row r="348" customFormat="false" ht="13.25" hidden="false" customHeight="true" outlineLevel="0" collapsed="false">
      <c r="A348" s="151" t="s">
        <v>443</v>
      </c>
      <c r="B348" s="152" t="n">
        <v>-6.1</v>
      </c>
      <c r="C348" s="152" t="n">
        <v>768.4</v>
      </c>
      <c r="D348" s="153" t="n">
        <v>100</v>
      </c>
      <c r="E348" s="154" t="s">
        <v>93</v>
      </c>
      <c r="F348" s="153" t="n">
        <v>1.5</v>
      </c>
      <c r="G348" s="115" t="n">
        <v>0.15</v>
      </c>
      <c r="H348" s="116" t="n">
        <f aca="false">RANDBETWEEN(80,100)/100</f>
        <v>0.99</v>
      </c>
      <c r="I348" s="117"/>
      <c r="J348" s="118"/>
      <c r="K348" s="119"/>
      <c r="L348" s="118"/>
      <c r="M348" s="179"/>
      <c r="N348" s="121"/>
      <c r="Q348" s="151" t="s">
        <v>443</v>
      </c>
      <c r="R348" s="152" t="n">
        <v>-7.4</v>
      </c>
      <c r="S348" s="152" t="n">
        <v>749.7</v>
      </c>
      <c r="T348" s="153" t="n">
        <v>91</v>
      </c>
      <c r="U348" s="154" t="n">
        <v>0</v>
      </c>
      <c r="V348" s="153" t="n">
        <v>0</v>
      </c>
      <c r="W348" s="115" t="n">
        <v>0.9</v>
      </c>
      <c r="X348" s="116" t="n">
        <f aca="false">RANDBETWEEN(80,100)/100</f>
        <v>0.97</v>
      </c>
      <c r="Y348" s="117"/>
      <c r="Z348" s="118"/>
      <c r="AA348" s="119"/>
      <c r="AB348" s="123"/>
      <c r="AC348" s="124"/>
      <c r="AG348" s="186"/>
      <c r="AM348" s="128" t="n">
        <f aca="false">AM347-1</f>
        <v>44618</v>
      </c>
      <c r="AN348" s="129" t="str">
        <f aca="false">TEXT(AM348,"дддд")</f>
        <v>суббота</v>
      </c>
      <c r="AO348" s="130" t="n">
        <v>1</v>
      </c>
      <c r="AP348" s="131" t="n">
        <v>1</v>
      </c>
      <c r="AQ348" s="131" t="n">
        <f aca="false">RANDBETWEEN(0,1)</f>
        <v>1</v>
      </c>
      <c r="AR348" s="131" t="n">
        <v>1</v>
      </c>
      <c r="AS348" s="131" t="n">
        <f aca="false">RANDBETWEEN(0,1)</f>
        <v>1</v>
      </c>
      <c r="AT348" s="131" t="n">
        <v>1</v>
      </c>
      <c r="AU348" s="131" t="n">
        <f aca="false">RANDBETWEEN(0,1)</f>
        <v>1</v>
      </c>
      <c r="AV348" s="131" t="n">
        <v>0</v>
      </c>
      <c r="AW348" s="131" t="n">
        <f aca="false">RANDBETWEEN(0,1)</f>
        <v>1</v>
      </c>
      <c r="AX348" s="131" t="n">
        <f aca="false">RANDBETWEEN(0,1)</f>
        <v>0</v>
      </c>
      <c r="AY348" s="131" t="n">
        <f aca="false">RANDBETWEEN(0,1)</f>
        <v>0</v>
      </c>
      <c r="AZ348" s="131" t="n">
        <v>1</v>
      </c>
      <c r="BA348" s="131" t="n">
        <f aca="false">RANDBETWEEN(0,1)</f>
        <v>1</v>
      </c>
      <c r="BB348" s="131" t="n">
        <v>1</v>
      </c>
      <c r="BC348" s="131" t="n">
        <f aca="false">RANDBETWEEN(0,1)</f>
        <v>0</v>
      </c>
      <c r="BD348" s="131" t="n">
        <f aca="false">RANDBETWEEN(0,1)</f>
        <v>1</v>
      </c>
      <c r="BE348" s="132" t="n">
        <f aca="false">RANDBETWEEN(40/6,70/6)/10*$AK$24</f>
        <v>1440</v>
      </c>
      <c r="BF348" s="133" t="n">
        <f aca="false">RANDBETWEEN(60,100)/100</f>
        <v>0.69</v>
      </c>
      <c r="BG348" s="132" t="n">
        <f aca="false">(AO348*$AK$8+AP348*$AK$9+AQ348*$AK$10+AR348*$AK$11+AS348*$AK$12+AT348*$AK$13+AU348*$AK$14+AV348*$AK$15+AW348*$AK$16+AX348*$AK$17+AY348*$AK$18+AZ348*$AK$19+BA348*$AK$20+BB348*$AK$21+BC348*$AK$22+BD348*$AK$23+BE348) * BF348</f>
        <v>7907.4</v>
      </c>
      <c r="BH348" s="133" t="n">
        <f aca="false">RANDBETWEEN(80,100)/100</f>
        <v>0.8</v>
      </c>
      <c r="BI348" s="132" t="n">
        <f aca="false">(AO348*$AK$8+AP348*$AK$9+AQ348*$AK$10+AR348*$AK$11+AS348*$AK$12+AT348*$AK$13+AU348*$AK$14+AV348*$AK$15+AW348*$AK$16+AX348*$AK$17+AY348*$AK$18+AZ348*$AK$19+BA348*$AK$20+BB348*$AK$21+BC348*$AK$22+BD348*$AK$23+BE348) * BH348</f>
        <v>9168</v>
      </c>
      <c r="BN348" s="134"/>
      <c r="BO348" s="135"/>
      <c r="BP348" s="156" t="n">
        <f aca="false">M2720</f>
        <v>8764.27729166667</v>
      </c>
      <c r="BQ348" s="157" t="n">
        <f aca="false">AC2720</f>
        <v>5036.8896</v>
      </c>
      <c r="BT348" s="82" t="s">
        <v>79</v>
      </c>
      <c r="BU348" s="158"/>
      <c r="BV348" s="140" t="n">
        <f aca="false">QUOTIENT(BW348,$BW$5)</f>
        <v>85</v>
      </c>
      <c r="BW348" s="17" t="n">
        <v>340</v>
      </c>
      <c r="BX348" s="141" t="n">
        <f aca="false">DATE(2023,2,(1-QUOTIENT(BW348,$BW$5)))</f>
        <v>44873</v>
      </c>
      <c r="BY348" s="190" t="s">
        <v>80</v>
      </c>
      <c r="BZ348" s="143" t="e">
        <f aca="true">INDIRECT( ADDRESS(CELL("строка",BG348)-BW348+BV348,68)) * CL348</f>
        <v>#VALUE!</v>
      </c>
      <c r="CA348" s="144" t="e">
        <f aca="true">INDIRECT( ADDRESS(CELL("строка",BG348)-BW348+BV348,59)) *CI348</f>
        <v>#VALUE!</v>
      </c>
      <c r="CB348" s="145" t="e">
        <f aca="true">INDIRECT( ADDRESS(CELL("строка",BG348)-BW348+BV348,69)) * CL348</f>
        <v>#VALUE!</v>
      </c>
      <c r="CC348" s="146" t="e">
        <f aca="true">INDIRECT( ADDRESS(CELL("строка",BG348)-BW348+BV348,61)) *CI348</f>
        <v>#VALUE!</v>
      </c>
      <c r="CD348" s="147" t="e">
        <f aca="false">BZ348-CA348</f>
        <v>#VALUE!</v>
      </c>
      <c r="CE348" s="188" t="e">
        <f aca="false">CB348-CC348</f>
        <v>#VALUE!</v>
      </c>
      <c r="CI348" s="22" t="n">
        <f aca="false">$CI$4</f>
        <v>0.2</v>
      </c>
      <c r="CL348" s="23" t="n">
        <f aca="false">CL344</f>
        <v>0.25</v>
      </c>
    </row>
    <row r="349" customFormat="false" ht="13.25" hidden="false" customHeight="true" outlineLevel="0" collapsed="false">
      <c r="A349" s="151" t="s">
        <v>444</v>
      </c>
      <c r="B349" s="152" t="n">
        <v>-4.2</v>
      </c>
      <c r="C349" s="152" t="n">
        <v>769.4</v>
      </c>
      <c r="D349" s="153" t="n">
        <v>100</v>
      </c>
      <c r="E349" s="154" t="s">
        <v>77</v>
      </c>
      <c r="F349" s="153" t="n">
        <v>1.5</v>
      </c>
      <c r="G349" s="115" t="n">
        <v>0.15</v>
      </c>
      <c r="H349" s="116" t="n">
        <f aca="false">RANDBETWEEN(80,100)/100</f>
        <v>0.81</v>
      </c>
      <c r="I349" s="117"/>
      <c r="J349" s="118"/>
      <c r="K349" s="119"/>
      <c r="L349" s="118"/>
      <c r="M349" s="179"/>
      <c r="N349" s="121"/>
      <c r="Q349" s="151" t="s">
        <v>444</v>
      </c>
      <c r="R349" s="152" t="n">
        <v>-8.6</v>
      </c>
      <c r="S349" s="152" t="n">
        <v>750</v>
      </c>
      <c r="T349" s="153" t="n">
        <v>91</v>
      </c>
      <c r="U349" s="154" t="s">
        <v>101</v>
      </c>
      <c r="V349" s="153" t="n">
        <v>1</v>
      </c>
      <c r="W349" s="115" t="n">
        <v>0.9</v>
      </c>
      <c r="X349" s="116" t="n">
        <f aca="false">RANDBETWEEN(80,100)/100</f>
        <v>0.84</v>
      </c>
      <c r="Y349" s="117"/>
      <c r="Z349" s="118"/>
      <c r="AA349" s="119"/>
      <c r="AB349" s="123"/>
      <c r="AC349" s="124"/>
      <c r="AG349" s="186"/>
      <c r="AM349" s="128" t="n">
        <f aca="false">AM348-1</f>
        <v>44617</v>
      </c>
      <c r="AN349" s="129" t="str">
        <f aca="false">TEXT(AM349,"дддд")</f>
        <v>пятница</v>
      </c>
      <c r="AO349" s="130" t="n">
        <v>1</v>
      </c>
      <c r="AP349" s="131" t="n">
        <v>1</v>
      </c>
      <c r="AQ349" s="131" t="n">
        <f aca="false">RANDBETWEEN(0,1)</f>
        <v>0</v>
      </c>
      <c r="AR349" s="131" t="n">
        <v>1</v>
      </c>
      <c r="AS349" s="131" t="n">
        <f aca="false">RANDBETWEEN(0,1)</f>
        <v>1</v>
      </c>
      <c r="AT349" s="131" t="n">
        <v>1</v>
      </c>
      <c r="AU349" s="131" t="n">
        <f aca="false">RANDBETWEEN(0,1)</f>
        <v>0</v>
      </c>
      <c r="AV349" s="131" t="n">
        <v>0</v>
      </c>
      <c r="AW349" s="131" t="n">
        <f aca="false">RANDBETWEEN(0,1)</f>
        <v>1</v>
      </c>
      <c r="AX349" s="131" t="n">
        <f aca="false">RANDBETWEEN(0,1)</f>
        <v>1</v>
      </c>
      <c r="AY349" s="131" t="n">
        <f aca="false">RANDBETWEEN(0,1)</f>
        <v>0</v>
      </c>
      <c r="AZ349" s="131" t="n">
        <v>1</v>
      </c>
      <c r="BA349" s="131" t="n">
        <f aca="false">RANDBETWEEN(0,1)</f>
        <v>0</v>
      </c>
      <c r="BB349" s="131" t="n">
        <v>1</v>
      </c>
      <c r="BC349" s="131" t="n">
        <f aca="false">RANDBETWEEN(0,1)</f>
        <v>0</v>
      </c>
      <c r="BD349" s="131" t="n">
        <f aca="false">RANDBETWEEN(0,1)</f>
        <v>1</v>
      </c>
      <c r="BE349" s="132" t="n">
        <f aca="false">RANDBETWEEN(40/6,70/6)/10*$AK$24</f>
        <v>1440</v>
      </c>
      <c r="BF349" s="133" t="n">
        <f aca="false">RANDBETWEEN(60,100)/100</f>
        <v>0.99</v>
      </c>
      <c r="BG349" s="132" t="n">
        <f aca="false">(AO349*$AK$8+AP349*$AK$9+AQ349*$AK$10+AR349*$AK$11+AS349*$AK$12+AT349*$AK$13+AU349*$AK$14+AV349*$AK$15+AW349*$AK$16+AX349*$AK$17+AY349*$AK$18+AZ349*$AK$19+BA349*$AK$20+BB349*$AK$21+BC349*$AK$22+BD349*$AK$23+BE349) * BF349</f>
        <v>11206.8</v>
      </c>
      <c r="BH349" s="133" t="n">
        <f aca="false">RANDBETWEEN(80,100)/100</f>
        <v>0.91</v>
      </c>
      <c r="BI349" s="132" t="n">
        <f aca="false">(AO349*$AK$8+AP349*$AK$9+AQ349*$AK$10+AR349*$AK$11+AS349*$AK$12+AT349*$AK$13+AU349*$AK$14+AV349*$AK$15+AW349*$AK$16+AX349*$AK$17+AY349*$AK$18+AZ349*$AK$19+BA349*$AK$20+BB349*$AK$21+BC349*$AK$22+BD349*$AK$23+BE349) * BH349</f>
        <v>10301.2</v>
      </c>
      <c r="BN349" s="134"/>
      <c r="BO349" s="135"/>
      <c r="BP349" s="156" t="n">
        <f aca="false">M2728</f>
        <v>39301.7199625</v>
      </c>
      <c r="BQ349" s="157" t="n">
        <f aca="false">AC2728</f>
        <v>10884.534375</v>
      </c>
      <c r="BT349" s="82"/>
      <c r="BU349" s="158"/>
      <c r="BV349" s="140" t="n">
        <f aca="false">QUOTIENT(BW349,$BW$5)</f>
        <v>85</v>
      </c>
      <c r="BW349" s="17" t="n">
        <v>341</v>
      </c>
      <c r="BX349" s="141"/>
      <c r="BY349" s="191" t="s">
        <v>84</v>
      </c>
      <c r="BZ349" s="160" t="e">
        <f aca="true">INDIRECT( ADDRESS(CELL("строка",BG349)-BW349+BV349,68)) * CL349</f>
        <v>#VALUE!</v>
      </c>
      <c r="CA349" s="161" t="e">
        <f aca="true">INDIRECT( ADDRESS(CELL("строка",BG349)-BW349+BV349,59)) *CI349</f>
        <v>#VALUE!</v>
      </c>
      <c r="CB349" s="162" t="e">
        <f aca="true">INDIRECT( ADDRESS(CELL("строка",BG349)-BW349+BV349,69)) * CL349</f>
        <v>#VALUE!</v>
      </c>
      <c r="CC349" s="163" t="e">
        <f aca="true">INDIRECT( ADDRESS(CELL("строка",BG349)-BW349+BV349,61)) *CI349</f>
        <v>#VALUE!</v>
      </c>
      <c r="CD349" s="164" t="e">
        <f aca="false">BZ349-CA349</f>
        <v>#VALUE!</v>
      </c>
      <c r="CE349" s="189" t="e">
        <f aca="false">CB349-CC349</f>
        <v>#VALUE!</v>
      </c>
      <c r="CI349" s="22" t="n">
        <f aca="false">$CI$5</f>
        <v>0.3</v>
      </c>
      <c r="CL349" s="23" t="n">
        <f aca="false">CL345</f>
        <v>0.25</v>
      </c>
    </row>
    <row r="350" customFormat="false" ht="13.25" hidden="false" customHeight="true" outlineLevel="0" collapsed="false">
      <c r="A350" s="151" t="s">
        <v>445</v>
      </c>
      <c r="B350" s="152" t="n">
        <v>-2.5</v>
      </c>
      <c r="C350" s="152" t="n">
        <v>770.2</v>
      </c>
      <c r="D350" s="153" t="n">
        <v>87</v>
      </c>
      <c r="E350" s="154" t="s">
        <v>77</v>
      </c>
      <c r="F350" s="153" t="n">
        <v>3</v>
      </c>
      <c r="G350" s="115" t="n">
        <v>0.15</v>
      </c>
      <c r="H350" s="116" t="n">
        <f aca="false">RANDBETWEEN(80,100)/100</f>
        <v>0.82</v>
      </c>
      <c r="I350" s="117" t="n">
        <v>0.364895833333333</v>
      </c>
      <c r="J350" s="118" t="n">
        <v>0.364895833333333</v>
      </c>
      <c r="K350" s="119" t="n">
        <f aca="false">(J350 * 24) * $B$3 * $F$3 * (1 - 0.7*AVERAGE(G350:G357)) * AVERAGE(H350:H357)</f>
        <v>7309.9290375</v>
      </c>
      <c r="L350" s="118" t="n">
        <f aca="false">IF(AVERAGE(F350:F357)&gt; $J$3, $B$4*$F$4*AVERAGE(F350:F357)/$B$5*24*AVERAGE(H350:H357), $B$4*$F$4*AVERAGE(F350:F357)/$B$5*24*AVERAGE(H350:H357) * 0.2)</f>
        <v>24732</v>
      </c>
      <c r="M350" s="179" t="n">
        <f aca="false">K350+L350</f>
        <v>32041.9290375</v>
      </c>
      <c r="N350" s="121"/>
      <c r="Q350" s="151" t="s">
        <v>445</v>
      </c>
      <c r="R350" s="152" t="n">
        <v>-9.8</v>
      </c>
      <c r="S350" s="152" t="n">
        <v>749.8</v>
      </c>
      <c r="T350" s="153" t="n">
        <v>89</v>
      </c>
      <c r="U350" s="154" t="n">
        <v>0</v>
      </c>
      <c r="V350" s="153" t="n">
        <v>0</v>
      </c>
      <c r="W350" s="182" t="s">
        <v>194</v>
      </c>
      <c r="X350" s="116" t="n">
        <f aca="false">RANDBETWEEN(80,100)/100</f>
        <v>0.95</v>
      </c>
      <c r="Y350" s="117" t="n">
        <v>0.291712962962963</v>
      </c>
      <c r="Z350" s="118" t="n">
        <v>0.291712962962963</v>
      </c>
      <c r="AA350" s="119" t="n">
        <f aca="false">(Z350 * 24) * $B$3 * $F$3 * (1 - 0.7 * AVERAGE(W350:W357)) * AVERAGE(X350:X357)</f>
        <v>3176.75416666667</v>
      </c>
      <c r="AB350" s="123" t="n">
        <f aca="false">IF(AVERAGE(V350:V357)&gt; $J$3, $B$4*$F$4*AVERAGE(V350:V357)/$B$5*24*AVERAGE(X350:X357), $B$4*$F$4*AVERAGE(V350:V357)/$B$5*24*AVERAGE(X350:X357) * 0.2)</f>
        <v>1306.8</v>
      </c>
      <c r="AC350" s="124" t="n">
        <f aca="false">AA350+AB350</f>
        <v>4483.55416666667</v>
      </c>
      <c r="AG350" s="186"/>
      <c r="AM350" s="128" t="n">
        <f aca="false">AM349-1</f>
        <v>44616</v>
      </c>
      <c r="AN350" s="129" t="str">
        <f aca="false">TEXT(AM350,"дддд")</f>
        <v>четверг</v>
      </c>
      <c r="AO350" s="130" t="n">
        <v>1</v>
      </c>
      <c r="AP350" s="131" t="n">
        <v>1</v>
      </c>
      <c r="AQ350" s="131" t="n">
        <f aca="false">RANDBETWEEN(0,1)</f>
        <v>1</v>
      </c>
      <c r="AR350" s="131" t="n">
        <v>1</v>
      </c>
      <c r="AS350" s="131" t="n">
        <f aca="false">RANDBETWEEN(0,1)</f>
        <v>1</v>
      </c>
      <c r="AT350" s="131" t="n">
        <v>1</v>
      </c>
      <c r="AU350" s="131" t="n">
        <f aca="false">RANDBETWEEN(0,1)</f>
        <v>1</v>
      </c>
      <c r="AV350" s="131" t="n">
        <v>0</v>
      </c>
      <c r="AW350" s="131" t="n">
        <f aca="false">RANDBETWEEN(0,1)</f>
        <v>1</v>
      </c>
      <c r="AX350" s="131" t="n">
        <f aca="false">RANDBETWEEN(0,1)</f>
        <v>0</v>
      </c>
      <c r="AY350" s="131" t="n">
        <f aca="false">RANDBETWEEN(0,1)</f>
        <v>1</v>
      </c>
      <c r="AZ350" s="131" t="n">
        <v>1</v>
      </c>
      <c r="BA350" s="131" t="n">
        <f aca="false">RANDBETWEEN(0,1)</f>
        <v>0</v>
      </c>
      <c r="BB350" s="131" t="n">
        <v>1</v>
      </c>
      <c r="BC350" s="131" t="n">
        <f aca="false">RANDBETWEEN(0,1)</f>
        <v>1</v>
      </c>
      <c r="BD350" s="131" t="n">
        <f aca="false">RANDBETWEEN(0,1)</f>
        <v>1</v>
      </c>
      <c r="BE350" s="132" t="n">
        <f aca="false">RANDBETWEEN(40/6,70/6)/10*$AK$24</f>
        <v>1080</v>
      </c>
      <c r="BF350" s="133" t="n">
        <f aca="false">RANDBETWEEN(60,100)/100</f>
        <v>0.81</v>
      </c>
      <c r="BG350" s="132" t="n">
        <f aca="false">(AO350*$AK$8+AP350*$AK$9+AQ350*$AK$10+AR350*$AK$11+AS350*$AK$12+AT350*$AK$13+AU350*$AK$14+AV350*$AK$15+AW350*$AK$16+AX350*$AK$17+AY350*$AK$18+AZ350*$AK$19+BA350*$AK$20+BB350*$AK$21+BC350*$AK$22+BD350*$AK$23+BE350) * BF350</f>
        <v>9703.8</v>
      </c>
      <c r="BH350" s="133" t="n">
        <f aca="false">RANDBETWEEN(80,100)/100</f>
        <v>0.97</v>
      </c>
      <c r="BI350" s="132" t="n">
        <f aca="false">(AO350*$AK$8+AP350*$AK$9+AQ350*$AK$10+AR350*$AK$11+AS350*$AK$12+AT350*$AK$13+AU350*$AK$14+AV350*$AK$15+AW350*$AK$16+AX350*$AK$17+AY350*$AK$18+AZ350*$AK$19+BA350*$AK$20+BB350*$AK$21+BC350*$AK$22+BD350*$AK$23+BE350) * BH350</f>
        <v>11620.6</v>
      </c>
      <c r="BN350" s="134"/>
      <c r="BO350" s="135"/>
      <c r="BP350" s="156" t="n">
        <f aca="false">M2736</f>
        <v>7032.164453125</v>
      </c>
      <c r="BQ350" s="157" t="n">
        <f aca="false">AC2736</f>
        <v>6729.021796875</v>
      </c>
      <c r="BT350" s="82"/>
      <c r="BU350" s="158"/>
      <c r="BV350" s="140" t="n">
        <f aca="false">QUOTIENT(BW350,$BW$5)</f>
        <v>85</v>
      </c>
      <c r="BW350" s="17" t="n">
        <v>342</v>
      </c>
      <c r="BX350" s="141"/>
      <c r="BY350" s="191" t="s">
        <v>58</v>
      </c>
      <c r="BZ350" s="160" t="e">
        <f aca="true">INDIRECT( ADDRESS(CELL("строка",BG350)-BW350+BV350,68)) * CL350</f>
        <v>#VALUE!</v>
      </c>
      <c r="CA350" s="161" t="e">
        <f aca="true">INDIRECT( ADDRESS(CELL("строка",BG350)-BW350+BV350,59)) *CI350</f>
        <v>#VALUE!</v>
      </c>
      <c r="CB350" s="162" t="e">
        <f aca="true">INDIRECT( ADDRESS(CELL("строка",BG350)-BW350+BV350,69)) * CL350</f>
        <v>#VALUE!</v>
      </c>
      <c r="CC350" s="163" t="e">
        <f aca="true">INDIRECT( ADDRESS(CELL("строка",BG350)-BW350+BV350,61)) *CI350</f>
        <v>#VALUE!</v>
      </c>
      <c r="CD350" s="164" t="e">
        <f aca="false">BZ350-CA350</f>
        <v>#VALUE!</v>
      </c>
      <c r="CE350" s="189" t="e">
        <f aca="false">CB350-CC350</f>
        <v>#VALUE!</v>
      </c>
      <c r="CI350" s="22" t="n">
        <f aca="false">$CI$6</f>
        <v>0.4</v>
      </c>
      <c r="CL350" s="23" t="n">
        <f aca="false">CL346</f>
        <v>0.25</v>
      </c>
    </row>
    <row r="351" customFormat="false" ht="13.25" hidden="false" customHeight="true" outlineLevel="0" collapsed="false">
      <c r="A351" s="151" t="s">
        <v>446</v>
      </c>
      <c r="B351" s="152" t="n">
        <v>-0.5</v>
      </c>
      <c r="C351" s="152" t="n">
        <v>771.4</v>
      </c>
      <c r="D351" s="153" t="n">
        <v>80</v>
      </c>
      <c r="E351" s="154" t="s">
        <v>83</v>
      </c>
      <c r="F351" s="153" t="n">
        <v>3</v>
      </c>
      <c r="G351" s="115" t="n">
        <v>0.15</v>
      </c>
      <c r="H351" s="116" t="n">
        <f aca="false">RANDBETWEEN(80,100)/100</f>
        <v>0.93</v>
      </c>
      <c r="I351" s="117"/>
      <c r="J351" s="118"/>
      <c r="K351" s="119"/>
      <c r="L351" s="118"/>
      <c r="M351" s="179"/>
      <c r="N351" s="121"/>
      <c r="Q351" s="151" t="s">
        <v>446</v>
      </c>
      <c r="R351" s="152" t="n">
        <v>-7.2</v>
      </c>
      <c r="S351" s="152" t="n">
        <v>750</v>
      </c>
      <c r="T351" s="153" t="n">
        <v>77</v>
      </c>
      <c r="U351" s="154" t="s">
        <v>101</v>
      </c>
      <c r="V351" s="153" t="n">
        <v>1</v>
      </c>
      <c r="W351" s="115" t="n">
        <v>0.75</v>
      </c>
      <c r="X351" s="116" t="n">
        <f aca="false">RANDBETWEEN(80,100)/100</f>
        <v>0.97</v>
      </c>
      <c r="Y351" s="117"/>
      <c r="Z351" s="118"/>
      <c r="AA351" s="119"/>
      <c r="AB351" s="123"/>
      <c r="AC351" s="124"/>
      <c r="AG351" s="186"/>
      <c r="AM351" s="128" t="n">
        <f aca="false">AM350-1</f>
        <v>44615</v>
      </c>
      <c r="AN351" s="129" t="str">
        <f aca="false">TEXT(AM351,"дддд")</f>
        <v>среда</v>
      </c>
      <c r="AO351" s="130" t="n">
        <v>1</v>
      </c>
      <c r="AP351" s="131" t="n">
        <v>1</v>
      </c>
      <c r="AQ351" s="131" t="n">
        <f aca="false">RANDBETWEEN(0,1)</f>
        <v>0</v>
      </c>
      <c r="AR351" s="131" t="n">
        <v>1</v>
      </c>
      <c r="AS351" s="131" t="n">
        <f aca="false">RANDBETWEEN(0,1)</f>
        <v>1</v>
      </c>
      <c r="AT351" s="131" t="n">
        <v>1</v>
      </c>
      <c r="AU351" s="131" t="n">
        <f aca="false">RANDBETWEEN(0,1)</f>
        <v>1</v>
      </c>
      <c r="AV351" s="131" t="n">
        <v>0</v>
      </c>
      <c r="AW351" s="131" t="n">
        <f aca="false">RANDBETWEEN(0,1)</f>
        <v>0</v>
      </c>
      <c r="AX351" s="131" t="n">
        <f aca="false">RANDBETWEEN(0,1)</f>
        <v>0</v>
      </c>
      <c r="AY351" s="131" t="n">
        <f aca="false">RANDBETWEEN(0,1)</f>
        <v>0</v>
      </c>
      <c r="AZ351" s="131" t="n">
        <v>1</v>
      </c>
      <c r="BA351" s="131" t="n">
        <f aca="false">RANDBETWEEN(0,1)</f>
        <v>0</v>
      </c>
      <c r="BB351" s="131" t="n">
        <v>1</v>
      </c>
      <c r="BC351" s="131" t="n">
        <f aca="false">RANDBETWEEN(0,1)</f>
        <v>0</v>
      </c>
      <c r="BD351" s="131" t="n">
        <f aca="false">RANDBETWEEN(0,1)</f>
        <v>1</v>
      </c>
      <c r="BE351" s="132" t="n">
        <f aca="false">RANDBETWEEN(40/6,70/6)/10*$AK$24</f>
        <v>1320</v>
      </c>
      <c r="BF351" s="133" t="n">
        <f aca="false">RANDBETWEEN(60,100)/100</f>
        <v>0.79</v>
      </c>
      <c r="BG351" s="132" t="n">
        <f aca="false">(AO351*$AK$8+AP351*$AK$9+AQ351*$AK$10+AR351*$AK$11+AS351*$AK$12+AT351*$AK$13+AU351*$AK$14+AV351*$AK$15+AW351*$AK$16+AX351*$AK$17+AY351*$AK$18+AZ351*$AK$19+BA351*$AK$20+BB351*$AK$21+BC351*$AK$22+BD351*$AK$23+BE351) * BF351</f>
        <v>7141.6</v>
      </c>
      <c r="BH351" s="133" t="n">
        <f aca="false">RANDBETWEEN(80,100)/100</f>
        <v>0.98</v>
      </c>
      <c r="BI351" s="132" t="n">
        <f aca="false">(AO351*$AK$8+AP351*$AK$9+AQ351*$AK$10+AR351*$AK$11+AS351*$AK$12+AT351*$AK$13+AU351*$AK$14+AV351*$AK$15+AW351*$AK$16+AX351*$AK$17+AY351*$AK$18+AZ351*$AK$19+BA351*$AK$20+BB351*$AK$21+BC351*$AK$22+BD351*$AK$23+BE351) * BH351</f>
        <v>8859.2</v>
      </c>
      <c r="BN351" s="134"/>
      <c r="BO351" s="135"/>
      <c r="BP351" s="156" t="n">
        <f aca="false">M2744</f>
        <v>10208.785759375</v>
      </c>
      <c r="BQ351" s="157" t="n">
        <f aca="false">AC2744</f>
        <v>5611.28810416667</v>
      </c>
      <c r="BT351" s="82" t="e">
        <f aca="false">IF(SUM(CD348:CD351) &gt; 0,0,(SUM(CD348:CD351))/(-$BM$10*1000))</f>
        <v>#VALUE!</v>
      </c>
      <c r="BU351" s="158" t="e">
        <f aca="false">IF(SUM(CE348:CE351) &gt; 0,0,(SUM(CE348:CE351))/(-$BM$10*1000))</f>
        <v>#VALUE!</v>
      </c>
      <c r="BV351" s="140" t="n">
        <f aca="false">QUOTIENT(BW351,$BW$5)</f>
        <v>85</v>
      </c>
      <c r="BW351" s="17" t="n">
        <v>343</v>
      </c>
      <c r="BX351" s="141"/>
      <c r="BY351" s="192" t="s">
        <v>75</v>
      </c>
      <c r="BZ351" s="172" t="e">
        <f aca="true">INDIRECT( ADDRESS(CELL("строка",BG351)-BW351+BV351,68)) * CL351</f>
        <v>#VALUE!</v>
      </c>
      <c r="CA351" s="173" t="e">
        <f aca="true">INDIRECT( ADDRESS(CELL("строка",BG351)-BW351+BV351,59)) * CI351</f>
        <v>#VALUE!</v>
      </c>
      <c r="CB351" s="174" t="e">
        <f aca="true">INDIRECT( ADDRESS(CELL("строка",BG351)-BW351+BV351,69)) * CL351</f>
        <v>#VALUE!</v>
      </c>
      <c r="CC351" s="175" t="e">
        <f aca="true">INDIRECT( ADDRESS(CELL("строка",BG351)-BW351+BV351,61)) *CI351</f>
        <v>#VALUE!</v>
      </c>
      <c r="CD351" s="176" t="e">
        <f aca="false">BZ351-CA351</f>
        <v>#VALUE!</v>
      </c>
      <c r="CE351" s="187" t="e">
        <f aca="false">CB351-CC351</f>
        <v>#VALUE!</v>
      </c>
      <c r="CI351" s="178" t="n">
        <f aca="false">$CI$7</f>
        <v>0.1</v>
      </c>
      <c r="CL351" s="23" t="n">
        <f aca="false">CL347</f>
        <v>0.25</v>
      </c>
    </row>
    <row r="352" customFormat="false" ht="13.25" hidden="false" customHeight="true" outlineLevel="0" collapsed="false">
      <c r="A352" s="151" t="s">
        <v>447</v>
      </c>
      <c r="B352" s="152" t="n">
        <v>2.5</v>
      </c>
      <c r="C352" s="152" t="n">
        <v>772.4</v>
      </c>
      <c r="D352" s="153" t="n">
        <v>64</v>
      </c>
      <c r="E352" s="154" t="s">
        <v>83</v>
      </c>
      <c r="F352" s="153" t="n">
        <v>7.5</v>
      </c>
      <c r="G352" s="115" t="n">
        <v>0.15</v>
      </c>
      <c r="H352" s="116" t="n">
        <f aca="false">RANDBETWEEN(80,100)/100</f>
        <v>0.89</v>
      </c>
      <c r="I352" s="117"/>
      <c r="J352" s="118"/>
      <c r="K352" s="119"/>
      <c r="L352" s="118"/>
      <c r="M352" s="179"/>
      <c r="N352" s="121"/>
      <c r="Q352" s="151" t="s">
        <v>447</v>
      </c>
      <c r="R352" s="152" t="n">
        <v>-6.5</v>
      </c>
      <c r="S352" s="152" t="n">
        <v>750.3</v>
      </c>
      <c r="T352" s="153" t="n">
        <v>70</v>
      </c>
      <c r="U352" s="154" t="s">
        <v>101</v>
      </c>
      <c r="V352" s="153" t="n">
        <v>1</v>
      </c>
      <c r="W352" s="115" t="n">
        <v>0.75</v>
      </c>
      <c r="X352" s="116" t="n">
        <f aca="false">RANDBETWEEN(80,100)/100</f>
        <v>0.8</v>
      </c>
      <c r="Y352" s="117"/>
      <c r="Z352" s="118"/>
      <c r="AA352" s="119"/>
      <c r="AB352" s="123"/>
      <c r="AC352" s="124"/>
      <c r="AG352" s="186"/>
      <c r="AM352" s="128" t="n">
        <f aca="false">AM351-1</f>
        <v>44614</v>
      </c>
      <c r="AN352" s="129" t="str">
        <f aca="false">TEXT(AM352,"дддд")</f>
        <v>вторник</v>
      </c>
      <c r="AO352" s="130" t="n">
        <v>1</v>
      </c>
      <c r="AP352" s="131" t="n">
        <v>1</v>
      </c>
      <c r="AQ352" s="131" t="n">
        <f aca="false">RANDBETWEEN(0,1)</f>
        <v>0</v>
      </c>
      <c r="AR352" s="131" t="n">
        <v>1</v>
      </c>
      <c r="AS352" s="131" t="n">
        <f aca="false">RANDBETWEEN(0,1)</f>
        <v>1</v>
      </c>
      <c r="AT352" s="131" t="n">
        <v>1</v>
      </c>
      <c r="AU352" s="131" t="n">
        <f aca="false">RANDBETWEEN(0,1)</f>
        <v>1</v>
      </c>
      <c r="AV352" s="131" t="n">
        <v>0</v>
      </c>
      <c r="AW352" s="131" t="n">
        <f aca="false">RANDBETWEEN(0,1)</f>
        <v>1</v>
      </c>
      <c r="AX352" s="131" t="n">
        <f aca="false">RANDBETWEEN(0,1)</f>
        <v>1</v>
      </c>
      <c r="AY352" s="131" t="n">
        <f aca="false">RANDBETWEEN(0,1)</f>
        <v>0</v>
      </c>
      <c r="AZ352" s="131" t="n">
        <v>1</v>
      </c>
      <c r="BA352" s="131" t="n">
        <f aca="false">RANDBETWEEN(0,1)</f>
        <v>0</v>
      </c>
      <c r="BB352" s="131" t="n">
        <v>1</v>
      </c>
      <c r="BC352" s="131" t="n">
        <f aca="false">RANDBETWEEN(0,1)</f>
        <v>1</v>
      </c>
      <c r="BD352" s="131" t="n">
        <f aca="false">RANDBETWEEN(0,1)</f>
        <v>0</v>
      </c>
      <c r="BE352" s="132" t="n">
        <f aca="false">RANDBETWEEN(40/6,70/6)/10*$AK$24</f>
        <v>1440</v>
      </c>
      <c r="BF352" s="133" t="n">
        <f aca="false">RANDBETWEEN(60,100)/100</f>
        <v>0.63</v>
      </c>
      <c r="BG352" s="132" t="n">
        <f aca="false">(AO352*$AK$8+AP352*$AK$9+AQ352*$AK$10+AR352*$AK$11+AS352*$AK$12+AT352*$AK$13+AU352*$AK$14+AV352*$AK$15+AW352*$AK$16+AX352*$AK$17+AY352*$AK$18+AZ352*$AK$19+BA352*$AK$20+BB352*$AK$21+BC352*$AK$22+BD352*$AK$23+BE352) * BF352</f>
        <v>7282.8</v>
      </c>
      <c r="BH352" s="133" t="n">
        <f aca="false">RANDBETWEEN(80,100)/100</f>
        <v>0.93</v>
      </c>
      <c r="BI352" s="132" t="n">
        <f aca="false">(AO352*$AK$8+AP352*$AK$9+AQ352*$AK$10+AR352*$AK$11+AS352*$AK$12+AT352*$AK$13+AU352*$AK$14+AV352*$AK$15+AW352*$AK$16+AX352*$AK$17+AY352*$AK$18+AZ352*$AK$19+BA352*$AK$20+BB352*$AK$21+BC352*$AK$22+BD352*$AK$23+BE352) * BH352</f>
        <v>10750.8</v>
      </c>
      <c r="BN352" s="134"/>
      <c r="BO352" s="135"/>
      <c r="BP352" s="156" t="n">
        <f aca="false">M2752</f>
        <v>10665.174</v>
      </c>
      <c r="BQ352" s="157" t="n">
        <f aca="false">AC2752</f>
        <v>5338.78922916666</v>
      </c>
      <c r="BT352" s="82" t="s">
        <v>79</v>
      </c>
      <c r="BU352" s="158"/>
      <c r="BV352" s="140" t="n">
        <f aca="false">QUOTIENT(BW352,$BW$5)</f>
        <v>86</v>
      </c>
      <c r="BW352" s="17" t="n">
        <v>344</v>
      </c>
      <c r="BX352" s="141" t="n">
        <f aca="false">DATE(2023,2,(1-QUOTIENT(BW352,$BW$5)))</f>
        <v>44872</v>
      </c>
      <c r="BY352" s="190" t="s">
        <v>80</v>
      </c>
      <c r="BZ352" s="143" t="e">
        <f aca="true">INDIRECT( ADDRESS(CELL("строка",BG352)-BW352+BV352,68)) * CL352</f>
        <v>#VALUE!</v>
      </c>
      <c r="CA352" s="144" t="e">
        <f aca="true">INDIRECT( ADDRESS(CELL("строка",BG352)-BW352+BV352,59)) *CI352</f>
        <v>#VALUE!</v>
      </c>
      <c r="CB352" s="145" t="e">
        <f aca="true">INDIRECT( ADDRESS(CELL("строка",BG352)-BW352+BV352,69)) * CL352</f>
        <v>#VALUE!</v>
      </c>
      <c r="CC352" s="146" t="e">
        <f aca="true">INDIRECT( ADDRESS(CELL("строка",BG352)-BW352+BV352,61)) *CI352</f>
        <v>#VALUE!</v>
      </c>
      <c r="CD352" s="147" t="e">
        <f aca="false">BZ352-CA352</f>
        <v>#VALUE!</v>
      </c>
      <c r="CE352" s="188" t="e">
        <f aca="false">CB352-CC352</f>
        <v>#VALUE!</v>
      </c>
      <c r="CI352" s="22" t="n">
        <f aca="false">$CI$4</f>
        <v>0.2</v>
      </c>
      <c r="CL352" s="23" t="n">
        <f aca="false">CL348</f>
        <v>0.25</v>
      </c>
    </row>
    <row r="353" customFormat="false" ht="13.25" hidden="false" customHeight="true" outlineLevel="0" collapsed="false">
      <c r="A353" s="151" t="s">
        <v>448</v>
      </c>
      <c r="B353" s="152" t="n">
        <v>1.1</v>
      </c>
      <c r="C353" s="152" t="n">
        <v>773.9</v>
      </c>
      <c r="D353" s="153" t="n">
        <v>70</v>
      </c>
      <c r="E353" s="154" t="s">
        <v>83</v>
      </c>
      <c r="F353" s="153" t="n">
        <v>6</v>
      </c>
      <c r="G353" s="115" t="n">
        <v>0.15</v>
      </c>
      <c r="H353" s="116" t="n">
        <f aca="false">RANDBETWEEN(80,100)/100</f>
        <v>0.81</v>
      </c>
      <c r="I353" s="117"/>
      <c r="J353" s="118"/>
      <c r="K353" s="119"/>
      <c r="L353" s="118"/>
      <c r="M353" s="179"/>
      <c r="N353" s="121"/>
      <c r="Q353" s="151" t="s">
        <v>448</v>
      </c>
      <c r="R353" s="152" t="n">
        <v>-5.7</v>
      </c>
      <c r="S353" s="152" t="n">
        <v>752.2</v>
      </c>
      <c r="T353" s="153" t="n">
        <v>63</v>
      </c>
      <c r="U353" s="154" t="s">
        <v>101</v>
      </c>
      <c r="V353" s="153" t="n">
        <v>1</v>
      </c>
      <c r="W353" s="182" t="s">
        <v>194</v>
      </c>
      <c r="X353" s="116" t="n">
        <f aca="false">RANDBETWEEN(80,100)/100</f>
        <v>1</v>
      </c>
      <c r="Y353" s="117"/>
      <c r="Z353" s="118"/>
      <c r="AA353" s="119"/>
      <c r="AB353" s="123"/>
      <c r="AC353" s="124"/>
      <c r="AG353" s="186"/>
      <c r="AM353" s="128" t="n">
        <f aca="false">AM352-1</f>
        <v>44613</v>
      </c>
      <c r="AN353" s="129" t="str">
        <f aca="false">TEXT(AM353,"дддд")</f>
        <v>понедельник</v>
      </c>
      <c r="AO353" s="130" t="n">
        <v>1</v>
      </c>
      <c r="AP353" s="131" t="n">
        <v>1</v>
      </c>
      <c r="AQ353" s="131" t="n">
        <f aca="false">RANDBETWEEN(0,1)</f>
        <v>0</v>
      </c>
      <c r="AR353" s="131" t="n">
        <v>1</v>
      </c>
      <c r="AS353" s="131" t="n">
        <f aca="false">RANDBETWEEN(0,1)</f>
        <v>0</v>
      </c>
      <c r="AT353" s="131" t="n">
        <v>1</v>
      </c>
      <c r="AU353" s="131" t="n">
        <f aca="false">RANDBETWEEN(0,1)</f>
        <v>1</v>
      </c>
      <c r="AV353" s="131" t="n">
        <v>0</v>
      </c>
      <c r="AW353" s="131" t="n">
        <f aca="false">RANDBETWEEN(0,1)</f>
        <v>0</v>
      </c>
      <c r="AX353" s="131" t="n">
        <f aca="false">RANDBETWEEN(0,1)</f>
        <v>0</v>
      </c>
      <c r="AY353" s="131" t="n">
        <f aca="false">RANDBETWEEN(0,1)</f>
        <v>1</v>
      </c>
      <c r="AZ353" s="131" t="n">
        <v>1</v>
      </c>
      <c r="BA353" s="131" t="n">
        <f aca="false">RANDBETWEEN(0,1)</f>
        <v>1</v>
      </c>
      <c r="BB353" s="131" t="n">
        <v>1</v>
      </c>
      <c r="BC353" s="131" t="n">
        <f aca="false">RANDBETWEEN(0,1)</f>
        <v>0</v>
      </c>
      <c r="BD353" s="131" t="n">
        <f aca="false">RANDBETWEEN(0,1)</f>
        <v>0</v>
      </c>
      <c r="BE353" s="132" t="n">
        <f aca="false">RANDBETWEEN(40/6,70/6)/10*$AK$24</f>
        <v>1320</v>
      </c>
      <c r="BF353" s="133" t="n">
        <f aca="false">RANDBETWEEN(60,100)/100</f>
        <v>0.79</v>
      </c>
      <c r="BG353" s="132" t="n">
        <f aca="false">(AO353*$AK$8+AP353*$AK$9+AQ353*$AK$10+AR353*$AK$11+AS353*$AK$12+AT353*$AK$13+AU353*$AK$14+AV353*$AK$15+AW353*$AK$16+AX353*$AK$17+AY353*$AK$18+AZ353*$AK$19+BA353*$AK$20+BB353*$AK$21+BC353*$AK$22+BD353*$AK$23+BE353) * BF353</f>
        <v>7773.6</v>
      </c>
      <c r="BH353" s="133" t="n">
        <f aca="false">RANDBETWEEN(80,100)/100</f>
        <v>0.95</v>
      </c>
      <c r="BI353" s="132" t="n">
        <f aca="false">(AO353*$AK$8+AP353*$AK$9+AQ353*$AK$10+AR353*$AK$11+AS353*$AK$12+AT353*$AK$13+AU353*$AK$14+AV353*$AK$15+AW353*$AK$16+AX353*$AK$17+AY353*$AK$18+AZ353*$AK$19+BA353*$AK$20+BB353*$AK$21+BC353*$AK$22+BD353*$AK$23+BE353) * BH353</f>
        <v>9348</v>
      </c>
      <c r="BN353" s="134"/>
      <c r="BO353" s="135"/>
      <c r="BP353" s="156" t="n">
        <f aca="false">M2760</f>
        <v>7080.08886666667</v>
      </c>
      <c r="BQ353" s="157" t="n">
        <f aca="false">AC2760</f>
        <v>5444.03659375</v>
      </c>
      <c r="BT353" s="82"/>
      <c r="BU353" s="158"/>
      <c r="BV353" s="140" t="n">
        <f aca="false">QUOTIENT(BW353,$BW$5)</f>
        <v>86</v>
      </c>
      <c r="BW353" s="17" t="n">
        <v>345</v>
      </c>
      <c r="BX353" s="141"/>
      <c r="BY353" s="191" t="s">
        <v>84</v>
      </c>
      <c r="BZ353" s="160" t="e">
        <f aca="true">INDIRECT( ADDRESS(CELL("строка",BG353)-BW353+BV353,68)) * CL353</f>
        <v>#VALUE!</v>
      </c>
      <c r="CA353" s="161" t="e">
        <f aca="true">INDIRECT( ADDRESS(CELL("строка",BG353)-BW353+BV353,59)) *CI353</f>
        <v>#VALUE!</v>
      </c>
      <c r="CB353" s="162" t="e">
        <f aca="true">INDIRECT( ADDRESS(CELL("строка",BG353)-BW353+BV353,69)) * CL353</f>
        <v>#VALUE!</v>
      </c>
      <c r="CC353" s="163" t="e">
        <f aca="true">INDIRECT( ADDRESS(CELL("строка",BG353)-BW353+BV353,61)) *CI353</f>
        <v>#VALUE!</v>
      </c>
      <c r="CD353" s="164" t="e">
        <f aca="false">BZ353-CA353</f>
        <v>#VALUE!</v>
      </c>
      <c r="CE353" s="189" t="e">
        <f aca="false">CB353-CC353</f>
        <v>#VALUE!</v>
      </c>
      <c r="CI353" s="22" t="n">
        <f aca="false">$CI$5</f>
        <v>0.3</v>
      </c>
      <c r="CL353" s="23" t="n">
        <f aca="false">CL349</f>
        <v>0.25</v>
      </c>
    </row>
    <row r="354" customFormat="false" ht="13.25" hidden="false" customHeight="true" outlineLevel="0" collapsed="false">
      <c r="A354" s="151" t="s">
        <v>449</v>
      </c>
      <c r="B354" s="152" t="n">
        <v>-3.8</v>
      </c>
      <c r="C354" s="152" t="n">
        <v>775</v>
      </c>
      <c r="D354" s="153" t="n">
        <v>87</v>
      </c>
      <c r="E354" s="154" t="s">
        <v>83</v>
      </c>
      <c r="F354" s="153" t="n">
        <v>3</v>
      </c>
      <c r="G354" s="115" t="n">
        <v>0.15</v>
      </c>
      <c r="H354" s="116" t="n">
        <f aca="false">RANDBETWEEN(80,100)/100</f>
        <v>0.81</v>
      </c>
      <c r="I354" s="117"/>
      <c r="J354" s="118"/>
      <c r="K354" s="119"/>
      <c r="L354" s="118"/>
      <c r="M354" s="179"/>
      <c r="N354" s="121"/>
      <c r="Q354" s="151" t="s">
        <v>449</v>
      </c>
      <c r="R354" s="152" t="n">
        <v>-6.3</v>
      </c>
      <c r="S354" s="152" t="n">
        <v>754.3</v>
      </c>
      <c r="T354" s="153" t="n">
        <v>72</v>
      </c>
      <c r="U354" s="154" t="s">
        <v>91</v>
      </c>
      <c r="V354" s="153" t="n">
        <v>1</v>
      </c>
      <c r="W354" s="115" t="n">
        <v>0.75</v>
      </c>
      <c r="X354" s="116" t="n">
        <f aca="false">RANDBETWEEN(80,100)/100</f>
        <v>0.89</v>
      </c>
      <c r="Y354" s="117"/>
      <c r="Z354" s="118"/>
      <c r="AA354" s="119"/>
      <c r="AB354" s="123"/>
      <c r="AC354" s="124"/>
      <c r="AG354" s="186"/>
      <c r="AM354" s="128" t="n">
        <f aca="false">AM353-1</f>
        <v>44612</v>
      </c>
      <c r="AN354" s="129" t="str">
        <f aca="false">TEXT(AM354,"дддд")</f>
        <v>воскресенье</v>
      </c>
      <c r="AO354" s="130" t="n">
        <v>1</v>
      </c>
      <c r="AP354" s="131" t="n">
        <v>1</v>
      </c>
      <c r="AQ354" s="131" t="n">
        <f aca="false">RANDBETWEEN(0,1)</f>
        <v>0</v>
      </c>
      <c r="AR354" s="131" t="n">
        <v>1</v>
      </c>
      <c r="AS354" s="131" t="n">
        <f aca="false">RANDBETWEEN(0,1)</f>
        <v>1</v>
      </c>
      <c r="AT354" s="131" t="n">
        <v>1</v>
      </c>
      <c r="AU354" s="131" t="n">
        <f aca="false">RANDBETWEEN(0,1)</f>
        <v>0</v>
      </c>
      <c r="AV354" s="131" t="n">
        <v>0</v>
      </c>
      <c r="AW354" s="131" t="n">
        <f aca="false">RANDBETWEEN(0,1)</f>
        <v>0</v>
      </c>
      <c r="AX354" s="131" t="n">
        <f aca="false">RANDBETWEEN(0,1)</f>
        <v>0</v>
      </c>
      <c r="AY354" s="131" t="n">
        <f aca="false">RANDBETWEEN(0,1)</f>
        <v>0</v>
      </c>
      <c r="AZ354" s="131" t="n">
        <v>1</v>
      </c>
      <c r="BA354" s="131" t="n">
        <f aca="false">RANDBETWEEN(0,1)</f>
        <v>0</v>
      </c>
      <c r="BB354" s="131" t="n">
        <v>1</v>
      </c>
      <c r="BC354" s="131" t="n">
        <f aca="false">RANDBETWEEN(0,1)</f>
        <v>0</v>
      </c>
      <c r="BD354" s="131" t="n">
        <f aca="false">RANDBETWEEN(0,1)</f>
        <v>0</v>
      </c>
      <c r="BE354" s="132" t="n">
        <f aca="false">RANDBETWEEN(40/6,70/6)/10*$AK$24</f>
        <v>1080</v>
      </c>
      <c r="BF354" s="133" t="n">
        <f aca="false">RANDBETWEEN(60,100)/100</f>
        <v>0.92</v>
      </c>
      <c r="BG354" s="132" t="n">
        <f aca="false">(AO354*$AK$8+AP354*$AK$9+AQ354*$AK$10+AR354*$AK$11+AS354*$AK$12+AT354*$AK$13+AU354*$AK$14+AV354*$AK$15+AW354*$AK$16+AX354*$AK$17+AY354*$AK$18+AZ354*$AK$19+BA354*$AK$20+BB354*$AK$21+BC354*$AK$22+BD354*$AK$23+BE354) * BF354</f>
        <v>7488.8</v>
      </c>
      <c r="BH354" s="133" t="n">
        <f aca="false">RANDBETWEEN(80,100)/100</f>
        <v>0.84</v>
      </c>
      <c r="BI354" s="132" t="n">
        <f aca="false">(AO354*$AK$8+AP354*$AK$9+AQ354*$AK$10+AR354*$AK$11+AS354*$AK$12+AT354*$AK$13+AU354*$AK$14+AV354*$AK$15+AW354*$AK$16+AX354*$AK$17+AY354*$AK$18+AZ354*$AK$19+BA354*$AK$20+BB354*$AK$21+BC354*$AK$22+BD354*$AK$23+BE354) * BH354</f>
        <v>6837.6</v>
      </c>
      <c r="BN354" s="134"/>
      <c r="BO354" s="135"/>
      <c r="BP354" s="156" t="n">
        <f aca="false">M2768</f>
        <v>53099.42596875</v>
      </c>
      <c r="BQ354" s="157" t="n">
        <f aca="false">AC2768</f>
        <v>5777.80353463541</v>
      </c>
      <c r="BT354" s="82"/>
      <c r="BU354" s="158"/>
      <c r="BV354" s="140" t="n">
        <f aca="false">QUOTIENT(BW354,$BW$5)</f>
        <v>86</v>
      </c>
      <c r="BW354" s="17" t="n">
        <v>346</v>
      </c>
      <c r="BX354" s="141"/>
      <c r="BY354" s="191" t="s">
        <v>58</v>
      </c>
      <c r="BZ354" s="160" t="e">
        <f aca="true">INDIRECT( ADDRESS(CELL("строка",BG354)-BW354+BV354,68)) * CL354</f>
        <v>#VALUE!</v>
      </c>
      <c r="CA354" s="161" t="e">
        <f aca="true">INDIRECT( ADDRESS(CELL("строка",BG354)-BW354+BV354,59)) *CI354</f>
        <v>#VALUE!</v>
      </c>
      <c r="CB354" s="162" t="e">
        <f aca="true">INDIRECT( ADDRESS(CELL("строка",BG354)-BW354+BV354,69)) * CL354</f>
        <v>#VALUE!</v>
      </c>
      <c r="CC354" s="163" t="e">
        <f aca="true">INDIRECT( ADDRESS(CELL("строка",BG354)-BW354+BV354,61)) *CI354</f>
        <v>#VALUE!</v>
      </c>
      <c r="CD354" s="164" t="e">
        <f aca="false">BZ354-CA354</f>
        <v>#VALUE!</v>
      </c>
      <c r="CE354" s="189" t="e">
        <f aca="false">CB354-CC354</f>
        <v>#VALUE!</v>
      </c>
      <c r="CI354" s="22" t="n">
        <f aca="false">$CI$6</f>
        <v>0.4</v>
      </c>
      <c r="CL354" s="23" t="n">
        <f aca="false">CL350</f>
        <v>0.25</v>
      </c>
    </row>
    <row r="355" customFormat="false" ht="13.25" hidden="false" customHeight="true" outlineLevel="0" collapsed="false">
      <c r="A355" s="151" t="s">
        <v>450</v>
      </c>
      <c r="B355" s="152" t="n">
        <v>-4.4</v>
      </c>
      <c r="C355" s="152" t="n">
        <v>774.5</v>
      </c>
      <c r="D355" s="153" t="n">
        <v>88</v>
      </c>
      <c r="E355" s="154" t="s">
        <v>77</v>
      </c>
      <c r="F355" s="153" t="n">
        <v>4.5</v>
      </c>
      <c r="G355" s="115" t="n">
        <v>0.25</v>
      </c>
      <c r="H355" s="116" t="n">
        <f aca="false">RANDBETWEEN(80,100)/100</f>
        <v>0.89</v>
      </c>
      <c r="I355" s="117"/>
      <c r="J355" s="118"/>
      <c r="K355" s="119"/>
      <c r="L355" s="118"/>
      <c r="M355" s="179"/>
      <c r="N355" s="121"/>
      <c r="Q355" s="151" t="s">
        <v>450</v>
      </c>
      <c r="R355" s="152" t="n">
        <v>-4.8</v>
      </c>
      <c r="S355" s="152" t="n">
        <v>755.8</v>
      </c>
      <c r="T355" s="153" t="n">
        <v>84</v>
      </c>
      <c r="U355" s="154" t="s">
        <v>101</v>
      </c>
      <c r="V355" s="153" t="n">
        <v>1</v>
      </c>
      <c r="W355" s="115" t="n">
        <v>0.95</v>
      </c>
      <c r="X355" s="116" t="n">
        <f aca="false">RANDBETWEEN(80,100)/100</f>
        <v>0.88</v>
      </c>
      <c r="Y355" s="117"/>
      <c r="Z355" s="118"/>
      <c r="AA355" s="119"/>
      <c r="AB355" s="123"/>
      <c r="AC355" s="124"/>
      <c r="AG355" s="186"/>
      <c r="AM355" s="128" t="n">
        <f aca="false">AM354-1</f>
        <v>44611</v>
      </c>
      <c r="AN355" s="129" t="str">
        <f aca="false">TEXT(AM355,"дддд")</f>
        <v>суббота</v>
      </c>
      <c r="AO355" s="130" t="n">
        <v>1</v>
      </c>
      <c r="AP355" s="131" t="n">
        <v>1</v>
      </c>
      <c r="AQ355" s="131" t="n">
        <f aca="false">RANDBETWEEN(0,1)</f>
        <v>1</v>
      </c>
      <c r="AR355" s="131" t="n">
        <v>1</v>
      </c>
      <c r="AS355" s="131" t="n">
        <f aca="false">RANDBETWEEN(0,1)</f>
        <v>0</v>
      </c>
      <c r="AT355" s="131" t="n">
        <v>1</v>
      </c>
      <c r="AU355" s="131" t="n">
        <f aca="false">RANDBETWEEN(0,1)</f>
        <v>1</v>
      </c>
      <c r="AV355" s="131" t="n">
        <v>0</v>
      </c>
      <c r="AW355" s="131" t="n">
        <f aca="false">RANDBETWEEN(0,1)</f>
        <v>1</v>
      </c>
      <c r="AX355" s="131" t="n">
        <f aca="false">RANDBETWEEN(0,1)</f>
        <v>0</v>
      </c>
      <c r="AY355" s="131" t="n">
        <f aca="false">RANDBETWEEN(0,1)</f>
        <v>0</v>
      </c>
      <c r="AZ355" s="131" t="n">
        <v>1</v>
      </c>
      <c r="BA355" s="131" t="n">
        <f aca="false">RANDBETWEEN(0,1)</f>
        <v>1</v>
      </c>
      <c r="BB355" s="131" t="n">
        <v>1</v>
      </c>
      <c r="BC355" s="131" t="n">
        <f aca="false">RANDBETWEEN(0,1)</f>
        <v>1</v>
      </c>
      <c r="BD355" s="131" t="n">
        <f aca="false">RANDBETWEEN(0,1)</f>
        <v>1</v>
      </c>
      <c r="BE355" s="132" t="n">
        <f aca="false">RANDBETWEEN(40/6,70/6)/10*$AK$24</f>
        <v>1200</v>
      </c>
      <c r="BF355" s="133" t="n">
        <f aca="false">RANDBETWEEN(60,100)/100</f>
        <v>0.8</v>
      </c>
      <c r="BG355" s="132" t="n">
        <f aca="false">(AO355*$AK$8+AP355*$AK$9+AQ355*$AK$10+AR355*$AK$11+AS355*$AK$12+AT355*$AK$13+AU355*$AK$14+AV355*$AK$15+AW355*$AK$16+AX355*$AK$17+AY355*$AK$18+AZ355*$AK$19+BA355*$AK$20+BB355*$AK$21+BC355*$AK$22+BD355*$AK$23+BE355) * BF355</f>
        <v>8480</v>
      </c>
      <c r="BH355" s="133" t="n">
        <f aca="false">RANDBETWEEN(80,100)/100</f>
        <v>0.96</v>
      </c>
      <c r="BI355" s="132" t="n">
        <f aca="false">(AO355*$AK$8+AP355*$AK$9+AQ355*$AK$10+AR355*$AK$11+AS355*$AK$12+AT355*$AK$13+AU355*$AK$14+AV355*$AK$15+AW355*$AK$16+AX355*$AK$17+AY355*$AK$18+AZ355*$AK$19+BA355*$AK$20+BB355*$AK$21+BC355*$AK$22+BD355*$AK$23+BE355) * BH355</f>
        <v>10176</v>
      </c>
      <c r="BN355" s="134"/>
      <c r="BO355" s="135"/>
      <c r="BP355" s="156" t="n">
        <f aca="false">M2776</f>
        <v>31757.0371875</v>
      </c>
      <c r="BQ355" s="157" t="n">
        <f aca="false">AC2776</f>
        <v>7203.26547916667</v>
      </c>
      <c r="BT355" s="82" t="e">
        <f aca="false">IF(SUM(CD352:CD355) &gt; 0,0,(SUM(CD352:CD355))/(-$BM$10*1000))</f>
        <v>#VALUE!</v>
      </c>
      <c r="BU355" s="158" t="e">
        <f aca="false">IF(SUM(CE352:CE355) &gt; 0,0,(SUM(CE352:CE355))/(-$BM$10*1000))</f>
        <v>#VALUE!</v>
      </c>
      <c r="BV355" s="140" t="n">
        <f aca="false">QUOTIENT(BW355,$BW$5)</f>
        <v>86</v>
      </c>
      <c r="BW355" s="17" t="n">
        <v>347</v>
      </c>
      <c r="BX355" s="141"/>
      <c r="BY355" s="192" t="s">
        <v>75</v>
      </c>
      <c r="BZ355" s="172" t="e">
        <f aca="true">INDIRECT( ADDRESS(CELL("строка",BG355)-BW355+BV355,68)) * CL355</f>
        <v>#VALUE!</v>
      </c>
      <c r="CA355" s="173" t="e">
        <f aca="true">INDIRECT( ADDRESS(CELL("строка",BG355)-BW355+BV355,59)) * CI355</f>
        <v>#VALUE!</v>
      </c>
      <c r="CB355" s="174" t="e">
        <f aca="true">INDIRECT( ADDRESS(CELL("строка",BG355)-BW355+BV355,69)) * CL355</f>
        <v>#VALUE!</v>
      </c>
      <c r="CC355" s="175" t="e">
        <f aca="true">INDIRECT( ADDRESS(CELL("строка",BG355)-BW355+BV355,61)) *CI355</f>
        <v>#VALUE!</v>
      </c>
      <c r="CD355" s="176" t="e">
        <f aca="false">BZ355-CA355</f>
        <v>#VALUE!</v>
      </c>
      <c r="CE355" s="187" t="e">
        <f aca="false">CB355-CC355</f>
        <v>#VALUE!</v>
      </c>
      <c r="CI355" s="178" t="n">
        <f aca="false">$CI$7</f>
        <v>0.1</v>
      </c>
      <c r="CL355" s="23" t="n">
        <f aca="false">CL351</f>
        <v>0.25</v>
      </c>
    </row>
    <row r="356" customFormat="false" ht="13.25" hidden="false" customHeight="true" outlineLevel="0" collapsed="false">
      <c r="A356" s="151" t="s">
        <v>451</v>
      </c>
      <c r="B356" s="152" t="n">
        <v>-3</v>
      </c>
      <c r="C356" s="152" t="n">
        <v>775.2</v>
      </c>
      <c r="D356" s="153" t="n">
        <v>83</v>
      </c>
      <c r="E356" s="154" t="s">
        <v>83</v>
      </c>
      <c r="F356" s="153" t="n">
        <v>4.5</v>
      </c>
      <c r="G356" s="182" t="s">
        <v>194</v>
      </c>
      <c r="H356" s="116" t="n">
        <f aca="false">RANDBETWEEN(80,100)/100</f>
        <v>0.87</v>
      </c>
      <c r="I356" s="117"/>
      <c r="J356" s="118"/>
      <c r="K356" s="119"/>
      <c r="L356" s="118"/>
      <c r="M356" s="179"/>
      <c r="N356" s="121"/>
      <c r="Q356" s="151" t="s">
        <v>451</v>
      </c>
      <c r="R356" s="152" t="n">
        <v>-3.3</v>
      </c>
      <c r="S356" s="152" t="n">
        <v>757</v>
      </c>
      <c r="T356" s="153" t="n">
        <v>87</v>
      </c>
      <c r="U356" s="154" t="s">
        <v>101</v>
      </c>
      <c r="V356" s="153" t="n">
        <v>2</v>
      </c>
      <c r="W356" s="115" t="n">
        <v>0.9</v>
      </c>
      <c r="X356" s="116" t="n">
        <f aca="false">RANDBETWEEN(80,100)/100</f>
        <v>0.92</v>
      </c>
      <c r="Y356" s="117"/>
      <c r="Z356" s="118"/>
      <c r="AA356" s="119"/>
      <c r="AB356" s="123"/>
      <c r="AC356" s="124"/>
      <c r="AG356" s="186"/>
      <c r="AM356" s="128" t="n">
        <f aca="false">AM355-1</f>
        <v>44610</v>
      </c>
      <c r="AN356" s="129" t="str">
        <f aca="false">TEXT(AM356,"дддд")</f>
        <v>пятница</v>
      </c>
      <c r="AO356" s="130" t="n">
        <v>1</v>
      </c>
      <c r="AP356" s="131" t="n">
        <v>1</v>
      </c>
      <c r="AQ356" s="131" t="n">
        <f aca="false">RANDBETWEEN(0,1)</f>
        <v>0</v>
      </c>
      <c r="AR356" s="131" t="n">
        <v>1</v>
      </c>
      <c r="AS356" s="131" t="n">
        <f aca="false">RANDBETWEEN(0,1)</f>
        <v>0</v>
      </c>
      <c r="AT356" s="131" t="n">
        <v>1</v>
      </c>
      <c r="AU356" s="131" t="n">
        <f aca="false">RANDBETWEEN(0,1)</f>
        <v>1</v>
      </c>
      <c r="AV356" s="131" t="n">
        <v>0</v>
      </c>
      <c r="AW356" s="131" t="n">
        <f aca="false">RANDBETWEEN(0,1)</f>
        <v>0</v>
      </c>
      <c r="AX356" s="131" t="n">
        <f aca="false">RANDBETWEEN(0,1)</f>
        <v>1</v>
      </c>
      <c r="AY356" s="131" t="n">
        <f aca="false">RANDBETWEEN(0,1)</f>
        <v>0</v>
      </c>
      <c r="AZ356" s="131" t="n">
        <v>1</v>
      </c>
      <c r="BA356" s="131" t="n">
        <f aca="false">RANDBETWEEN(0,1)</f>
        <v>1</v>
      </c>
      <c r="BB356" s="131" t="n">
        <v>1</v>
      </c>
      <c r="BC356" s="131" t="n">
        <f aca="false">RANDBETWEEN(0,1)</f>
        <v>0</v>
      </c>
      <c r="BD356" s="131" t="n">
        <f aca="false">RANDBETWEEN(0,1)</f>
        <v>1</v>
      </c>
      <c r="BE356" s="132" t="n">
        <f aca="false">RANDBETWEEN(40/6,70/6)/10*$AK$24</f>
        <v>1440</v>
      </c>
      <c r="BF356" s="133" t="n">
        <f aca="false">RANDBETWEEN(60,100)/100</f>
        <v>0.84</v>
      </c>
      <c r="BG356" s="132" t="n">
        <f aca="false">(AO356*$AK$8+AP356*$AK$9+AQ356*$AK$10+AR356*$AK$11+AS356*$AK$12+AT356*$AK$13+AU356*$AK$14+AV356*$AK$15+AW356*$AK$16+AX356*$AK$17+AY356*$AK$18+AZ356*$AK$19+BA356*$AK$20+BB356*$AK$21+BC356*$AK$22+BD356*$AK$23+BE356) * BF356</f>
        <v>8383.2</v>
      </c>
      <c r="BH356" s="133" t="n">
        <f aca="false">RANDBETWEEN(80,100)/100</f>
        <v>0.91</v>
      </c>
      <c r="BI356" s="132" t="n">
        <f aca="false">(AO356*$AK$8+AP356*$AK$9+AQ356*$AK$10+AR356*$AK$11+AS356*$AK$12+AT356*$AK$13+AU356*$AK$14+AV356*$AK$15+AW356*$AK$16+AX356*$AK$17+AY356*$AK$18+AZ356*$AK$19+BA356*$AK$20+BB356*$AK$21+BC356*$AK$22+BD356*$AK$23+BE356) * BH356</f>
        <v>9081.8</v>
      </c>
      <c r="BN356" s="134"/>
      <c r="BO356" s="135"/>
      <c r="BP356" s="156" t="n">
        <f aca="false">M2784</f>
        <v>51218.2000690104</v>
      </c>
      <c r="BQ356" s="157" t="n">
        <f aca="false">AC2784</f>
        <v>5559.83415625</v>
      </c>
      <c r="BT356" s="82" t="s">
        <v>79</v>
      </c>
      <c r="BU356" s="158"/>
      <c r="BV356" s="140" t="n">
        <f aca="false">QUOTIENT(BW356,$BW$5)</f>
        <v>87</v>
      </c>
      <c r="BW356" s="17" t="n">
        <v>348</v>
      </c>
      <c r="BX356" s="141" t="n">
        <f aca="false">DATE(2023,2,(1-QUOTIENT(BW356,$BW$5)))</f>
        <v>44871</v>
      </c>
      <c r="BY356" s="190" t="s">
        <v>80</v>
      </c>
      <c r="BZ356" s="143" t="e">
        <f aca="true">INDIRECT( ADDRESS(CELL("строка",BG356)-BW356+BV356,68)) * CL356</f>
        <v>#VALUE!</v>
      </c>
      <c r="CA356" s="144" t="e">
        <f aca="true">INDIRECT( ADDRESS(CELL("строка",BG356)-BW356+BV356,59)) *CI356</f>
        <v>#VALUE!</v>
      </c>
      <c r="CB356" s="145" t="e">
        <f aca="true">INDIRECT( ADDRESS(CELL("строка",BG356)-BW356+BV356,69)) * CL356</f>
        <v>#VALUE!</v>
      </c>
      <c r="CC356" s="146" t="e">
        <f aca="true">INDIRECT( ADDRESS(CELL("строка",BG356)-BW356+BV356,61)) *CI356</f>
        <v>#VALUE!</v>
      </c>
      <c r="CD356" s="147" t="e">
        <f aca="false">BZ356-CA356</f>
        <v>#VALUE!</v>
      </c>
      <c r="CE356" s="188" t="e">
        <f aca="false">CB356-CC356</f>
        <v>#VALUE!</v>
      </c>
      <c r="CI356" s="22" t="n">
        <f aca="false">$CI$4</f>
        <v>0.2</v>
      </c>
      <c r="CL356" s="23" t="n">
        <f aca="false">CL352</f>
        <v>0.25</v>
      </c>
    </row>
    <row r="357" customFormat="false" ht="13.25" hidden="false" customHeight="true" outlineLevel="0" collapsed="false">
      <c r="A357" s="151" t="s">
        <v>452</v>
      </c>
      <c r="B357" s="152" t="n">
        <v>-1.1</v>
      </c>
      <c r="C357" s="152" t="n">
        <v>775</v>
      </c>
      <c r="D357" s="153" t="n">
        <v>74</v>
      </c>
      <c r="E357" s="154" t="s">
        <v>83</v>
      </c>
      <c r="F357" s="153" t="n">
        <v>4.5</v>
      </c>
      <c r="G357" s="115" t="n">
        <v>0.9</v>
      </c>
      <c r="H357" s="116" t="n">
        <f aca="false">RANDBETWEEN(80,100)/100</f>
        <v>0.85</v>
      </c>
      <c r="I357" s="117"/>
      <c r="J357" s="118"/>
      <c r="K357" s="119"/>
      <c r="L357" s="118"/>
      <c r="M357" s="179"/>
      <c r="N357" s="121"/>
      <c r="Q357" s="151" t="s">
        <v>452</v>
      </c>
      <c r="R357" s="152" t="n">
        <v>-2.2</v>
      </c>
      <c r="S357" s="152" t="n">
        <v>757</v>
      </c>
      <c r="T357" s="153" t="n">
        <v>85</v>
      </c>
      <c r="U357" s="154" t="s">
        <v>129</v>
      </c>
      <c r="V357" s="153" t="n">
        <v>2</v>
      </c>
      <c r="W357" s="115" t="n">
        <v>0.9</v>
      </c>
      <c r="X357" s="116" t="n">
        <f aca="false">RANDBETWEEN(80,100)/100</f>
        <v>0.85</v>
      </c>
      <c r="Y357" s="117"/>
      <c r="Z357" s="118"/>
      <c r="AA357" s="119"/>
      <c r="AB357" s="123"/>
      <c r="AC357" s="124"/>
      <c r="AG357" s="186"/>
      <c r="AM357" s="128" t="n">
        <f aca="false">AM356-1</f>
        <v>44609</v>
      </c>
      <c r="AN357" s="129" t="str">
        <f aca="false">TEXT(AM357,"дддд")</f>
        <v>четверг</v>
      </c>
      <c r="AO357" s="130" t="n">
        <v>1</v>
      </c>
      <c r="AP357" s="131" t="n">
        <v>1</v>
      </c>
      <c r="AQ357" s="131" t="n">
        <f aca="false">RANDBETWEEN(0,1)</f>
        <v>1</v>
      </c>
      <c r="AR357" s="131" t="n">
        <v>1</v>
      </c>
      <c r="AS357" s="131" t="n">
        <f aca="false">RANDBETWEEN(0,1)</f>
        <v>0</v>
      </c>
      <c r="AT357" s="131" t="n">
        <v>1</v>
      </c>
      <c r="AU357" s="131" t="n">
        <f aca="false">RANDBETWEEN(0,1)</f>
        <v>1</v>
      </c>
      <c r="AV357" s="131" t="n">
        <v>0</v>
      </c>
      <c r="AW357" s="131" t="n">
        <f aca="false">RANDBETWEEN(0,1)</f>
        <v>0</v>
      </c>
      <c r="AX357" s="131" t="n">
        <f aca="false">RANDBETWEEN(0,1)</f>
        <v>1</v>
      </c>
      <c r="AY357" s="131" t="n">
        <f aca="false">RANDBETWEEN(0,1)</f>
        <v>0</v>
      </c>
      <c r="AZ357" s="131" t="n">
        <v>1</v>
      </c>
      <c r="BA357" s="131" t="n">
        <f aca="false">RANDBETWEEN(0,1)</f>
        <v>0</v>
      </c>
      <c r="BB357" s="131" t="n">
        <v>1</v>
      </c>
      <c r="BC357" s="131" t="n">
        <f aca="false">RANDBETWEEN(0,1)</f>
        <v>1</v>
      </c>
      <c r="BD357" s="131" t="n">
        <f aca="false">RANDBETWEEN(0,1)</f>
        <v>1</v>
      </c>
      <c r="BE357" s="132" t="n">
        <f aca="false">RANDBETWEEN(40/6,70/6)/10*$AK$24</f>
        <v>960</v>
      </c>
      <c r="BF357" s="133" t="n">
        <f aca="false">RANDBETWEEN(60,100)/100</f>
        <v>1</v>
      </c>
      <c r="BG357" s="132" t="n">
        <f aca="false">(AO357*$AK$8+AP357*$AK$9+AQ357*$AK$10+AR357*$AK$11+AS357*$AK$12+AT357*$AK$13+AU357*$AK$14+AV357*$AK$15+AW357*$AK$16+AX357*$AK$17+AY357*$AK$18+AZ357*$AK$19+BA357*$AK$20+BB357*$AK$21+BC357*$AK$22+BD357*$AK$23+BE357) * BF357</f>
        <v>9280</v>
      </c>
      <c r="BH357" s="133" t="n">
        <f aca="false">RANDBETWEEN(80,100)/100</f>
        <v>0.94</v>
      </c>
      <c r="BI357" s="132" t="n">
        <f aca="false">(AO357*$AK$8+AP357*$AK$9+AQ357*$AK$10+AR357*$AK$11+AS357*$AK$12+AT357*$AK$13+AU357*$AK$14+AV357*$AK$15+AW357*$AK$16+AX357*$AK$17+AY357*$AK$18+AZ357*$AK$19+BA357*$AK$20+BB357*$AK$21+BC357*$AK$22+BD357*$AK$23+BE357) * BH357</f>
        <v>8723.2</v>
      </c>
      <c r="BN357" s="134"/>
      <c r="BO357" s="135"/>
      <c r="BP357" s="156" t="n">
        <f aca="false">M2792</f>
        <v>34475.7352</v>
      </c>
      <c r="BQ357" s="157" t="n">
        <f aca="false">AC2792</f>
        <v>6747.0649</v>
      </c>
      <c r="BT357" s="82"/>
      <c r="BU357" s="158"/>
      <c r="BV357" s="140" t="n">
        <f aca="false">QUOTIENT(BW357,$BW$5)</f>
        <v>87</v>
      </c>
      <c r="BW357" s="17" t="n">
        <v>349</v>
      </c>
      <c r="BX357" s="141"/>
      <c r="BY357" s="191" t="s">
        <v>84</v>
      </c>
      <c r="BZ357" s="160" t="e">
        <f aca="true">INDIRECT( ADDRESS(CELL("строка",BG357)-BW357+BV357,68)) * CL357</f>
        <v>#VALUE!</v>
      </c>
      <c r="CA357" s="161" t="e">
        <f aca="true">INDIRECT( ADDRESS(CELL("строка",BG357)-BW357+BV357,59)) *CI357</f>
        <v>#VALUE!</v>
      </c>
      <c r="CB357" s="162" t="e">
        <f aca="true">INDIRECT( ADDRESS(CELL("строка",BG357)-BW357+BV357,69)) * CL357</f>
        <v>#VALUE!</v>
      </c>
      <c r="CC357" s="163" t="e">
        <f aca="true">INDIRECT( ADDRESS(CELL("строка",BG357)-BW357+BV357,61)) *CI357</f>
        <v>#VALUE!</v>
      </c>
      <c r="CD357" s="164" t="e">
        <f aca="false">BZ357-CA357</f>
        <v>#VALUE!</v>
      </c>
      <c r="CE357" s="189" t="e">
        <f aca="false">CB357-CC357</f>
        <v>#VALUE!</v>
      </c>
      <c r="CI357" s="22" t="n">
        <f aca="false">$CI$5</f>
        <v>0.3</v>
      </c>
      <c r="CL357" s="23" t="n">
        <f aca="false">CL353</f>
        <v>0.25</v>
      </c>
    </row>
    <row r="358" customFormat="false" ht="13.25" hidden="false" customHeight="true" outlineLevel="0" collapsed="false">
      <c r="A358" s="151" t="s">
        <v>453</v>
      </c>
      <c r="B358" s="152" t="n">
        <v>-0.9</v>
      </c>
      <c r="C358" s="152" t="n">
        <v>774.5</v>
      </c>
      <c r="D358" s="153" t="n">
        <v>71</v>
      </c>
      <c r="E358" s="154" t="s">
        <v>83</v>
      </c>
      <c r="F358" s="153" t="n">
        <v>6</v>
      </c>
      <c r="G358" s="115" t="n">
        <v>0.95</v>
      </c>
      <c r="H358" s="116" t="n">
        <f aca="false">RANDBETWEEN(80,100)/100</f>
        <v>0.92</v>
      </c>
      <c r="I358" s="117" t="n">
        <v>0.365023148148148</v>
      </c>
      <c r="J358" s="118" t="n">
        <v>0.365023148148148</v>
      </c>
      <c r="K358" s="119" t="n">
        <f aca="false">(J358 * 24) * $B$3 * $F$3 * (1 - 0.7*AVERAGE(G358:G365)) * AVERAGE(H358:H365)</f>
        <v>3379.95374166666</v>
      </c>
      <c r="L358" s="118" t="n">
        <f aca="false">IF(AVERAGE(F358:F365)&gt; $J$3, $B$4*$F$4*AVERAGE(F358:F365)/$B$5*24*AVERAGE(H358:H365), $B$4*$F$4*AVERAGE(F358:F365)/$B$5*24*AVERAGE(H358:H365) * 0.2)</f>
        <v>32040</v>
      </c>
      <c r="M358" s="179" t="n">
        <f aca="false">K358+L358</f>
        <v>35419.9537416667</v>
      </c>
      <c r="N358" s="121"/>
      <c r="Q358" s="151" t="s">
        <v>453</v>
      </c>
      <c r="R358" s="152" t="n">
        <v>-2</v>
      </c>
      <c r="S358" s="152" t="n">
        <v>756.7</v>
      </c>
      <c r="T358" s="153" t="n">
        <v>87</v>
      </c>
      <c r="U358" s="154" t="s">
        <v>129</v>
      </c>
      <c r="V358" s="153" t="n">
        <v>1</v>
      </c>
      <c r="W358" s="115" t="n">
        <v>0.95</v>
      </c>
      <c r="X358" s="116" t="n">
        <f aca="false">RANDBETWEEN(80,100)/100</f>
        <v>0.86</v>
      </c>
      <c r="Y358" s="117" t="n">
        <v>0.29193287037037</v>
      </c>
      <c r="Z358" s="118" t="n">
        <v>0.29193287037037</v>
      </c>
      <c r="AA358" s="119" t="n">
        <f aca="false">(Z358 * 24) * $B$3 * $F$3 * (1 - 0.7 * AVERAGE(W358:W365)) * AVERAGE(X358:X365)</f>
        <v>2812.758609375</v>
      </c>
      <c r="AB358" s="123" t="n">
        <f aca="false">IF(AVERAGE(V358:V365)&gt; $J$3, $B$4*$F$4*AVERAGE(V358:V365)/$B$5*24*AVERAGE(X358:X365), $B$4*$F$4*AVERAGE(V358:V365)/$B$5*24*AVERAGE(X358:X365) * 0.2)</f>
        <v>1610.4</v>
      </c>
      <c r="AC358" s="124" t="n">
        <f aca="false">AA358+AB358</f>
        <v>4423.158609375</v>
      </c>
      <c r="AG358" s="186"/>
      <c r="AM358" s="128" t="n">
        <f aca="false">AM357-1</f>
        <v>44608</v>
      </c>
      <c r="AN358" s="129" t="str">
        <f aca="false">TEXT(AM358,"дддд")</f>
        <v>среда</v>
      </c>
      <c r="AO358" s="130" t="n">
        <v>1</v>
      </c>
      <c r="AP358" s="131" t="n">
        <v>1</v>
      </c>
      <c r="AQ358" s="131" t="n">
        <f aca="false">RANDBETWEEN(0,1)</f>
        <v>0</v>
      </c>
      <c r="AR358" s="131" t="n">
        <v>1</v>
      </c>
      <c r="AS358" s="131" t="n">
        <f aca="false">RANDBETWEEN(0,1)</f>
        <v>0</v>
      </c>
      <c r="AT358" s="131" t="n">
        <v>1</v>
      </c>
      <c r="AU358" s="131" t="n">
        <f aca="false">RANDBETWEEN(0,1)</f>
        <v>0</v>
      </c>
      <c r="AV358" s="131" t="n">
        <v>0</v>
      </c>
      <c r="AW358" s="131" t="n">
        <f aca="false">RANDBETWEEN(0,1)</f>
        <v>1</v>
      </c>
      <c r="AX358" s="131" t="n">
        <f aca="false">RANDBETWEEN(0,1)</f>
        <v>0</v>
      </c>
      <c r="AY358" s="131" t="n">
        <f aca="false">RANDBETWEEN(0,1)</f>
        <v>0</v>
      </c>
      <c r="AZ358" s="131" t="n">
        <v>1</v>
      </c>
      <c r="BA358" s="131" t="n">
        <f aca="false">RANDBETWEEN(0,1)</f>
        <v>1</v>
      </c>
      <c r="BB358" s="131" t="n">
        <v>1</v>
      </c>
      <c r="BC358" s="131" t="n">
        <f aca="false">RANDBETWEEN(0,1)</f>
        <v>1</v>
      </c>
      <c r="BD358" s="131" t="n">
        <f aca="false">RANDBETWEEN(0,1)</f>
        <v>1</v>
      </c>
      <c r="BE358" s="132" t="n">
        <f aca="false">RANDBETWEEN(40/6,70/6)/10*$AK$24</f>
        <v>1320</v>
      </c>
      <c r="BF358" s="133" t="n">
        <f aca="false">RANDBETWEEN(60,100)/100</f>
        <v>0.9</v>
      </c>
      <c r="BG358" s="132" t="n">
        <f aca="false">(AO358*$AK$8+AP358*$AK$9+AQ358*$AK$10+AR358*$AK$11+AS358*$AK$12+AT358*$AK$13+AU358*$AK$14+AV358*$AK$15+AW358*$AK$16+AX358*$AK$17+AY358*$AK$18+AZ358*$AK$19+BA358*$AK$20+BB358*$AK$21+BC358*$AK$22+BD358*$AK$23+BE358) * BF358</f>
        <v>9144</v>
      </c>
      <c r="BH358" s="133" t="n">
        <f aca="false">RANDBETWEEN(80,100)/100</f>
        <v>0.88</v>
      </c>
      <c r="BI358" s="132" t="n">
        <f aca="false">(AO358*$AK$8+AP358*$AK$9+AQ358*$AK$10+AR358*$AK$11+AS358*$AK$12+AT358*$AK$13+AU358*$AK$14+AV358*$AK$15+AW358*$AK$16+AX358*$AK$17+AY358*$AK$18+AZ358*$AK$19+BA358*$AK$20+BB358*$AK$21+BC358*$AK$22+BD358*$AK$23+BE358) * BH358</f>
        <v>8940.8</v>
      </c>
      <c r="BN358" s="134"/>
      <c r="BO358" s="135"/>
      <c r="BP358" s="156" t="n">
        <f aca="false">M2800</f>
        <v>7865.70162291667</v>
      </c>
      <c r="BQ358" s="157" t="n">
        <f aca="false">AC2800</f>
        <v>8129.55481875</v>
      </c>
      <c r="BT358" s="82"/>
      <c r="BU358" s="158"/>
      <c r="BV358" s="140" t="n">
        <f aca="false">QUOTIENT(BW358,$BW$5)</f>
        <v>87</v>
      </c>
      <c r="BW358" s="17" t="n">
        <v>350</v>
      </c>
      <c r="BX358" s="141"/>
      <c r="BY358" s="191" t="s">
        <v>58</v>
      </c>
      <c r="BZ358" s="160" t="e">
        <f aca="true">INDIRECT( ADDRESS(CELL("строка",BG358)-BW358+BV358,68)) * CL358</f>
        <v>#VALUE!</v>
      </c>
      <c r="CA358" s="161" t="e">
        <f aca="true">INDIRECT( ADDRESS(CELL("строка",BG358)-BW358+BV358,59)) *CI358</f>
        <v>#VALUE!</v>
      </c>
      <c r="CB358" s="162" t="e">
        <f aca="true">INDIRECT( ADDRESS(CELL("строка",BG358)-BW358+BV358,69)) * CL358</f>
        <v>#VALUE!</v>
      </c>
      <c r="CC358" s="163" t="e">
        <f aca="true">INDIRECT( ADDRESS(CELL("строка",BG358)-BW358+BV358,61)) *CI358</f>
        <v>#VALUE!</v>
      </c>
      <c r="CD358" s="164" t="e">
        <f aca="false">BZ358-CA358</f>
        <v>#VALUE!</v>
      </c>
      <c r="CE358" s="189" t="e">
        <f aca="false">CB358-CC358</f>
        <v>#VALUE!</v>
      </c>
      <c r="CI358" s="22" t="n">
        <f aca="false">$CI$6</f>
        <v>0.4</v>
      </c>
      <c r="CL358" s="23" t="n">
        <f aca="false">CL354</f>
        <v>0.25</v>
      </c>
    </row>
    <row r="359" customFormat="false" ht="13.25" hidden="false" customHeight="true" outlineLevel="0" collapsed="false">
      <c r="A359" s="151" t="s">
        <v>454</v>
      </c>
      <c r="B359" s="152" t="n">
        <v>-0.9</v>
      </c>
      <c r="C359" s="152" t="n">
        <v>773.5</v>
      </c>
      <c r="D359" s="153" t="n">
        <v>75</v>
      </c>
      <c r="E359" s="154" t="s">
        <v>83</v>
      </c>
      <c r="F359" s="153" t="n">
        <v>6</v>
      </c>
      <c r="G359" s="115" t="n">
        <v>0.95</v>
      </c>
      <c r="H359" s="116" t="n">
        <f aca="false">RANDBETWEEN(80,100)/100</f>
        <v>0.88</v>
      </c>
      <c r="I359" s="117"/>
      <c r="J359" s="118"/>
      <c r="K359" s="119"/>
      <c r="L359" s="118"/>
      <c r="M359" s="179"/>
      <c r="N359" s="121"/>
      <c r="Q359" s="151" t="s">
        <v>454</v>
      </c>
      <c r="R359" s="152" t="n">
        <v>-2.5</v>
      </c>
      <c r="S359" s="152" t="n">
        <v>756.4</v>
      </c>
      <c r="T359" s="153" t="n">
        <v>86</v>
      </c>
      <c r="U359" s="154" t="s">
        <v>101</v>
      </c>
      <c r="V359" s="153" t="n">
        <v>1</v>
      </c>
      <c r="W359" s="115" t="n">
        <v>0.9</v>
      </c>
      <c r="X359" s="116" t="n">
        <f aca="false">RANDBETWEEN(80,100)/100</f>
        <v>0.84</v>
      </c>
      <c r="Y359" s="117"/>
      <c r="Z359" s="118"/>
      <c r="AA359" s="119"/>
      <c r="AB359" s="123"/>
      <c r="AC359" s="124"/>
      <c r="AG359" s="186"/>
      <c r="AM359" s="128" t="n">
        <f aca="false">AM358-1</f>
        <v>44607</v>
      </c>
      <c r="AN359" s="129" t="str">
        <f aca="false">TEXT(AM359,"дддд")</f>
        <v>вторник</v>
      </c>
      <c r="AO359" s="130" t="n">
        <v>1</v>
      </c>
      <c r="AP359" s="131" t="n">
        <v>1</v>
      </c>
      <c r="AQ359" s="131" t="n">
        <f aca="false">RANDBETWEEN(0,1)</f>
        <v>1</v>
      </c>
      <c r="AR359" s="131" t="n">
        <v>1</v>
      </c>
      <c r="AS359" s="131" t="n">
        <f aca="false">RANDBETWEEN(0,1)</f>
        <v>0</v>
      </c>
      <c r="AT359" s="131" t="n">
        <v>1</v>
      </c>
      <c r="AU359" s="131" t="n">
        <f aca="false">RANDBETWEEN(0,1)</f>
        <v>0</v>
      </c>
      <c r="AV359" s="131" t="n">
        <v>0</v>
      </c>
      <c r="AW359" s="131" t="n">
        <f aca="false">RANDBETWEEN(0,1)</f>
        <v>1</v>
      </c>
      <c r="AX359" s="131" t="n">
        <f aca="false">RANDBETWEEN(0,1)</f>
        <v>0</v>
      </c>
      <c r="AY359" s="131" t="n">
        <f aca="false">RANDBETWEEN(0,1)</f>
        <v>0</v>
      </c>
      <c r="AZ359" s="131" t="n">
        <v>1</v>
      </c>
      <c r="BA359" s="131" t="n">
        <f aca="false">RANDBETWEEN(0,1)</f>
        <v>0</v>
      </c>
      <c r="BB359" s="131" t="n">
        <v>1</v>
      </c>
      <c r="BC359" s="131" t="n">
        <f aca="false">RANDBETWEEN(0,1)</f>
        <v>0</v>
      </c>
      <c r="BD359" s="131" t="n">
        <f aca="false">RANDBETWEEN(0,1)</f>
        <v>0</v>
      </c>
      <c r="BE359" s="132" t="n">
        <f aca="false">RANDBETWEEN(40/6,70/6)/10*$AK$24</f>
        <v>1200</v>
      </c>
      <c r="BF359" s="133" t="n">
        <f aca="false">RANDBETWEEN(60,100)/100</f>
        <v>0.82</v>
      </c>
      <c r="BG359" s="132" t="n">
        <f aca="false">(AO359*$AK$8+AP359*$AK$9+AQ359*$AK$10+AR359*$AK$11+AS359*$AK$12+AT359*$AK$13+AU359*$AK$14+AV359*$AK$15+AW359*$AK$16+AX359*$AK$17+AY359*$AK$18+AZ359*$AK$19+BA359*$AK$20+BB359*$AK$21+BC359*$AK$22+BD359*$AK$23+BE359) * BF359</f>
        <v>7511.2</v>
      </c>
      <c r="BH359" s="133" t="n">
        <f aca="false">RANDBETWEEN(80,100)/100</f>
        <v>0.94</v>
      </c>
      <c r="BI359" s="132" t="n">
        <f aca="false">(AO359*$AK$8+AP359*$AK$9+AQ359*$AK$10+AR359*$AK$11+AS359*$AK$12+AT359*$AK$13+AU359*$AK$14+AV359*$AK$15+AW359*$AK$16+AX359*$AK$17+AY359*$AK$18+AZ359*$AK$19+BA359*$AK$20+BB359*$AK$21+BC359*$AK$22+BD359*$AK$23+BE359) * BH359</f>
        <v>8610.4</v>
      </c>
      <c r="BN359" s="134"/>
      <c r="BO359" s="135"/>
      <c r="BP359" s="156" t="n">
        <f aca="false">M2808</f>
        <v>13699.6472864583</v>
      </c>
      <c r="BQ359" s="157" t="n">
        <f aca="false">AC2808</f>
        <v>8792.80409</v>
      </c>
      <c r="BT359" s="82" t="e">
        <f aca="false">IF(SUM(CD356:CD359) &gt; 0,0,(SUM(CD356:CD359))/(-$BM$10*1000))</f>
        <v>#VALUE!</v>
      </c>
      <c r="BU359" s="158" t="e">
        <f aca="false">IF(SUM(CE356:CE359) &gt; 0,0,(SUM(CE356:CE359))/(-$BM$10*1000))</f>
        <v>#VALUE!</v>
      </c>
      <c r="BV359" s="140" t="n">
        <f aca="false">QUOTIENT(BW359,$BW$5)</f>
        <v>87</v>
      </c>
      <c r="BW359" s="17" t="n">
        <v>351</v>
      </c>
      <c r="BX359" s="141"/>
      <c r="BY359" s="192" t="s">
        <v>75</v>
      </c>
      <c r="BZ359" s="172" t="e">
        <f aca="true">INDIRECT( ADDRESS(CELL("строка",BG359)-BW359+BV359,68)) * CL359</f>
        <v>#VALUE!</v>
      </c>
      <c r="CA359" s="173" t="e">
        <f aca="true">INDIRECT( ADDRESS(CELL("строка",BG359)-BW359+BV359,59)) * CI359</f>
        <v>#VALUE!</v>
      </c>
      <c r="CB359" s="174" t="e">
        <f aca="true">INDIRECT( ADDRESS(CELL("строка",BG359)-BW359+BV359,69)) * CL359</f>
        <v>#VALUE!</v>
      </c>
      <c r="CC359" s="175" t="e">
        <f aca="true">INDIRECT( ADDRESS(CELL("строка",BG359)-BW359+BV359,61)) *CI359</f>
        <v>#VALUE!</v>
      </c>
      <c r="CD359" s="176" t="e">
        <f aca="false">BZ359-CA359</f>
        <v>#VALUE!</v>
      </c>
      <c r="CE359" s="187" t="e">
        <f aca="false">CB359-CC359</f>
        <v>#VALUE!</v>
      </c>
      <c r="CI359" s="178" t="n">
        <f aca="false">$CI$7</f>
        <v>0.1</v>
      </c>
      <c r="CL359" s="23" t="n">
        <f aca="false">CL355</f>
        <v>0.25</v>
      </c>
    </row>
    <row r="360" customFormat="false" ht="13.25" hidden="false" customHeight="true" outlineLevel="0" collapsed="false">
      <c r="A360" s="151" t="s">
        <v>455</v>
      </c>
      <c r="B360" s="152" t="n">
        <v>-0.4</v>
      </c>
      <c r="C360" s="152" t="n">
        <v>772.1</v>
      </c>
      <c r="D360" s="153" t="n">
        <v>71</v>
      </c>
      <c r="E360" s="154" t="s">
        <v>77</v>
      </c>
      <c r="F360" s="153" t="n">
        <v>4.5</v>
      </c>
      <c r="G360" s="115" t="n">
        <v>0.9</v>
      </c>
      <c r="H360" s="116" t="n">
        <f aca="false">RANDBETWEEN(80,100)/100</f>
        <v>0.92</v>
      </c>
      <c r="I360" s="117"/>
      <c r="J360" s="118"/>
      <c r="K360" s="119"/>
      <c r="L360" s="118"/>
      <c r="M360" s="179"/>
      <c r="N360" s="121"/>
      <c r="Q360" s="151" t="s">
        <v>455</v>
      </c>
      <c r="R360" s="152" t="n">
        <v>-3.7</v>
      </c>
      <c r="S360" s="152" t="n">
        <v>755.5</v>
      </c>
      <c r="T360" s="153" t="n">
        <v>87</v>
      </c>
      <c r="U360" s="154" t="s">
        <v>129</v>
      </c>
      <c r="V360" s="153" t="n">
        <v>1</v>
      </c>
      <c r="W360" s="115" t="n">
        <v>0.9</v>
      </c>
      <c r="X360" s="116" t="n">
        <f aca="false">RANDBETWEEN(80,100)/100</f>
        <v>0.8</v>
      </c>
      <c r="Y360" s="117"/>
      <c r="Z360" s="118"/>
      <c r="AA360" s="119"/>
      <c r="AB360" s="123"/>
      <c r="AC360" s="124"/>
      <c r="AG360" s="186"/>
      <c r="AM360" s="128" t="n">
        <f aca="false">AM359-1</f>
        <v>44606</v>
      </c>
      <c r="AN360" s="129" t="str">
        <f aca="false">TEXT(AM360,"дддд")</f>
        <v>понедельник</v>
      </c>
      <c r="AO360" s="130" t="n">
        <v>1</v>
      </c>
      <c r="AP360" s="131" t="n">
        <v>1</v>
      </c>
      <c r="AQ360" s="131" t="n">
        <f aca="false">RANDBETWEEN(0,1)</f>
        <v>1</v>
      </c>
      <c r="AR360" s="131" t="n">
        <v>1</v>
      </c>
      <c r="AS360" s="131" t="n">
        <f aca="false">RANDBETWEEN(0,1)</f>
        <v>0</v>
      </c>
      <c r="AT360" s="131" t="n">
        <v>1</v>
      </c>
      <c r="AU360" s="131" t="n">
        <f aca="false">RANDBETWEEN(0,1)</f>
        <v>1</v>
      </c>
      <c r="AV360" s="131" t="n">
        <v>0</v>
      </c>
      <c r="AW360" s="131" t="n">
        <f aca="false">RANDBETWEEN(0,1)</f>
        <v>0</v>
      </c>
      <c r="AX360" s="131" t="n">
        <f aca="false">RANDBETWEEN(0,1)</f>
        <v>0</v>
      </c>
      <c r="AY360" s="131" t="n">
        <f aca="false">RANDBETWEEN(0,1)</f>
        <v>1</v>
      </c>
      <c r="AZ360" s="131" t="n">
        <v>1</v>
      </c>
      <c r="BA360" s="131" t="n">
        <f aca="false">RANDBETWEEN(0,1)</f>
        <v>1</v>
      </c>
      <c r="BB360" s="131" t="n">
        <v>1</v>
      </c>
      <c r="BC360" s="131" t="n">
        <f aca="false">RANDBETWEEN(0,1)</f>
        <v>0</v>
      </c>
      <c r="BD360" s="131" t="n">
        <f aca="false">RANDBETWEEN(0,1)</f>
        <v>1</v>
      </c>
      <c r="BE360" s="132" t="n">
        <f aca="false">RANDBETWEEN(40/6,70/6)/10*$AK$24</f>
        <v>1080</v>
      </c>
      <c r="BF360" s="133" t="n">
        <f aca="false">RANDBETWEEN(60,100)/100</f>
        <v>0.88</v>
      </c>
      <c r="BG360" s="132" t="n">
        <f aca="false">(AO360*$AK$8+AP360*$AK$9+AQ360*$AK$10+AR360*$AK$11+AS360*$AK$12+AT360*$AK$13+AU360*$AK$14+AV360*$AK$15+AW360*$AK$16+AX360*$AK$17+AY360*$AK$18+AZ360*$AK$19+BA360*$AK$20+BB360*$AK$21+BC360*$AK$22+BD360*$AK$23+BE360) * BF360</f>
        <v>8888</v>
      </c>
      <c r="BH360" s="133" t="n">
        <f aca="false">RANDBETWEEN(80,100)/100</f>
        <v>0.94</v>
      </c>
      <c r="BI360" s="132" t="n">
        <f aca="false">(AO360*$AK$8+AP360*$AK$9+AQ360*$AK$10+AR360*$AK$11+AS360*$AK$12+AT360*$AK$13+AU360*$AK$14+AV360*$AK$15+AW360*$AK$16+AX360*$AK$17+AY360*$AK$18+AZ360*$AK$19+BA360*$AK$20+BB360*$AK$21+BC360*$AK$22+BD360*$AK$23+BE360) * BH360</f>
        <v>9494</v>
      </c>
      <c r="BN360" s="134"/>
      <c r="BO360" s="135"/>
      <c r="BP360" s="156" t="n">
        <f aca="false">M2816</f>
        <v>47261.4724479167</v>
      </c>
      <c r="BQ360" s="157" t="n">
        <f aca="false">AC2816</f>
        <v>5835.91636875</v>
      </c>
      <c r="BT360" s="82" t="s">
        <v>79</v>
      </c>
      <c r="BU360" s="158"/>
      <c r="BV360" s="140" t="n">
        <f aca="false">QUOTIENT(BW360,$BW$5)</f>
        <v>88</v>
      </c>
      <c r="BW360" s="17" t="n">
        <v>352</v>
      </c>
      <c r="BX360" s="141" t="n">
        <f aca="false">DATE(2023,2,(1-QUOTIENT(BW360,$BW$5)))</f>
        <v>44870</v>
      </c>
      <c r="BY360" s="190" t="s">
        <v>80</v>
      </c>
      <c r="BZ360" s="143" t="e">
        <f aca="true">INDIRECT( ADDRESS(CELL("строка",BG360)-BW360+BV360,68)) * CL360</f>
        <v>#VALUE!</v>
      </c>
      <c r="CA360" s="144" t="e">
        <f aca="true">INDIRECT( ADDRESS(CELL("строка",BG360)-BW360+BV360,59)) *CI360</f>
        <v>#VALUE!</v>
      </c>
      <c r="CB360" s="145" t="e">
        <f aca="true">INDIRECT( ADDRESS(CELL("строка",BG360)-BW360+BV360,69)) * CL360</f>
        <v>#VALUE!</v>
      </c>
      <c r="CC360" s="146" t="e">
        <f aca="true">INDIRECT( ADDRESS(CELL("строка",BG360)-BW360+BV360,61)) *CI360</f>
        <v>#VALUE!</v>
      </c>
      <c r="CD360" s="147" t="e">
        <f aca="false">BZ360-CA360</f>
        <v>#VALUE!</v>
      </c>
      <c r="CE360" s="188" t="e">
        <f aca="false">CB360-CC360</f>
        <v>#VALUE!</v>
      </c>
      <c r="CI360" s="22" t="n">
        <f aca="false">$CI$4</f>
        <v>0.2</v>
      </c>
      <c r="CL360" s="23" t="n">
        <f aca="false">CL356</f>
        <v>0.25</v>
      </c>
    </row>
    <row r="361" customFormat="false" ht="13.25" hidden="false" customHeight="true" outlineLevel="0" collapsed="false">
      <c r="A361" s="151" t="s">
        <v>456</v>
      </c>
      <c r="B361" s="152" t="n">
        <v>-0.4</v>
      </c>
      <c r="C361" s="152" t="n">
        <v>772.2</v>
      </c>
      <c r="D361" s="153" t="n">
        <v>76</v>
      </c>
      <c r="E361" s="154" t="s">
        <v>93</v>
      </c>
      <c r="F361" s="153" t="n">
        <v>6</v>
      </c>
      <c r="G361" s="115" t="n">
        <v>0.9</v>
      </c>
      <c r="H361" s="116" t="n">
        <f aca="false">RANDBETWEEN(80,100)/100</f>
        <v>0.82</v>
      </c>
      <c r="I361" s="117"/>
      <c r="J361" s="118"/>
      <c r="K361" s="119"/>
      <c r="L361" s="118"/>
      <c r="M361" s="179"/>
      <c r="N361" s="121"/>
      <c r="Q361" s="151" t="s">
        <v>456</v>
      </c>
      <c r="R361" s="152" t="n">
        <v>-5.4</v>
      </c>
      <c r="S361" s="152" t="n">
        <v>755.4</v>
      </c>
      <c r="T361" s="153" t="n">
        <v>88</v>
      </c>
      <c r="U361" s="154" t="s">
        <v>101</v>
      </c>
      <c r="V361" s="153" t="n">
        <v>2</v>
      </c>
      <c r="W361" s="115" t="n">
        <v>0.9</v>
      </c>
      <c r="X361" s="116" t="n">
        <f aca="false">RANDBETWEEN(80,100)/100</f>
        <v>1</v>
      </c>
      <c r="Y361" s="117"/>
      <c r="Z361" s="118"/>
      <c r="AA361" s="119"/>
      <c r="AB361" s="123"/>
      <c r="AC361" s="124"/>
      <c r="AG361" s="186"/>
      <c r="AM361" s="128" t="n">
        <f aca="false">AM360-1</f>
        <v>44605</v>
      </c>
      <c r="AN361" s="129" t="str">
        <f aca="false">TEXT(AM361,"дддд")</f>
        <v>воскресенье</v>
      </c>
      <c r="AO361" s="130" t="n">
        <v>1</v>
      </c>
      <c r="AP361" s="131" t="n">
        <v>1</v>
      </c>
      <c r="AQ361" s="131" t="n">
        <f aca="false">RANDBETWEEN(0,1)</f>
        <v>0</v>
      </c>
      <c r="AR361" s="131" t="n">
        <v>1</v>
      </c>
      <c r="AS361" s="131" t="n">
        <f aca="false">RANDBETWEEN(0,1)</f>
        <v>0</v>
      </c>
      <c r="AT361" s="131" t="n">
        <v>1</v>
      </c>
      <c r="AU361" s="131" t="n">
        <f aca="false">RANDBETWEEN(0,1)</f>
        <v>0</v>
      </c>
      <c r="AV361" s="131" t="n">
        <v>0</v>
      </c>
      <c r="AW361" s="131" t="n">
        <f aca="false">RANDBETWEEN(0,1)</f>
        <v>1</v>
      </c>
      <c r="AX361" s="131" t="n">
        <f aca="false">RANDBETWEEN(0,1)</f>
        <v>0</v>
      </c>
      <c r="AY361" s="131" t="n">
        <f aca="false">RANDBETWEEN(0,1)</f>
        <v>0</v>
      </c>
      <c r="AZ361" s="131" t="n">
        <v>1</v>
      </c>
      <c r="BA361" s="131" t="n">
        <f aca="false">RANDBETWEEN(0,1)</f>
        <v>0</v>
      </c>
      <c r="BB361" s="131" t="n">
        <v>1</v>
      </c>
      <c r="BC361" s="131" t="n">
        <f aca="false">RANDBETWEEN(0,1)</f>
        <v>1</v>
      </c>
      <c r="BD361" s="131" t="n">
        <f aca="false">RANDBETWEEN(0,1)</f>
        <v>0</v>
      </c>
      <c r="BE361" s="132" t="n">
        <f aca="false">RANDBETWEEN(40/6,70/6)/10*$AK$24</f>
        <v>1200</v>
      </c>
      <c r="BF361" s="133" t="n">
        <f aca="false">RANDBETWEEN(60,100)/100</f>
        <v>0.6</v>
      </c>
      <c r="BG361" s="132" t="n">
        <f aca="false">(AO361*$AK$8+AP361*$AK$9+AQ361*$AK$10+AR361*$AK$11+AS361*$AK$12+AT361*$AK$13+AU361*$AK$14+AV361*$AK$15+AW361*$AK$16+AX361*$AK$17+AY361*$AK$18+AZ361*$AK$19+BA361*$AK$20+BB361*$AK$21+BC361*$AK$22+BD361*$AK$23+BE361) * BF361</f>
        <v>5484</v>
      </c>
      <c r="BH361" s="133" t="n">
        <f aca="false">RANDBETWEEN(80,100)/100</f>
        <v>0.88</v>
      </c>
      <c r="BI361" s="132" t="n">
        <f aca="false">(AO361*$AK$8+AP361*$AK$9+AQ361*$AK$10+AR361*$AK$11+AS361*$AK$12+AT361*$AK$13+AU361*$AK$14+AV361*$AK$15+AW361*$AK$16+AX361*$AK$17+AY361*$AK$18+AZ361*$AK$19+BA361*$AK$20+BB361*$AK$21+BC361*$AK$22+BD361*$AK$23+BE361) * BH361</f>
        <v>8043.2</v>
      </c>
      <c r="BN361" s="134"/>
      <c r="BO361" s="135"/>
      <c r="BP361" s="156" t="n">
        <f aca="false">M2824</f>
        <v>38821.3737263021</v>
      </c>
      <c r="BQ361" s="157" t="n">
        <f aca="false">AC2824</f>
        <v>5774.7214828125</v>
      </c>
      <c r="BT361" s="82"/>
      <c r="BU361" s="158"/>
      <c r="BV361" s="140" t="n">
        <f aca="false">QUOTIENT(BW361,$BW$5)</f>
        <v>88</v>
      </c>
      <c r="BW361" s="17" t="n">
        <v>353</v>
      </c>
      <c r="BX361" s="141"/>
      <c r="BY361" s="191" t="s">
        <v>84</v>
      </c>
      <c r="BZ361" s="160" t="e">
        <f aca="true">INDIRECT( ADDRESS(CELL("строка",BG361)-BW361+BV361,68)) * CL361</f>
        <v>#VALUE!</v>
      </c>
      <c r="CA361" s="161" t="e">
        <f aca="true">INDIRECT( ADDRESS(CELL("строка",BG361)-BW361+BV361,59)) *CI361</f>
        <v>#VALUE!</v>
      </c>
      <c r="CB361" s="162" t="e">
        <f aca="true">INDIRECT( ADDRESS(CELL("строка",BG361)-BW361+BV361,69)) * CL361</f>
        <v>#VALUE!</v>
      </c>
      <c r="CC361" s="163" t="e">
        <f aca="true">INDIRECT( ADDRESS(CELL("строка",BG361)-BW361+BV361,61)) *CI361</f>
        <v>#VALUE!</v>
      </c>
      <c r="CD361" s="164" t="e">
        <f aca="false">BZ361-CA361</f>
        <v>#VALUE!</v>
      </c>
      <c r="CE361" s="189" t="e">
        <f aca="false">CB361-CC361</f>
        <v>#VALUE!</v>
      </c>
      <c r="CI361" s="22" t="n">
        <f aca="false">$CI$5</f>
        <v>0.3</v>
      </c>
      <c r="CL361" s="23" t="n">
        <f aca="false">CL357</f>
        <v>0.25</v>
      </c>
    </row>
    <row r="362" customFormat="false" ht="13.25" hidden="false" customHeight="true" outlineLevel="0" collapsed="false">
      <c r="A362" s="151" t="s">
        <v>457</v>
      </c>
      <c r="B362" s="152" t="n">
        <v>0.2</v>
      </c>
      <c r="C362" s="152" t="n">
        <v>771.4</v>
      </c>
      <c r="D362" s="153" t="n">
        <v>82</v>
      </c>
      <c r="E362" s="154" t="s">
        <v>93</v>
      </c>
      <c r="F362" s="153" t="n">
        <v>6</v>
      </c>
      <c r="G362" s="115" t="n">
        <v>0.9</v>
      </c>
      <c r="H362" s="116" t="n">
        <f aca="false">RANDBETWEEN(80,100)/100</f>
        <v>0.82</v>
      </c>
      <c r="I362" s="117"/>
      <c r="J362" s="118"/>
      <c r="K362" s="119"/>
      <c r="L362" s="118"/>
      <c r="M362" s="179"/>
      <c r="N362" s="121"/>
      <c r="Q362" s="151" t="s">
        <v>457</v>
      </c>
      <c r="R362" s="152" t="n">
        <v>-7.2</v>
      </c>
      <c r="S362" s="152" t="n">
        <v>755.5</v>
      </c>
      <c r="T362" s="153" t="n">
        <v>88</v>
      </c>
      <c r="U362" s="154" t="s">
        <v>129</v>
      </c>
      <c r="V362" s="153" t="n">
        <v>1</v>
      </c>
      <c r="W362" s="115" t="n">
        <v>0.9</v>
      </c>
      <c r="X362" s="116" t="n">
        <f aca="false">RANDBETWEEN(80,100)/100</f>
        <v>0.96</v>
      </c>
      <c r="Y362" s="117"/>
      <c r="Z362" s="118"/>
      <c r="AA362" s="119"/>
      <c r="AB362" s="123"/>
      <c r="AC362" s="124"/>
      <c r="AG362" s="186"/>
      <c r="AM362" s="128" t="n">
        <f aca="false">AM361-1</f>
        <v>44604</v>
      </c>
      <c r="AN362" s="129" t="str">
        <f aca="false">TEXT(AM362,"дддд")</f>
        <v>суббота</v>
      </c>
      <c r="AO362" s="130" t="n">
        <v>1</v>
      </c>
      <c r="AP362" s="131" t="n">
        <v>1</v>
      </c>
      <c r="AQ362" s="131" t="n">
        <f aca="false">RANDBETWEEN(0,1)</f>
        <v>1</v>
      </c>
      <c r="AR362" s="131" t="n">
        <v>1</v>
      </c>
      <c r="AS362" s="131" t="n">
        <f aca="false">RANDBETWEEN(0,1)</f>
        <v>0</v>
      </c>
      <c r="AT362" s="131" t="n">
        <v>1</v>
      </c>
      <c r="AU362" s="131" t="n">
        <f aca="false">RANDBETWEEN(0,1)</f>
        <v>1</v>
      </c>
      <c r="AV362" s="131" t="n">
        <v>0</v>
      </c>
      <c r="AW362" s="131" t="n">
        <f aca="false">RANDBETWEEN(0,1)</f>
        <v>0</v>
      </c>
      <c r="AX362" s="131" t="n">
        <f aca="false">RANDBETWEEN(0,1)</f>
        <v>1</v>
      </c>
      <c r="AY362" s="131" t="n">
        <f aca="false">RANDBETWEEN(0,1)</f>
        <v>0</v>
      </c>
      <c r="AZ362" s="131" t="n">
        <v>1</v>
      </c>
      <c r="BA362" s="131" t="n">
        <f aca="false">RANDBETWEEN(0,1)</f>
        <v>0</v>
      </c>
      <c r="BB362" s="131" t="n">
        <v>1</v>
      </c>
      <c r="BC362" s="131" t="n">
        <f aca="false">RANDBETWEEN(0,1)</f>
        <v>1</v>
      </c>
      <c r="BD362" s="131" t="n">
        <f aca="false">RANDBETWEEN(0,1)</f>
        <v>1</v>
      </c>
      <c r="BE362" s="132" t="n">
        <f aca="false">RANDBETWEEN(40/6,70/6)/10*$AK$24</f>
        <v>1200</v>
      </c>
      <c r="BF362" s="133" t="n">
        <f aca="false">RANDBETWEEN(60,100)/100</f>
        <v>0.7</v>
      </c>
      <c r="BG362" s="132" t="n">
        <f aca="false">(AO362*$AK$8+AP362*$AK$9+AQ362*$AK$10+AR362*$AK$11+AS362*$AK$12+AT362*$AK$13+AU362*$AK$14+AV362*$AK$15+AW362*$AK$16+AX362*$AK$17+AY362*$AK$18+AZ362*$AK$19+BA362*$AK$20+BB362*$AK$21+BC362*$AK$22+BD362*$AK$23+BE362) * BF362</f>
        <v>6664</v>
      </c>
      <c r="BH362" s="133" t="n">
        <f aca="false">RANDBETWEEN(80,100)/100</f>
        <v>0.83</v>
      </c>
      <c r="BI362" s="132" t="n">
        <f aca="false">(AO362*$AK$8+AP362*$AK$9+AQ362*$AK$10+AR362*$AK$11+AS362*$AK$12+AT362*$AK$13+AU362*$AK$14+AV362*$AK$15+AW362*$AK$16+AX362*$AK$17+AY362*$AK$18+AZ362*$AK$19+BA362*$AK$20+BB362*$AK$21+BC362*$AK$22+BD362*$AK$23+BE362) * BH362</f>
        <v>7901.6</v>
      </c>
      <c r="BN362" s="134"/>
      <c r="BO362" s="135"/>
      <c r="BP362" s="156" t="n">
        <f aca="false">M2832</f>
        <v>46611.93249375</v>
      </c>
      <c r="BQ362" s="157" t="n">
        <f aca="false">AC2832</f>
        <v>5274.80235</v>
      </c>
      <c r="BT362" s="82"/>
      <c r="BU362" s="158"/>
      <c r="BV362" s="140" t="n">
        <f aca="false">QUOTIENT(BW362,$BW$5)</f>
        <v>88</v>
      </c>
      <c r="BW362" s="17" t="n">
        <v>354</v>
      </c>
      <c r="BX362" s="141"/>
      <c r="BY362" s="191" t="s">
        <v>58</v>
      </c>
      <c r="BZ362" s="160" t="e">
        <f aca="true">INDIRECT( ADDRESS(CELL("строка",BG362)-BW362+BV362,68)) * CL362</f>
        <v>#VALUE!</v>
      </c>
      <c r="CA362" s="161" t="e">
        <f aca="true">INDIRECT( ADDRESS(CELL("строка",BG362)-BW362+BV362,59)) *CI362</f>
        <v>#VALUE!</v>
      </c>
      <c r="CB362" s="162" t="e">
        <f aca="true">INDIRECT( ADDRESS(CELL("строка",BG362)-BW362+BV362,69)) * CL362</f>
        <v>#VALUE!</v>
      </c>
      <c r="CC362" s="163" t="e">
        <f aca="true">INDIRECT( ADDRESS(CELL("строка",BG362)-BW362+BV362,61)) *CI362</f>
        <v>#VALUE!</v>
      </c>
      <c r="CD362" s="164" t="e">
        <f aca="false">BZ362-CA362</f>
        <v>#VALUE!</v>
      </c>
      <c r="CE362" s="189" t="e">
        <f aca="false">CB362-CC362</f>
        <v>#VALUE!</v>
      </c>
      <c r="CI362" s="22" t="n">
        <f aca="false">$CI$6</f>
        <v>0.4</v>
      </c>
      <c r="CL362" s="23" t="n">
        <f aca="false">CL358</f>
        <v>0.25</v>
      </c>
    </row>
    <row r="363" customFormat="false" ht="13.25" hidden="false" customHeight="true" outlineLevel="0" collapsed="false">
      <c r="A363" s="151" t="s">
        <v>458</v>
      </c>
      <c r="B363" s="152" t="n">
        <v>2.2</v>
      </c>
      <c r="C363" s="152" t="n">
        <v>770.2</v>
      </c>
      <c r="D363" s="153" t="n">
        <v>78</v>
      </c>
      <c r="E363" s="154" t="s">
        <v>93</v>
      </c>
      <c r="F363" s="153" t="n">
        <v>4.5</v>
      </c>
      <c r="G363" s="115" t="n">
        <v>0.9</v>
      </c>
      <c r="H363" s="116" t="n">
        <f aca="false">RANDBETWEEN(80,100)/100</f>
        <v>0.98</v>
      </c>
      <c r="I363" s="117"/>
      <c r="J363" s="118"/>
      <c r="K363" s="119"/>
      <c r="L363" s="118"/>
      <c r="M363" s="179"/>
      <c r="N363" s="121"/>
      <c r="Q363" s="151" t="s">
        <v>458</v>
      </c>
      <c r="R363" s="152" t="n">
        <v>-8.5</v>
      </c>
      <c r="S363" s="152" t="n">
        <v>756.1</v>
      </c>
      <c r="T363" s="153" t="n">
        <v>91</v>
      </c>
      <c r="U363" s="154" t="s">
        <v>101</v>
      </c>
      <c r="V363" s="153" t="n">
        <v>1</v>
      </c>
      <c r="W363" s="115" t="n">
        <v>0.9</v>
      </c>
      <c r="X363" s="116" t="n">
        <f aca="false">RANDBETWEEN(80,100)/100</f>
        <v>0.98</v>
      </c>
      <c r="Y363" s="117"/>
      <c r="Z363" s="118"/>
      <c r="AA363" s="119"/>
      <c r="AB363" s="123"/>
      <c r="AC363" s="124"/>
      <c r="AG363" s="186"/>
      <c r="AM363" s="128" t="n">
        <f aca="false">AM362-1</f>
        <v>44603</v>
      </c>
      <c r="AN363" s="129" t="str">
        <f aca="false">TEXT(AM363,"дддд")</f>
        <v>пятница</v>
      </c>
      <c r="AO363" s="130" t="n">
        <v>1</v>
      </c>
      <c r="AP363" s="131" t="n">
        <v>1</v>
      </c>
      <c r="AQ363" s="131" t="n">
        <f aca="false">RANDBETWEEN(0,1)</f>
        <v>0</v>
      </c>
      <c r="AR363" s="131" t="n">
        <v>1</v>
      </c>
      <c r="AS363" s="131" t="n">
        <f aca="false">RANDBETWEEN(0,1)</f>
        <v>1</v>
      </c>
      <c r="AT363" s="131" t="n">
        <v>1</v>
      </c>
      <c r="AU363" s="131" t="n">
        <f aca="false">RANDBETWEEN(0,1)</f>
        <v>0</v>
      </c>
      <c r="AV363" s="131" t="n">
        <v>0</v>
      </c>
      <c r="AW363" s="131" t="n">
        <f aca="false">RANDBETWEEN(0,1)</f>
        <v>1</v>
      </c>
      <c r="AX363" s="131" t="n">
        <f aca="false">RANDBETWEEN(0,1)</f>
        <v>0</v>
      </c>
      <c r="AY363" s="131" t="n">
        <f aca="false">RANDBETWEEN(0,1)</f>
        <v>1</v>
      </c>
      <c r="AZ363" s="131" t="n">
        <v>1</v>
      </c>
      <c r="BA363" s="131" t="n">
        <f aca="false">RANDBETWEEN(0,1)</f>
        <v>0</v>
      </c>
      <c r="BB363" s="131" t="n">
        <v>1</v>
      </c>
      <c r="BC363" s="131" t="n">
        <f aca="false">RANDBETWEEN(0,1)</f>
        <v>1</v>
      </c>
      <c r="BD363" s="131" t="n">
        <f aca="false">RANDBETWEEN(0,1)</f>
        <v>1</v>
      </c>
      <c r="BE363" s="132" t="n">
        <f aca="false">RANDBETWEEN(40/6,70/6)/10*$AK$24</f>
        <v>840</v>
      </c>
      <c r="BF363" s="133" t="n">
        <f aca="false">RANDBETWEEN(60,100)/100</f>
        <v>0.61</v>
      </c>
      <c r="BG363" s="132" t="n">
        <f aca="false">(AO363*$AK$8+AP363*$AK$9+AQ363*$AK$10+AR363*$AK$11+AS363*$AK$12+AT363*$AK$13+AU363*$AK$14+AV363*$AK$15+AW363*$AK$16+AX363*$AK$17+AY363*$AK$18+AZ363*$AK$19+BA363*$AK$20+BB363*$AK$21+BC363*$AK$22+BD363*$AK$23+BE363) * BF363</f>
        <v>6819.8</v>
      </c>
      <c r="BH363" s="133" t="n">
        <f aca="false">RANDBETWEEN(80,100)/100</f>
        <v>0.96</v>
      </c>
      <c r="BI363" s="132" t="n">
        <f aca="false">(AO363*$AK$8+AP363*$AK$9+AQ363*$AK$10+AR363*$AK$11+AS363*$AK$12+AT363*$AK$13+AU363*$AK$14+AV363*$AK$15+AW363*$AK$16+AX363*$AK$17+AY363*$AK$18+AZ363*$AK$19+BA363*$AK$20+BB363*$AK$21+BC363*$AK$22+BD363*$AK$23+BE363) * BH363</f>
        <v>10732.8</v>
      </c>
      <c r="BN363" s="134"/>
      <c r="BO363" s="135"/>
      <c r="BP363" s="156" t="n">
        <f aca="false">M2840</f>
        <v>58892.0960416667</v>
      </c>
      <c r="BQ363" s="157" t="n">
        <f aca="false">AC2840</f>
        <v>4942.51974375</v>
      </c>
      <c r="BT363" s="82" t="e">
        <f aca="false">IF(SUM(CD360:CD363) &gt; 0,0,(SUM(CD360:CD363))/(-$BM$10*1000))</f>
        <v>#VALUE!</v>
      </c>
      <c r="BU363" s="158" t="e">
        <f aca="false">IF(SUM(CE360:CE363) &gt; 0,0,(SUM(CE360:CE363))/(-$BM$10*1000))</f>
        <v>#VALUE!</v>
      </c>
      <c r="BV363" s="140" t="n">
        <f aca="false">QUOTIENT(BW363,$BW$5)</f>
        <v>88</v>
      </c>
      <c r="BW363" s="17" t="n">
        <v>355</v>
      </c>
      <c r="BX363" s="141"/>
      <c r="BY363" s="192" t="s">
        <v>75</v>
      </c>
      <c r="BZ363" s="172" t="e">
        <f aca="true">INDIRECT( ADDRESS(CELL("строка",BG363)-BW363+BV363,68)) * CL363</f>
        <v>#VALUE!</v>
      </c>
      <c r="CA363" s="173" t="e">
        <f aca="true">INDIRECT( ADDRESS(CELL("строка",BG363)-BW363+BV363,59)) * CI363</f>
        <v>#VALUE!</v>
      </c>
      <c r="CB363" s="174" t="e">
        <f aca="true">INDIRECT( ADDRESS(CELL("строка",BG363)-BW363+BV363,69)) * CL363</f>
        <v>#VALUE!</v>
      </c>
      <c r="CC363" s="175" t="e">
        <f aca="true">INDIRECT( ADDRESS(CELL("строка",BG363)-BW363+BV363,61)) *CI363</f>
        <v>#VALUE!</v>
      </c>
      <c r="CD363" s="176" t="e">
        <f aca="false">BZ363-CA363</f>
        <v>#VALUE!</v>
      </c>
      <c r="CE363" s="187" t="e">
        <f aca="false">CB363-CC363</f>
        <v>#VALUE!</v>
      </c>
      <c r="CI363" s="178" t="n">
        <f aca="false">$CI$7</f>
        <v>0.1</v>
      </c>
      <c r="CL363" s="23" t="n">
        <f aca="false">CL359</f>
        <v>0.25</v>
      </c>
    </row>
    <row r="364" customFormat="false" ht="13.25" hidden="false" customHeight="true" outlineLevel="0" collapsed="false">
      <c r="A364" s="151" t="s">
        <v>459</v>
      </c>
      <c r="B364" s="152" t="n">
        <v>2.8</v>
      </c>
      <c r="C364" s="152" t="n">
        <v>769.7</v>
      </c>
      <c r="D364" s="153" t="n">
        <v>81</v>
      </c>
      <c r="E364" s="154" t="s">
        <v>93</v>
      </c>
      <c r="F364" s="153" t="n">
        <v>6</v>
      </c>
      <c r="G364" s="115" t="n">
        <v>0.9</v>
      </c>
      <c r="H364" s="116" t="n">
        <f aca="false">RANDBETWEEN(80,100)/100</f>
        <v>0.88</v>
      </c>
      <c r="I364" s="117"/>
      <c r="J364" s="118"/>
      <c r="K364" s="119"/>
      <c r="L364" s="118"/>
      <c r="M364" s="179"/>
      <c r="N364" s="121"/>
      <c r="Q364" s="151" t="s">
        <v>459</v>
      </c>
      <c r="R364" s="152" t="n">
        <v>-10.3</v>
      </c>
      <c r="S364" s="152" t="n">
        <v>756.7</v>
      </c>
      <c r="T364" s="153" t="n">
        <v>85</v>
      </c>
      <c r="U364" s="154" t="s">
        <v>93</v>
      </c>
      <c r="V364" s="153" t="n">
        <v>2</v>
      </c>
      <c r="W364" s="115" t="n">
        <v>0.9</v>
      </c>
      <c r="X364" s="116" t="n">
        <f aca="false">RANDBETWEEN(80,100)/100</f>
        <v>0.89</v>
      </c>
      <c r="Y364" s="117"/>
      <c r="Z364" s="118"/>
      <c r="AA364" s="119"/>
      <c r="AB364" s="123"/>
      <c r="AC364" s="124"/>
      <c r="AG364" s="186"/>
      <c r="AM364" s="128" t="n">
        <f aca="false">AM363-1</f>
        <v>44602</v>
      </c>
      <c r="AN364" s="129" t="str">
        <f aca="false">TEXT(AM364,"дддд")</f>
        <v>четверг</v>
      </c>
      <c r="AO364" s="130" t="n">
        <v>1</v>
      </c>
      <c r="AP364" s="131" t="n">
        <v>1</v>
      </c>
      <c r="AQ364" s="131" t="n">
        <f aca="false">RANDBETWEEN(0,1)</f>
        <v>0</v>
      </c>
      <c r="AR364" s="131" t="n">
        <v>1</v>
      </c>
      <c r="AS364" s="131" t="n">
        <f aca="false">RANDBETWEEN(0,1)</f>
        <v>1</v>
      </c>
      <c r="AT364" s="131" t="n">
        <v>1</v>
      </c>
      <c r="AU364" s="131" t="n">
        <f aca="false">RANDBETWEEN(0,1)</f>
        <v>1</v>
      </c>
      <c r="AV364" s="131" t="n">
        <v>0</v>
      </c>
      <c r="AW364" s="131" t="n">
        <f aca="false">RANDBETWEEN(0,1)</f>
        <v>1</v>
      </c>
      <c r="AX364" s="131" t="n">
        <f aca="false">RANDBETWEEN(0,1)</f>
        <v>0</v>
      </c>
      <c r="AY364" s="131" t="n">
        <f aca="false">RANDBETWEEN(0,1)</f>
        <v>1</v>
      </c>
      <c r="AZ364" s="131" t="n">
        <v>1</v>
      </c>
      <c r="BA364" s="131" t="n">
        <f aca="false">RANDBETWEEN(0,1)</f>
        <v>1</v>
      </c>
      <c r="BB364" s="131" t="n">
        <v>1</v>
      </c>
      <c r="BC364" s="131" t="n">
        <f aca="false">RANDBETWEEN(0,1)</f>
        <v>0</v>
      </c>
      <c r="BD364" s="131" t="n">
        <f aca="false">RANDBETWEEN(0,1)</f>
        <v>0</v>
      </c>
      <c r="BE364" s="132" t="n">
        <f aca="false">RANDBETWEEN(40/6,70/6)/10*$AK$24</f>
        <v>1320</v>
      </c>
      <c r="BF364" s="133" t="n">
        <f aca="false">RANDBETWEEN(60,100)/100</f>
        <v>0.64</v>
      </c>
      <c r="BG364" s="132" t="n">
        <f aca="false">(AO364*$AK$8+AP364*$AK$9+AQ364*$AK$10+AR364*$AK$11+AS364*$AK$12+AT364*$AK$13+AU364*$AK$14+AV364*$AK$15+AW364*$AK$16+AX364*$AK$17+AY364*$AK$18+AZ364*$AK$19+BA364*$AK$20+BB364*$AK$21+BC364*$AK$22+BD364*$AK$23+BE364) * BF364</f>
        <v>7769.6</v>
      </c>
      <c r="BH364" s="133" t="n">
        <f aca="false">RANDBETWEEN(80,100)/100</f>
        <v>0.82</v>
      </c>
      <c r="BI364" s="132" t="n">
        <f aca="false">(AO364*$AK$8+AP364*$AK$9+AQ364*$AK$10+AR364*$AK$11+AS364*$AK$12+AT364*$AK$13+AU364*$AK$14+AV364*$AK$15+AW364*$AK$16+AX364*$AK$17+AY364*$AK$18+AZ364*$AK$19+BA364*$AK$20+BB364*$AK$21+BC364*$AK$22+BD364*$AK$23+BE364) * BH364</f>
        <v>9954.8</v>
      </c>
      <c r="BN364" s="134"/>
      <c r="BO364" s="135"/>
      <c r="BP364" s="156" t="n">
        <f aca="false">M2848</f>
        <v>31687.3887</v>
      </c>
      <c r="BQ364" s="157" t="n">
        <f aca="false">AC2848</f>
        <v>4870.634390625</v>
      </c>
      <c r="BT364" s="82" t="s">
        <v>79</v>
      </c>
      <c r="BU364" s="158"/>
      <c r="BV364" s="140" t="n">
        <f aca="false">QUOTIENT(BW364,$BW$5)</f>
        <v>89</v>
      </c>
      <c r="BW364" s="17" t="n">
        <v>356</v>
      </c>
      <c r="BX364" s="141" t="n">
        <f aca="false">DATE(2023,2,(1-QUOTIENT(BW364,$BW$5)))</f>
        <v>44869</v>
      </c>
      <c r="BY364" s="190" t="s">
        <v>80</v>
      </c>
      <c r="BZ364" s="143" t="e">
        <f aca="true">INDIRECT( ADDRESS(CELL("строка",BG364)-BW364+BV364,68)) * CL364</f>
        <v>#VALUE!</v>
      </c>
      <c r="CA364" s="144" t="e">
        <f aca="true">INDIRECT( ADDRESS(CELL("строка",BG364)-BW364+BV364,59)) *CI364</f>
        <v>#VALUE!</v>
      </c>
      <c r="CB364" s="145" t="e">
        <f aca="true">INDIRECT( ADDRESS(CELL("строка",BG364)-BW364+BV364,69)) * CL364</f>
        <v>#VALUE!</v>
      </c>
      <c r="CC364" s="146" t="e">
        <f aca="true">INDIRECT( ADDRESS(CELL("строка",BG364)-BW364+BV364,61)) *CI364</f>
        <v>#VALUE!</v>
      </c>
      <c r="CD364" s="147" t="e">
        <f aca="false">BZ364-CA364</f>
        <v>#VALUE!</v>
      </c>
      <c r="CE364" s="188" t="e">
        <f aca="false">CB364-CC364</f>
        <v>#VALUE!</v>
      </c>
      <c r="CI364" s="22" t="n">
        <f aca="false">$CI$4</f>
        <v>0.2</v>
      </c>
      <c r="CL364" s="23" t="n">
        <f aca="false">CL360</f>
        <v>0.25</v>
      </c>
    </row>
    <row r="365" customFormat="false" ht="13.25" hidden="false" customHeight="true" outlineLevel="0" collapsed="false">
      <c r="A365" s="151" t="s">
        <v>460</v>
      </c>
      <c r="B365" s="152" t="n">
        <v>4</v>
      </c>
      <c r="C365" s="152" t="n">
        <v>768.8</v>
      </c>
      <c r="D365" s="153" t="n">
        <v>98</v>
      </c>
      <c r="E365" s="154" t="s">
        <v>93</v>
      </c>
      <c r="F365" s="153" t="n">
        <v>6</v>
      </c>
      <c r="G365" s="115" t="n">
        <v>0.9</v>
      </c>
      <c r="H365" s="116" t="n">
        <f aca="false">RANDBETWEEN(80,100)/100</f>
        <v>0.9</v>
      </c>
      <c r="I365" s="117"/>
      <c r="J365" s="118"/>
      <c r="K365" s="119"/>
      <c r="L365" s="118"/>
      <c r="M365" s="179"/>
      <c r="N365" s="121"/>
      <c r="Q365" s="151" t="s">
        <v>460</v>
      </c>
      <c r="R365" s="152" t="n">
        <v>-10.3</v>
      </c>
      <c r="S365" s="152" t="n">
        <v>755.6</v>
      </c>
      <c r="T365" s="153" t="n">
        <v>83</v>
      </c>
      <c r="U365" s="154" t="s">
        <v>93</v>
      </c>
      <c r="V365" s="153" t="n">
        <v>2</v>
      </c>
      <c r="W365" s="115" t="n">
        <v>0.9</v>
      </c>
      <c r="X365" s="116" t="n">
        <f aca="false">RANDBETWEEN(80,100)/100</f>
        <v>0.99</v>
      </c>
      <c r="Y365" s="117"/>
      <c r="Z365" s="118"/>
      <c r="AA365" s="119"/>
      <c r="AB365" s="123"/>
      <c r="AC365" s="124"/>
      <c r="AG365" s="186"/>
      <c r="AM365" s="128" t="n">
        <f aca="false">AM364-1</f>
        <v>44601</v>
      </c>
      <c r="AN365" s="129" t="str">
        <f aca="false">TEXT(AM365,"дддд")</f>
        <v>среда</v>
      </c>
      <c r="AO365" s="130" t="n">
        <v>1</v>
      </c>
      <c r="AP365" s="131" t="n">
        <v>1</v>
      </c>
      <c r="AQ365" s="131" t="n">
        <f aca="false">RANDBETWEEN(0,1)</f>
        <v>0</v>
      </c>
      <c r="AR365" s="131" t="n">
        <v>1</v>
      </c>
      <c r="AS365" s="131" t="n">
        <f aca="false">RANDBETWEEN(0,1)</f>
        <v>0</v>
      </c>
      <c r="AT365" s="131" t="n">
        <v>1</v>
      </c>
      <c r="AU365" s="131" t="n">
        <f aca="false">RANDBETWEEN(0,1)</f>
        <v>1</v>
      </c>
      <c r="AV365" s="131" t="n">
        <v>0</v>
      </c>
      <c r="AW365" s="131" t="n">
        <f aca="false">RANDBETWEEN(0,1)</f>
        <v>1</v>
      </c>
      <c r="AX365" s="131" t="n">
        <f aca="false">RANDBETWEEN(0,1)</f>
        <v>1</v>
      </c>
      <c r="AY365" s="131" t="n">
        <f aca="false">RANDBETWEEN(0,1)</f>
        <v>1</v>
      </c>
      <c r="AZ365" s="131" t="n">
        <v>1</v>
      </c>
      <c r="BA365" s="131" t="n">
        <f aca="false">RANDBETWEEN(0,1)</f>
        <v>1</v>
      </c>
      <c r="BB365" s="131" t="n">
        <v>1</v>
      </c>
      <c r="BC365" s="131" t="n">
        <f aca="false">RANDBETWEEN(0,1)</f>
        <v>0</v>
      </c>
      <c r="BD365" s="131" t="n">
        <f aca="false">RANDBETWEEN(0,1)</f>
        <v>0</v>
      </c>
      <c r="BE365" s="132" t="n">
        <f aca="false">RANDBETWEEN(40/6,70/6)/10*$AK$24</f>
        <v>1200</v>
      </c>
      <c r="BF365" s="133" t="n">
        <f aca="false">RANDBETWEEN(60,100)/100</f>
        <v>0.95</v>
      </c>
      <c r="BG365" s="132" t="n">
        <f aca="false">(AO365*$AK$8+AP365*$AK$9+AQ365*$AK$10+AR365*$AK$11+AS365*$AK$12+AT365*$AK$13+AU365*$AK$14+AV365*$AK$15+AW365*$AK$16+AX365*$AK$17+AY365*$AK$18+AZ365*$AK$19+BA365*$AK$20+BB365*$AK$21+BC365*$AK$22+BD365*$AK$23+BE365) * BF365</f>
        <v>11628</v>
      </c>
      <c r="BH365" s="133" t="n">
        <f aca="false">RANDBETWEEN(80,100)/100</f>
        <v>0.98</v>
      </c>
      <c r="BI365" s="132" t="n">
        <f aca="false">(AO365*$AK$8+AP365*$AK$9+AQ365*$AK$10+AR365*$AK$11+AS365*$AK$12+AT365*$AK$13+AU365*$AK$14+AV365*$AK$15+AW365*$AK$16+AX365*$AK$17+AY365*$AK$18+AZ365*$AK$19+BA365*$AK$20+BB365*$AK$21+BC365*$AK$22+BD365*$AK$23+BE365) * BH365</f>
        <v>11995.2</v>
      </c>
      <c r="BN365" s="134"/>
      <c r="BO365" s="135"/>
      <c r="BP365" s="156" t="n">
        <f aca="false">M2856</f>
        <v>28285.7896875</v>
      </c>
      <c r="BQ365" s="157" t="n">
        <f aca="false">AC2856</f>
        <v>4755.3743</v>
      </c>
      <c r="BT365" s="82"/>
      <c r="BU365" s="158"/>
      <c r="BV365" s="140" t="n">
        <f aca="false">QUOTIENT(BW365,$BW$5)</f>
        <v>89</v>
      </c>
      <c r="BW365" s="17" t="n">
        <v>357</v>
      </c>
      <c r="BX365" s="141"/>
      <c r="BY365" s="191" t="s">
        <v>84</v>
      </c>
      <c r="BZ365" s="160" t="e">
        <f aca="true">INDIRECT( ADDRESS(CELL("строка",BG365)-BW365+BV365,68)) * CL365</f>
        <v>#VALUE!</v>
      </c>
      <c r="CA365" s="161" t="e">
        <f aca="true">INDIRECT( ADDRESS(CELL("строка",BG365)-BW365+BV365,59)) *CI365</f>
        <v>#VALUE!</v>
      </c>
      <c r="CB365" s="162" t="e">
        <f aca="true">INDIRECT( ADDRESS(CELL("строка",BG365)-BW365+BV365,69)) * CL365</f>
        <v>#VALUE!</v>
      </c>
      <c r="CC365" s="163" t="e">
        <f aca="true">INDIRECT( ADDRESS(CELL("строка",BG365)-BW365+BV365,61)) *CI365</f>
        <v>#VALUE!</v>
      </c>
      <c r="CD365" s="164" t="e">
        <f aca="false">BZ365-CA365</f>
        <v>#VALUE!</v>
      </c>
      <c r="CE365" s="189" t="e">
        <f aca="false">CB365-CC365</f>
        <v>#VALUE!</v>
      </c>
      <c r="CI365" s="22" t="n">
        <f aca="false">$CI$5</f>
        <v>0.3</v>
      </c>
      <c r="CL365" s="23" t="n">
        <f aca="false">CL361</f>
        <v>0.25</v>
      </c>
    </row>
    <row r="366" customFormat="false" ht="13.25" hidden="false" customHeight="true" outlineLevel="0" collapsed="false">
      <c r="A366" s="151" t="s">
        <v>461</v>
      </c>
      <c r="B366" s="152" t="n">
        <v>5.1</v>
      </c>
      <c r="C366" s="152" t="n">
        <v>767.5</v>
      </c>
      <c r="D366" s="153" t="n">
        <v>100</v>
      </c>
      <c r="E366" s="154" t="s">
        <v>93</v>
      </c>
      <c r="F366" s="153" t="n">
        <v>7.5</v>
      </c>
      <c r="G366" s="115" t="n">
        <v>0.9</v>
      </c>
      <c r="H366" s="116" t="n">
        <f aca="false">RANDBETWEEN(80,100)/100</f>
        <v>0.9</v>
      </c>
      <c r="I366" s="117" t="n">
        <v>0.365219907407407</v>
      </c>
      <c r="J366" s="118" t="n">
        <v>0.365219907407407</v>
      </c>
      <c r="K366" s="119" t="n">
        <f aca="false">(J366 * 24) * $B$3 * $F$3 * (1 - 0.7*AVERAGE(G366:G373)) * AVERAGE(H366:H373)</f>
        <v>4405.3245234375</v>
      </c>
      <c r="L366" s="118" t="n">
        <f aca="false">IF(AVERAGE(F366:F373)&gt; $J$3, $B$4*$F$4*AVERAGE(F366:F373)/$B$5*24*AVERAGE(H366:H373), $B$4*$F$4*AVERAGE(F366:F373)/$B$5*24*AVERAGE(H366:H373) * 0.2)</f>
        <v>4750.2</v>
      </c>
      <c r="M366" s="179" t="n">
        <f aca="false">K366+L366</f>
        <v>9155.5245234375</v>
      </c>
      <c r="N366" s="121"/>
      <c r="Q366" s="151" t="s">
        <v>461</v>
      </c>
      <c r="R366" s="152" t="n">
        <v>-8.4</v>
      </c>
      <c r="S366" s="152" t="n">
        <v>753.8</v>
      </c>
      <c r="T366" s="153" t="n">
        <v>82</v>
      </c>
      <c r="U366" s="154" t="s">
        <v>93</v>
      </c>
      <c r="V366" s="153" t="n">
        <v>2</v>
      </c>
      <c r="W366" s="115" t="n">
        <v>0.75</v>
      </c>
      <c r="X366" s="116" t="n">
        <f aca="false">RANDBETWEEN(80,100)/100</f>
        <v>0.93</v>
      </c>
      <c r="Y366" s="117" t="n">
        <v>0.292268518518518</v>
      </c>
      <c r="Z366" s="118" t="n">
        <v>0.292268518518518</v>
      </c>
      <c r="AA366" s="119" t="n">
        <f aca="false">(Z366 * 24) * $B$3 * $F$3 * (1 - 0.7 * AVERAGE(W366:W373)) * AVERAGE(X366:X373)</f>
        <v>2978.99290729166</v>
      </c>
      <c r="AB366" s="123" t="n">
        <f aca="false">IF(AVERAGE(V366:V373)&gt; $J$3, $B$4*$F$4*AVERAGE(V366:V373)/$B$5*24*AVERAGE(X366:X373), $B$4*$F$4*AVERAGE(V366:V373)/$B$5*24*AVERAGE(X366:X373) * 0.2)</f>
        <v>2956</v>
      </c>
      <c r="AC366" s="124" t="n">
        <f aca="false">AA366+AB366</f>
        <v>5934.99290729167</v>
      </c>
      <c r="AG366" s="186"/>
      <c r="AM366" s="128" t="n">
        <f aca="false">AM365-1</f>
        <v>44600</v>
      </c>
      <c r="AN366" s="129" t="str">
        <f aca="false">TEXT(AM366,"дддд")</f>
        <v>вторник</v>
      </c>
      <c r="AO366" s="130" t="n">
        <v>1</v>
      </c>
      <c r="AP366" s="131" t="n">
        <v>1</v>
      </c>
      <c r="AQ366" s="131" t="n">
        <f aca="false">RANDBETWEEN(0,1)</f>
        <v>1</v>
      </c>
      <c r="AR366" s="131" t="n">
        <v>1</v>
      </c>
      <c r="AS366" s="131" t="n">
        <f aca="false">RANDBETWEEN(0,1)</f>
        <v>0</v>
      </c>
      <c r="AT366" s="131" t="n">
        <v>1</v>
      </c>
      <c r="AU366" s="131" t="n">
        <f aca="false">RANDBETWEEN(0,1)</f>
        <v>0</v>
      </c>
      <c r="AV366" s="131" t="n">
        <v>0</v>
      </c>
      <c r="AW366" s="131" t="n">
        <f aca="false">RANDBETWEEN(0,1)</f>
        <v>0</v>
      </c>
      <c r="AX366" s="131" t="n">
        <f aca="false">RANDBETWEEN(0,1)</f>
        <v>0</v>
      </c>
      <c r="AY366" s="131" t="n">
        <f aca="false">RANDBETWEEN(0,1)</f>
        <v>0</v>
      </c>
      <c r="AZ366" s="131" t="n">
        <v>1</v>
      </c>
      <c r="BA366" s="131" t="n">
        <f aca="false">RANDBETWEEN(0,1)</f>
        <v>1</v>
      </c>
      <c r="BB366" s="131" t="n">
        <v>1</v>
      </c>
      <c r="BC366" s="131" t="n">
        <f aca="false">RANDBETWEEN(0,1)</f>
        <v>1</v>
      </c>
      <c r="BD366" s="131" t="n">
        <f aca="false">RANDBETWEEN(0,1)</f>
        <v>0</v>
      </c>
      <c r="BE366" s="132" t="n">
        <f aca="false">RANDBETWEEN(40/6,70/6)/10*$AK$24</f>
        <v>840</v>
      </c>
      <c r="BF366" s="133" t="n">
        <f aca="false">RANDBETWEEN(60,100)/100</f>
        <v>0.73</v>
      </c>
      <c r="BG366" s="132" t="n">
        <f aca="false">(AO366*$AK$8+AP366*$AK$9+AQ366*$AK$10+AR366*$AK$11+AS366*$AK$12+AT366*$AK$13+AU366*$AK$14+AV366*$AK$15+AW366*$AK$16+AX366*$AK$17+AY366*$AK$18+AZ366*$AK$19+BA366*$AK$20+BB366*$AK$21+BC366*$AK$22+BD366*$AK$23+BE366) * BF366</f>
        <v>5898.4</v>
      </c>
      <c r="BH366" s="133" t="n">
        <f aca="false">RANDBETWEEN(80,100)/100</f>
        <v>0.8</v>
      </c>
      <c r="BI366" s="132" t="n">
        <f aca="false">(AO366*$AK$8+AP366*$AK$9+AQ366*$AK$10+AR366*$AK$11+AS366*$AK$12+AT366*$AK$13+AU366*$AK$14+AV366*$AK$15+AW366*$AK$16+AX366*$AK$17+AY366*$AK$18+AZ366*$AK$19+BA366*$AK$20+BB366*$AK$21+BC366*$AK$22+BD366*$AK$23+BE366) * BH366</f>
        <v>6464</v>
      </c>
      <c r="BN366" s="134"/>
      <c r="BO366" s="135"/>
      <c r="BP366" s="156" t="n">
        <f aca="false">M2864</f>
        <v>31028.967</v>
      </c>
      <c r="BQ366" s="157" t="n">
        <f aca="false">AC2864</f>
        <v>4303.67814322916</v>
      </c>
      <c r="BT366" s="82"/>
      <c r="BU366" s="158"/>
      <c r="BV366" s="140" t="n">
        <f aca="false">QUOTIENT(BW366,$BW$5)</f>
        <v>89</v>
      </c>
      <c r="BW366" s="17" t="n">
        <v>358</v>
      </c>
      <c r="BX366" s="141"/>
      <c r="BY366" s="191" t="s">
        <v>58</v>
      </c>
      <c r="BZ366" s="160" t="e">
        <f aca="true">INDIRECT( ADDRESS(CELL("строка",BG366)-BW366+BV366,68)) * CL366</f>
        <v>#VALUE!</v>
      </c>
      <c r="CA366" s="161" t="e">
        <f aca="true">INDIRECT( ADDRESS(CELL("строка",BG366)-BW366+BV366,59)) *CI366</f>
        <v>#VALUE!</v>
      </c>
      <c r="CB366" s="162" t="e">
        <f aca="true">INDIRECT( ADDRESS(CELL("строка",BG366)-BW366+BV366,69)) * CL366</f>
        <v>#VALUE!</v>
      </c>
      <c r="CC366" s="163" t="e">
        <f aca="true">INDIRECT( ADDRESS(CELL("строка",BG366)-BW366+BV366,61)) *CI366</f>
        <v>#VALUE!</v>
      </c>
      <c r="CD366" s="164" t="e">
        <f aca="false">BZ366-CA366</f>
        <v>#VALUE!</v>
      </c>
      <c r="CE366" s="189" t="e">
        <f aca="false">CB366-CC366</f>
        <v>#VALUE!</v>
      </c>
      <c r="CI366" s="22" t="n">
        <f aca="false">$CI$6</f>
        <v>0.4</v>
      </c>
      <c r="CL366" s="23" t="n">
        <f aca="false">CL362</f>
        <v>0.25</v>
      </c>
    </row>
    <row r="367" customFormat="false" ht="13.25" hidden="false" customHeight="true" outlineLevel="0" collapsed="false">
      <c r="A367" s="151" t="s">
        <v>462</v>
      </c>
      <c r="B367" s="152" t="n">
        <v>8.7</v>
      </c>
      <c r="C367" s="152" t="n">
        <v>766.2</v>
      </c>
      <c r="D367" s="153" t="n">
        <v>100</v>
      </c>
      <c r="E367" s="154" t="s">
        <v>93</v>
      </c>
      <c r="F367" s="153" t="n">
        <v>6</v>
      </c>
      <c r="G367" s="115" t="n">
        <v>0.9</v>
      </c>
      <c r="H367" s="116" t="n">
        <f aca="false">RANDBETWEEN(80,100)/100</f>
        <v>0.86</v>
      </c>
      <c r="I367" s="117"/>
      <c r="J367" s="118"/>
      <c r="K367" s="119"/>
      <c r="L367" s="118"/>
      <c r="M367" s="179"/>
      <c r="N367" s="121"/>
      <c r="Q367" s="151" t="s">
        <v>462</v>
      </c>
      <c r="R367" s="152" t="n">
        <v>-5.3</v>
      </c>
      <c r="S367" s="152" t="n">
        <v>751.6</v>
      </c>
      <c r="T367" s="153" t="n">
        <v>86</v>
      </c>
      <c r="U367" s="154" t="s">
        <v>93</v>
      </c>
      <c r="V367" s="153" t="n">
        <v>2</v>
      </c>
      <c r="W367" s="115" t="n">
        <v>0.9</v>
      </c>
      <c r="X367" s="116" t="n">
        <f aca="false">RANDBETWEEN(80,100)/100</f>
        <v>0.97</v>
      </c>
      <c r="Y367" s="117"/>
      <c r="Z367" s="118"/>
      <c r="AA367" s="119"/>
      <c r="AB367" s="123"/>
      <c r="AC367" s="124"/>
      <c r="AG367" s="186"/>
      <c r="AM367" s="128" t="n">
        <f aca="false">AM366-1</f>
        <v>44599</v>
      </c>
      <c r="AN367" s="129" t="str">
        <f aca="false">TEXT(AM367,"дддд")</f>
        <v>понедельник</v>
      </c>
      <c r="AO367" s="130" t="n">
        <v>1</v>
      </c>
      <c r="AP367" s="131" t="n">
        <v>1</v>
      </c>
      <c r="AQ367" s="131" t="n">
        <f aca="false">RANDBETWEEN(0,1)</f>
        <v>0</v>
      </c>
      <c r="AR367" s="131" t="n">
        <v>1</v>
      </c>
      <c r="AS367" s="131" t="n">
        <f aca="false">RANDBETWEEN(0,1)</f>
        <v>0</v>
      </c>
      <c r="AT367" s="131" t="n">
        <v>1</v>
      </c>
      <c r="AU367" s="131" t="n">
        <f aca="false">RANDBETWEEN(0,1)</f>
        <v>0</v>
      </c>
      <c r="AV367" s="131" t="n">
        <v>0</v>
      </c>
      <c r="AW367" s="131" t="n">
        <f aca="false">RANDBETWEEN(0,1)</f>
        <v>0</v>
      </c>
      <c r="AX367" s="131" t="n">
        <f aca="false">RANDBETWEEN(0,1)</f>
        <v>1</v>
      </c>
      <c r="AY367" s="131" t="n">
        <f aca="false">RANDBETWEEN(0,1)</f>
        <v>1</v>
      </c>
      <c r="AZ367" s="131" t="n">
        <v>1</v>
      </c>
      <c r="BA367" s="131" t="n">
        <f aca="false">RANDBETWEEN(0,1)</f>
        <v>1</v>
      </c>
      <c r="BB367" s="131" t="n">
        <v>1</v>
      </c>
      <c r="BC367" s="131" t="n">
        <f aca="false">RANDBETWEEN(0,1)</f>
        <v>1</v>
      </c>
      <c r="BD367" s="131" t="n">
        <f aca="false">RANDBETWEEN(0,1)</f>
        <v>0</v>
      </c>
      <c r="BE367" s="132" t="n">
        <f aca="false">RANDBETWEEN(40/6,70/6)/10*$AK$24</f>
        <v>1080</v>
      </c>
      <c r="BF367" s="133" t="n">
        <f aca="false">RANDBETWEEN(60,100)/100</f>
        <v>1</v>
      </c>
      <c r="BG367" s="132" t="n">
        <f aca="false">(AO367*$AK$8+AP367*$AK$9+AQ367*$AK$10+AR367*$AK$11+AS367*$AK$12+AT367*$AK$13+AU367*$AK$14+AV367*$AK$15+AW367*$AK$16+AX367*$AK$17+AY367*$AK$18+AZ367*$AK$19+BA367*$AK$20+BB367*$AK$21+BC367*$AK$22+BD367*$AK$23+BE367) * BF367</f>
        <v>10440</v>
      </c>
      <c r="BH367" s="133" t="n">
        <f aca="false">RANDBETWEEN(80,100)/100</f>
        <v>0.91</v>
      </c>
      <c r="BI367" s="132" t="n">
        <f aca="false">(AO367*$AK$8+AP367*$AK$9+AQ367*$AK$10+AR367*$AK$11+AS367*$AK$12+AT367*$AK$13+AU367*$AK$14+AV367*$AK$15+AW367*$AK$16+AX367*$AK$17+AY367*$AK$18+AZ367*$AK$19+BA367*$AK$20+BB367*$AK$21+BC367*$AK$22+BD367*$AK$23+BE367) * BH367</f>
        <v>9500.4</v>
      </c>
      <c r="BN367" s="134"/>
      <c r="BO367" s="135"/>
      <c r="BP367" s="156" t="n">
        <f aca="false">M2872</f>
        <v>35205.27140625</v>
      </c>
      <c r="BQ367" s="157" t="n">
        <f aca="false">AC2872</f>
        <v>5577.70885</v>
      </c>
      <c r="BT367" s="82" t="e">
        <f aca="false">IF(SUM(CD364:CD367) &gt; 0,0,(SUM(CD364:CD367))/(-$BM$10*1000))</f>
        <v>#VALUE!</v>
      </c>
      <c r="BU367" s="158" t="e">
        <f aca="false">IF(SUM(CE364:CE367) &gt; 0,0,(SUM(CE364:CE367))/(-$BM$10*1000))</f>
        <v>#VALUE!</v>
      </c>
      <c r="BV367" s="140" t="n">
        <f aca="false">QUOTIENT(BW367,$BW$5)</f>
        <v>89</v>
      </c>
      <c r="BW367" s="17" t="n">
        <v>359</v>
      </c>
      <c r="BX367" s="141"/>
      <c r="BY367" s="192" t="s">
        <v>75</v>
      </c>
      <c r="BZ367" s="172" t="e">
        <f aca="true">INDIRECT( ADDRESS(CELL("строка",BG367)-BW367+BV367,68)) * CL367</f>
        <v>#VALUE!</v>
      </c>
      <c r="CA367" s="173" t="e">
        <f aca="true">INDIRECT( ADDRESS(CELL("строка",BG367)-BW367+BV367,59)) * CI367</f>
        <v>#VALUE!</v>
      </c>
      <c r="CB367" s="174" t="e">
        <f aca="true">INDIRECT( ADDRESS(CELL("строка",BG367)-BW367+BV367,69)) * CL367</f>
        <v>#VALUE!</v>
      </c>
      <c r="CC367" s="175" t="e">
        <f aca="true">INDIRECT( ADDRESS(CELL("строка",BG367)-BW367+BV367,61)) *CI367</f>
        <v>#VALUE!</v>
      </c>
      <c r="CD367" s="176" t="e">
        <f aca="false">BZ367-CA367</f>
        <v>#VALUE!</v>
      </c>
      <c r="CE367" s="187" t="e">
        <f aca="false">CB367-CC367</f>
        <v>#VALUE!</v>
      </c>
      <c r="CI367" s="178" t="n">
        <f aca="false">$CI$7</f>
        <v>0.1</v>
      </c>
      <c r="CL367" s="23" t="n">
        <f aca="false">CL363</f>
        <v>0.25</v>
      </c>
    </row>
    <row r="368" customFormat="false" ht="13.25" hidden="false" customHeight="true" outlineLevel="0" collapsed="false">
      <c r="A368" s="151" t="s">
        <v>463</v>
      </c>
      <c r="B368" s="152" t="n">
        <v>13.8</v>
      </c>
      <c r="C368" s="152" t="n">
        <v>764.2</v>
      </c>
      <c r="D368" s="153" t="n">
        <v>74</v>
      </c>
      <c r="E368" s="154" t="s">
        <v>93</v>
      </c>
      <c r="F368" s="153" t="n">
        <v>4.5</v>
      </c>
      <c r="G368" s="115" t="n">
        <v>0.9</v>
      </c>
      <c r="H368" s="116" t="n">
        <f aca="false">RANDBETWEEN(80,100)/100</f>
        <v>0.98</v>
      </c>
      <c r="I368" s="117"/>
      <c r="J368" s="118"/>
      <c r="K368" s="119"/>
      <c r="L368" s="118"/>
      <c r="M368" s="179"/>
      <c r="N368" s="121"/>
      <c r="Q368" s="151" t="s">
        <v>463</v>
      </c>
      <c r="R368" s="152" t="n">
        <v>-5.3</v>
      </c>
      <c r="S368" s="152" t="n">
        <v>748.8</v>
      </c>
      <c r="T368" s="153" t="n">
        <v>91</v>
      </c>
      <c r="U368" s="154" t="s">
        <v>93</v>
      </c>
      <c r="V368" s="153" t="n">
        <v>3</v>
      </c>
      <c r="W368" s="115" t="n">
        <v>0.9</v>
      </c>
      <c r="X368" s="116" t="n">
        <f aca="false">RANDBETWEEN(80,100)/100</f>
        <v>0.87</v>
      </c>
      <c r="Y368" s="117"/>
      <c r="Z368" s="118"/>
      <c r="AA368" s="119"/>
      <c r="AB368" s="123"/>
      <c r="AC368" s="124"/>
      <c r="AG368" s="186"/>
      <c r="AM368" s="128" t="n">
        <f aca="false">AM367-1</f>
        <v>44598</v>
      </c>
      <c r="AN368" s="129" t="str">
        <f aca="false">TEXT(AM368,"дддд")</f>
        <v>воскресенье</v>
      </c>
      <c r="AO368" s="130" t="n">
        <v>1</v>
      </c>
      <c r="AP368" s="131" t="n">
        <v>1</v>
      </c>
      <c r="AQ368" s="131" t="n">
        <f aca="false">RANDBETWEEN(0,1)</f>
        <v>1</v>
      </c>
      <c r="AR368" s="131" t="n">
        <v>1</v>
      </c>
      <c r="AS368" s="131" t="n">
        <f aca="false">RANDBETWEEN(0,1)</f>
        <v>0</v>
      </c>
      <c r="AT368" s="131" t="n">
        <v>1</v>
      </c>
      <c r="AU368" s="131" t="n">
        <f aca="false">RANDBETWEEN(0,1)</f>
        <v>1</v>
      </c>
      <c r="AV368" s="131" t="n">
        <v>0</v>
      </c>
      <c r="AW368" s="131" t="n">
        <f aca="false">RANDBETWEEN(0,1)</f>
        <v>0</v>
      </c>
      <c r="AX368" s="131" t="n">
        <f aca="false">RANDBETWEEN(0,1)</f>
        <v>1</v>
      </c>
      <c r="AY368" s="131" t="n">
        <f aca="false">RANDBETWEEN(0,1)</f>
        <v>1</v>
      </c>
      <c r="AZ368" s="131" t="n">
        <v>1</v>
      </c>
      <c r="BA368" s="131" t="n">
        <f aca="false">RANDBETWEEN(0,1)</f>
        <v>0</v>
      </c>
      <c r="BB368" s="131" t="n">
        <v>1</v>
      </c>
      <c r="BC368" s="131" t="n">
        <f aca="false">RANDBETWEEN(0,1)</f>
        <v>1</v>
      </c>
      <c r="BD368" s="131" t="n">
        <f aca="false">RANDBETWEEN(0,1)</f>
        <v>0</v>
      </c>
      <c r="BE368" s="132" t="n">
        <f aca="false">RANDBETWEEN(40/6,70/6)/10*$AK$24</f>
        <v>960</v>
      </c>
      <c r="BF368" s="133" t="n">
        <f aca="false">RANDBETWEEN(60,100)/100</f>
        <v>0.69</v>
      </c>
      <c r="BG368" s="132" t="n">
        <f aca="false">(AO368*$AK$8+AP368*$AK$9+AQ368*$AK$10+AR368*$AK$11+AS368*$AK$12+AT368*$AK$13+AU368*$AK$14+AV368*$AK$15+AW368*$AK$16+AX368*$AK$17+AY368*$AK$18+AZ368*$AK$19+BA368*$AK$20+BB368*$AK$21+BC368*$AK$22+BD368*$AK$23+BE368) * BF368</f>
        <v>7093.2</v>
      </c>
      <c r="BH368" s="133" t="n">
        <f aca="false">RANDBETWEEN(80,100)/100</f>
        <v>0.99</v>
      </c>
      <c r="BI368" s="132" t="n">
        <f aca="false">(AO368*$AK$8+AP368*$AK$9+AQ368*$AK$10+AR368*$AK$11+AS368*$AK$12+AT368*$AK$13+AU368*$AK$14+AV368*$AK$15+AW368*$AK$16+AX368*$AK$17+AY368*$AK$18+AZ368*$AK$19+BA368*$AK$20+BB368*$AK$21+BC368*$AK$22+BD368*$AK$23+BE368) * BH368</f>
        <v>10177.2</v>
      </c>
      <c r="BN368" s="134"/>
      <c r="BO368" s="135"/>
      <c r="BP368" s="156" t="n">
        <f aca="false">M2880</f>
        <v>36223.0445</v>
      </c>
      <c r="BQ368" s="157" t="n">
        <f aca="false">AC2880</f>
        <v>5534.8659625</v>
      </c>
      <c r="BT368" s="82" t="s">
        <v>79</v>
      </c>
      <c r="BU368" s="158"/>
      <c r="BV368" s="140" t="n">
        <f aca="false">QUOTIENT(BW368,$BW$5)</f>
        <v>90</v>
      </c>
      <c r="BW368" s="17" t="n">
        <v>360</v>
      </c>
      <c r="BX368" s="141" t="n">
        <f aca="false">DATE(2023,2,(1-QUOTIENT(BW368,$BW$5)))</f>
        <v>44868</v>
      </c>
      <c r="BY368" s="190" t="s">
        <v>80</v>
      </c>
      <c r="BZ368" s="143" t="e">
        <f aca="true">INDIRECT( ADDRESS(CELL("строка",BG368)-BW368+BV368,68)) * CL368</f>
        <v>#VALUE!</v>
      </c>
      <c r="CA368" s="144" t="e">
        <f aca="true">INDIRECT( ADDRESS(CELL("строка",BG368)-BW368+BV368,59)) *CI368</f>
        <v>#VALUE!</v>
      </c>
      <c r="CB368" s="145" t="e">
        <f aca="true">INDIRECT( ADDRESS(CELL("строка",BG368)-BW368+BV368,69)) * CL368</f>
        <v>#VALUE!</v>
      </c>
      <c r="CC368" s="146" t="e">
        <f aca="true">INDIRECT( ADDRESS(CELL("строка",BG368)-BW368+BV368,61)) *CI368</f>
        <v>#VALUE!</v>
      </c>
      <c r="CD368" s="147" t="e">
        <f aca="false">BZ368-CA368</f>
        <v>#VALUE!</v>
      </c>
      <c r="CE368" s="188" t="e">
        <f aca="false">CB368-CC368</f>
        <v>#VALUE!</v>
      </c>
      <c r="CI368" s="22" t="n">
        <f aca="false">$CI$4</f>
        <v>0.2</v>
      </c>
      <c r="CL368" s="23" t="n">
        <f aca="false">CL364</f>
        <v>0.25</v>
      </c>
    </row>
    <row r="369" customFormat="false" ht="13.25" hidden="false" customHeight="true" outlineLevel="0" collapsed="false">
      <c r="A369" s="151" t="s">
        <v>464</v>
      </c>
      <c r="B369" s="152" t="n">
        <v>17.8</v>
      </c>
      <c r="C369" s="152" t="n">
        <v>763.5</v>
      </c>
      <c r="D369" s="153" t="n">
        <v>47</v>
      </c>
      <c r="E369" s="154" t="s">
        <v>101</v>
      </c>
      <c r="F369" s="153" t="n">
        <v>4.5</v>
      </c>
      <c r="G369" s="115" t="n">
        <v>0.9</v>
      </c>
      <c r="H369" s="116" t="n">
        <f aca="false">RANDBETWEEN(80,100)/100</f>
        <v>0.95</v>
      </c>
      <c r="I369" s="117"/>
      <c r="J369" s="118"/>
      <c r="K369" s="119"/>
      <c r="L369" s="118"/>
      <c r="M369" s="179"/>
      <c r="N369" s="121"/>
      <c r="Q369" s="151" t="s">
        <v>464</v>
      </c>
      <c r="R369" s="152" t="n">
        <v>-5.2</v>
      </c>
      <c r="S369" s="152" t="n">
        <v>747.2</v>
      </c>
      <c r="T369" s="153" t="n">
        <v>89</v>
      </c>
      <c r="U369" s="154" t="s">
        <v>93</v>
      </c>
      <c r="V369" s="153" t="n">
        <v>3</v>
      </c>
      <c r="W369" s="115" t="n">
        <v>0.9</v>
      </c>
      <c r="X369" s="116" t="n">
        <f aca="false">RANDBETWEEN(80,100)/100</f>
        <v>0.92</v>
      </c>
      <c r="Y369" s="117"/>
      <c r="Z369" s="118"/>
      <c r="AA369" s="119"/>
      <c r="AB369" s="123"/>
      <c r="AC369" s="124"/>
      <c r="AG369" s="186"/>
      <c r="AM369" s="128" t="n">
        <f aca="false">AM368-1</f>
        <v>44597</v>
      </c>
      <c r="AN369" s="129" t="str">
        <f aca="false">TEXT(AM369,"дддд")</f>
        <v>суббота</v>
      </c>
      <c r="AO369" s="130" t="n">
        <v>1</v>
      </c>
      <c r="AP369" s="131" t="n">
        <v>1</v>
      </c>
      <c r="AQ369" s="131" t="n">
        <f aca="false">RANDBETWEEN(0,1)</f>
        <v>1</v>
      </c>
      <c r="AR369" s="131" t="n">
        <v>1</v>
      </c>
      <c r="AS369" s="131" t="n">
        <f aca="false">RANDBETWEEN(0,1)</f>
        <v>0</v>
      </c>
      <c r="AT369" s="131" t="n">
        <v>1</v>
      </c>
      <c r="AU369" s="131" t="n">
        <f aca="false">RANDBETWEEN(0,1)</f>
        <v>0</v>
      </c>
      <c r="AV369" s="131" t="n">
        <v>0</v>
      </c>
      <c r="AW369" s="131" t="n">
        <f aca="false">RANDBETWEEN(0,1)</f>
        <v>0</v>
      </c>
      <c r="AX369" s="131" t="n">
        <f aca="false">RANDBETWEEN(0,1)</f>
        <v>1</v>
      </c>
      <c r="AY369" s="131" t="n">
        <f aca="false">RANDBETWEEN(0,1)</f>
        <v>1</v>
      </c>
      <c r="AZ369" s="131" t="n">
        <v>1</v>
      </c>
      <c r="BA369" s="131" t="n">
        <f aca="false">RANDBETWEEN(0,1)</f>
        <v>0</v>
      </c>
      <c r="BB369" s="131" t="n">
        <v>1</v>
      </c>
      <c r="BC369" s="131" t="n">
        <f aca="false">RANDBETWEEN(0,1)</f>
        <v>1</v>
      </c>
      <c r="BD369" s="131" t="n">
        <f aca="false">RANDBETWEEN(0,1)</f>
        <v>1</v>
      </c>
      <c r="BE369" s="132" t="n">
        <f aca="false">RANDBETWEEN(40/6,70/6)/10*$AK$24</f>
        <v>1440</v>
      </c>
      <c r="BF369" s="133" t="n">
        <f aca="false">RANDBETWEEN(60,100)/100</f>
        <v>0.62</v>
      </c>
      <c r="BG369" s="132" t="n">
        <f aca="false">(AO369*$AK$8+AP369*$AK$9+AQ369*$AK$10+AR369*$AK$11+AS369*$AK$12+AT369*$AK$13+AU369*$AK$14+AV369*$AK$15+AW369*$AK$16+AX369*$AK$17+AY369*$AK$18+AZ369*$AK$19+BA369*$AK$20+BB369*$AK$21+BC369*$AK$22+BD369*$AK$23+BE369) * BF369</f>
        <v>6634</v>
      </c>
      <c r="BH369" s="133" t="n">
        <f aca="false">RANDBETWEEN(80,100)/100</f>
        <v>0.81</v>
      </c>
      <c r="BI369" s="132" t="n">
        <f aca="false">(AO369*$AK$8+AP369*$AK$9+AQ369*$AK$10+AR369*$AK$11+AS369*$AK$12+AT369*$AK$13+AU369*$AK$14+AV369*$AK$15+AW369*$AK$16+AX369*$AK$17+AY369*$AK$18+AZ369*$AK$19+BA369*$AK$20+BB369*$AK$21+BC369*$AK$22+BD369*$AK$23+BE369) * BH369</f>
        <v>8667</v>
      </c>
      <c r="BN369" s="134"/>
      <c r="BO369" s="135"/>
      <c r="BP369" s="156" t="n">
        <f aca="false">M2888</f>
        <v>40268.5136203125</v>
      </c>
      <c r="BQ369" s="157" t="n">
        <f aca="false">AC2888</f>
        <v>6112.95005208333</v>
      </c>
      <c r="BT369" s="82"/>
      <c r="BU369" s="158"/>
      <c r="BV369" s="140" t="n">
        <f aca="false">QUOTIENT(BW369,$BW$5)</f>
        <v>90</v>
      </c>
      <c r="BW369" s="17" t="n">
        <v>361</v>
      </c>
      <c r="BX369" s="141"/>
      <c r="BY369" s="191" t="s">
        <v>84</v>
      </c>
      <c r="BZ369" s="160" t="e">
        <f aca="true">INDIRECT( ADDRESS(CELL("строка",BG369)-BW369+BV369,68)) * CL369</f>
        <v>#VALUE!</v>
      </c>
      <c r="CA369" s="161" t="e">
        <f aca="true">INDIRECT( ADDRESS(CELL("строка",BG369)-BW369+BV369,59)) *CI369</f>
        <v>#VALUE!</v>
      </c>
      <c r="CB369" s="162" t="e">
        <f aca="true">INDIRECT( ADDRESS(CELL("строка",BG369)-BW369+BV369,69)) * CL369</f>
        <v>#VALUE!</v>
      </c>
      <c r="CC369" s="163" t="e">
        <f aca="true">INDIRECT( ADDRESS(CELL("строка",BG369)-BW369+BV369,61)) *CI369</f>
        <v>#VALUE!</v>
      </c>
      <c r="CD369" s="164" t="e">
        <f aca="false">BZ369-CA369</f>
        <v>#VALUE!</v>
      </c>
      <c r="CE369" s="189" t="e">
        <f aca="false">CB369-CC369</f>
        <v>#VALUE!</v>
      </c>
      <c r="CI369" s="22" t="n">
        <f aca="false">$CI$5</f>
        <v>0.3</v>
      </c>
      <c r="CL369" s="23" t="n">
        <f aca="false">CL365</f>
        <v>0.25</v>
      </c>
    </row>
    <row r="370" customFormat="false" ht="13.25" hidden="false" customHeight="true" outlineLevel="0" collapsed="false">
      <c r="A370" s="151" t="s">
        <v>465</v>
      </c>
      <c r="B370" s="152" t="n">
        <v>3.7</v>
      </c>
      <c r="C370" s="152" t="n">
        <v>763.5</v>
      </c>
      <c r="D370" s="153" t="n">
        <v>99</v>
      </c>
      <c r="E370" s="154" t="s">
        <v>78</v>
      </c>
      <c r="F370" s="153" t="n">
        <v>4.5</v>
      </c>
      <c r="G370" s="115" t="n">
        <v>0.9</v>
      </c>
      <c r="H370" s="116" t="n">
        <f aca="false">RANDBETWEEN(80,100)/100</f>
        <v>0.95</v>
      </c>
      <c r="I370" s="117"/>
      <c r="J370" s="118"/>
      <c r="K370" s="119"/>
      <c r="L370" s="118"/>
      <c r="M370" s="179"/>
      <c r="N370" s="121"/>
      <c r="Q370" s="151" t="s">
        <v>465</v>
      </c>
      <c r="R370" s="152" t="n">
        <v>-5.9</v>
      </c>
      <c r="S370" s="152" t="n">
        <v>745.3</v>
      </c>
      <c r="T370" s="153" t="n">
        <v>93</v>
      </c>
      <c r="U370" s="154" t="s">
        <v>77</v>
      </c>
      <c r="V370" s="153" t="n">
        <v>3</v>
      </c>
      <c r="W370" s="115" t="n">
        <v>0.9</v>
      </c>
      <c r="X370" s="116" t="n">
        <f aca="false">RANDBETWEEN(80,100)/100</f>
        <v>0.86</v>
      </c>
      <c r="Y370" s="117"/>
      <c r="Z370" s="118"/>
      <c r="AA370" s="119"/>
      <c r="AB370" s="123"/>
      <c r="AC370" s="124"/>
      <c r="AG370" s="186"/>
      <c r="AM370" s="128" t="n">
        <f aca="false">AM369-1</f>
        <v>44596</v>
      </c>
      <c r="AN370" s="129" t="str">
        <f aca="false">TEXT(AM370,"дддд")</f>
        <v>пятница</v>
      </c>
      <c r="AO370" s="130" t="n">
        <v>1</v>
      </c>
      <c r="AP370" s="131" t="n">
        <v>1</v>
      </c>
      <c r="AQ370" s="131" t="n">
        <f aca="false">RANDBETWEEN(0,1)</f>
        <v>0</v>
      </c>
      <c r="AR370" s="131" t="n">
        <v>1</v>
      </c>
      <c r="AS370" s="131" t="n">
        <f aca="false">RANDBETWEEN(0,1)</f>
        <v>0</v>
      </c>
      <c r="AT370" s="131" t="n">
        <v>1</v>
      </c>
      <c r="AU370" s="131" t="n">
        <f aca="false">RANDBETWEEN(0,1)</f>
        <v>1</v>
      </c>
      <c r="AV370" s="131" t="n">
        <v>0</v>
      </c>
      <c r="AW370" s="131" t="n">
        <f aca="false">RANDBETWEEN(0,1)</f>
        <v>1</v>
      </c>
      <c r="AX370" s="131" t="n">
        <f aca="false">RANDBETWEEN(0,1)</f>
        <v>0</v>
      </c>
      <c r="AY370" s="131" t="n">
        <f aca="false">RANDBETWEEN(0,1)</f>
        <v>1</v>
      </c>
      <c r="AZ370" s="131" t="n">
        <v>1</v>
      </c>
      <c r="BA370" s="131" t="n">
        <f aca="false">RANDBETWEEN(0,1)</f>
        <v>0</v>
      </c>
      <c r="BB370" s="131" t="n">
        <v>1</v>
      </c>
      <c r="BC370" s="131" t="n">
        <f aca="false">RANDBETWEEN(0,1)</f>
        <v>0</v>
      </c>
      <c r="BD370" s="131" t="n">
        <f aca="false">RANDBETWEEN(0,1)</f>
        <v>1</v>
      </c>
      <c r="BE370" s="132" t="n">
        <f aca="false">RANDBETWEEN(40/6,70/6)/10*$AK$24</f>
        <v>1320</v>
      </c>
      <c r="BF370" s="133" t="n">
        <f aca="false">RANDBETWEEN(60,100)/100</f>
        <v>0.68</v>
      </c>
      <c r="BG370" s="132" t="n">
        <f aca="false">(AO370*$AK$8+AP370*$AK$9+AQ370*$AK$10+AR370*$AK$11+AS370*$AK$12+AT370*$AK$13+AU370*$AK$14+AV370*$AK$15+AW370*$AK$16+AX370*$AK$17+AY370*$AK$18+AZ370*$AK$19+BA370*$AK$20+BB370*$AK$21+BC370*$AK$22+BD370*$AK$23+BE370) * BF370</f>
        <v>7507.2</v>
      </c>
      <c r="BH370" s="133" t="n">
        <f aca="false">RANDBETWEEN(80,100)/100</f>
        <v>0.86</v>
      </c>
      <c r="BI370" s="132" t="n">
        <f aca="false">(AO370*$AK$8+AP370*$AK$9+AQ370*$AK$10+AR370*$AK$11+AS370*$AK$12+AT370*$AK$13+AU370*$AK$14+AV370*$AK$15+AW370*$AK$16+AX370*$AK$17+AY370*$AK$18+AZ370*$AK$19+BA370*$AK$20+BB370*$AK$21+BC370*$AK$22+BD370*$AK$23+BE370) * BH370</f>
        <v>9494.4</v>
      </c>
      <c r="BN370" s="134"/>
      <c r="BO370" s="135"/>
      <c r="BP370" s="156" t="n">
        <f aca="false">M2896</f>
        <v>37436.04</v>
      </c>
      <c r="BQ370" s="157" t="n">
        <f aca="false">AC2896</f>
        <v>4189.7823</v>
      </c>
      <c r="BT370" s="82"/>
      <c r="BU370" s="158"/>
      <c r="BV370" s="140" t="n">
        <f aca="false">QUOTIENT(BW370,$BW$5)</f>
        <v>90</v>
      </c>
      <c r="BW370" s="17" t="n">
        <v>362</v>
      </c>
      <c r="BX370" s="141"/>
      <c r="BY370" s="191" t="s">
        <v>58</v>
      </c>
      <c r="BZ370" s="160" t="e">
        <f aca="true">INDIRECT( ADDRESS(CELL("строка",BG370)-BW370+BV370,68)) * CL370</f>
        <v>#VALUE!</v>
      </c>
      <c r="CA370" s="161" t="e">
        <f aca="true">INDIRECT( ADDRESS(CELL("строка",BG370)-BW370+BV370,59)) *CI370</f>
        <v>#VALUE!</v>
      </c>
      <c r="CB370" s="162" t="e">
        <f aca="true">INDIRECT( ADDRESS(CELL("строка",BG370)-BW370+BV370,69)) * CL370</f>
        <v>#VALUE!</v>
      </c>
      <c r="CC370" s="163" t="e">
        <f aca="true">INDIRECT( ADDRESS(CELL("строка",BG370)-BW370+BV370,61)) *CI370</f>
        <v>#VALUE!</v>
      </c>
      <c r="CD370" s="164" t="e">
        <f aca="false">BZ370-CA370</f>
        <v>#VALUE!</v>
      </c>
      <c r="CE370" s="189" t="e">
        <f aca="false">CB370-CC370</f>
        <v>#VALUE!</v>
      </c>
      <c r="CI370" s="22" t="n">
        <f aca="false">$CI$6</f>
        <v>0.4</v>
      </c>
      <c r="CL370" s="23" t="n">
        <f aca="false">CL366</f>
        <v>0.25</v>
      </c>
    </row>
    <row r="371" customFormat="false" ht="13.25" hidden="false" customHeight="true" outlineLevel="0" collapsed="false">
      <c r="A371" s="151" t="s">
        <v>466</v>
      </c>
      <c r="B371" s="152" t="n">
        <v>3</v>
      </c>
      <c r="C371" s="152" t="n">
        <v>763.1</v>
      </c>
      <c r="D371" s="153" t="n">
        <v>100</v>
      </c>
      <c r="E371" s="154" t="s">
        <v>78</v>
      </c>
      <c r="F371" s="153" t="n">
        <v>1.5</v>
      </c>
      <c r="G371" s="115" t="n">
        <v>0.15</v>
      </c>
      <c r="H371" s="116" t="n">
        <f aca="false">RANDBETWEEN(80,100)/100</f>
        <v>0.96</v>
      </c>
      <c r="I371" s="117"/>
      <c r="J371" s="118"/>
      <c r="K371" s="119"/>
      <c r="L371" s="118"/>
      <c r="M371" s="179"/>
      <c r="N371" s="121"/>
      <c r="Q371" s="151" t="s">
        <v>466</v>
      </c>
      <c r="R371" s="152" t="n">
        <v>-5.2</v>
      </c>
      <c r="S371" s="152" t="n">
        <v>744.1</v>
      </c>
      <c r="T371" s="153" t="n">
        <v>93</v>
      </c>
      <c r="U371" s="154" t="s">
        <v>77</v>
      </c>
      <c r="V371" s="153" t="n">
        <v>3</v>
      </c>
      <c r="W371" s="115" t="n">
        <v>0.9</v>
      </c>
      <c r="X371" s="116" t="n">
        <f aca="false">RANDBETWEEN(80,100)/100</f>
        <v>0.9</v>
      </c>
      <c r="Y371" s="117"/>
      <c r="Z371" s="118"/>
      <c r="AA371" s="119"/>
      <c r="AB371" s="123"/>
      <c r="AC371" s="124"/>
      <c r="AG371" s="186"/>
      <c r="AM371" s="128" t="n">
        <f aca="false">AM370-1</f>
        <v>44595</v>
      </c>
      <c r="AN371" s="129" t="str">
        <f aca="false">TEXT(AM371,"дддд")</f>
        <v>четверг</v>
      </c>
      <c r="AO371" s="130" t="n">
        <v>1</v>
      </c>
      <c r="AP371" s="131" t="n">
        <v>1</v>
      </c>
      <c r="AQ371" s="131" t="n">
        <f aca="false">RANDBETWEEN(0,1)</f>
        <v>0</v>
      </c>
      <c r="AR371" s="131" t="n">
        <v>1</v>
      </c>
      <c r="AS371" s="131" t="n">
        <f aca="false">RANDBETWEEN(0,1)</f>
        <v>0</v>
      </c>
      <c r="AT371" s="131" t="n">
        <v>1</v>
      </c>
      <c r="AU371" s="131" t="n">
        <f aca="false">RANDBETWEEN(0,1)</f>
        <v>1</v>
      </c>
      <c r="AV371" s="131" t="n">
        <v>0</v>
      </c>
      <c r="AW371" s="131" t="n">
        <f aca="false">RANDBETWEEN(0,1)</f>
        <v>1</v>
      </c>
      <c r="AX371" s="131" t="n">
        <f aca="false">RANDBETWEEN(0,1)</f>
        <v>0</v>
      </c>
      <c r="AY371" s="131" t="n">
        <f aca="false">RANDBETWEEN(0,1)</f>
        <v>1</v>
      </c>
      <c r="AZ371" s="131" t="n">
        <v>1</v>
      </c>
      <c r="BA371" s="131" t="n">
        <f aca="false">RANDBETWEEN(0,1)</f>
        <v>0</v>
      </c>
      <c r="BB371" s="131" t="n">
        <v>1</v>
      </c>
      <c r="BC371" s="131" t="n">
        <f aca="false">RANDBETWEEN(0,1)</f>
        <v>1</v>
      </c>
      <c r="BD371" s="131" t="n">
        <f aca="false">RANDBETWEEN(0,1)</f>
        <v>0</v>
      </c>
      <c r="BE371" s="132" t="n">
        <f aca="false">RANDBETWEEN(40/6,70/6)/10*$AK$24</f>
        <v>1440</v>
      </c>
      <c r="BF371" s="133" t="n">
        <f aca="false">RANDBETWEEN(60,100)/100</f>
        <v>0.7</v>
      </c>
      <c r="BG371" s="132" t="n">
        <f aca="false">(AO371*$AK$8+AP371*$AK$9+AQ371*$AK$10+AR371*$AK$11+AS371*$AK$12+AT371*$AK$13+AU371*$AK$14+AV371*$AK$15+AW371*$AK$16+AX371*$AK$17+AY371*$AK$18+AZ371*$AK$19+BA371*$AK$20+BB371*$AK$21+BC371*$AK$22+BD371*$AK$23+BE371) * BF371</f>
        <v>7728</v>
      </c>
      <c r="BH371" s="133" t="n">
        <f aca="false">RANDBETWEEN(80,100)/100</f>
        <v>0.97</v>
      </c>
      <c r="BI371" s="132" t="n">
        <f aca="false">(AO371*$AK$8+AP371*$AK$9+AQ371*$AK$10+AR371*$AK$11+AS371*$AK$12+AT371*$AK$13+AU371*$AK$14+AV371*$AK$15+AW371*$AK$16+AX371*$AK$17+AY371*$AK$18+AZ371*$AK$19+BA371*$AK$20+BB371*$AK$21+BC371*$AK$22+BD371*$AK$23+BE371) * BH371</f>
        <v>10708.8</v>
      </c>
      <c r="BN371" s="134"/>
      <c r="BO371" s="135"/>
      <c r="BP371" s="156" t="n">
        <f aca="false">M2904</f>
        <v>7398.88333333334</v>
      </c>
      <c r="BQ371" s="157" t="n">
        <f aca="false">AC2904</f>
        <v>4208.622</v>
      </c>
      <c r="BT371" s="82" t="e">
        <f aca="false">IF(SUM(CD368:CD371) &gt; 0,0,(SUM(CD368:CD371))/(-$BM$10*1000))</f>
        <v>#VALUE!</v>
      </c>
      <c r="BU371" s="158" t="e">
        <f aca="false">IF(SUM(CE368:CE371) &gt; 0,0,(SUM(CE368:CE371))/(-$BM$10*1000))</f>
        <v>#VALUE!</v>
      </c>
      <c r="BV371" s="140" t="n">
        <f aca="false">QUOTIENT(BW371,$BW$5)</f>
        <v>90</v>
      </c>
      <c r="BW371" s="17" t="n">
        <v>363</v>
      </c>
      <c r="BX371" s="141"/>
      <c r="BY371" s="192" t="s">
        <v>75</v>
      </c>
      <c r="BZ371" s="172" t="e">
        <f aca="true">INDIRECT( ADDRESS(CELL("строка",BG371)-BW371+BV371,68)) * CL371</f>
        <v>#VALUE!</v>
      </c>
      <c r="CA371" s="173" t="e">
        <f aca="true">INDIRECT( ADDRESS(CELL("строка",BG371)-BW371+BV371,59)) * CI371</f>
        <v>#VALUE!</v>
      </c>
      <c r="CB371" s="174" t="e">
        <f aca="true">INDIRECT( ADDRESS(CELL("строка",BG371)-BW371+BV371,69)) * CL371</f>
        <v>#VALUE!</v>
      </c>
      <c r="CC371" s="175" t="e">
        <f aca="true">INDIRECT( ADDRESS(CELL("строка",BG371)-BW371+BV371,61)) *CI371</f>
        <v>#VALUE!</v>
      </c>
      <c r="CD371" s="176" t="e">
        <f aca="false">BZ371-CA371</f>
        <v>#VALUE!</v>
      </c>
      <c r="CE371" s="187" t="e">
        <f aca="false">CB371-CC371</f>
        <v>#VALUE!</v>
      </c>
      <c r="CI371" s="178" t="n">
        <f aca="false">$CI$7</f>
        <v>0.1</v>
      </c>
      <c r="CL371" s="23" t="n">
        <f aca="false">CL367</f>
        <v>0.25</v>
      </c>
    </row>
    <row r="372" customFormat="false" ht="13.25" hidden="false" customHeight="true" outlineLevel="0" collapsed="false">
      <c r="A372" s="151" t="s">
        <v>467</v>
      </c>
      <c r="B372" s="152" t="n">
        <v>4.3</v>
      </c>
      <c r="C372" s="152" t="n">
        <v>763.1</v>
      </c>
      <c r="D372" s="153" t="n">
        <v>100</v>
      </c>
      <c r="E372" s="154" t="s">
        <v>83</v>
      </c>
      <c r="F372" s="153" t="n">
        <v>1.5</v>
      </c>
      <c r="G372" s="115" t="n">
        <v>0.75</v>
      </c>
      <c r="H372" s="116" t="n">
        <f aca="false">RANDBETWEEN(80,100)/100</f>
        <v>0.95</v>
      </c>
      <c r="I372" s="117"/>
      <c r="J372" s="118"/>
      <c r="K372" s="119"/>
      <c r="L372" s="118"/>
      <c r="M372" s="179"/>
      <c r="N372" s="121"/>
      <c r="Q372" s="151" t="s">
        <v>467</v>
      </c>
      <c r="R372" s="152" t="n">
        <v>-4.8</v>
      </c>
      <c r="S372" s="152" t="n">
        <v>745.4</v>
      </c>
      <c r="T372" s="153" t="n">
        <v>95</v>
      </c>
      <c r="U372" s="154" t="s">
        <v>83</v>
      </c>
      <c r="V372" s="153" t="n">
        <v>3</v>
      </c>
      <c r="W372" s="115" t="n">
        <v>0.9</v>
      </c>
      <c r="X372" s="116" t="n">
        <f aca="false">RANDBETWEEN(80,100)/100</f>
        <v>0.98</v>
      </c>
      <c r="Y372" s="117"/>
      <c r="Z372" s="118"/>
      <c r="AA372" s="119"/>
      <c r="AB372" s="123"/>
      <c r="AC372" s="124"/>
      <c r="AG372" s="186"/>
      <c r="AM372" s="128" t="n">
        <f aca="false">AM371-1</f>
        <v>44594</v>
      </c>
      <c r="AN372" s="129" t="str">
        <f aca="false">TEXT(AM372,"дддд")</f>
        <v>среда</v>
      </c>
      <c r="AO372" s="130" t="n">
        <v>1</v>
      </c>
      <c r="AP372" s="131" t="n">
        <v>1</v>
      </c>
      <c r="AQ372" s="131" t="n">
        <f aca="false">RANDBETWEEN(0,1)</f>
        <v>0</v>
      </c>
      <c r="AR372" s="131" t="n">
        <v>1</v>
      </c>
      <c r="AS372" s="131" t="n">
        <f aca="false">RANDBETWEEN(0,1)</f>
        <v>1</v>
      </c>
      <c r="AT372" s="131" t="n">
        <v>1</v>
      </c>
      <c r="AU372" s="131" t="n">
        <f aca="false">RANDBETWEEN(0,1)</f>
        <v>0</v>
      </c>
      <c r="AV372" s="131" t="n">
        <v>0</v>
      </c>
      <c r="AW372" s="131" t="n">
        <f aca="false">RANDBETWEEN(0,1)</f>
        <v>1</v>
      </c>
      <c r="AX372" s="131" t="n">
        <f aca="false">RANDBETWEEN(0,1)</f>
        <v>0</v>
      </c>
      <c r="AY372" s="131" t="n">
        <f aca="false">RANDBETWEEN(0,1)</f>
        <v>0</v>
      </c>
      <c r="AZ372" s="131" t="n">
        <v>1</v>
      </c>
      <c r="BA372" s="131" t="n">
        <f aca="false">RANDBETWEEN(0,1)</f>
        <v>1</v>
      </c>
      <c r="BB372" s="131" t="n">
        <v>1</v>
      </c>
      <c r="BC372" s="131" t="n">
        <f aca="false">RANDBETWEEN(0,1)</f>
        <v>0</v>
      </c>
      <c r="BD372" s="131" t="n">
        <f aca="false">RANDBETWEEN(0,1)</f>
        <v>1</v>
      </c>
      <c r="BE372" s="132" t="n">
        <f aca="false">RANDBETWEEN(40/6,70/6)/10*$AK$24</f>
        <v>1200</v>
      </c>
      <c r="BF372" s="133" t="n">
        <f aca="false">RANDBETWEEN(60,100)/100</f>
        <v>0.98</v>
      </c>
      <c r="BG372" s="132" t="n">
        <f aca="false">(AO372*$AK$8+AP372*$AK$9+AQ372*$AK$10+AR372*$AK$11+AS372*$AK$12+AT372*$AK$13+AU372*$AK$14+AV372*$AK$15+AW372*$AK$16+AX372*$AK$17+AY372*$AK$18+AZ372*$AK$19+BA372*$AK$20+BB372*$AK$21+BC372*$AK$22+BD372*$AK$23+BE372) * BF372</f>
        <v>10446.8</v>
      </c>
      <c r="BH372" s="133" t="n">
        <f aca="false">RANDBETWEEN(80,100)/100</f>
        <v>0.85</v>
      </c>
      <c r="BI372" s="132" t="n">
        <f aca="false">(AO372*$AK$8+AP372*$AK$9+AQ372*$AK$10+AR372*$AK$11+AS372*$AK$12+AT372*$AK$13+AU372*$AK$14+AV372*$AK$15+AW372*$AK$16+AX372*$AK$17+AY372*$AK$18+AZ372*$AK$19+BA372*$AK$20+BB372*$AK$21+BC372*$AK$22+BD372*$AK$23+BE372) * BH372</f>
        <v>9061</v>
      </c>
      <c r="BN372" s="134"/>
      <c r="BO372" s="135"/>
      <c r="BP372" s="156" t="n">
        <f aca="false">M2912</f>
        <v>32695.9415505208</v>
      </c>
      <c r="BQ372" s="157" t="n">
        <f aca="false">AC2912</f>
        <v>4715.81736458333</v>
      </c>
      <c r="BT372" s="82" t="s">
        <v>79</v>
      </c>
      <c r="BU372" s="158"/>
      <c r="BV372" s="140" t="n">
        <f aca="false">QUOTIENT(BW372,$BW$5)</f>
        <v>91</v>
      </c>
      <c r="BW372" s="17" t="n">
        <v>364</v>
      </c>
      <c r="BX372" s="141" t="n">
        <f aca="false">DATE(2023,2,(1-QUOTIENT(BW372,$BW$5)))</f>
        <v>44867</v>
      </c>
      <c r="BY372" s="190" t="s">
        <v>80</v>
      </c>
      <c r="BZ372" s="143" t="e">
        <f aca="true">INDIRECT( ADDRESS(CELL("строка",BG372)-BW372+BV372,68)) * CL372</f>
        <v>#VALUE!</v>
      </c>
      <c r="CA372" s="144" t="e">
        <f aca="true">INDIRECT( ADDRESS(CELL("строка",BG372)-BW372+BV372,59)) *CI372</f>
        <v>#VALUE!</v>
      </c>
      <c r="CB372" s="145" t="e">
        <f aca="true">INDIRECT( ADDRESS(CELL("строка",BG372)-BW372+BV372,69)) * CL372</f>
        <v>#VALUE!</v>
      </c>
      <c r="CC372" s="146" t="e">
        <f aca="true">INDIRECT( ADDRESS(CELL("строка",BG372)-BW372+BV372,61)) *CI372</f>
        <v>#VALUE!</v>
      </c>
      <c r="CD372" s="147" t="e">
        <f aca="false">BZ372-CA372</f>
        <v>#VALUE!</v>
      </c>
      <c r="CE372" s="188" t="e">
        <f aca="false">CB372-CC372</f>
        <v>#VALUE!</v>
      </c>
      <c r="CI372" s="22" t="n">
        <f aca="false">$CI$4</f>
        <v>0.2</v>
      </c>
      <c r="CL372" s="23" t="n">
        <f aca="false">CL368</f>
        <v>0.25</v>
      </c>
    </row>
    <row r="373" customFormat="false" ht="13.25" hidden="false" customHeight="true" outlineLevel="0" collapsed="false">
      <c r="A373" s="151" t="s">
        <v>468</v>
      </c>
      <c r="B373" s="152" t="n">
        <v>5.8</v>
      </c>
      <c r="C373" s="152" t="n">
        <v>763.6</v>
      </c>
      <c r="D373" s="153" t="n">
        <v>100</v>
      </c>
      <c r="E373" s="154" t="s">
        <v>107</v>
      </c>
      <c r="F373" s="153" t="n">
        <v>1.5</v>
      </c>
      <c r="G373" s="115" t="n">
        <v>0.95</v>
      </c>
      <c r="H373" s="116" t="n">
        <f aca="false">RANDBETWEEN(80,100)/100</f>
        <v>0.99</v>
      </c>
      <c r="I373" s="117"/>
      <c r="J373" s="118"/>
      <c r="K373" s="119"/>
      <c r="L373" s="118"/>
      <c r="M373" s="179"/>
      <c r="Q373" s="151" t="s">
        <v>468</v>
      </c>
      <c r="R373" s="152" t="n">
        <v>-4.4</v>
      </c>
      <c r="S373" s="152" t="n">
        <v>748.1</v>
      </c>
      <c r="T373" s="153" t="n">
        <v>93</v>
      </c>
      <c r="U373" s="154" t="s">
        <v>83</v>
      </c>
      <c r="V373" s="153" t="n">
        <v>1</v>
      </c>
      <c r="W373" s="115" t="n">
        <v>0.9</v>
      </c>
      <c r="X373" s="116" t="n">
        <f aca="false">RANDBETWEEN(80,100)/100</f>
        <v>0.96</v>
      </c>
      <c r="Y373" s="117"/>
      <c r="Z373" s="118"/>
      <c r="AA373" s="119"/>
      <c r="AB373" s="123"/>
      <c r="AC373" s="124"/>
      <c r="AG373" s="186"/>
      <c r="AM373" s="193" t="n">
        <f aca="false">AM372-1</f>
        <v>44593</v>
      </c>
      <c r="AN373" s="194" t="str">
        <f aca="false">TEXT(AM373,"дддд")</f>
        <v>вторник</v>
      </c>
      <c r="AO373" s="195" t="n">
        <v>1</v>
      </c>
      <c r="AP373" s="196" t="n">
        <v>1</v>
      </c>
      <c r="AQ373" s="196" t="n">
        <f aca="false">RANDBETWEEN(0,1)</f>
        <v>1</v>
      </c>
      <c r="AR373" s="196" t="n">
        <v>1</v>
      </c>
      <c r="AS373" s="196" t="n">
        <f aca="false">RANDBETWEEN(0,1)</f>
        <v>0</v>
      </c>
      <c r="AT373" s="196" t="n">
        <v>1</v>
      </c>
      <c r="AU373" s="196" t="n">
        <f aca="false">RANDBETWEEN(0,1)</f>
        <v>1</v>
      </c>
      <c r="AV373" s="196" t="n">
        <v>0</v>
      </c>
      <c r="AW373" s="196" t="n">
        <f aca="false">RANDBETWEEN(0,1)</f>
        <v>0</v>
      </c>
      <c r="AX373" s="196" t="n">
        <f aca="false">RANDBETWEEN(0,1)</f>
        <v>0</v>
      </c>
      <c r="AY373" s="196" t="n">
        <f aca="false">RANDBETWEEN(0,1)</f>
        <v>0</v>
      </c>
      <c r="AZ373" s="196" t="n">
        <v>1</v>
      </c>
      <c r="BA373" s="196" t="n">
        <f aca="false">RANDBETWEEN(0,1)</f>
        <v>0</v>
      </c>
      <c r="BB373" s="196" t="n">
        <v>1</v>
      </c>
      <c r="BC373" s="196" t="n">
        <f aca="false">RANDBETWEEN(0,1)</f>
        <v>0</v>
      </c>
      <c r="BD373" s="196" t="n">
        <f aca="false">RANDBETWEEN(0,1)</f>
        <v>1</v>
      </c>
      <c r="BE373" s="197" t="n">
        <f aca="false">RANDBETWEEN(40/6,70/6)/10*$AK$24</f>
        <v>1440</v>
      </c>
      <c r="BF373" s="198" t="n">
        <f aca="false">RANDBETWEEN(60,100)/100</f>
        <v>0.69</v>
      </c>
      <c r="BG373" s="197" t="n">
        <f aca="false">(AO373*$AK$8+AP373*$AK$9+AQ373*$AK$10+AR373*$AK$11+AS373*$AK$12+AT373*$AK$13+AU373*$AK$14+AV373*$AK$15+AW373*$AK$16+AX373*$AK$17+AY373*$AK$18+AZ373*$AK$19+BA373*$AK$20+BB373*$AK$21+BC373*$AK$22+BD373*$AK$23+BE373) * BF373</f>
        <v>5906.4</v>
      </c>
      <c r="BH373" s="198" t="n">
        <f aca="false">RANDBETWEEN(80,100)/100</f>
        <v>0.9</v>
      </c>
      <c r="BI373" s="197" t="n">
        <f aca="false">(AO373*$AK$8+AP373*$AK$9+AQ373*$AK$10+AR373*$AK$11+AS373*$AK$12+AT373*$AK$13+AU373*$AK$14+AV373*$AK$15+AW373*$AK$16+AX373*$AK$17+AY373*$AK$18+AZ373*$AK$19+BA373*$AK$20+BB373*$AK$21+BC373*$AK$22+BD373*$AK$23+BE373) * BH373</f>
        <v>7704</v>
      </c>
      <c r="BN373" s="134"/>
      <c r="BO373" s="135"/>
      <c r="BP373" s="199" t="n">
        <f aca="false">M2920</f>
        <v>7566.37055416666</v>
      </c>
      <c r="BQ373" s="200" t="n">
        <f aca="false">AC2920</f>
        <v>4180.79515</v>
      </c>
      <c r="BT373" s="82"/>
      <c r="BU373" s="158"/>
      <c r="BV373" s="140" t="n">
        <f aca="false">QUOTIENT(BW373,$BW$5)</f>
        <v>91</v>
      </c>
      <c r="BW373" s="17" t="n">
        <v>365</v>
      </c>
      <c r="BX373" s="141"/>
      <c r="BY373" s="191" t="s">
        <v>84</v>
      </c>
      <c r="BZ373" s="160" t="e">
        <f aca="true">INDIRECT( ADDRESS(CELL("строка",BG373)-BW373+BV373,68)) * CL373</f>
        <v>#VALUE!</v>
      </c>
      <c r="CA373" s="161" t="e">
        <f aca="true">INDIRECT( ADDRESS(CELL("строка",BG373)-BW373+BV373,59)) *CI373</f>
        <v>#VALUE!</v>
      </c>
      <c r="CB373" s="162" t="e">
        <f aca="true">INDIRECT( ADDRESS(CELL("строка",BG373)-BW373+BV373,69)) * CL373</f>
        <v>#VALUE!</v>
      </c>
      <c r="CC373" s="163" t="e">
        <f aca="true">INDIRECT( ADDRESS(CELL("строка",BG373)-BW373+BV373,61)) *CI373</f>
        <v>#VALUE!</v>
      </c>
      <c r="CD373" s="164" t="e">
        <f aca="false">BZ373-CA373</f>
        <v>#VALUE!</v>
      </c>
      <c r="CE373" s="189" t="e">
        <f aca="false">CB373-CC373</f>
        <v>#VALUE!</v>
      </c>
      <c r="CI373" s="22" t="n">
        <f aca="false">$CI$5</f>
        <v>0.3</v>
      </c>
      <c r="CL373" s="23" t="n">
        <f aca="false">CL369</f>
        <v>0.25</v>
      </c>
    </row>
    <row r="374" customFormat="false" ht="13.25" hidden="false" customHeight="true" outlineLevel="0" collapsed="false">
      <c r="A374" s="151" t="s">
        <v>469</v>
      </c>
      <c r="B374" s="152" t="n">
        <v>7.5</v>
      </c>
      <c r="C374" s="152" t="n">
        <v>763.5</v>
      </c>
      <c r="D374" s="153" t="n">
        <v>100</v>
      </c>
      <c r="E374" s="154" t="s">
        <v>78</v>
      </c>
      <c r="F374" s="153" t="n">
        <v>1.5</v>
      </c>
      <c r="G374" s="115" t="n">
        <v>0.9</v>
      </c>
      <c r="H374" s="116" t="n">
        <f aca="false">RANDBETWEEN(80,100)/100</f>
        <v>0.97</v>
      </c>
      <c r="I374" s="117" t="n">
        <v>0.365462962962963</v>
      </c>
      <c r="J374" s="118" t="n">
        <v>0.365462962962963</v>
      </c>
      <c r="K374" s="119" t="n">
        <f aca="false">(J374 * 24) * $B$3 * $F$3 * (1 - 0.7*AVERAGE(G374:G381)) * AVERAGE(H374:H381)</f>
        <v>4737.1894</v>
      </c>
      <c r="L374" s="118" t="n">
        <f aca="false">IF(AVERAGE(F374:F381)&gt; $J$3, $B$4*$F$4*AVERAGE(F374:F381)/$B$5*24*AVERAGE(H374:H381), $B$4*$F$4*AVERAGE(F374:F381)/$B$5*24*AVERAGE(H374:H381) * 0.2)</f>
        <v>2541.6</v>
      </c>
      <c r="M374" s="179" t="n">
        <f aca="false">K374+L374</f>
        <v>7278.7894</v>
      </c>
      <c r="Q374" s="151" t="s">
        <v>469</v>
      </c>
      <c r="R374" s="152" t="n">
        <v>-4.3</v>
      </c>
      <c r="S374" s="152" t="n">
        <v>749.6</v>
      </c>
      <c r="T374" s="153" t="n">
        <v>89</v>
      </c>
      <c r="U374" s="154" t="s">
        <v>83</v>
      </c>
      <c r="V374" s="153" t="n">
        <v>1</v>
      </c>
      <c r="W374" s="115" t="n">
        <v>0.9</v>
      </c>
      <c r="X374" s="116" t="n">
        <f aca="false">RANDBETWEEN(80,100)/100</f>
        <v>0.82</v>
      </c>
      <c r="Y374" s="117" t="n">
        <v>0.292673611111111</v>
      </c>
      <c r="Z374" s="118" t="n">
        <v>0.292673611111111</v>
      </c>
      <c r="AA374" s="119" t="n">
        <f aca="false">(Z374 * 24) * $B$3 * $F$3 * (1 - 0.7 * AVERAGE(W374:W381)) * AVERAGE(X374:X381)</f>
        <v>2709.3966875</v>
      </c>
      <c r="AB374" s="123" t="n">
        <f aca="false">IF(AVERAGE(V374:V381)&gt; $J$3, $B$4*$F$4*AVERAGE(V374:V381)/$B$5*24*AVERAGE(X374:X381), $B$4*$F$4*AVERAGE(V374:V381)/$B$5*24*AVERAGE(X374:X381) * 0.2)</f>
        <v>1112</v>
      </c>
      <c r="AC374" s="124" t="n">
        <f aca="false">AA374+AB374</f>
        <v>3821.3966875</v>
      </c>
      <c r="AG374" s="186"/>
      <c r="AM374" s="201"/>
      <c r="BO374" s="202"/>
      <c r="BT374" s="82"/>
      <c r="BU374" s="158"/>
      <c r="BV374" s="140" t="n">
        <f aca="false">QUOTIENT(BW374,$BW$5)</f>
        <v>91</v>
      </c>
      <c r="BW374" s="17" t="n">
        <v>366</v>
      </c>
      <c r="BX374" s="141"/>
      <c r="BY374" s="191" t="s">
        <v>58</v>
      </c>
      <c r="BZ374" s="160" t="e">
        <f aca="true">INDIRECT( ADDRESS(CELL("строка",BG374)-BW374+BV374,68)) * CL374</f>
        <v>#VALUE!</v>
      </c>
      <c r="CA374" s="161" t="e">
        <f aca="true">INDIRECT( ADDRESS(CELL("строка",BG374)-BW374+BV374,59)) *CI374</f>
        <v>#VALUE!</v>
      </c>
      <c r="CB374" s="162" t="e">
        <f aca="true">INDIRECT( ADDRESS(CELL("строка",BG374)-BW374+BV374,69)) * CL374</f>
        <v>#VALUE!</v>
      </c>
      <c r="CC374" s="163" t="e">
        <f aca="true">INDIRECT( ADDRESS(CELL("строка",BG374)-BW374+BV374,61)) *CI374</f>
        <v>#VALUE!</v>
      </c>
      <c r="CD374" s="164" t="e">
        <f aca="false">BZ374-CA374</f>
        <v>#VALUE!</v>
      </c>
      <c r="CE374" s="189" t="e">
        <f aca="false">CB374-CC374</f>
        <v>#VALUE!</v>
      </c>
      <c r="CI374" s="22" t="n">
        <f aca="false">$CI$6</f>
        <v>0.4</v>
      </c>
      <c r="CL374" s="23" t="n">
        <f aca="false">CL370</f>
        <v>0.25</v>
      </c>
    </row>
    <row r="375" customFormat="false" ht="13.25" hidden="false" customHeight="true" outlineLevel="0" collapsed="false">
      <c r="A375" s="151" t="s">
        <v>470</v>
      </c>
      <c r="B375" s="152" t="n">
        <v>10.4</v>
      </c>
      <c r="C375" s="152" t="n">
        <v>764</v>
      </c>
      <c r="D375" s="153" t="n">
        <v>91</v>
      </c>
      <c r="E375" s="154" t="s">
        <v>107</v>
      </c>
      <c r="F375" s="153" t="n">
        <v>1.5</v>
      </c>
      <c r="G375" s="115" t="n">
        <v>0.9</v>
      </c>
      <c r="H375" s="116" t="n">
        <f aca="false">RANDBETWEEN(80,100)/100</f>
        <v>0.82</v>
      </c>
      <c r="I375" s="117"/>
      <c r="J375" s="118"/>
      <c r="K375" s="119"/>
      <c r="L375" s="118"/>
      <c r="M375" s="179"/>
      <c r="Q375" s="151" t="s">
        <v>470</v>
      </c>
      <c r="R375" s="152" t="n">
        <v>-4.1</v>
      </c>
      <c r="S375" s="152" t="n">
        <v>750.7</v>
      </c>
      <c r="T375" s="153" t="n">
        <v>89</v>
      </c>
      <c r="U375" s="154" t="s">
        <v>83</v>
      </c>
      <c r="V375" s="153" t="n">
        <v>1</v>
      </c>
      <c r="W375" s="115" t="n">
        <v>0.9</v>
      </c>
      <c r="X375" s="116" t="n">
        <f aca="false">RANDBETWEEN(80,100)/100</f>
        <v>0.81</v>
      </c>
      <c r="Y375" s="117"/>
      <c r="Z375" s="118"/>
      <c r="AA375" s="119"/>
      <c r="AB375" s="123"/>
      <c r="AC375" s="124"/>
      <c r="AG375" s="186"/>
      <c r="AM375" s="201"/>
      <c r="BO375" s="202"/>
      <c r="BT375" s="82" t="e">
        <f aca="false">IF(SUM(CD372:CD375) &gt; 0,0,(SUM(CD372:CD375))/(-$BM$10*1000))</f>
        <v>#VALUE!</v>
      </c>
      <c r="BU375" s="158" t="e">
        <f aca="false">IF(SUM(CE372:CE375) &gt; 0,0,(SUM(CE372:CE375))/(-$BM$10*1000))</f>
        <v>#VALUE!</v>
      </c>
      <c r="BV375" s="140" t="n">
        <f aca="false">QUOTIENT(BW375,$BW$5)</f>
        <v>91</v>
      </c>
      <c r="BW375" s="17" t="n">
        <v>367</v>
      </c>
      <c r="BX375" s="141"/>
      <c r="BY375" s="192" t="s">
        <v>75</v>
      </c>
      <c r="BZ375" s="172" t="e">
        <f aca="true">INDIRECT( ADDRESS(CELL("строка",BG375)-BW375+BV375,68)) * CL375</f>
        <v>#VALUE!</v>
      </c>
      <c r="CA375" s="173" t="e">
        <f aca="true">INDIRECT( ADDRESS(CELL("строка",BG375)-BW375+BV375,59)) * CI375</f>
        <v>#VALUE!</v>
      </c>
      <c r="CB375" s="174" t="e">
        <f aca="true">INDIRECT( ADDRESS(CELL("строка",BG375)-BW375+BV375,69)) * CL375</f>
        <v>#VALUE!</v>
      </c>
      <c r="CC375" s="175" t="e">
        <f aca="true">INDIRECT( ADDRESS(CELL("строка",BG375)-BW375+BV375,61)) *CI375</f>
        <v>#VALUE!</v>
      </c>
      <c r="CD375" s="176" t="e">
        <f aca="false">BZ375-CA375</f>
        <v>#VALUE!</v>
      </c>
      <c r="CE375" s="187" t="e">
        <f aca="false">CB375-CC375</f>
        <v>#VALUE!</v>
      </c>
      <c r="CI375" s="178" t="n">
        <f aca="false">$CI$7</f>
        <v>0.1</v>
      </c>
      <c r="CL375" s="23" t="n">
        <f aca="false">CL371</f>
        <v>0.25</v>
      </c>
    </row>
    <row r="376" customFormat="false" ht="13.25" hidden="false" customHeight="true" outlineLevel="0" collapsed="false">
      <c r="A376" s="151" t="s">
        <v>471</v>
      </c>
      <c r="B376" s="152" t="n">
        <v>15.5</v>
      </c>
      <c r="C376" s="152" t="n">
        <v>764</v>
      </c>
      <c r="D376" s="153" t="n">
        <v>71</v>
      </c>
      <c r="E376" s="154" t="s">
        <v>78</v>
      </c>
      <c r="F376" s="153" t="n">
        <v>3</v>
      </c>
      <c r="G376" s="115" t="n">
        <v>0.9</v>
      </c>
      <c r="H376" s="116" t="n">
        <f aca="false">RANDBETWEEN(80,100)/100</f>
        <v>0.91</v>
      </c>
      <c r="I376" s="117"/>
      <c r="J376" s="118"/>
      <c r="K376" s="119"/>
      <c r="L376" s="118"/>
      <c r="M376" s="179"/>
      <c r="Q376" s="151" t="s">
        <v>471</v>
      </c>
      <c r="R376" s="152" t="n">
        <v>-4</v>
      </c>
      <c r="S376" s="152" t="n">
        <v>751.3</v>
      </c>
      <c r="T376" s="153" t="n">
        <v>91</v>
      </c>
      <c r="U376" s="154" t="s">
        <v>107</v>
      </c>
      <c r="V376" s="153" t="n">
        <v>1</v>
      </c>
      <c r="W376" s="115" t="n">
        <v>0.9</v>
      </c>
      <c r="X376" s="116" t="n">
        <f aca="false">RANDBETWEEN(80,100)/100</f>
        <v>0.81</v>
      </c>
      <c r="Y376" s="117"/>
      <c r="Z376" s="118"/>
      <c r="AA376" s="119"/>
      <c r="AB376" s="123"/>
      <c r="AC376" s="124"/>
      <c r="AG376" s="186"/>
      <c r="AM376" s="201"/>
      <c r="BO376" s="202"/>
      <c r="BT376" s="82" t="s">
        <v>79</v>
      </c>
      <c r="BU376" s="158"/>
      <c r="BV376" s="140" t="n">
        <f aca="false">QUOTIENT(BW376,$BW$5)</f>
        <v>92</v>
      </c>
      <c r="BW376" s="17" t="n">
        <v>368</v>
      </c>
      <c r="BX376" s="141" t="n">
        <f aca="false">DATE(2023,2,(1-QUOTIENT(BW376,$BW$5)))</f>
        <v>44866</v>
      </c>
      <c r="BY376" s="190" t="s">
        <v>80</v>
      </c>
      <c r="BZ376" s="143" t="e">
        <f aca="true">INDIRECT( ADDRESS(CELL("строка",BG376)-BW376+BV376,68)) * CL376</f>
        <v>#VALUE!</v>
      </c>
      <c r="CA376" s="144" t="e">
        <f aca="true">INDIRECT( ADDRESS(CELL("строка",BG376)-BW376+BV376,59)) *CI376</f>
        <v>#VALUE!</v>
      </c>
      <c r="CB376" s="145" t="e">
        <f aca="true">INDIRECT( ADDRESS(CELL("строка",BG376)-BW376+BV376,69)) * CL376</f>
        <v>#VALUE!</v>
      </c>
      <c r="CC376" s="146" t="e">
        <f aca="true">INDIRECT( ADDRESS(CELL("строка",BG376)-BW376+BV376,61)) *CI376</f>
        <v>#VALUE!</v>
      </c>
      <c r="CD376" s="147" t="e">
        <f aca="false">BZ376-CA376</f>
        <v>#VALUE!</v>
      </c>
      <c r="CE376" s="188" t="e">
        <f aca="false">CB376-CC376</f>
        <v>#VALUE!</v>
      </c>
      <c r="CI376" s="22" t="n">
        <f aca="false">$CI$4</f>
        <v>0.2</v>
      </c>
      <c r="CL376" s="23" t="n">
        <f aca="false">CL372</f>
        <v>0.25</v>
      </c>
    </row>
    <row r="377" customFormat="false" ht="13.25" hidden="false" customHeight="true" outlineLevel="0" collapsed="false">
      <c r="A377" s="151" t="s">
        <v>472</v>
      </c>
      <c r="B377" s="152" t="n">
        <v>13.9</v>
      </c>
      <c r="C377" s="152" t="n">
        <v>764.6</v>
      </c>
      <c r="D377" s="153" t="n">
        <v>74</v>
      </c>
      <c r="E377" s="154" t="s">
        <v>78</v>
      </c>
      <c r="F377" s="153" t="n">
        <v>4.5</v>
      </c>
      <c r="G377" s="115" t="n">
        <v>0.9</v>
      </c>
      <c r="H377" s="116" t="n">
        <f aca="false">RANDBETWEEN(80,100)/100</f>
        <v>0.82</v>
      </c>
      <c r="I377" s="117"/>
      <c r="J377" s="118"/>
      <c r="K377" s="119"/>
      <c r="L377" s="118"/>
      <c r="M377" s="179"/>
      <c r="Q377" s="151" t="s">
        <v>472</v>
      </c>
      <c r="R377" s="152" t="n">
        <v>-4.4</v>
      </c>
      <c r="S377" s="152" t="n">
        <v>752</v>
      </c>
      <c r="T377" s="153" t="n">
        <v>94</v>
      </c>
      <c r="U377" s="154" t="s">
        <v>83</v>
      </c>
      <c r="V377" s="153" t="n">
        <v>1</v>
      </c>
      <c r="W377" s="115" t="n">
        <v>0.9</v>
      </c>
      <c r="X377" s="116" t="n">
        <f aca="false">RANDBETWEEN(80,100)/100</f>
        <v>0.88</v>
      </c>
      <c r="Y377" s="117"/>
      <c r="Z377" s="118"/>
      <c r="AA377" s="119"/>
      <c r="AB377" s="123"/>
      <c r="AC377" s="124"/>
      <c r="AG377" s="186"/>
      <c r="AM377" s="201"/>
      <c r="BO377" s="202"/>
      <c r="BT377" s="82"/>
      <c r="BU377" s="158"/>
      <c r="BV377" s="140" t="n">
        <f aca="false">QUOTIENT(BW377,$BW$5)</f>
        <v>92</v>
      </c>
      <c r="BW377" s="17" t="n">
        <v>369</v>
      </c>
      <c r="BX377" s="141"/>
      <c r="BY377" s="191" t="s">
        <v>84</v>
      </c>
      <c r="BZ377" s="160" t="e">
        <f aca="true">INDIRECT( ADDRESS(CELL("строка",BG377)-BW377+BV377,68)) * CL377</f>
        <v>#VALUE!</v>
      </c>
      <c r="CA377" s="161" t="e">
        <f aca="true">INDIRECT( ADDRESS(CELL("строка",BG377)-BW377+BV377,59)) *CI377</f>
        <v>#VALUE!</v>
      </c>
      <c r="CB377" s="162" t="e">
        <f aca="true">INDIRECT( ADDRESS(CELL("строка",BG377)-BW377+BV377,69)) * CL377</f>
        <v>#VALUE!</v>
      </c>
      <c r="CC377" s="163" t="e">
        <f aca="true">INDIRECT( ADDRESS(CELL("строка",BG377)-BW377+BV377,61)) *CI377</f>
        <v>#VALUE!</v>
      </c>
      <c r="CD377" s="164" t="e">
        <f aca="false">BZ377-CA377</f>
        <v>#VALUE!</v>
      </c>
      <c r="CE377" s="189" t="e">
        <f aca="false">CB377-CC377</f>
        <v>#VALUE!</v>
      </c>
      <c r="CI377" s="22" t="n">
        <f aca="false">$CI$5</f>
        <v>0.3</v>
      </c>
      <c r="CL377" s="23" t="n">
        <f aca="false">CL373</f>
        <v>0.25</v>
      </c>
    </row>
    <row r="378" customFormat="false" ht="13.25" hidden="false" customHeight="true" outlineLevel="0" collapsed="false">
      <c r="A378" s="151" t="s">
        <v>473</v>
      </c>
      <c r="B378" s="152" t="n">
        <v>5.7</v>
      </c>
      <c r="C378" s="152" t="n">
        <v>765.4</v>
      </c>
      <c r="D378" s="153" t="n">
        <v>100</v>
      </c>
      <c r="E378" s="154" t="s">
        <v>83</v>
      </c>
      <c r="F378" s="153" t="n">
        <v>1.5</v>
      </c>
      <c r="G378" s="182" t="s">
        <v>110</v>
      </c>
      <c r="H378" s="116" t="n">
        <f aca="false">RANDBETWEEN(80,100)/100</f>
        <v>0.84</v>
      </c>
      <c r="I378" s="117"/>
      <c r="J378" s="118"/>
      <c r="K378" s="119"/>
      <c r="L378" s="118"/>
      <c r="M378" s="179"/>
      <c r="Q378" s="151" t="s">
        <v>473</v>
      </c>
      <c r="R378" s="152" t="n">
        <v>-5.3</v>
      </c>
      <c r="S378" s="152" t="n">
        <v>753.4</v>
      </c>
      <c r="T378" s="153" t="n">
        <v>91</v>
      </c>
      <c r="U378" s="154" t="s">
        <v>83</v>
      </c>
      <c r="V378" s="153" t="n">
        <v>1</v>
      </c>
      <c r="W378" s="115" t="n">
        <v>0.9</v>
      </c>
      <c r="X378" s="116" t="n">
        <f aca="false">RANDBETWEEN(80,100)/100</f>
        <v>0.91</v>
      </c>
      <c r="Y378" s="117"/>
      <c r="Z378" s="118"/>
      <c r="AA378" s="119"/>
      <c r="AB378" s="123"/>
      <c r="AC378" s="124"/>
      <c r="AG378" s="186"/>
      <c r="BO378" s="202"/>
      <c r="BT378" s="82"/>
      <c r="BU378" s="158"/>
      <c r="BV378" s="140" t="n">
        <f aca="false">QUOTIENT(BW378,$BW$5)</f>
        <v>92</v>
      </c>
      <c r="BW378" s="17" t="n">
        <v>370</v>
      </c>
      <c r="BX378" s="141"/>
      <c r="BY378" s="191" t="s">
        <v>58</v>
      </c>
      <c r="BZ378" s="160" t="e">
        <f aca="true">INDIRECT( ADDRESS(CELL("строка",BG378)-BW378+BV378,68)) * CL378</f>
        <v>#VALUE!</v>
      </c>
      <c r="CA378" s="161" t="e">
        <f aca="true">INDIRECT( ADDRESS(CELL("строка",BG378)-BW378+BV378,59)) *CI378</f>
        <v>#VALUE!</v>
      </c>
      <c r="CB378" s="162" t="e">
        <f aca="true">INDIRECT( ADDRESS(CELL("строка",BG378)-BW378+BV378,69)) * CL378</f>
        <v>#VALUE!</v>
      </c>
      <c r="CC378" s="163" t="e">
        <f aca="true">INDIRECT( ADDRESS(CELL("строка",BG378)-BW378+BV378,61)) *CI378</f>
        <v>#VALUE!</v>
      </c>
      <c r="CD378" s="164" t="e">
        <f aca="false">BZ378-CA378</f>
        <v>#VALUE!</v>
      </c>
      <c r="CE378" s="189" t="e">
        <f aca="false">CB378-CC378</f>
        <v>#VALUE!</v>
      </c>
      <c r="CI378" s="22" t="n">
        <f aca="false">$CI$6</f>
        <v>0.4</v>
      </c>
      <c r="CL378" s="23" t="n">
        <f aca="false">CL374</f>
        <v>0.25</v>
      </c>
    </row>
    <row r="379" customFormat="false" ht="13.25" hidden="false" customHeight="true" outlineLevel="0" collapsed="false">
      <c r="A379" s="151" t="s">
        <v>474</v>
      </c>
      <c r="B379" s="152" t="n">
        <v>4.5</v>
      </c>
      <c r="C379" s="152" t="n">
        <v>765.3</v>
      </c>
      <c r="D379" s="153" t="n">
        <v>100</v>
      </c>
      <c r="E379" s="154" t="s">
        <v>83</v>
      </c>
      <c r="F379" s="153" t="n">
        <v>1.5</v>
      </c>
      <c r="G379" s="115" t="n">
        <v>0.15</v>
      </c>
      <c r="H379" s="116" t="n">
        <f aca="false">RANDBETWEEN(80,100)/100</f>
        <v>0.99</v>
      </c>
      <c r="I379" s="117"/>
      <c r="J379" s="118"/>
      <c r="K379" s="119"/>
      <c r="L379" s="118"/>
      <c r="M379" s="179"/>
      <c r="Q379" s="151" t="s">
        <v>474</v>
      </c>
      <c r="R379" s="152" t="n">
        <v>-5.3</v>
      </c>
      <c r="S379" s="152" t="n">
        <v>754.4</v>
      </c>
      <c r="T379" s="153" t="n">
        <v>87</v>
      </c>
      <c r="U379" s="154" t="s">
        <v>83</v>
      </c>
      <c r="V379" s="153" t="n">
        <v>1</v>
      </c>
      <c r="W379" s="115" t="n">
        <v>0.9</v>
      </c>
      <c r="X379" s="116" t="n">
        <f aca="false">RANDBETWEEN(80,100)/100</f>
        <v>0.82</v>
      </c>
      <c r="Y379" s="117"/>
      <c r="Z379" s="118"/>
      <c r="AA379" s="119"/>
      <c r="AB379" s="123"/>
      <c r="AC379" s="124"/>
      <c r="AG379" s="186"/>
      <c r="BO379" s="202"/>
      <c r="BT379" s="82" t="e">
        <f aca="false">IF(SUM(CD376:CD379) &gt; 0,0,(SUM(CD376:CD379))/(-$BM$10*1000))</f>
        <v>#VALUE!</v>
      </c>
      <c r="BU379" s="158" t="e">
        <f aca="false">IF(SUM(CE376:CE379) &gt; 0,0,(SUM(CE376:CE379))/(-$BM$10*1000))</f>
        <v>#VALUE!</v>
      </c>
      <c r="BV379" s="140" t="n">
        <f aca="false">QUOTIENT(BW379,$BW$5)</f>
        <v>92</v>
      </c>
      <c r="BW379" s="17" t="n">
        <v>371</v>
      </c>
      <c r="BX379" s="141"/>
      <c r="BY379" s="192" t="s">
        <v>75</v>
      </c>
      <c r="BZ379" s="172" t="e">
        <f aca="true">INDIRECT( ADDRESS(CELL("строка",BG379)-BW379+BV379,68)) * CL379</f>
        <v>#VALUE!</v>
      </c>
      <c r="CA379" s="173" t="e">
        <f aca="true">INDIRECT( ADDRESS(CELL("строка",BG379)-BW379+BV379,59)) * CI379</f>
        <v>#VALUE!</v>
      </c>
      <c r="CB379" s="174" t="e">
        <f aca="true">INDIRECT( ADDRESS(CELL("строка",BG379)-BW379+BV379,69)) * CL379</f>
        <v>#VALUE!</v>
      </c>
      <c r="CC379" s="175" t="e">
        <f aca="true">INDIRECT( ADDRESS(CELL("строка",BG379)-BW379+BV379,61)) *CI379</f>
        <v>#VALUE!</v>
      </c>
      <c r="CD379" s="176" t="e">
        <f aca="false">BZ379-CA379</f>
        <v>#VALUE!</v>
      </c>
      <c r="CE379" s="187" t="e">
        <f aca="false">CB379-CC379</f>
        <v>#VALUE!</v>
      </c>
      <c r="CI379" s="178" t="n">
        <f aca="false">$CI$7</f>
        <v>0.1</v>
      </c>
      <c r="CL379" s="23" t="n">
        <f aca="false">CL375</f>
        <v>0.25</v>
      </c>
    </row>
    <row r="380" customFormat="false" ht="13.25" hidden="false" customHeight="true" outlineLevel="0" collapsed="false">
      <c r="A380" s="151" t="s">
        <v>475</v>
      </c>
      <c r="B380" s="152" t="n">
        <v>5</v>
      </c>
      <c r="C380" s="152" t="n">
        <v>765.3</v>
      </c>
      <c r="D380" s="153" t="n">
        <v>100</v>
      </c>
      <c r="E380" s="154" t="s">
        <v>91</v>
      </c>
      <c r="F380" s="153" t="n">
        <v>1.5</v>
      </c>
      <c r="G380" s="115" t="n">
        <v>0.15</v>
      </c>
      <c r="H380" s="116" t="n">
        <f aca="false">RANDBETWEEN(80,100)/100</f>
        <v>0.84</v>
      </c>
      <c r="I380" s="117"/>
      <c r="J380" s="118"/>
      <c r="K380" s="119"/>
      <c r="L380" s="118"/>
      <c r="M380" s="179"/>
      <c r="Q380" s="151" t="s">
        <v>475</v>
      </c>
      <c r="R380" s="152" t="n">
        <v>-4.4</v>
      </c>
      <c r="S380" s="152" t="n">
        <v>755.9</v>
      </c>
      <c r="T380" s="153" t="n">
        <v>80</v>
      </c>
      <c r="U380" s="154" t="s">
        <v>78</v>
      </c>
      <c r="V380" s="153" t="n">
        <v>1</v>
      </c>
      <c r="W380" s="115" t="n">
        <v>0.9</v>
      </c>
      <c r="X380" s="116" t="n">
        <f aca="false">RANDBETWEEN(80,100)/100</f>
        <v>0.95</v>
      </c>
      <c r="Y380" s="117"/>
      <c r="Z380" s="118"/>
      <c r="AA380" s="119"/>
      <c r="AB380" s="123"/>
      <c r="AC380" s="124"/>
      <c r="AG380" s="186"/>
      <c r="BO380" s="202"/>
      <c r="BT380" s="82" t="s">
        <v>79</v>
      </c>
      <c r="BU380" s="158"/>
      <c r="BV380" s="140" t="n">
        <f aca="false">QUOTIENT(BW380,$BW$5)</f>
        <v>93</v>
      </c>
      <c r="BW380" s="17" t="n">
        <v>372</v>
      </c>
      <c r="BX380" s="141" t="n">
        <f aca="false">DATE(2023,2,(1-QUOTIENT(BW380,$BW$5)))</f>
        <v>44865</v>
      </c>
      <c r="BY380" s="190" t="s">
        <v>80</v>
      </c>
      <c r="BZ380" s="143" t="e">
        <f aca="true">INDIRECT( ADDRESS(CELL("строка",BG380)-BW380+BV380,68)) * CL380</f>
        <v>#VALUE!</v>
      </c>
      <c r="CA380" s="144" t="e">
        <f aca="true">INDIRECT( ADDRESS(CELL("строка",BG380)-BW380+BV380,59)) *CI380</f>
        <v>#VALUE!</v>
      </c>
      <c r="CB380" s="145" t="e">
        <f aca="true">INDIRECT( ADDRESS(CELL("строка",BG380)-BW380+BV380,69)) * CL380</f>
        <v>#VALUE!</v>
      </c>
      <c r="CC380" s="146" t="e">
        <f aca="true">INDIRECT( ADDRESS(CELL("строка",BG380)-BW380+BV380,61)) *CI380</f>
        <v>#VALUE!</v>
      </c>
      <c r="CD380" s="147" t="e">
        <f aca="false">BZ380-CA380</f>
        <v>#VALUE!</v>
      </c>
      <c r="CE380" s="188" t="e">
        <f aca="false">CB380-CC380</f>
        <v>#VALUE!</v>
      </c>
      <c r="CI380" s="22" t="n">
        <f aca="false">$CI$4</f>
        <v>0.2</v>
      </c>
      <c r="CL380" s="23" t="n">
        <f aca="false">CL376</f>
        <v>0.25</v>
      </c>
    </row>
    <row r="381" customFormat="false" ht="13.25" hidden="false" customHeight="true" outlineLevel="0" collapsed="false">
      <c r="A381" s="151" t="s">
        <v>476</v>
      </c>
      <c r="B381" s="152" t="n">
        <v>7.1</v>
      </c>
      <c r="C381" s="152" t="n">
        <v>765.2</v>
      </c>
      <c r="D381" s="153" t="n">
        <v>100</v>
      </c>
      <c r="E381" s="154" t="s">
        <v>107</v>
      </c>
      <c r="F381" s="153" t="n">
        <v>3</v>
      </c>
      <c r="G381" s="115" t="n">
        <v>1</v>
      </c>
      <c r="H381" s="116" t="n">
        <f aca="false">RANDBETWEEN(80,100)/100</f>
        <v>0.87</v>
      </c>
      <c r="I381" s="117"/>
      <c r="J381" s="118"/>
      <c r="K381" s="119"/>
      <c r="L381" s="118"/>
      <c r="M381" s="179"/>
      <c r="Q381" s="151" t="s">
        <v>476</v>
      </c>
      <c r="R381" s="152" t="n">
        <v>-4.6</v>
      </c>
      <c r="S381" s="152" t="n">
        <v>756.1</v>
      </c>
      <c r="T381" s="153" t="n">
        <v>81</v>
      </c>
      <c r="U381" s="154" t="s">
        <v>78</v>
      </c>
      <c r="V381" s="153" t="n">
        <v>1</v>
      </c>
      <c r="W381" s="115" t="n">
        <v>0.9</v>
      </c>
      <c r="X381" s="116" t="n">
        <f aca="false">RANDBETWEEN(80,100)/100</f>
        <v>0.95</v>
      </c>
      <c r="Y381" s="117"/>
      <c r="Z381" s="118"/>
      <c r="AA381" s="119"/>
      <c r="AB381" s="123"/>
      <c r="AC381" s="124"/>
      <c r="AG381" s="186"/>
      <c r="BO381" s="202"/>
      <c r="BT381" s="82"/>
      <c r="BU381" s="158"/>
      <c r="BV381" s="140" t="n">
        <f aca="false">QUOTIENT(BW381,$BW$5)</f>
        <v>93</v>
      </c>
      <c r="BW381" s="17" t="n">
        <v>373</v>
      </c>
      <c r="BX381" s="141"/>
      <c r="BY381" s="191" t="s">
        <v>84</v>
      </c>
      <c r="BZ381" s="160" t="e">
        <f aca="true">INDIRECT( ADDRESS(CELL("строка",BG381)-BW381+BV381,68)) * CL381</f>
        <v>#VALUE!</v>
      </c>
      <c r="CA381" s="161" t="e">
        <f aca="true">INDIRECT( ADDRESS(CELL("строка",BG381)-BW381+BV381,59)) *CI381</f>
        <v>#VALUE!</v>
      </c>
      <c r="CB381" s="162" t="e">
        <f aca="true">INDIRECT( ADDRESS(CELL("строка",BG381)-BW381+BV381,69)) * CL381</f>
        <v>#VALUE!</v>
      </c>
      <c r="CC381" s="163" t="e">
        <f aca="true">INDIRECT( ADDRESS(CELL("строка",BG381)-BW381+BV381,61)) *CI381</f>
        <v>#VALUE!</v>
      </c>
      <c r="CD381" s="164" t="e">
        <f aca="false">BZ381-CA381</f>
        <v>#VALUE!</v>
      </c>
      <c r="CE381" s="189" t="e">
        <f aca="false">CB381-CC381</f>
        <v>#VALUE!</v>
      </c>
      <c r="CI381" s="22" t="n">
        <f aca="false">$CI$5</f>
        <v>0.3</v>
      </c>
      <c r="CL381" s="23" t="n">
        <f aca="false">CL377</f>
        <v>0.25</v>
      </c>
    </row>
    <row r="382" customFormat="false" ht="13.25" hidden="false" customHeight="true" outlineLevel="0" collapsed="false">
      <c r="A382" s="151" t="s">
        <v>477</v>
      </c>
      <c r="B382" s="152" t="n">
        <v>7.9</v>
      </c>
      <c r="C382" s="152" t="n">
        <v>764.8</v>
      </c>
      <c r="D382" s="153" t="n">
        <v>100</v>
      </c>
      <c r="E382" s="154" t="s">
        <v>107</v>
      </c>
      <c r="F382" s="153" t="n">
        <v>1.5</v>
      </c>
      <c r="G382" s="115" t="n">
        <v>1</v>
      </c>
      <c r="H382" s="116" t="n">
        <f aca="false">RANDBETWEEN(80,100)/100</f>
        <v>0.85</v>
      </c>
      <c r="I382" s="117" t="n">
        <v>0.365763888888889</v>
      </c>
      <c r="J382" s="118" t="n">
        <v>0.365763888888889</v>
      </c>
      <c r="K382" s="119" t="n">
        <f aca="false">(J382 * 24) * $B$3 * $F$3 * (1 - 0.7*AVERAGE(G382:G389)) * AVERAGE(H382:H389)</f>
        <v>3240.8427078125</v>
      </c>
      <c r="L382" s="118" t="n">
        <f aca="false">IF(AVERAGE(F382:F389)&gt; $J$3, $B$4*$F$4*AVERAGE(F382:F389)/$B$5*24*AVERAGE(H382:H389), $B$4*$F$4*AVERAGE(F382:F389)/$B$5*24*AVERAGE(H382:H389) * 0.2)</f>
        <v>2969.4</v>
      </c>
      <c r="M382" s="179" t="n">
        <f aca="false">K382+L382</f>
        <v>6210.2427078125</v>
      </c>
      <c r="Q382" s="151" t="s">
        <v>477</v>
      </c>
      <c r="R382" s="152" t="n">
        <v>-4.5</v>
      </c>
      <c r="S382" s="152" t="n">
        <v>755.3</v>
      </c>
      <c r="T382" s="153" t="n">
        <v>80</v>
      </c>
      <c r="U382" s="154" t="s">
        <v>83</v>
      </c>
      <c r="V382" s="153" t="n">
        <v>1</v>
      </c>
      <c r="W382" s="115" t="n">
        <v>0.9</v>
      </c>
      <c r="X382" s="116" t="n">
        <f aca="false">RANDBETWEEN(80,100)/100</f>
        <v>0.99</v>
      </c>
      <c r="Y382" s="117" t="n">
        <v>0.29318287037037</v>
      </c>
      <c r="Z382" s="118" t="n">
        <v>0.29318287037037</v>
      </c>
      <c r="AA382" s="119" t="n">
        <f aca="false">(Z382 * 24) * $B$3 * $F$3 * (1 - 0.7 * AVERAGE(W382:W389)) * AVERAGE(X382:X389)</f>
        <v>2827.36178333333</v>
      </c>
      <c r="AB382" s="123" t="n">
        <f aca="false">IF(AVERAGE(V382:V389)&gt; $J$3, $B$4*$F$4*AVERAGE(V382:V389)/$B$5*24*AVERAGE(X382:X389), $B$4*$F$4*AVERAGE(V382:V389)/$B$5*24*AVERAGE(X382:X389) * 0.2)</f>
        <v>1158.4</v>
      </c>
      <c r="AC382" s="124" t="n">
        <f aca="false">AA382+AB382</f>
        <v>3985.76178333333</v>
      </c>
      <c r="AG382" s="186"/>
      <c r="BO382" s="202"/>
      <c r="BT382" s="82"/>
      <c r="BU382" s="158"/>
      <c r="BV382" s="140" t="n">
        <f aca="false">QUOTIENT(BW382,$BW$5)</f>
        <v>93</v>
      </c>
      <c r="BW382" s="17" t="n">
        <v>374</v>
      </c>
      <c r="BX382" s="141"/>
      <c r="BY382" s="191" t="s">
        <v>58</v>
      </c>
      <c r="BZ382" s="160" t="e">
        <f aca="true">INDIRECT( ADDRESS(CELL("строка",BG382)-BW382+BV382,68)) * CL382</f>
        <v>#VALUE!</v>
      </c>
      <c r="CA382" s="161" t="e">
        <f aca="true">INDIRECT( ADDRESS(CELL("строка",BG382)-BW382+BV382,59)) *CI382</f>
        <v>#VALUE!</v>
      </c>
      <c r="CB382" s="162" t="e">
        <f aca="true">INDIRECT( ADDRESS(CELL("строка",BG382)-BW382+BV382,69)) * CL382</f>
        <v>#VALUE!</v>
      </c>
      <c r="CC382" s="163" t="e">
        <f aca="true">INDIRECT( ADDRESS(CELL("строка",BG382)-BW382+BV382,61)) *CI382</f>
        <v>#VALUE!</v>
      </c>
      <c r="CD382" s="164" t="e">
        <f aca="false">BZ382-CA382</f>
        <v>#VALUE!</v>
      </c>
      <c r="CE382" s="189" t="e">
        <f aca="false">CB382-CC382</f>
        <v>#VALUE!</v>
      </c>
      <c r="CI382" s="22" t="n">
        <f aca="false">$CI$6</f>
        <v>0.4</v>
      </c>
      <c r="CL382" s="23" t="n">
        <f aca="false">CL378</f>
        <v>0.25</v>
      </c>
    </row>
    <row r="383" customFormat="false" ht="13.25" hidden="false" customHeight="true" outlineLevel="0" collapsed="false">
      <c r="A383" s="151" t="s">
        <v>478</v>
      </c>
      <c r="B383" s="152" t="n">
        <v>9.1</v>
      </c>
      <c r="C383" s="152" t="n">
        <v>764.5</v>
      </c>
      <c r="D383" s="153" t="n">
        <v>100</v>
      </c>
      <c r="E383" s="154" t="s">
        <v>77</v>
      </c>
      <c r="F383" s="153" t="n">
        <v>1.5</v>
      </c>
      <c r="G383" s="115" t="n">
        <v>1</v>
      </c>
      <c r="H383" s="116" t="n">
        <f aca="false">RANDBETWEEN(80,100)/100</f>
        <v>0.91</v>
      </c>
      <c r="I383" s="117"/>
      <c r="J383" s="118"/>
      <c r="K383" s="119"/>
      <c r="L383" s="118"/>
      <c r="M383" s="179"/>
      <c r="Q383" s="151" t="s">
        <v>478</v>
      </c>
      <c r="R383" s="152" t="n">
        <v>-4.8</v>
      </c>
      <c r="S383" s="152" t="n">
        <v>754.9</v>
      </c>
      <c r="T383" s="153" t="n">
        <v>77</v>
      </c>
      <c r="U383" s="154" t="n">
        <v>0</v>
      </c>
      <c r="V383" s="153" t="n">
        <v>0</v>
      </c>
      <c r="W383" s="115" t="n">
        <v>0.9</v>
      </c>
      <c r="X383" s="116" t="n">
        <f aca="false">RANDBETWEEN(80,100)/100</f>
        <v>0.94</v>
      </c>
      <c r="Y383" s="117"/>
      <c r="Z383" s="118"/>
      <c r="AA383" s="119"/>
      <c r="AB383" s="123"/>
      <c r="AC383" s="124"/>
      <c r="AG383" s="186"/>
      <c r="BO383" s="202"/>
      <c r="BT383" s="82" t="e">
        <f aca="false">IF(SUM(CD380:CD383) &gt; 0,0,(SUM(CD380:CD383))/(-$BM$10*1000))</f>
        <v>#VALUE!</v>
      </c>
      <c r="BU383" s="158" t="e">
        <f aca="false">IF(SUM(CE380:CE383) &gt; 0,0,(SUM(CE380:CE383))/(-$BM$10*1000))</f>
        <v>#VALUE!</v>
      </c>
      <c r="BV383" s="140" t="n">
        <f aca="false">QUOTIENT(BW383,$BW$5)</f>
        <v>93</v>
      </c>
      <c r="BW383" s="17" t="n">
        <v>375</v>
      </c>
      <c r="BX383" s="141"/>
      <c r="BY383" s="192" t="s">
        <v>75</v>
      </c>
      <c r="BZ383" s="172" t="e">
        <f aca="true">INDIRECT( ADDRESS(CELL("строка",BG383)-BW383+BV383,68)) * CL383</f>
        <v>#VALUE!</v>
      </c>
      <c r="CA383" s="173" t="e">
        <f aca="true">INDIRECT( ADDRESS(CELL("строка",BG383)-BW383+BV383,59)) * CI383</f>
        <v>#VALUE!</v>
      </c>
      <c r="CB383" s="174" t="e">
        <f aca="true">INDIRECT( ADDRESS(CELL("строка",BG383)-BW383+BV383,69)) * CL383</f>
        <v>#VALUE!</v>
      </c>
      <c r="CC383" s="175" t="e">
        <f aca="true">INDIRECT( ADDRESS(CELL("строка",BG383)-BW383+BV383,61)) *CI383</f>
        <v>#VALUE!</v>
      </c>
      <c r="CD383" s="176" t="e">
        <f aca="false">BZ383-CA383</f>
        <v>#VALUE!</v>
      </c>
      <c r="CE383" s="187" t="e">
        <f aca="false">CB383-CC383</f>
        <v>#VALUE!</v>
      </c>
      <c r="CI383" s="178" t="n">
        <f aca="false">$CI$7</f>
        <v>0.1</v>
      </c>
      <c r="CL383" s="23" t="n">
        <f aca="false">CL379</f>
        <v>0.25</v>
      </c>
    </row>
    <row r="384" customFormat="false" ht="13.25" hidden="false" customHeight="true" outlineLevel="0" collapsed="false">
      <c r="A384" s="151" t="s">
        <v>479</v>
      </c>
      <c r="B384" s="152" t="n">
        <v>11.8</v>
      </c>
      <c r="C384" s="152" t="n">
        <v>763.3</v>
      </c>
      <c r="D384" s="153" t="n">
        <v>97</v>
      </c>
      <c r="E384" s="154" t="s">
        <v>91</v>
      </c>
      <c r="F384" s="153" t="n">
        <v>4.5</v>
      </c>
      <c r="G384" s="115" t="n">
        <v>0.95</v>
      </c>
      <c r="H384" s="116" t="n">
        <f aca="false">RANDBETWEEN(80,100)/100</f>
        <v>0.85</v>
      </c>
      <c r="I384" s="117"/>
      <c r="J384" s="118"/>
      <c r="K384" s="119"/>
      <c r="L384" s="118"/>
      <c r="M384" s="179"/>
      <c r="Q384" s="151" t="s">
        <v>479</v>
      </c>
      <c r="R384" s="152" t="n">
        <v>-3.8</v>
      </c>
      <c r="S384" s="152" t="n">
        <v>753.3</v>
      </c>
      <c r="T384" s="153" t="n">
        <v>75</v>
      </c>
      <c r="U384" s="154" t="n">
        <v>0</v>
      </c>
      <c r="V384" s="153" t="n">
        <v>0</v>
      </c>
      <c r="W384" s="115" t="n">
        <v>0.9</v>
      </c>
      <c r="X384" s="116" t="n">
        <f aca="false">RANDBETWEEN(80,100)/100</f>
        <v>0.89</v>
      </c>
      <c r="Y384" s="117"/>
      <c r="Z384" s="118"/>
      <c r="AA384" s="119"/>
      <c r="AB384" s="123"/>
      <c r="AC384" s="124"/>
      <c r="AG384" s="186"/>
      <c r="BO384" s="202"/>
      <c r="BT384" s="82" t="s">
        <v>79</v>
      </c>
      <c r="BU384" s="158"/>
      <c r="BV384" s="140" t="n">
        <f aca="false">QUOTIENT(BW384,$BW$5)</f>
        <v>94</v>
      </c>
      <c r="BW384" s="17" t="n">
        <v>376</v>
      </c>
      <c r="BX384" s="141" t="n">
        <f aca="false">DATE(2023,2,(1-QUOTIENT(BW384,$BW$5)))</f>
        <v>44864</v>
      </c>
      <c r="BY384" s="190" t="s">
        <v>80</v>
      </c>
      <c r="BZ384" s="143" t="e">
        <f aca="true">INDIRECT( ADDRESS(CELL("строка",BG384)-BW384+BV384,68)) * CL384</f>
        <v>#VALUE!</v>
      </c>
      <c r="CA384" s="144" t="e">
        <f aca="true">INDIRECT( ADDRESS(CELL("строка",BG384)-BW384+BV384,59)) *CI384</f>
        <v>#VALUE!</v>
      </c>
      <c r="CB384" s="145" t="e">
        <f aca="true">INDIRECT( ADDRESS(CELL("строка",BG384)-BW384+BV384,69)) * CL384</f>
        <v>#VALUE!</v>
      </c>
      <c r="CC384" s="146" t="e">
        <f aca="true">INDIRECT( ADDRESS(CELL("строка",BG384)-BW384+BV384,61)) *CI384</f>
        <v>#VALUE!</v>
      </c>
      <c r="CD384" s="147" t="e">
        <f aca="false">BZ384-CA384</f>
        <v>#VALUE!</v>
      </c>
      <c r="CE384" s="188" t="e">
        <f aca="false">CB384-CC384</f>
        <v>#VALUE!</v>
      </c>
      <c r="CI384" s="22" t="n">
        <f aca="false">$CI$4</f>
        <v>0.2</v>
      </c>
      <c r="CL384" s="23" t="n">
        <f aca="false">CL380</f>
        <v>0.25</v>
      </c>
    </row>
    <row r="385" customFormat="false" ht="13.25" hidden="false" customHeight="true" outlineLevel="0" collapsed="false">
      <c r="A385" s="151" t="s">
        <v>480</v>
      </c>
      <c r="B385" s="152" t="n">
        <v>9.1</v>
      </c>
      <c r="C385" s="152" t="n">
        <v>762.8</v>
      </c>
      <c r="D385" s="153" t="n">
        <v>100</v>
      </c>
      <c r="E385" s="154" t="s">
        <v>91</v>
      </c>
      <c r="F385" s="153" t="n">
        <v>3</v>
      </c>
      <c r="G385" s="115" t="n">
        <v>0.9</v>
      </c>
      <c r="H385" s="116" t="n">
        <f aca="false">RANDBETWEEN(80,100)/100</f>
        <v>0.95</v>
      </c>
      <c r="I385" s="117"/>
      <c r="J385" s="118"/>
      <c r="K385" s="119"/>
      <c r="L385" s="118"/>
      <c r="M385" s="179"/>
      <c r="Q385" s="151" t="s">
        <v>480</v>
      </c>
      <c r="R385" s="152" t="n">
        <v>-3.1</v>
      </c>
      <c r="S385" s="152" t="n">
        <v>750.9</v>
      </c>
      <c r="T385" s="153" t="n">
        <v>71</v>
      </c>
      <c r="U385" s="154" t="s">
        <v>129</v>
      </c>
      <c r="V385" s="153" t="n">
        <v>1</v>
      </c>
      <c r="W385" s="115" t="n">
        <v>0.9</v>
      </c>
      <c r="X385" s="116" t="n">
        <f aca="false">RANDBETWEEN(80,100)/100</f>
        <v>0.83</v>
      </c>
      <c r="Y385" s="117"/>
      <c r="Z385" s="118"/>
      <c r="AA385" s="119"/>
      <c r="AB385" s="123"/>
      <c r="AC385" s="124"/>
      <c r="AG385" s="186"/>
      <c r="BO385" s="202"/>
      <c r="BT385" s="82"/>
      <c r="BU385" s="158"/>
      <c r="BV385" s="140" t="n">
        <f aca="false">QUOTIENT(BW385,$BW$5)</f>
        <v>94</v>
      </c>
      <c r="BW385" s="17" t="n">
        <v>377</v>
      </c>
      <c r="BX385" s="141"/>
      <c r="BY385" s="191" t="s">
        <v>84</v>
      </c>
      <c r="BZ385" s="160" t="e">
        <f aca="true">INDIRECT( ADDRESS(CELL("строка",BG385)-BW385+BV385,68)) * CL385</f>
        <v>#VALUE!</v>
      </c>
      <c r="CA385" s="161" t="e">
        <f aca="true">INDIRECT( ADDRESS(CELL("строка",BG385)-BW385+BV385,59)) *CI385</f>
        <v>#VALUE!</v>
      </c>
      <c r="CB385" s="162" t="e">
        <f aca="true">INDIRECT( ADDRESS(CELL("строка",BG385)-BW385+BV385,69)) * CL385</f>
        <v>#VALUE!</v>
      </c>
      <c r="CC385" s="163" t="e">
        <f aca="true">INDIRECT( ADDRESS(CELL("строка",BG385)-BW385+BV385,61)) *CI385</f>
        <v>#VALUE!</v>
      </c>
      <c r="CD385" s="164" t="e">
        <f aca="false">BZ385-CA385</f>
        <v>#VALUE!</v>
      </c>
      <c r="CE385" s="189" t="e">
        <f aca="false">CB385-CC385</f>
        <v>#VALUE!</v>
      </c>
      <c r="CI385" s="22" t="n">
        <f aca="false">$CI$5</f>
        <v>0.3</v>
      </c>
      <c r="CL385" s="23" t="n">
        <f aca="false">CL381</f>
        <v>0.25</v>
      </c>
    </row>
    <row r="386" customFormat="false" ht="13.25" hidden="false" customHeight="true" outlineLevel="0" collapsed="false">
      <c r="A386" s="151" t="s">
        <v>481</v>
      </c>
      <c r="B386" s="152" t="n">
        <v>8.4</v>
      </c>
      <c r="C386" s="152" t="n">
        <v>761.5</v>
      </c>
      <c r="D386" s="153" t="n">
        <v>100</v>
      </c>
      <c r="E386" s="154" t="s">
        <v>107</v>
      </c>
      <c r="F386" s="153" t="n">
        <v>3</v>
      </c>
      <c r="G386" s="115" t="n">
        <v>0.9</v>
      </c>
      <c r="H386" s="116" t="n">
        <f aca="false">RANDBETWEEN(80,100)/100</f>
        <v>0.86</v>
      </c>
      <c r="I386" s="117"/>
      <c r="J386" s="118"/>
      <c r="K386" s="119"/>
      <c r="L386" s="118"/>
      <c r="M386" s="179"/>
      <c r="Q386" s="151" t="s">
        <v>481</v>
      </c>
      <c r="R386" s="152" t="n">
        <v>-2.3</v>
      </c>
      <c r="S386" s="152" t="n">
        <v>747.8</v>
      </c>
      <c r="T386" s="153" t="n">
        <v>88</v>
      </c>
      <c r="U386" s="154" t="s">
        <v>129</v>
      </c>
      <c r="V386" s="153" t="n">
        <v>1</v>
      </c>
      <c r="W386" s="115" t="n">
        <v>0.9</v>
      </c>
      <c r="X386" s="116" t="n">
        <f aca="false">RANDBETWEEN(80,100)/100</f>
        <v>0.81</v>
      </c>
      <c r="Y386" s="117"/>
      <c r="Z386" s="118"/>
      <c r="AA386" s="119"/>
      <c r="AB386" s="123"/>
      <c r="AC386" s="124"/>
      <c r="AG386" s="186"/>
      <c r="BO386" s="202"/>
      <c r="BT386" s="82"/>
      <c r="BU386" s="158"/>
      <c r="BV386" s="140" t="n">
        <f aca="false">QUOTIENT(BW386,$BW$5)</f>
        <v>94</v>
      </c>
      <c r="BW386" s="17" t="n">
        <v>378</v>
      </c>
      <c r="BX386" s="141"/>
      <c r="BY386" s="191" t="s">
        <v>58</v>
      </c>
      <c r="BZ386" s="160" t="e">
        <f aca="true">INDIRECT( ADDRESS(CELL("строка",BG386)-BW386+BV386,68)) * CL386</f>
        <v>#VALUE!</v>
      </c>
      <c r="CA386" s="161" t="e">
        <f aca="true">INDIRECT( ADDRESS(CELL("строка",BG386)-BW386+BV386,59)) *CI386</f>
        <v>#VALUE!</v>
      </c>
      <c r="CB386" s="162" t="e">
        <f aca="true">INDIRECT( ADDRESS(CELL("строка",BG386)-BW386+BV386,69)) * CL386</f>
        <v>#VALUE!</v>
      </c>
      <c r="CC386" s="163" t="e">
        <f aca="true">INDIRECT( ADDRESS(CELL("строка",BG386)-BW386+BV386,61)) *CI386</f>
        <v>#VALUE!</v>
      </c>
      <c r="CD386" s="164" t="e">
        <f aca="false">BZ386-CA386</f>
        <v>#VALUE!</v>
      </c>
      <c r="CE386" s="189" t="e">
        <f aca="false">CB386-CC386</f>
        <v>#VALUE!</v>
      </c>
      <c r="CI386" s="22" t="n">
        <f aca="false">$CI$6</f>
        <v>0.4</v>
      </c>
      <c r="CL386" s="23" t="n">
        <f aca="false">CL382</f>
        <v>0.25</v>
      </c>
    </row>
    <row r="387" customFormat="false" ht="13.25" hidden="false" customHeight="true" outlineLevel="0" collapsed="false">
      <c r="A387" s="151" t="s">
        <v>482</v>
      </c>
      <c r="B387" s="152" t="n">
        <v>7.9</v>
      </c>
      <c r="C387" s="152" t="n">
        <v>760</v>
      </c>
      <c r="D387" s="153" t="n">
        <v>100</v>
      </c>
      <c r="E387" s="154" t="s">
        <v>78</v>
      </c>
      <c r="F387" s="153" t="n">
        <v>1.5</v>
      </c>
      <c r="G387" s="115" t="n">
        <v>0.9</v>
      </c>
      <c r="H387" s="116" t="n">
        <f aca="false">RANDBETWEEN(80,100)/100</f>
        <v>0.93</v>
      </c>
      <c r="I387" s="117"/>
      <c r="J387" s="118"/>
      <c r="K387" s="119"/>
      <c r="L387" s="118"/>
      <c r="M387" s="179"/>
      <c r="Q387" s="151" t="s">
        <v>482</v>
      </c>
      <c r="R387" s="152" t="n">
        <v>-2.3</v>
      </c>
      <c r="S387" s="152" t="n">
        <v>745.7</v>
      </c>
      <c r="T387" s="153" t="n">
        <v>86</v>
      </c>
      <c r="U387" s="154" t="s">
        <v>91</v>
      </c>
      <c r="V387" s="153" t="n">
        <v>1</v>
      </c>
      <c r="W387" s="115" t="n">
        <v>0.9</v>
      </c>
      <c r="X387" s="116" t="n">
        <f aca="false">RANDBETWEEN(80,100)/100</f>
        <v>0.88</v>
      </c>
      <c r="Y387" s="117"/>
      <c r="Z387" s="118"/>
      <c r="AA387" s="119"/>
      <c r="AB387" s="123"/>
      <c r="AC387" s="124"/>
      <c r="AG387" s="186"/>
      <c r="BO387" s="202"/>
      <c r="BT387" s="82" t="e">
        <f aca="false">IF(SUM(CD384:CD387) &gt; 0,0,(SUM(CD384:CD387))/(-$BM$10*1000))</f>
        <v>#VALUE!</v>
      </c>
      <c r="BU387" s="158" t="e">
        <f aca="false">IF(SUM(CE384:CE387) &gt; 0,0,(SUM(CE384:CE387))/(-$BM$10*1000))</f>
        <v>#VALUE!</v>
      </c>
      <c r="BV387" s="140" t="n">
        <f aca="false">QUOTIENT(BW387,$BW$5)</f>
        <v>94</v>
      </c>
      <c r="BW387" s="17" t="n">
        <v>379</v>
      </c>
      <c r="BX387" s="141"/>
      <c r="BY387" s="192" t="s">
        <v>75</v>
      </c>
      <c r="BZ387" s="172" t="e">
        <f aca="true">INDIRECT( ADDRESS(CELL("строка",BG387)-BW387+BV387,68)) * CL387</f>
        <v>#VALUE!</v>
      </c>
      <c r="CA387" s="173" t="e">
        <f aca="true">INDIRECT( ADDRESS(CELL("строка",BG387)-BW387+BV387,59)) * CI387</f>
        <v>#VALUE!</v>
      </c>
      <c r="CB387" s="174" t="e">
        <f aca="true">INDIRECT( ADDRESS(CELL("строка",BG387)-BW387+BV387,69)) * CL387</f>
        <v>#VALUE!</v>
      </c>
      <c r="CC387" s="175" t="e">
        <f aca="true">INDIRECT( ADDRESS(CELL("строка",BG387)-BW387+BV387,61)) *CI387</f>
        <v>#VALUE!</v>
      </c>
      <c r="CD387" s="176" t="e">
        <f aca="false">BZ387-CA387</f>
        <v>#VALUE!</v>
      </c>
      <c r="CE387" s="187" t="e">
        <f aca="false">CB387-CC387</f>
        <v>#VALUE!</v>
      </c>
      <c r="CI387" s="178" t="n">
        <f aca="false">$CI$7</f>
        <v>0.1</v>
      </c>
      <c r="CL387" s="23" t="n">
        <f aca="false">CL383</f>
        <v>0.25</v>
      </c>
    </row>
    <row r="388" customFormat="false" ht="13.25" hidden="false" customHeight="true" outlineLevel="0" collapsed="false">
      <c r="A388" s="151" t="s">
        <v>483</v>
      </c>
      <c r="B388" s="152" t="n">
        <v>5.7</v>
      </c>
      <c r="C388" s="152" t="n">
        <v>759.1</v>
      </c>
      <c r="D388" s="153" t="n">
        <v>100</v>
      </c>
      <c r="E388" s="154" t="s">
        <v>107</v>
      </c>
      <c r="F388" s="153" t="n">
        <v>1.5</v>
      </c>
      <c r="G388" s="115" t="n">
        <v>0.9</v>
      </c>
      <c r="H388" s="116" t="n">
        <f aca="false">RANDBETWEEN(80,100)/100</f>
        <v>0.84</v>
      </c>
      <c r="I388" s="117"/>
      <c r="J388" s="118"/>
      <c r="K388" s="119"/>
      <c r="L388" s="118"/>
      <c r="M388" s="179"/>
      <c r="Q388" s="151" t="s">
        <v>483</v>
      </c>
      <c r="R388" s="152" t="n">
        <v>-3.3</v>
      </c>
      <c r="S388" s="152" t="n">
        <v>745.9</v>
      </c>
      <c r="T388" s="153" t="n">
        <v>91</v>
      </c>
      <c r="U388" s="154" t="s">
        <v>91</v>
      </c>
      <c r="V388" s="153" t="n">
        <v>1</v>
      </c>
      <c r="W388" s="115" t="n">
        <v>0.9</v>
      </c>
      <c r="X388" s="116" t="n">
        <f aca="false">RANDBETWEEN(80,100)/100</f>
        <v>0.9</v>
      </c>
      <c r="Y388" s="117"/>
      <c r="Z388" s="118"/>
      <c r="AA388" s="119"/>
      <c r="AB388" s="123"/>
      <c r="AC388" s="124"/>
      <c r="AG388" s="186"/>
      <c r="BO388" s="202"/>
      <c r="BT388" s="82" t="s">
        <v>79</v>
      </c>
      <c r="BU388" s="158"/>
      <c r="BV388" s="140" t="n">
        <f aca="false">QUOTIENT(BW388,$BW$5)</f>
        <v>95</v>
      </c>
      <c r="BW388" s="17" t="n">
        <v>380</v>
      </c>
      <c r="BX388" s="141" t="n">
        <f aca="false">DATE(2023,2,(1-QUOTIENT(BW388,$BW$5)))</f>
        <v>44863</v>
      </c>
      <c r="BY388" s="190" t="s">
        <v>80</v>
      </c>
      <c r="BZ388" s="143" t="e">
        <f aca="true">INDIRECT( ADDRESS(CELL("строка",BG388)-BW388+BV388,68)) * CL388</f>
        <v>#VALUE!</v>
      </c>
      <c r="CA388" s="144" t="e">
        <f aca="true">INDIRECT( ADDRESS(CELL("строка",BG388)-BW388+BV388,59)) *CI388</f>
        <v>#VALUE!</v>
      </c>
      <c r="CB388" s="145" t="e">
        <f aca="true">INDIRECT( ADDRESS(CELL("строка",BG388)-BW388+BV388,69)) * CL388</f>
        <v>#VALUE!</v>
      </c>
      <c r="CC388" s="146" t="e">
        <f aca="true">INDIRECT( ADDRESS(CELL("строка",BG388)-BW388+BV388,61)) *CI388</f>
        <v>#VALUE!</v>
      </c>
      <c r="CD388" s="147" t="e">
        <f aca="false">BZ388-CA388</f>
        <v>#VALUE!</v>
      </c>
      <c r="CE388" s="188" t="e">
        <f aca="false">CB388-CC388</f>
        <v>#VALUE!</v>
      </c>
      <c r="CI388" s="22" t="n">
        <f aca="false">$CI$4</f>
        <v>0.2</v>
      </c>
      <c r="CL388" s="23" t="n">
        <f aca="false">CL384</f>
        <v>0.25</v>
      </c>
    </row>
    <row r="389" customFormat="false" ht="13.25" hidden="false" customHeight="true" outlineLevel="0" collapsed="false">
      <c r="A389" s="151" t="s">
        <v>484</v>
      </c>
      <c r="B389" s="152" t="n">
        <v>5.3</v>
      </c>
      <c r="C389" s="152" t="n">
        <v>758.8</v>
      </c>
      <c r="D389" s="153" t="n">
        <v>93</v>
      </c>
      <c r="E389" s="154" t="s">
        <v>107</v>
      </c>
      <c r="F389" s="153" t="n">
        <v>4.5</v>
      </c>
      <c r="G389" s="115" t="n">
        <v>0.9</v>
      </c>
      <c r="H389" s="116" t="n">
        <f aca="false">RANDBETWEEN(80,100)/100</f>
        <v>0.88</v>
      </c>
      <c r="I389" s="117"/>
      <c r="J389" s="118"/>
      <c r="K389" s="119"/>
      <c r="L389" s="118"/>
      <c r="M389" s="179"/>
      <c r="Q389" s="151" t="s">
        <v>484</v>
      </c>
      <c r="R389" s="152" t="n">
        <v>-4.4</v>
      </c>
      <c r="S389" s="152" t="n">
        <v>746.6</v>
      </c>
      <c r="T389" s="153" t="n">
        <v>92</v>
      </c>
      <c r="U389" s="154" t="s">
        <v>78</v>
      </c>
      <c r="V389" s="153" t="n">
        <v>3</v>
      </c>
      <c r="W389" s="115" t="n">
        <v>0.9</v>
      </c>
      <c r="X389" s="116" t="n">
        <f aca="false">RANDBETWEEN(80,100)/100</f>
        <v>1</v>
      </c>
      <c r="Y389" s="117"/>
      <c r="Z389" s="118"/>
      <c r="AA389" s="119"/>
      <c r="AB389" s="123"/>
      <c r="AC389" s="124"/>
      <c r="AG389" s="186"/>
      <c r="BO389" s="202"/>
      <c r="BT389" s="82"/>
      <c r="BU389" s="158"/>
      <c r="BV389" s="140" t="n">
        <f aca="false">QUOTIENT(BW389,$BW$5)</f>
        <v>95</v>
      </c>
      <c r="BW389" s="17" t="n">
        <v>381</v>
      </c>
      <c r="BX389" s="141"/>
      <c r="BY389" s="191" t="s">
        <v>84</v>
      </c>
      <c r="BZ389" s="160" t="e">
        <f aca="true">INDIRECT( ADDRESS(CELL("строка",BG389)-BW389+BV389,68)) * CL389</f>
        <v>#VALUE!</v>
      </c>
      <c r="CA389" s="161" t="e">
        <f aca="true">INDIRECT( ADDRESS(CELL("строка",BG389)-BW389+BV389,59)) *CI389</f>
        <v>#VALUE!</v>
      </c>
      <c r="CB389" s="162" t="e">
        <f aca="true">INDIRECT( ADDRESS(CELL("строка",BG389)-BW389+BV389,69)) * CL389</f>
        <v>#VALUE!</v>
      </c>
      <c r="CC389" s="163" t="e">
        <f aca="true">INDIRECT( ADDRESS(CELL("строка",BG389)-BW389+BV389,61)) *CI389</f>
        <v>#VALUE!</v>
      </c>
      <c r="CD389" s="164" t="e">
        <f aca="false">BZ389-CA389</f>
        <v>#VALUE!</v>
      </c>
      <c r="CE389" s="189" t="e">
        <f aca="false">CB389-CC389</f>
        <v>#VALUE!</v>
      </c>
      <c r="CI389" s="22" t="n">
        <f aca="false">$CI$5</f>
        <v>0.3</v>
      </c>
      <c r="CL389" s="23" t="n">
        <f aca="false">CL385</f>
        <v>0.25</v>
      </c>
    </row>
    <row r="390" customFormat="false" ht="13.25" hidden="false" customHeight="true" outlineLevel="0" collapsed="false">
      <c r="A390" s="151" t="s">
        <v>485</v>
      </c>
      <c r="B390" s="152" t="n">
        <v>5.7</v>
      </c>
      <c r="C390" s="152" t="n">
        <v>759.2</v>
      </c>
      <c r="D390" s="153" t="n">
        <v>86</v>
      </c>
      <c r="E390" s="154" t="s">
        <v>83</v>
      </c>
      <c r="F390" s="153" t="n">
        <v>4.5</v>
      </c>
      <c r="G390" s="115" t="n">
        <v>0.9</v>
      </c>
      <c r="H390" s="116" t="n">
        <f aca="false">RANDBETWEEN(80,100)/100</f>
        <v>1</v>
      </c>
      <c r="I390" s="117" t="n">
        <v>0.366122685185185</v>
      </c>
      <c r="J390" s="118" t="n">
        <v>0.366122685185185</v>
      </c>
      <c r="K390" s="119" t="n">
        <f aca="false">(J390 * 24) * $B$3 * $F$3 * (1 - 0.7*AVERAGE(G390:G397)) * AVERAGE(H390:H397)</f>
        <v>4317.9045</v>
      </c>
      <c r="L390" s="118" t="n">
        <f aca="false">IF(AVERAGE(F390:F397)&gt; $J$3, $B$4*$F$4*AVERAGE(F390:F397)/$B$5*24*AVERAGE(H390:H397), $B$4*$F$4*AVERAGE(F390:F397)/$B$5*24*AVERAGE(H390:H397) * 0.2)</f>
        <v>30576</v>
      </c>
      <c r="M390" s="179" t="n">
        <f aca="false">K390+L390</f>
        <v>34893.9045</v>
      </c>
      <c r="Q390" s="151" t="s">
        <v>485</v>
      </c>
      <c r="R390" s="152" t="n">
        <v>-6.3</v>
      </c>
      <c r="S390" s="152" t="n">
        <v>748.5</v>
      </c>
      <c r="T390" s="153" t="n">
        <v>93</v>
      </c>
      <c r="U390" s="154" t="s">
        <v>78</v>
      </c>
      <c r="V390" s="153" t="n">
        <v>3</v>
      </c>
      <c r="W390" s="115" t="n">
        <v>0.9</v>
      </c>
      <c r="X390" s="116" t="n">
        <f aca="false">RANDBETWEEN(80,100)/100</f>
        <v>0.93</v>
      </c>
      <c r="Y390" s="117" t="n">
        <v>0.293784722222222</v>
      </c>
      <c r="Z390" s="118" t="n">
        <v>0.293784722222222</v>
      </c>
      <c r="AA390" s="119" t="n">
        <f aca="false">(Z390 * 24) * $B$3 * $F$3 * (1 - 0.7 * AVERAGE(W390:W397)) * AVERAGE(X390:X397)</f>
        <v>2948.23545</v>
      </c>
      <c r="AB390" s="123" t="n">
        <f aca="false">IF(AVERAGE(V390:V397)&gt; $J$3, $B$4*$F$4*AVERAGE(V390:V397)/$B$5*24*AVERAGE(X390:X397), $B$4*$F$4*AVERAGE(V390:V397)/$B$5*24*AVERAGE(X390:X397) * 0.2)</f>
        <v>1030.4</v>
      </c>
      <c r="AC390" s="124" t="n">
        <f aca="false">AA390+AB390</f>
        <v>3978.63545</v>
      </c>
      <c r="AG390" s="186"/>
      <c r="BO390" s="202"/>
      <c r="BT390" s="82"/>
      <c r="BU390" s="158"/>
      <c r="BV390" s="140" t="n">
        <f aca="false">QUOTIENT(BW390,$BW$5)</f>
        <v>95</v>
      </c>
      <c r="BW390" s="17" t="n">
        <v>382</v>
      </c>
      <c r="BX390" s="141"/>
      <c r="BY390" s="191" t="s">
        <v>58</v>
      </c>
      <c r="BZ390" s="160" t="e">
        <f aca="true">INDIRECT( ADDRESS(CELL("строка",BG390)-BW390+BV390,68)) * CL390</f>
        <v>#VALUE!</v>
      </c>
      <c r="CA390" s="161" t="e">
        <f aca="true">INDIRECT( ADDRESS(CELL("строка",BG390)-BW390+BV390,59)) *CI390</f>
        <v>#VALUE!</v>
      </c>
      <c r="CB390" s="162" t="e">
        <f aca="true">INDIRECT( ADDRESS(CELL("строка",BG390)-BW390+BV390,69)) * CL390</f>
        <v>#VALUE!</v>
      </c>
      <c r="CC390" s="163" t="e">
        <f aca="true">INDIRECT( ADDRESS(CELL("строка",BG390)-BW390+BV390,61)) *CI390</f>
        <v>#VALUE!</v>
      </c>
      <c r="CD390" s="164" t="e">
        <f aca="false">BZ390-CA390</f>
        <v>#VALUE!</v>
      </c>
      <c r="CE390" s="189" t="e">
        <f aca="false">CB390-CC390</f>
        <v>#VALUE!</v>
      </c>
      <c r="CI390" s="22" t="n">
        <f aca="false">$CI$6</f>
        <v>0.4</v>
      </c>
      <c r="CL390" s="23" t="n">
        <f aca="false">CL386</f>
        <v>0.25</v>
      </c>
    </row>
    <row r="391" customFormat="false" ht="13.25" hidden="false" customHeight="true" outlineLevel="0" collapsed="false">
      <c r="A391" s="151" t="s">
        <v>486</v>
      </c>
      <c r="B391" s="152" t="n">
        <v>6.5</v>
      </c>
      <c r="C391" s="152" t="n">
        <v>759.5</v>
      </c>
      <c r="D391" s="153" t="n">
        <v>87</v>
      </c>
      <c r="E391" s="154" t="s">
        <v>107</v>
      </c>
      <c r="F391" s="153" t="n">
        <v>6</v>
      </c>
      <c r="G391" s="115" t="n">
        <v>0.9</v>
      </c>
      <c r="H391" s="116" t="n">
        <f aca="false">RANDBETWEEN(80,100)/100</f>
        <v>0.91</v>
      </c>
      <c r="I391" s="117"/>
      <c r="J391" s="118"/>
      <c r="K391" s="119"/>
      <c r="L391" s="118"/>
      <c r="M391" s="179"/>
      <c r="Q391" s="151" t="s">
        <v>486</v>
      </c>
      <c r="R391" s="152" t="n">
        <v>-5.5</v>
      </c>
      <c r="S391" s="152" t="n">
        <v>750.5</v>
      </c>
      <c r="T391" s="153" t="n">
        <v>74</v>
      </c>
      <c r="U391" s="154" t="s">
        <v>78</v>
      </c>
      <c r="V391" s="153" t="n">
        <v>2</v>
      </c>
      <c r="W391" s="115" t="n">
        <v>0.9</v>
      </c>
      <c r="X391" s="116" t="n">
        <f aca="false">RANDBETWEEN(80,100)/100</f>
        <v>0.89</v>
      </c>
      <c r="Y391" s="117"/>
      <c r="Z391" s="118"/>
      <c r="AA391" s="119"/>
      <c r="AB391" s="123"/>
      <c r="AC391" s="124"/>
      <c r="AG391" s="186"/>
      <c r="BO391" s="202"/>
      <c r="BT391" s="82" t="e">
        <f aca="false">IF(SUM(CD388:CD391) &gt; 0,0,(SUM(CD388:CD391))/(-$BM$10*1000))</f>
        <v>#VALUE!</v>
      </c>
      <c r="BU391" s="158" t="e">
        <f aca="false">IF(SUM(CE388:CE391) &gt; 0,0,(SUM(CE388:CE391))/(-$BM$10*1000))</f>
        <v>#VALUE!</v>
      </c>
      <c r="BV391" s="140" t="n">
        <f aca="false">QUOTIENT(BW391,$BW$5)</f>
        <v>95</v>
      </c>
      <c r="BW391" s="17" t="n">
        <v>383</v>
      </c>
      <c r="BX391" s="141"/>
      <c r="BY391" s="192" t="s">
        <v>75</v>
      </c>
      <c r="BZ391" s="172" t="e">
        <f aca="true">INDIRECT( ADDRESS(CELL("строка",BG391)-BW391+BV391,68)) * CL391</f>
        <v>#VALUE!</v>
      </c>
      <c r="CA391" s="173" t="e">
        <f aca="true">INDIRECT( ADDRESS(CELL("строка",BG391)-BW391+BV391,59)) * CI391</f>
        <v>#VALUE!</v>
      </c>
      <c r="CB391" s="174" t="e">
        <f aca="true">INDIRECT( ADDRESS(CELL("строка",BG391)-BW391+BV391,69)) * CL391</f>
        <v>#VALUE!</v>
      </c>
      <c r="CC391" s="175" t="e">
        <f aca="true">INDIRECT( ADDRESS(CELL("строка",BG391)-BW391+BV391,61)) *CI391</f>
        <v>#VALUE!</v>
      </c>
      <c r="CD391" s="176" t="e">
        <f aca="false">BZ391-CA391</f>
        <v>#VALUE!</v>
      </c>
      <c r="CE391" s="187" t="e">
        <f aca="false">CB391-CC391</f>
        <v>#VALUE!</v>
      </c>
      <c r="CI391" s="178" t="n">
        <f aca="false">$CI$7</f>
        <v>0.1</v>
      </c>
      <c r="CL391" s="23" t="n">
        <f aca="false">CL387</f>
        <v>0.25</v>
      </c>
    </row>
    <row r="392" customFormat="false" ht="13.25" hidden="false" customHeight="true" outlineLevel="0" collapsed="false">
      <c r="A392" s="151" t="s">
        <v>487</v>
      </c>
      <c r="B392" s="152" t="n">
        <v>6</v>
      </c>
      <c r="C392" s="152" t="n">
        <v>760.4</v>
      </c>
      <c r="D392" s="153" t="n">
        <v>98</v>
      </c>
      <c r="E392" s="154" t="s">
        <v>107</v>
      </c>
      <c r="F392" s="153" t="n">
        <v>4.5</v>
      </c>
      <c r="G392" s="115" t="n">
        <v>0.9</v>
      </c>
      <c r="H392" s="116" t="n">
        <f aca="false">RANDBETWEEN(80,100)/100</f>
        <v>0.91</v>
      </c>
      <c r="I392" s="117"/>
      <c r="J392" s="118"/>
      <c r="K392" s="119"/>
      <c r="L392" s="118"/>
      <c r="M392" s="179"/>
      <c r="Q392" s="151" t="s">
        <v>487</v>
      </c>
      <c r="R392" s="152" t="n">
        <v>-5</v>
      </c>
      <c r="S392" s="152" t="n">
        <v>751.9</v>
      </c>
      <c r="T392" s="153" t="n">
        <v>82</v>
      </c>
      <c r="U392" s="154" t="s">
        <v>78</v>
      </c>
      <c r="V392" s="153" t="n">
        <v>1</v>
      </c>
      <c r="W392" s="115" t="n">
        <v>0.9</v>
      </c>
      <c r="X392" s="116" t="n">
        <f aca="false">RANDBETWEEN(80,100)/100</f>
        <v>0.99</v>
      </c>
      <c r="Y392" s="117"/>
      <c r="Z392" s="118"/>
      <c r="AA392" s="119"/>
      <c r="AB392" s="123"/>
      <c r="AC392" s="124"/>
      <c r="AG392" s="186"/>
      <c r="BO392" s="202"/>
      <c r="BT392" s="82" t="s">
        <v>79</v>
      </c>
      <c r="BU392" s="158"/>
      <c r="BV392" s="140" t="n">
        <f aca="false">QUOTIENT(BW392,$BW$5)</f>
        <v>96</v>
      </c>
      <c r="BW392" s="17" t="n">
        <v>384</v>
      </c>
      <c r="BX392" s="141" t="n">
        <f aca="false">DATE(2023,2,(1-QUOTIENT(BW392,$BW$5)))</f>
        <v>44862</v>
      </c>
      <c r="BY392" s="190" t="s">
        <v>80</v>
      </c>
      <c r="BZ392" s="143" t="e">
        <f aca="true">INDIRECT( ADDRESS(CELL("строка",BG392)-BW392+BV392,68)) * CL392</f>
        <v>#VALUE!</v>
      </c>
      <c r="CA392" s="144" t="e">
        <f aca="true">INDIRECT( ADDRESS(CELL("строка",BG392)-BW392+BV392,59)) *CI392</f>
        <v>#VALUE!</v>
      </c>
      <c r="CB392" s="145" t="e">
        <f aca="true">INDIRECT( ADDRESS(CELL("строка",BG392)-BW392+BV392,69)) * CL392</f>
        <v>#VALUE!</v>
      </c>
      <c r="CC392" s="146" t="e">
        <f aca="true">INDIRECT( ADDRESS(CELL("строка",BG392)-BW392+BV392,61)) *CI392</f>
        <v>#VALUE!</v>
      </c>
      <c r="CD392" s="147" t="e">
        <f aca="false">BZ392-CA392</f>
        <v>#VALUE!</v>
      </c>
      <c r="CE392" s="188" t="e">
        <f aca="false">CB392-CC392</f>
        <v>#VALUE!</v>
      </c>
      <c r="CI392" s="22" t="n">
        <f aca="false">$CI$4</f>
        <v>0.2</v>
      </c>
      <c r="CL392" s="23" t="n">
        <f aca="false">CL388</f>
        <v>0.25</v>
      </c>
    </row>
    <row r="393" customFormat="false" ht="13.25" hidden="false" customHeight="true" outlineLevel="0" collapsed="false">
      <c r="A393" s="151" t="s">
        <v>488</v>
      </c>
      <c r="B393" s="152" t="n">
        <v>4.6</v>
      </c>
      <c r="C393" s="152" t="n">
        <v>761.6</v>
      </c>
      <c r="D393" s="153" t="n">
        <v>88</v>
      </c>
      <c r="E393" s="154" t="s">
        <v>107</v>
      </c>
      <c r="F393" s="153" t="n">
        <v>7.5</v>
      </c>
      <c r="G393" s="115" t="n">
        <v>0.75</v>
      </c>
      <c r="H393" s="116" t="n">
        <f aca="false">RANDBETWEEN(80,100)/100</f>
        <v>0.92</v>
      </c>
      <c r="I393" s="117"/>
      <c r="J393" s="118"/>
      <c r="K393" s="119"/>
      <c r="L393" s="118"/>
      <c r="M393" s="179"/>
      <c r="Q393" s="151" t="s">
        <v>488</v>
      </c>
      <c r="R393" s="152" t="n">
        <v>-5.6</v>
      </c>
      <c r="S393" s="152" t="n">
        <v>752.6</v>
      </c>
      <c r="T393" s="153" t="n">
        <v>85</v>
      </c>
      <c r="U393" s="154" t="s">
        <v>91</v>
      </c>
      <c r="V393" s="153" t="n">
        <v>1</v>
      </c>
      <c r="W393" s="115" t="n">
        <v>0.95</v>
      </c>
      <c r="X393" s="116" t="n">
        <f aca="false">RANDBETWEEN(80,100)/100</f>
        <v>0.95</v>
      </c>
      <c r="Y393" s="117"/>
      <c r="Z393" s="118"/>
      <c r="AA393" s="119"/>
      <c r="AB393" s="123"/>
      <c r="AC393" s="124"/>
      <c r="AG393" s="186"/>
      <c r="BO393" s="202"/>
      <c r="BT393" s="82"/>
      <c r="BU393" s="158"/>
      <c r="BV393" s="140" t="n">
        <f aca="false">QUOTIENT(BW393,$BW$5)</f>
        <v>96</v>
      </c>
      <c r="BW393" s="17" t="n">
        <v>385</v>
      </c>
      <c r="BX393" s="141"/>
      <c r="BY393" s="191" t="s">
        <v>84</v>
      </c>
      <c r="BZ393" s="160" t="e">
        <f aca="true">INDIRECT( ADDRESS(CELL("строка",BG393)-BW393+BV393,68)) * CL393</f>
        <v>#VALUE!</v>
      </c>
      <c r="CA393" s="161" t="e">
        <f aca="true">INDIRECT( ADDRESS(CELL("строка",BG393)-BW393+BV393,59)) *CI393</f>
        <v>#VALUE!</v>
      </c>
      <c r="CB393" s="162" t="e">
        <f aca="true">INDIRECT( ADDRESS(CELL("строка",BG393)-BW393+BV393,69)) * CL393</f>
        <v>#VALUE!</v>
      </c>
      <c r="CC393" s="163" t="e">
        <f aca="true">INDIRECT( ADDRESS(CELL("строка",BG393)-BW393+BV393,61)) *CI393</f>
        <v>#VALUE!</v>
      </c>
      <c r="CD393" s="164" t="e">
        <f aca="false">BZ393-CA393</f>
        <v>#VALUE!</v>
      </c>
      <c r="CE393" s="189" t="e">
        <f aca="false">CB393-CC393</f>
        <v>#VALUE!</v>
      </c>
      <c r="CI393" s="22" t="n">
        <f aca="false">$CI$5</f>
        <v>0.3</v>
      </c>
      <c r="CL393" s="23" t="n">
        <f aca="false">CL389</f>
        <v>0.25</v>
      </c>
    </row>
    <row r="394" customFormat="false" ht="13.25" hidden="false" customHeight="true" outlineLevel="0" collapsed="false">
      <c r="A394" s="151" t="s">
        <v>489</v>
      </c>
      <c r="B394" s="152" t="n">
        <v>1.9</v>
      </c>
      <c r="C394" s="152" t="n">
        <v>762.7</v>
      </c>
      <c r="D394" s="153" t="n">
        <v>93</v>
      </c>
      <c r="E394" s="154" t="s">
        <v>107</v>
      </c>
      <c r="F394" s="153" t="n">
        <v>7.5</v>
      </c>
      <c r="G394" s="115" t="n">
        <v>0.9</v>
      </c>
      <c r="H394" s="116" t="n">
        <f aca="false">RANDBETWEEN(80,100)/100</f>
        <v>0.93</v>
      </c>
      <c r="I394" s="117"/>
      <c r="J394" s="118"/>
      <c r="K394" s="119"/>
      <c r="L394" s="118"/>
      <c r="M394" s="179"/>
      <c r="Q394" s="151" t="s">
        <v>489</v>
      </c>
      <c r="R394" s="152" t="n">
        <v>-4.4</v>
      </c>
      <c r="S394" s="152" t="n">
        <v>751.9</v>
      </c>
      <c r="T394" s="153" t="n">
        <v>83</v>
      </c>
      <c r="U394" s="154" t="n">
        <v>0</v>
      </c>
      <c r="V394" s="153" t="n">
        <v>0</v>
      </c>
      <c r="W394" s="115" t="n">
        <v>0.9</v>
      </c>
      <c r="X394" s="116" t="n">
        <f aca="false">RANDBETWEEN(80,100)/100</f>
        <v>0.94</v>
      </c>
      <c r="Y394" s="117"/>
      <c r="Z394" s="118"/>
      <c r="AA394" s="119"/>
      <c r="AB394" s="123"/>
      <c r="AC394" s="124"/>
      <c r="AG394" s="186"/>
      <c r="BO394" s="202"/>
      <c r="BT394" s="82"/>
      <c r="BU394" s="158"/>
      <c r="BV394" s="140" t="n">
        <f aca="false">QUOTIENT(BW394,$BW$5)</f>
        <v>96</v>
      </c>
      <c r="BW394" s="17" t="n">
        <v>386</v>
      </c>
      <c r="BX394" s="141"/>
      <c r="BY394" s="191" t="s">
        <v>58</v>
      </c>
      <c r="BZ394" s="160" t="e">
        <f aca="true">INDIRECT( ADDRESS(CELL("строка",BG394)-BW394+BV394,68)) * CL394</f>
        <v>#VALUE!</v>
      </c>
      <c r="CA394" s="161" t="e">
        <f aca="true">INDIRECT( ADDRESS(CELL("строка",BG394)-BW394+BV394,59)) *CI394</f>
        <v>#VALUE!</v>
      </c>
      <c r="CB394" s="162" t="e">
        <f aca="true">INDIRECT( ADDRESS(CELL("строка",BG394)-BW394+BV394,69)) * CL394</f>
        <v>#VALUE!</v>
      </c>
      <c r="CC394" s="163" t="e">
        <f aca="true">INDIRECT( ADDRESS(CELL("строка",BG394)-BW394+BV394,61)) *CI394</f>
        <v>#VALUE!</v>
      </c>
      <c r="CD394" s="164" t="e">
        <f aca="false">BZ394-CA394</f>
        <v>#VALUE!</v>
      </c>
      <c r="CE394" s="189" t="e">
        <f aca="false">CB394-CC394</f>
        <v>#VALUE!</v>
      </c>
      <c r="CI394" s="22" t="n">
        <f aca="false">$CI$6</f>
        <v>0.4</v>
      </c>
      <c r="CL394" s="23" t="n">
        <f aca="false">CL390</f>
        <v>0.25</v>
      </c>
    </row>
    <row r="395" customFormat="false" ht="13.25" hidden="false" customHeight="true" outlineLevel="0" collapsed="false">
      <c r="A395" s="151" t="s">
        <v>490</v>
      </c>
      <c r="B395" s="152" t="n">
        <v>1</v>
      </c>
      <c r="C395" s="152" t="n">
        <v>764.6</v>
      </c>
      <c r="D395" s="153" t="n">
        <v>82</v>
      </c>
      <c r="E395" s="154" t="s">
        <v>83</v>
      </c>
      <c r="F395" s="153" t="n">
        <v>3</v>
      </c>
      <c r="G395" s="182" t="s">
        <v>110</v>
      </c>
      <c r="H395" s="116" t="n">
        <f aca="false">RANDBETWEEN(80,100)/100</f>
        <v>0.86</v>
      </c>
      <c r="I395" s="117"/>
      <c r="J395" s="118"/>
      <c r="K395" s="119"/>
      <c r="L395" s="118"/>
      <c r="M395" s="179"/>
      <c r="Q395" s="151" t="s">
        <v>490</v>
      </c>
      <c r="R395" s="152" t="n">
        <v>-5.3</v>
      </c>
      <c r="S395" s="152" t="n">
        <v>751</v>
      </c>
      <c r="T395" s="153" t="n">
        <v>88</v>
      </c>
      <c r="U395" s="154" t="n">
        <v>0</v>
      </c>
      <c r="V395" s="153" t="n">
        <v>0</v>
      </c>
      <c r="W395" s="115" t="n">
        <v>0.9</v>
      </c>
      <c r="X395" s="116" t="n">
        <f aca="false">RANDBETWEEN(80,100)/100</f>
        <v>0.84</v>
      </c>
      <c r="Y395" s="117"/>
      <c r="Z395" s="118"/>
      <c r="AA395" s="119"/>
      <c r="AB395" s="123"/>
      <c r="AC395" s="124"/>
      <c r="AG395" s="186"/>
      <c r="BO395" s="202"/>
      <c r="BT395" s="82" t="e">
        <f aca="false">IF(SUM(CD392:CD395) &gt; 0,0,(SUM(CD392:CD395))/(-$BM$10*1000))</f>
        <v>#VALUE!</v>
      </c>
      <c r="BU395" s="158" t="e">
        <f aca="false">IF(SUM(CE392:CE395) &gt; 0,0,(SUM(CE392:CE395))/(-$BM$10*1000))</f>
        <v>#VALUE!</v>
      </c>
      <c r="BV395" s="140" t="n">
        <f aca="false">QUOTIENT(BW395,$BW$5)</f>
        <v>96</v>
      </c>
      <c r="BW395" s="17" t="n">
        <v>387</v>
      </c>
      <c r="BX395" s="141"/>
      <c r="BY395" s="192" t="s">
        <v>75</v>
      </c>
      <c r="BZ395" s="172" t="e">
        <f aca="true">INDIRECT( ADDRESS(CELL("строка",BG395)-BW395+BV395,68)) * CL395</f>
        <v>#VALUE!</v>
      </c>
      <c r="CA395" s="173" t="e">
        <f aca="true">INDIRECT( ADDRESS(CELL("строка",BG395)-BW395+BV395,59)) * CI395</f>
        <v>#VALUE!</v>
      </c>
      <c r="CB395" s="174" t="e">
        <f aca="true">INDIRECT( ADDRESS(CELL("строка",BG395)-BW395+BV395,69)) * CL395</f>
        <v>#VALUE!</v>
      </c>
      <c r="CC395" s="175" t="e">
        <f aca="true">INDIRECT( ADDRESS(CELL("строка",BG395)-BW395+BV395,61)) *CI395</f>
        <v>#VALUE!</v>
      </c>
      <c r="CD395" s="176" t="e">
        <f aca="false">BZ395-CA395</f>
        <v>#VALUE!</v>
      </c>
      <c r="CE395" s="187" t="e">
        <f aca="false">CB395-CC395</f>
        <v>#VALUE!</v>
      </c>
      <c r="CI395" s="178" t="n">
        <f aca="false">$CI$7</f>
        <v>0.1</v>
      </c>
      <c r="CL395" s="23" t="n">
        <f aca="false">CL391</f>
        <v>0.25</v>
      </c>
    </row>
    <row r="396" customFormat="false" ht="13.25" hidden="false" customHeight="true" outlineLevel="0" collapsed="false">
      <c r="A396" s="151" t="s">
        <v>491</v>
      </c>
      <c r="B396" s="152" t="n">
        <v>0.6</v>
      </c>
      <c r="C396" s="152" t="n">
        <v>764.2</v>
      </c>
      <c r="D396" s="153" t="n">
        <v>88</v>
      </c>
      <c r="E396" s="154" t="s">
        <v>83</v>
      </c>
      <c r="F396" s="153" t="n">
        <v>6</v>
      </c>
      <c r="G396" s="115" t="n">
        <v>0.9</v>
      </c>
      <c r="H396" s="116" t="n">
        <f aca="false">RANDBETWEEN(80,100)/100</f>
        <v>0.94</v>
      </c>
      <c r="I396" s="117"/>
      <c r="J396" s="118"/>
      <c r="K396" s="119"/>
      <c r="L396" s="118"/>
      <c r="M396" s="179"/>
      <c r="Q396" s="151" t="s">
        <v>491</v>
      </c>
      <c r="R396" s="152" t="n">
        <v>-4.6</v>
      </c>
      <c r="S396" s="152" t="n">
        <v>750.1</v>
      </c>
      <c r="T396" s="153" t="n">
        <v>84</v>
      </c>
      <c r="U396" s="154" t="n">
        <v>0</v>
      </c>
      <c r="V396" s="153" t="n">
        <v>0</v>
      </c>
      <c r="W396" s="115" t="n">
        <v>0.75</v>
      </c>
      <c r="X396" s="116" t="n">
        <f aca="false">RANDBETWEEN(80,100)/100</f>
        <v>0.93</v>
      </c>
      <c r="Y396" s="117"/>
      <c r="Z396" s="118"/>
      <c r="AA396" s="119"/>
      <c r="AB396" s="123"/>
      <c r="AC396" s="124"/>
      <c r="AG396" s="186"/>
      <c r="BO396" s="202"/>
      <c r="BT396" s="82" t="s">
        <v>79</v>
      </c>
      <c r="BU396" s="158"/>
      <c r="BV396" s="140" t="n">
        <f aca="false">QUOTIENT(BW396,$BW$5)</f>
        <v>97</v>
      </c>
      <c r="BW396" s="17" t="n">
        <v>388</v>
      </c>
      <c r="BX396" s="141" t="n">
        <f aca="false">DATE(2023,2,(1-QUOTIENT(BW396,$BW$5)))</f>
        <v>44861</v>
      </c>
      <c r="BY396" s="190" t="s">
        <v>80</v>
      </c>
      <c r="BZ396" s="143" t="e">
        <f aca="true">INDIRECT( ADDRESS(CELL("строка",BG396)-BW396+BV396,68)) * CL396</f>
        <v>#VALUE!</v>
      </c>
      <c r="CA396" s="144" t="e">
        <f aca="true">INDIRECT( ADDRESS(CELL("строка",BG396)-BW396+BV396,59)) *CI396</f>
        <v>#VALUE!</v>
      </c>
      <c r="CB396" s="145" t="e">
        <f aca="true">INDIRECT( ADDRESS(CELL("строка",BG396)-BW396+BV396,69)) * CL396</f>
        <v>#VALUE!</v>
      </c>
      <c r="CC396" s="146" t="e">
        <f aca="true">INDIRECT( ADDRESS(CELL("строка",BG396)-BW396+BV396,61)) *CI396</f>
        <v>#VALUE!</v>
      </c>
      <c r="CD396" s="147" t="e">
        <f aca="false">BZ396-CA396</f>
        <v>#VALUE!</v>
      </c>
      <c r="CE396" s="188" t="e">
        <f aca="false">CB396-CC396</f>
        <v>#VALUE!</v>
      </c>
      <c r="CI396" s="22" t="n">
        <f aca="false">$CI$4</f>
        <v>0.2</v>
      </c>
      <c r="CL396" s="23" t="n">
        <f aca="false">CL392</f>
        <v>0.25</v>
      </c>
    </row>
    <row r="397" customFormat="false" ht="13.25" hidden="false" customHeight="true" outlineLevel="0" collapsed="false">
      <c r="A397" s="151" t="s">
        <v>492</v>
      </c>
      <c r="B397" s="152" t="n">
        <v>-0.2</v>
      </c>
      <c r="C397" s="152" t="n">
        <v>764.4</v>
      </c>
      <c r="D397" s="153" t="n">
        <v>100</v>
      </c>
      <c r="E397" s="154" t="s">
        <v>83</v>
      </c>
      <c r="F397" s="153" t="n">
        <v>3</v>
      </c>
      <c r="G397" s="115" t="n">
        <v>0.25</v>
      </c>
      <c r="H397" s="116" t="n">
        <f aca="false">RANDBETWEEN(80,100)/100</f>
        <v>0.81</v>
      </c>
      <c r="I397" s="117"/>
      <c r="J397" s="118"/>
      <c r="K397" s="119"/>
      <c r="L397" s="118"/>
      <c r="M397" s="179"/>
      <c r="Q397" s="151" t="s">
        <v>492</v>
      </c>
      <c r="R397" s="152" t="n">
        <v>-4.2</v>
      </c>
      <c r="S397" s="152" t="n">
        <v>748.8</v>
      </c>
      <c r="T397" s="153" t="n">
        <v>83</v>
      </c>
      <c r="U397" s="154" t="n">
        <v>0</v>
      </c>
      <c r="V397" s="153" t="n">
        <v>0</v>
      </c>
      <c r="W397" s="115" t="n">
        <v>0.9</v>
      </c>
      <c r="X397" s="116" t="n">
        <f aca="false">RANDBETWEEN(80,100)/100</f>
        <v>0.89</v>
      </c>
      <c r="Y397" s="117"/>
      <c r="Z397" s="118"/>
      <c r="AA397" s="119"/>
      <c r="AB397" s="123"/>
      <c r="AC397" s="124"/>
      <c r="AG397" s="186"/>
      <c r="BO397" s="202"/>
      <c r="BT397" s="82"/>
      <c r="BU397" s="158"/>
      <c r="BV397" s="140" t="n">
        <f aca="false">QUOTIENT(BW397,$BW$5)</f>
        <v>97</v>
      </c>
      <c r="BW397" s="17" t="n">
        <v>389</v>
      </c>
      <c r="BX397" s="141"/>
      <c r="BY397" s="191" t="s">
        <v>84</v>
      </c>
      <c r="BZ397" s="160" t="e">
        <f aca="true">INDIRECT( ADDRESS(CELL("строка",BG397)-BW397+BV397,68)) * CL397</f>
        <v>#VALUE!</v>
      </c>
      <c r="CA397" s="161" t="e">
        <f aca="true">INDIRECT( ADDRESS(CELL("строка",BG397)-BW397+BV397,59)) *CI397</f>
        <v>#VALUE!</v>
      </c>
      <c r="CB397" s="162" t="e">
        <f aca="true">INDIRECT( ADDRESS(CELL("строка",BG397)-BW397+BV397,69)) * CL397</f>
        <v>#VALUE!</v>
      </c>
      <c r="CC397" s="163" t="e">
        <f aca="true">INDIRECT( ADDRESS(CELL("строка",BG397)-BW397+BV397,61)) *CI397</f>
        <v>#VALUE!</v>
      </c>
      <c r="CD397" s="164" t="e">
        <f aca="false">BZ397-CA397</f>
        <v>#VALUE!</v>
      </c>
      <c r="CE397" s="189" t="e">
        <f aca="false">CB397-CC397</f>
        <v>#VALUE!</v>
      </c>
      <c r="CI397" s="22" t="n">
        <f aca="false">$CI$5</f>
        <v>0.3</v>
      </c>
      <c r="CL397" s="23" t="n">
        <f aca="false">CL393</f>
        <v>0.25</v>
      </c>
    </row>
    <row r="398" customFormat="false" ht="13.25" hidden="false" customHeight="true" outlineLevel="0" collapsed="false">
      <c r="A398" s="151" t="s">
        <v>493</v>
      </c>
      <c r="B398" s="152" t="n">
        <v>-0.1</v>
      </c>
      <c r="C398" s="152" t="n">
        <v>764.5</v>
      </c>
      <c r="D398" s="153" t="n">
        <v>100</v>
      </c>
      <c r="E398" s="154" t="s">
        <v>83</v>
      </c>
      <c r="F398" s="153" t="n">
        <v>3</v>
      </c>
      <c r="G398" s="115" t="n">
        <v>0.25</v>
      </c>
      <c r="H398" s="116" t="n">
        <f aca="false">RANDBETWEEN(80,100)/100</f>
        <v>0.99</v>
      </c>
      <c r="I398" s="117" t="n">
        <v>0.366539351851852</v>
      </c>
      <c r="J398" s="118" t="n">
        <v>0.366539351851852</v>
      </c>
      <c r="K398" s="119" t="n">
        <f aca="false">(J398 * 24) * $B$3 * $F$3 * (1 - 0.7*AVERAGE(G398:G405)) * AVERAGE(H398:H405)</f>
        <v>4186.70777708333</v>
      </c>
      <c r="L398" s="118" t="n">
        <f aca="false">IF(AVERAGE(F398:F405)&gt; $J$3, $B$4*$F$4*AVERAGE(F398:F405)/$B$5*24*AVERAGE(H398:H405), $B$4*$F$4*AVERAGE(F398:F405)/$B$5*24*AVERAGE(H398:H405) * 0.2)</f>
        <v>3850.2</v>
      </c>
      <c r="M398" s="179" t="n">
        <f aca="false">K398+L398</f>
        <v>8036.90777708333</v>
      </c>
      <c r="Q398" s="151" t="s">
        <v>493</v>
      </c>
      <c r="R398" s="152" t="n">
        <v>-3.3</v>
      </c>
      <c r="S398" s="152" t="n">
        <v>746.8</v>
      </c>
      <c r="T398" s="153" t="n">
        <v>78</v>
      </c>
      <c r="U398" s="154" t="s">
        <v>101</v>
      </c>
      <c r="V398" s="153" t="n">
        <v>1</v>
      </c>
      <c r="W398" s="115" t="n">
        <v>0.75</v>
      </c>
      <c r="X398" s="116" t="n">
        <f aca="false">RANDBETWEEN(80,100)/100</f>
        <v>0.9</v>
      </c>
      <c r="Y398" s="117" t="n">
        <v>0.294479166666667</v>
      </c>
      <c r="Z398" s="118" t="n">
        <v>0.294479166666667</v>
      </c>
      <c r="AA398" s="119" t="n">
        <f aca="false">(Z398 * 24) * $B$3 * $F$3 * (1 - 0.7 * AVERAGE(W398:W405)) * AVERAGE(X398:X405)</f>
        <v>2934.58501875</v>
      </c>
      <c r="AB398" s="123" t="n">
        <f aca="false">IF(AVERAGE(V398:V405)&gt; $J$3, $B$4*$F$4*AVERAGE(V398:V405)/$B$5*24*AVERAGE(X398:X405), $B$4*$F$4*AVERAGE(V398:V405)/$B$5*24*AVERAGE(X398:X405) * 0.2)</f>
        <v>1294.2</v>
      </c>
      <c r="AC398" s="124" t="n">
        <f aca="false">AA398+AB398</f>
        <v>4228.78501875</v>
      </c>
      <c r="AG398" s="186"/>
      <c r="BO398" s="202"/>
      <c r="BT398" s="82"/>
      <c r="BU398" s="158"/>
      <c r="BV398" s="140" t="n">
        <f aca="false">QUOTIENT(BW398,$BW$5)</f>
        <v>97</v>
      </c>
      <c r="BW398" s="17" t="n">
        <v>390</v>
      </c>
      <c r="BX398" s="141"/>
      <c r="BY398" s="191" t="s">
        <v>58</v>
      </c>
      <c r="BZ398" s="160" t="e">
        <f aca="true">INDIRECT( ADDRESS(CELL("строка",BG398)-BW398+BV398,68)) * CL398</f>
        <v>#VALUE!</v>
      </c>
      <c r="CA398" s="161" t="e">
        <f aca="true">INDIRECT( ADDRESS(CELL("строка",BG398)-BW398+BV398,59)) *CI398</f>
        <v>#VALUE!</v>
      </c>
      <c r="CB398" s="162" t="e">
        <f aca="true">INDIRECT( ADDRESS(CELL("строка",BG398)-BW398+BV398,69)) * CL398</f>
        <v>#VALUE!</v>
      </c>
      <c r="CC398" s="163" t="e">
        <f aca="true">INDIRECT( ADDRESS(CELL("строка",BG398)-BW398+BV398,61)) *CI398</f>
        <v>#VALUE!</v>
      </c>
      <c r="CD398" s="164" t="e">
        <f aca="false">BZ398-CA398</f>
        <v>#VALUE!</v>
      </c>
      <c r="CE398" s="189" t="e">
        <f aca="false">CB398-CC398</f>
        <v>#VALUE!</v>
      </c>
      <c r="CI398" s="22" t="n">
        <f aca="false">$CI$6</f>
        <v>0.4</v>
      </c>
      <c r="CL398" s="23" t="n">
        <f aca="false">CL394</f>
        <v>0.25</v>
      </c>
    </row>
    <row r="399" customFormat="false" ht="13.25" hidden="false" customHeight="true" outlineLevel="0" collapsed="false">
      <c r="A399" s="151" t="s">
        <v>494</v>
      </c>
      <c r="B399" s="152" t="n">
        <v>1</v>
      </c>
      <c r="C399" s="152" t="n">
        <v>764.6</v>
      </c>
      <c r="D399" s="153" t="n">
        <v>82</v>
      </c>
      <c r="E399" s="154" t="s">
        <v>83</v>
      </c>
      <c r="F399" s="153" t="n">
        <v>3</v>
      </c>
      <c r="G399" s="182" t="s">
        <v>110</v>
      </c>
      <c r="H399" s="116" t="n">
        <f aca="false">RANDBETWEEN(80,100)/100</f>
        <v>0.93</v>
      </c>
      <c r="I399" s="117"/>
      <c r="J399" s="118"/>
      <c r="K399" s="119"/>
      <c r="L399" s="118"/>
      <c r="M399" s="179"/>
      <c r="Q399" s="151" t="s">
        <v>494</v>
      </c>
      <c r="R399" s="152" t="n">
        <v>-4.1</v>
      </c>
      <c r="S399" s="152" t="n">
        <v>744.8</v>
      </c>
      <c r="T399" s="153" t="n">
        <v>86</v>
      </c>
      <c r="U399" s="154" t="s">
        <v>101</v>
      </c>
      <c r="V399" s="153" t="n">
        <v>1</v>
      </c>
      <c r="W399" s="182" t="s">
        <v>194</v>
      </c>
      <c r="X399" s="116" t="n">
        <f aca="false">RANDBETWEEN(80,100)/100</f>
        <v>0.8</v>
      </c>
      <c r="Y399" s="117"/>
      <c r="Z399" s="118"/>
      <c r="AA399" s="119"/>
      <c r="AB399" s="123"/>
      <c r="AC399" s="124"/>
      <c r="AG399" s="186"/>
      <c r="BO399" s="202"/>
      <c r="BT399" s="82" t="e">
        <f aca="false">IF(SUM(CD396:CD399) &gt; 0,0,(SUM(CD396:CD399))/(-$BM$10*1000))</f>
        <v>#VALUE!</v>
      </c>
      <c r="BU399" s="158" t="e">
        <f aca="false">IF(SUM(CE396:CE399) &gt; 0,0,(SUM(CE396:CE399))/(-$BM$10*1000))</f>
        <v>#VALUE!</v>
      </c>
      <c r="BV399" s="140" t="n">
        <f aca="false">QUOTIENT(BW399,$BW$5)</f>
        <v>97</v>
      </c>
      <c r="BW399" s="17" t="n">
        <v>391</v>
      </c>
      <c r="BX399" s="141"/>
      <c r="BY399" s="192" t="s">
        <v>75</v>
      </c>
      <c r="BZ399" s="172" t="e">
        <f aca="true">INDIRECT( ADDRESS(CELL("строка",BG399)-BW399+BV399,68)) * CL399</f>
        <v>#VALUE!</v>
      </c>
      <c r="CA399" s="173" t="e">
        <f aca="true">INDIRECT( ADDRESS(CELL("строка",BG399)-BW399+BV399,59)) * CI399</f>
        <v>#VALUE!</v>
      </c>
      <c r="CB399" s="174" t="e">
        <f aca="true">INDIRECT( ADDRESS(CELL("строка",BG399)-BW399+BV399,69)) * CL399</f>
        <v>#VALUE!</v>
      </c>
      <c r="CC399" s="175" t="e">
        <f aca="true">INDIRECT( ADDRESS(CELL("строка",BG399)-BW399+BV399,61)) *CI399</f>
        <v>#VALUE!</v>
      </c>
      <c r="CD399" s="176" t="e">
        <f aca="false">BZ399-CA399</f>
        <v>#VALUE!</v>
      </c>
      <c r="CE399" s="187" t="e">
        <f aca="false">CB399-CC399</f>
        <v>#VALUE!</v>
      </c>
      <c r="CI399" s="178" t="n">
        <f aca="false">$CI$7</f>
        <v>0.1</v>
      </c>
      <c r="CL399" s="23" t="n">
        <f aca="false">CL395</f>
        <v>0.25</v>
      </c>
    </row>
    <row r="400" customFormat="false" ht="13.25" hidden="false" customHeight="true" outlineLevel="0" collapsed="false">
      <c r="A400" s="151" t="s">
        <v>495</v>
      </c>
      <c r="B400" s="152" t="n">
        <v>3.9</v>
      </c>
      <c r="C400" s="152" t="n">
        <v>763.6</v>
      </c>
      <c r="D400" s="153" t="n">
        <v>71</v>
      </c>
      <c r="E400" s="154" t="s">
        <v>77</v>
      </c>
      <c r="F400" s="153" t="n">
        <v>4.5</v>
      </c>
      <c r="G400" s="115" t="n">
        <v>0.95</v>
      </c>
      <c r="H400" s="116" t="n">
        <f aca="false">RANDBETWEEN(80,100)/100</f>
        <v>0.8</v>
      </c>
      <c r="I400" s="117"/>
      <c r="J400" s="118"/>
      <c r="K400" s="119"/>
      <c r="L400" s="118"/>
      <c r="M400" s="179"/>
      <c r="Q400" s="151" t="s">
        <v>495</v>
      </c>
      <c r="R400" s="152" t="n">
        <v>-3.6</v>
      </c>
      <c r="S400" s="152" t="n">
        <v>741.8</v>
      </c>
      <c r="T400" s="153" t="n">
        <v>89</v>
      </c>
      <c r="U400" s="154" t="s">
        <v>129</v>
      </c>
      <c r="V400" s="153" t="n">
        <v>2</v>
      </c>
      <c r="W400" s="115" t="n">
        <v>0.9</v>
      </c>
      <c r="X400" s="116" t="n">
        <f aca="false">RANDBETWEEN(80,100)/100</f>
        <v>0.9</v>
      </c>
      <c r="Y400" s="117"/>
      <c r="Z400" s="118"/>
      <c r="AA400" s="119"/>
      <c r="AB400" s="123"/>
      <c r="AC400" s="124"/>
      <c r="AG400" s="186"/>
      <c r="BO400" s="202"/>
      <c r="BT400" s="82" t="s">
        <v>79</v>
      </c>
      <c r="BU400" s="158"/>
      <c r="BV400" s="140" t="n">
        <f aca="false">QUOTIENT(BW400,$BW$5)</f>
        <v>98</v>
      </c>
      <c r="BW400" s="17" t="n">
        <v>392</v>
      </c>
      <c r="BX400" s="141" t="n">
        <f aca="false">DATE(2023,2,(1-QUOTIENT(BW400,$BW$5)))</f>
        <v>44860</v>
      </c>
      <c r="BY400" s="190" t="s">
        <v>80</v>
      </c>
      <c r="BZ400" s="143" t="e">
        <f aca="true">INDIRECT( ADDRESS(CELL("строка",BG400)-BW400+BV400,68)) * CL400</f>
        <v>#VALUE!</v>
      </c>
      <c r="CA400" s="144" t="e">
        <f aca="true">INDIRECT( ADDRESS(CELL("строка",BG400)-BW400+BV400,59)) *CI400</f>
        <v>#VALUE!</v>
      </c>
      <c r="CB400" s="145" t="e">
        <f aca="true">INDIRECT( ADDRESS(CELL("строка",BG400)-BW400+BV400,69)) * CL400</f>
        <v>#VALUE!</v>
      </c>
      <c r="CC400" s="146" t="e">
        <f aca="true">INDIRECT( ADDRESS(CELL("строка",BG400)-BW400+BV400,61)) *CI400</f>
        <v>#VALUE!</v>
      </c>
      <c r="CD400" s="147" t="e">
        <f aca="false">BZ400-CA400</f>
        <v>#VALUE!</v>
      </c>
      <c r="CE400" s="188" t="e">
        <f aca="false">CB400-CC400</f>
        <v>#VALUE!</v>
      </c>
      <c r="CI400" s="22" t="n">
        <f aca="false">$CI$4</f>
        <v>0.2</v>
      </c>
      <c r="CL400" s="23" t="n">
        <f aca="false">CL396</f>
        <v>0.25</v>
      </c>
    </row>
    <row r="401" customFormat="false" ht="13.25" hidden="false" customHeight="true" outlineLevel="0" collapsed="false">
      <c r="A401" s="151" t="s">
        <v>496</v>
      </c>
      <c r="B401" s="152" t="n">
        <v>4.3</v>
      </c>
      <c r="C401" s="152" t="n">
        <v>762.7</v>
      </c>
      <c r="D401" s="153" t="n">
        <v>68</v>
      </c>
      <c r="E401" s="154" t="s">
        <v>93</v>
      </c>
      <c r="F401" s="153" t="n">
        <v>3</v>
      </c>
      <c r="G401" s="115" t="n">
        <v>0.75</v>
      </c>
      <c r="H401" s="116" t="n">
        <f aca="false">RANDBETWEEN(80,100)/100</f>
        <v>0.88</v>
      </c>
      <c r="I401" s="117"/>
      <c r="J401" s="118"/>
      <c r="K401" s="119"/>
      <c r="L401" s="118"/>
      <c r="M401" s="179"/>
      <c r="Q401" s="151" t="s">
        <v>496</v>
      </c>
      <c r="R401" s="152" t="n">
        <v>-4.4</v>
      </c>
      <c r="S401" s="152" t="n">
        <v>738.7</v>
      </c>
      <c r="T401" s="153" t="n">
        <v>94</v>
      </c>
      <c r="U401" s="154" t="n">
        <v>0</v>
      </c>
      <c r="V401" s="153" t="n">
        <v>0</v>
      </c>
      <c r="W401" s="115" t="n">
        <v>0.9</v>
      </c>
      <c r="X401" s="116" t="n">
        <f aca="false">RANDBETWEEN(80,100)/100</f>
        <v>0.88</v>
      </c>
      <c r="Y401" s="117"/>
      <c r="Z401" s="118"/>
      <c r="AA401" s="119"/>
      <c r="AB401" s="123"/>
      <c r="AC401" s="124"/>
      <c r="AG401" s="186"/>
      <c r="BO401" s="202"/>
      <c r="BT401" s="82"/>
      <c r="BU401" s="158"/>
      <c r="BV401" s="140" t="n">
        <f aca="false">QUOTIENT(BW401,$BW$5)</f>
        <v>98</v>
      </c>
      <c r="BW401" s="17" t="n">
        <v>393</v>
      </c>
      <c r="BX401" s="141"/>
      <c r="BY401" s="191" t="s">
        <v>84</v>
      </c>
      <c r="BZ401" s="160" t="e">
        <f aca="true">INDIRECT( ADDRESS(CELL("строка",BG401)-BW401+BV401,68)) * CL401</f>
        <v>#VALUE!</v>
      </c>
      <c r="CA401" s="161" t="e">
        <f aca="true">INDIRECT( ADDRESS(CELL("строка",BG401)-BW401+BV401,59)) *CI401</f>
        <v>#VALUE!</v>
      </c>
      <c r="CB401" s="162" t="e">
        <f aca="true">INDIRECT( ADDRESS(CELL("строка",BG401)-BW401+BV401,69)) * CL401</f>
        <v>#VALUE!</v>
      </c>
      <c r="CC401" s="163" t="e">
        <f aca="true">INDIRECT( ADDRESS(CELL("строка",BG401)-BW401+BV401,61)) *CI401</f>
        <v>#VALUE!</v>
      </c>
      <c r="CD401" s="164" t="e">
        <f aca="false">BZ401-CA401</f>
        <v>#VALUE!</v>
      </c>
      <c r="CE401" s="189" t="e">
        <f aca="false">CB401-CC401</f>
        <v>#VALUE!</v>
      </c>
      <c r="CI401" s="22" t="n">
        <f aca="false">$CI$5</f>
        <v>0.3</v>
      </c>
      <c r="CL401" s="23" t="n">
        <f aca="false">CL397</f>
        <v>0.25</v>
      </c>
    </row>
    <row r="402" customFormat="false" ht="13.25" hidden="false" customHeight="true" outlineLevel="0" collapsed="false">
      <c r="A402" s="151" t="s">
        <v>497</v>
      </c>
      <c r="B402" s="152" t="n">
        <v>0.4</v>
      </c>
      <c r="C402" s="152" t="n">
        <v>761.9</v>
      </c>
      <c r="D402" s="153" t="n">
        <v>100</v>
      </c>
      <c r="E402" s="154" t="s">
        <v>101</v>
      </c>
      <c r="F402" s="153" t="n">
        <v>1.5</v>
      </c>
      <c r="G402" s="115" t="n">
        <v>0.9</v>
      </c>
      <c r="H402" s="116" t="n">
        <f aca="false">RANDBETWEEN(80,100)/100</f>
        <v>0.96</v>
      </c>
      <c r="I402" s="117"/>
      <c r="J402" s="118"/>
      <c r="K402" s="119"/>
      <c r="L402" s="118"/>
      <c r="M402" s="179"/>
      <c r="Q402" s="151" t="s">
        <v>497</v>
      </c>
      <c r="R402" s="152" t="n">
        <v>-5.2</v>
      </c>
      <c r="S402" s="152" t="n">
        <v>737.7</v>
      </c>
      <c r="T402" s="153" t="n">
        <v>93</v>
      </c>
      <c r="U402" s="154" t="s">
        <v>78</v>
      </c>
      <c r="V402" s="153" t="n">
        <v>1</v>
      </c>
      <c r="W402" s="115" t="n">
        <v>0.9</v>
      </c>
      <c r="X402" s="116" t="n">
        <f aca="false">RANDBETWEEN(80,100)/100</f>
        <v>0.81</v>
      </c>
      <c r="Y402" s="117"/>
      <c r="Z402" s="118"/>
      <c r="AA402" s="119"/>
      <c r="AB402" s="123"/>
      <c r="AC402" s="124"/>
      <c r="AG402" s="186"/>
      <c r="BO402" s="202"/>
      <c r="BT402" s="82"/>
      <c r="BU402" s="158"/>
      <c r="BV402" s="140" t="n">
        <f aca="false">QUOTIENT(BW402,$BW$5)</f>
        <v>98</v>
      </c>
      <c r="BW402" s="17" t="n">
        <v>394</v>
      </c>
      <c r="BX402" s="141"/>
      <c r="BY402" s="191" t="s">
        <v>58</v>
      </c>
      <c r="BZ402" s="160" t="e">
        <f aca="true">INDIRECT( ADDRESS(CELL("строка",BG402)-BW402+BV402,68)) * CL402</f>
        <v>#VALUE!</v>
      </c>
      <c r="CA402" s="161" t="e">
        <f aca="true">INDIRECT( ADDRESS(CELL("строка",BG402)-BW402+BV402,59)) *CI402</f>
        <v>#VALUE!</v>
      </c>
      <c r="CB402" s="162" t="e">
        <f aca="true">INDIRECT( ADDRESS(CELL("строка",BG402)-BW402+BV402,69)) * CL402</f>
        <v>#VALUE!</v>
      </c>
      <c r="CC402" s="163" t="e">
        <f aca="true">INDIRECT( ADDRESS(CELL("строка",BG402)-BW402+BV402,61)) *CI402</f>
        <v>#VALUE!</v>
      </c>
      <c r="CD402" s="164" t="e">
        <f aca="false">BZ402-CA402</f>
        <v>#VALUE!</v>
      </c>
      <c r="CE402" s="189" t="e">
        <f aca="false">CB402-CC402</f>
        <v>#VALUE!</v>
      </c>
      <c r="CI402" s="22" t="n">
        <f aca="false">$CI$6</f>
        <v>0.4</v>
      </c>
      <c r="CL402" s="23" t="n">
        <f aca="false">CL398</f>
        <v>0.25</v>
      </c>
    </row>
    <row r="403" customFormat="false" ht="13.25" hidden="false" customHeight="true" outlineLevel="0" collapsed="false">
      <c r="A403" s="151" t="s">
        <v>498</v>
      </c>
      <c r="B403" s="152" t="n">
        <v>0.4</v>
      </c>
      <c r="C403" s="152" t="n">
        <v>760.3</v>
      </c>
      <c r="D403" s="153" t="n">
        <v>100</v>
      </c>
      <c r="E403" s="154" t="s">
        <v>101</v>
      </c>
      <c r="F403" s="153" t="n">
        <v>3</v>
      </c>
      <c r="G403" s="115" t="n">
        <v>0.9</v>
      </c>
      <c r="H403" s="116" t="n">
        <f aca="false">RANDBETWEEN(80,100)/100</f>
        <v>0.94</v>
      </c>
      <c r="I403" s="117"/>
      <c r="J403" s="118"/>
      <c r="K403" s="119"/>
      <c r="L403" s="118"/>
      <c r="M403" s="179"/>
      <c r="Q403" s="151" t="s">
        <v>498</v>
      </c>
      <c r="R403" s="152" t="n">
        <v>-5.1</v>
      </c>
      <c r="S403" s="152" t="n">
        <v>738.4</v>
      </c>
      <c r="T403" s="153" t="n">
        <v>94</v>
      </c>
      <c r="U403" s="154" t="s">
        <v>78</v>
      </c>
      <c r="V403" s="153" t="n">
        <v>1</v>
      </c>
      <c r="W403" s="115" t="n">
        <v>0.9</v>
      </c>
      <c r="X403" s="116" t="n">
        <f aca="false">RANDBETWEEN(80,100)/100</f>
        <v>0.93</v>
      </c>
      <c r="Y403" s="117"/>
      <c r="Z403" s="118"/>
      <c r="AA403" s="119"/>
      <c r="AB403" s="123"/>
      <c r="AC403" s="124"/>
      <c r="AG403" s="186"/>
      <c r="BO403" s="202"/>
      <c r="BT403" s="82" t="e">
        <f aca="false">IF(SUM(CD400:CD403) &gt; 0,0,(SUM(CD400:CD403))/(-$BM$10*1000))</f>
        <v>#VALUE!</v>
      </c>
      <c r="BU403" s="158" t="e">
        <f aca="false">IF(SUM(CE400:CE403) &gt; 0,0,(SUM(CE400:CE403))/(-$BM$10*1000))</f>
        <v>#VALUE!</v>
      </c>
      <c r="BV403" s="140" t="n">
        <f aca="false">QUOTIENT(BW403,$BW$5)</f>
        <v>98</v>
      </c>
      <c r="BW403" s="17" t="n">
        <v>395</v>
      </c>
      <c r="BX403" s="141"/>
      <c r="BY403" s="192" t="s">
        <v>75</v>
      </c>
      <c r="BZ403" s="172" t="e">
        <f aca="true">INDIRECT( ADDRESS(CELL("строка",BG403)-BW403+BV403,68)) * CL403</f>
        <v>#VALUE!</v>
      </c>
      <c r="CA403" s="173" t="e">
        <f aca="true">INDIRECT( ADDRESS(CELL("строка",BG403)-BW403+BV403,59)) * CI403</f>
        <v>#VALUE!</v>
      </c>
      <c r="CB403" s="174" t="e">
        <f aca="true">INDIRECT( ADDRESS(CELL("строка",BG403)-BW403+BV403,69)) * CL403</f>
        <v>#VALUE!</v>
      </c>
      <c r="CC403" s="175" t="e">
        <f aca="true">INDIRECT( ADDRESS(CELL("строка",BG403)-BW403+BV403,61)) *CI403</f>
        <v>#VALUE!</v>
      </c>
      <c r="CD403" s="176" t="e">
        <f aca="false">BZ403-CA403</f>
        <v>#VALUE!</v>
      </c>
      <c r="CE403" s="187" t="e">
        <f aca="false">CB403-CC403</f>
        <v>#VALUE!</v>
      </c>
      <c r="CI403" s="178" t="n">
        <f aca="false">$CI$7</f>
        <v>0.1</v>
      </c>
      <c r="CL403" s="23" t="n">
        <f aca="false">CL399</f>
        <v>0.25</v>
      </c>
    </row>
    <row r="404" customFormat="false" ht="13.25" hidden="false" customHeight="true" outlineLevel="0" collapsed="false">
      <c r="A404" s="151" t="s">
        <v>499</v>
      </c>
      <c r="B404" s="152" t="n">
        <v>0.2</v>
      </c>
      <c r="C404" s="152" t="n">
        <v>758.7</v>
      </c>
      <c r="D404" s="153" t="n">
        <v>100</v>
      </c>
      <c r="E404" s="154" t="s">
        <v>101</v>
      </c>
      <c r="F404" s="153" t="n">
        <v>1.5</v>
      </c>
      <c r="G404" s="115" t="n">
        <v>0.9</v>
      </c>
      <c r="H404" s="116" t="n">
        <f aca="false">RANDBETWEEN(80,100)/100</f>
        <v>0.8</v>
      </c>
      <c r="I404" s="117"/>
      <c r="J404" s="118"/>
      <c r="K404" s="119"/>
      <c r="L404" s="118"/>
      <c r="M404" s="179"/>
      <c r="Q404" s="151" t="s">
        <v>499</v>
      </c>
      <c r="R404" s="152" t="n">
        <v>-3.8</v>
      </c>
      <c r="S404" s="152" t="n">
        <v>739.6</v>
      </c>
      <c r="T404" s="153" t="n">
        <v>95</v>
      </c>
      <c r="U404" s="154" t="s">
        <v>107</v>
      </c>
      <c r="V404" s="153" t="n">
        <v>2</v>
      </c>
      <c r="W404" s="115" t="n">
        <v>0.9</v>
      </c>
      <c r="X404" s="116" t="n">
        <f aca="false">RANDBETWEEN(80,100)/100</f>
        <v>0.98</v>
      </c>
      <c r="Y404" s="117"/>
      <c r="Z404" s="118"/>
      <c r="AA404" s="119"/>
      <c r="AB404" s="123"/>
      <c r="AC404" s="124"/>
      <c r="AG404" s="186"/>
      <c r="BO404" s="202"/>
      <c r="BT404" s="82" t="s">
        <v>79</v>
      </c>
      <c r="BU404" s="158"/>
      <c r="BV404" s="140" t="n">
        <f aca="false">QUOTIENT(BW404,$BW$5)</f>
        <v>99</v>
      </c>
      <c r="BW404" s="17" t="n">
        <v>396</v>
      </c>
      <c r="BX404" s="141" t="n">
        <f aca="false">DATE(2023,2,(1-QUOTIENT(BW404,$BW$5)))</f>
        <v>44859</v>
      </c>
      <c r="BY404" s="190" t="s">
        <v>80</v>
      </c>
      <c r="BZ404" s="143" t="e">
        <f aca="true">INDIRECT( ADDRESS(CELL("строка",BG404)-BW404+BV404,68)) * CL404</f>
        <v>#VALUE!</v>
      </c>
      <c r="CA404" s="144" t="e">
        <f aca="true">INDIRECT( ADDRESS(CELL("строка",BG404)-BW404+BV404,59)) *CI404</f>
        <v>#VALUE!</v>
      </c>
      <c r="CB404" s="145" t="e">
        <f aca="true">INDIRECT( ADDRESS(CELL("строка",BG404)-BW404+BV404,69)) * CL404</f>
        <v>#VALUE!</v>
      </c>
      <c r="CC404" s="146" t="e">
        <f aca="true">INDIRECT( ADDRESS(CELL("строка",BG404)-BW404+BV404,61)) *CI404</f>
        <v>#VALUE!</v>
      </c>
      <c r="CD404" s="147" t="e">
        <f aca="false">BZ404-CA404</f>
        <v>#VALUE!</v>
      </c>
      <c r="CE404" s="188" t="e">
        <f aca="false">CB404-CC404</f>
        <v>#VALUE!</v>
      </c>
      <c r="CI404" s="22" t="n">
        <f aca="false">$CI$4</f>
        <v>0.2</v>
      </c>
      <c r="CL404" s="23" t="n">
        <f aca="false">CL400</f>
        <v>0.25</v>
      </c>
    </row>
    <row r="405" customFormat="false" ht="13.25" hidden="false" customHeight="true" outlineLevel="0" collapsed="false">
      <c r="A405" s="151" t="s">
        <v>500</v>
      </c>
      <c r="B405" s="152" t="n">
        <v>5</v>
      </c>
      <c r="C405" s="152" t="n">
        <v>756.6</v>
      </c>
      <c r="D405" s="153" t="n">
        <v>100</v>
      </c>
      <c r="E405" s="154" t="s">
        <v>93</v>
      </c>
      <c r="F405" s="153" t="n">
        <v>7.5</v>
      </c>
      <c r="G405" s="115" t="n">
        <v>0.9</v>
      </c>
      <c r="H405" s="116" t="n">
        <f aca="false">RANDBETWEEN(80,100)/100</f>
        <v>0.83</v>
      </c>
      <c r="I405" s="117"/>
      <c r="J405" s="118"/>
      <c r="K405" s="119"/>
      <c r="L405" s="118"/>
      <c r="M405" s="179"/>
      <c r="Q405" s="151" t="s">
        <v>500</v>
      </c>
      <c r="R405" s="152" t="n">
        <v>-2.2</v>
      </c>
      <c r="S405" s="152" t="n">
        <v>741.4</v>
      </c>
      <c r="T405" s="153" t="n">
        <v>96</v>
      </c>
      <c r="U405" s="154" t="s">
        <v>107</v>
      </c>
      <c r="V405" s="153" t="n">
        <v>1</v>
      </c>
      <c r="W405" s="115" t="n">
        <v>0.9</v>
      </c>
      <c r="X405" s="116" t="n">
        <f aca="false">RANDBETWEEN(80,100)/100</f>
        <v>0.99</v>
      </c>
      <c r="Y405" s="117"/>
      <c r="Z405" s="118"/>
      <c r="AA405" s="119"/>
      <c r="AB405" s="123"/>
      <c r="AC405" s="124"/>
      <c r="AG405" s="186"/>
      <c r="BO405" s="202"/>
      <c r="BT405" s="82"/>
      <c r="BU405" s="158"/>
      <c r="BV405" s="140" t="n">
        <f aca="false">QUOTIENT(BW405,$BW$5)</f>
        <v>99</v>
      </c>
      <c r="BW405" s="17" t="n">
        <v>397</v>
      </c>
      <c r="BX405" s="141"/>
      <c r="BY405" s="191" t="s">
        <v>84</v>
      </c>
      <c r="BZ405" s="160" t="e">
        <f aca="true">INDIRECT( ADDRESS(CELL("строка",BG405)-BW405+BV405,68)) * CL405</f>
        <v>#VALUE!</v>
      </c>
      <c r="CA405" s="161" t="e">
        <f aca="true">INDIRECT( ADDRESS(CELL("строка",BG405)-BW405+BV405,59)) *CI405</f>
        <v>#VALUE!</v>
      </c>
      <c r="CB405" s="162" t="e">
        <f aca="true">INDIRECT( ADDRESS(CELL("строка",BG405)-BW405+BV405,69)) * CL405</f>
        <v>#VALUE!</v>
      </c>
      <c r="CC405" s="163" t="e">
        <f aca="true">INDIRECT( ADDRESS(CELL("строка",BG405)-BW405+BV405,61)) *CI405</f>
        <v>#VALUE!</v>
      </c>
      <c r="CD405" s="164" t="e">
        <f aca="false">BZ405-CA405</f>
        <v>#VALUE!</v>
      </c>
      <c r="CE405" s="189" t="e">
        <f aca="false">CB405-CC405</f>
        <v>#VALUE!</v>
      </c>
      <c r="CI405" s="22" t="n">
        <f aca="false">$CI$5</f>
        <v>0.3</v>
      </c>
      <c r="CL405" s="23" t="n">
        <f aca="false">CL401</f>
        <v>0.25</v>
      </c>
    </row>
    <row r="406" customFormat="false" ht="13.25" hidden="false" customHeight="true" outlineLevel="0" collapsed="false">
      <c r="A406" s="151" t="s">
        <v>501</v>
      </c>
      <c r="B406" s="152" t="n">
        <v>11.9</v>
      </c>
      <c r="C406" s="152" t="n">
        <v>753</v>
      </c>
      <c r="D406" s="153" t="n">
        <v>93</v>
      </c>
      <c r="E406" s="154" t="s">
        <v>101</v>
      </c>
      <c r="F406" s="153" t="n">
        <v>7.5</v>
      </c>
      <c r="G406" s="115" t="n">
        <v>0.9</v>
      </c>
      <c r="H406" s="116" t="n">
        <f aca="false">RANDBETWEEN(80,100)/100</f>
        <v>0.86</v>
      </c>
      <c r="I406" s="117" t="n">
        <v>0.367002314814815</v>
      </c>
      <c r="J406" s="118" t="n">
        <v>0.367002314814815</v>
      </c>
      <c r="K406" s="119" t="n">
        <f aca="false">(J406 * 24) * $B$3 * $F$3 * (1 - 0.7*AVERAGE(G406:G413)) * AVERAGE(H406:H413)</f>
        <v>3578.36065</v>
      </c>
      <c r="L406" s="118" t="n">
        <f aca="false">IF(AVERAGE(F406:F413)&gt; $J$3, $B$4*$F$4*AVERAGE(F406:F413)/$B$5*24*AVERAGE(H406:H413), $B$4*$F$4*AVERAGE(F406:F413)/$B$5*24*AVERAGE(H406:H413) * 0.2)</f>
        <v>4392</v>
      </c>
      <c r="M406" s="179" t="n">
        <f aca="false">K406+L406</f>
        <v>7970.36065</v>
      </c>
      <c r="Q406" s="151" t="s">
        <v>501</v>
      </c>
      <c r="R406" s="152" t="n">
        <v>-0.8</v>
      </c>
      <c r="S406" s="152" t="n">
        <v>742.9</v>
      </c>
      <c r="T406" s="153" t="n">
        <v>94</v>
      </c>
      <c r="U406" s="154" t="n">
        <v>0</v>
      </c>
      <c r="V406" s="153" t="n">
        <v>0</v>
      </c>
      <c r="W406" s="115" t="n">
        <v>0.9</v>
      </c>
      <c r="X406" s="116" t="n">
        <f aca="false">RANDBETWEEN(80,100)/100</f>
        <v>0.81</v>
      </c>
      <c r="Y406" s="117" t="n">
        <v>0.295266203703704</v>
      </c>
      <c r="Z406" s="118" t="n">
        <v>0.295266203703704</v>
      </c>
      <c r="AA406" s="119" t="n">
        <f aca="false">(Z406 * 24) * $B$3 * $F$3 * (1 - 0.7 * AVERAGE(W406:W413)) * AVERAGE(X406:X413)</f>
        <v>2694.06789583333</v>
      </c>
      <c r="AB406" s="123" t="n">
        <f aca="false">IF(AVERAGE(V406:V413)&gt; $J$3, $B$4*$F$4*AVERAGE(V406:V413)/$B$5*24*AVERAGE(X406:X413), $B$4*$F$4*AVERAGE(V406:V413)/$B$5*24*AVERAGE(X406:X413) * 0.2)</f>
        <v>1233</v>
      </c>
      <c r="AC406" s="124" t="n">
        <f aca="false">AA406+AB406</f>
        <v>3927.06789583333</v>
      </c>
      <c r="AG406" s="186"/>
      <c r="BO406" s="202"/>
      <c r="BT406" s="82"/>
      <c r="BU406" s="158"/>
      <c r="BV406" s="140" t="n">
        <f aca="false">QUOTIENT(BW406,$BW$5)</f>
        <v>99</v>
      </c>
      <c r="BW406" s="17" t="n">
        <v>398</v>
      </c>
      <c r="BX406" s="141"/>
      <c r="BY406" s="191" t="s">
        <v>58</v>
      </c>
      <c r="BZ406" s="160" t="e">
        <f aca="true">INDIRECT( ADDRESS(CELL("строка",BG406)-BW406+BV406,68)) * CL406</f>
        <v>#VALUE!</v>
      </c>
      <c r="CA406" s="161" t="e">
        <f aca="true">INDIRECT( ADDRESS(CELL("строка",BG406)-BW406+BV406,59)) *CI406</f>
        <v>#VALUE!</v>
      </c>
      <c r="CB406" s="162" t="e">
        <f aca="true">INDIRECT( ADDRESS(CELL("строка",BG406)-BW406+BV406,69)) * CL406</f>
        <v>#VALUE!</v>
      </c>
      <c r="CC406" s="163" t="e">
        <f aca="true">INDIRECT( ADDRESS(CELL("строка",BG406)-BW406+BV406,61)) *CI406</f>
        <v>#VALUE!</v>
      </c>
      <c r="CD406" s="164" t="e">
        <f aca="false">BZ406-CA406</f>
        <v>#VALUE!</v>
      </c>
      <c r="CE406" s="189" t="e">
        <f aca="false">CB406-CC406</f>
        <v>#VALUE!</v>
      </c>
      <c r="CI406" s="22" t="n">
        <f aca="false">$CI$6</f>
        <v>0.4</v>
      </c>
      <c r="CL406" s="23" t="n">
        <f aca="false">CL402</f>
        <v>0.25</v>
      </c>
    </row>
    <row r="407" customFormat="false" ht="13.25" hidden="false" customHeight="true" outlineLevel="0" collapsed="false">
      <c r="A407" s="151" t="s">
        <v>502</v>
      </c>
      <c r="B407" s="152" t="n">
        <v>9.5</v>
      </c>
      <c r="C407" s="152" t="n">
        <v>752.5</v>
      </c>
      <c r="D407" s="153" t="n">
        <v>100</v>
      </c>
      <c r="E407" s="154" t="s">
        <v>107</v>
      </c>
      <c r="F407" s="153" t="n">
        <v>3</v>
      </c>
      <c r="G407" s="115" t="n">
        <v>0.9</v>
      </c>
      <c r="H407" s="116" t="n">
        <f aca="false">RANDBETWEEN(80,100)/100</f>
        <v>0.9</v>
      </c>
      <c r="I407" s="117"/>
      <c r="J407" s="118"/>
      <c r="K407" s="119"/>
      <c r="L407" s="118"/>
      <c r="M407" s="179"/>
      <c r="Q407" s="151" t="s">
        <v>502</v>
      </c>
      <c r="R407" s="152" t="n">
        <v>0</v>
      </c>
      <c r="S407" s="152" t="n">
        <v>743.5</v>
      </c>
      <c r="T407" s="153" t="n">
        <v>86</v>
      </c>
      <c r="U407" s="154" t="n">
        <v>0</v>
      </c>
      <c r="V407" s="153" t="n">
        <v>0</v>
      </c>
      <c r="W407" s="115" t="n">
        <v>0.9</v>
      </c>
      <c r="X407" s="116" t="n">
        <f aca="false">RANDBETWEEN(80,100)/100</f>
        <v>0.83</v>
      </c>
      <c r="Y407" s="117"/>
      <c r="Z407" s="118"/>
      <c r="AA407" s="119"/>
      <c r="AB407" s="123"/>
      <c r="AC407" s="124"/>
      <c r="AG407" s="186"/>
      <c r="BO407" s="202"/>
      <c r="BT407" s="82" t="e">
        <f aca="false">IF(SUM(CD404:CD407) &gt; 0,0,(SUM(CD404:CD407))/(-$BM$10*1000))</f>
        <v>#VALUE!</v>
      </c>
      <c r="BU407" s="158" t="e">
        <f aca="false">IF(SUM(CE404:CE407) &gt; 0,0,(SUM(CE404:CE407))/(-$BM$10*1000))</f>
        <v>#VALUE!</v>
      </c>
      <c r="BV407" s="140" t="n">
        <f aca="false">QUOTIENT(BW407,$BW$5)</f>
        <v>99</v>
      </c>
      <c r="BW407" s="17" t="n">
        <v>399</v>
      </c>
      <c r="BX407" s="141"/>
      <c r="BY407" s="192" t="s">
        <v>75</v>
      </c>
      <c r="BZ407" s="172" t="e">
        <f aca="true">INDIRECT( ADDRESS(CELL("строка",BG407)-BW407+BV407,68)) * CL407</f>
        <v>#VALUE!</v>
      </c>
      <c r="CA407" s="173" t="e">
        <f aca="true">INDIRECT( ADDRESS(CELL("строка",BG407)-BW407+BV407,59)) * CI407</f>
        <v>#VALUE!</v>
      </c>
      <c r="CB407" s="174" t="e">
        <f aca="true">INDIRECT( ADDRESS(CELL("строка",BG407)-BW407+BV407,69)) * CL407</f>
        <v>#VALUE!</v>
      </c>
      <c r="CC407" s="175" t="e">
        <f aca="true">INDIRECT( ADDRESS(CELL("строка",BG407)-BW407+BV407,61)) *CI407</f>
        <v>#VALUE!</v>
      </c>
      <c r="CD407" s="176" t="e">
        <f aca="false">BZ407-CA407</f>
        <v>#VALUE!</v>
      </c>
      <c r="CE407" s="187" t="e">
        <f aca="false">CB407-CC407</f>
        <v>#VALUE!</v>
      </c>
      <c r="CI407" s="178" t="n">
        <f aca="false">$CI$7</f>
        <v>0.1</v>
      </c>
      <c r="CL407" s="23" t="n">
        <f aca="false">CL403</f>
        <v>0.25</v>
      </c>
    </row>
    <row r="408" customFormat="false" ht="13.25" hidden="false" customHeight="true" outlineLevel="0" collapsed="false">
      <c r="A408" s="151" t="s">
        <v>503</v>
      </c>
      <c r="B408" s="152" t="n">
        <v>11.8</v>
      </c>
      <c r="C408" s="152" t="n">
        <v>752.6</v>
      </c>
      <c r="D408" s="153" t="n">
        <v>88</v>
      </c>
      <c r="E408" s="154" t="s">
        <v>107</v>
      </c>
      <c r="F408" s="153" t="n">
        <v>4.5</v>
      </c>
      <c r="G408" s="115" t="n">
        <v>0.9</v>
      </c>
      <c r="H408" s="116" t="n">
        <f aca="false">RANDBETWEEN(80,100)/100</f>
        <v>0.89</v>
      </c>
      <c r="I408" s="117"/>
      <c r="J408" s="118"/>
      <c r="K408" s="119"/>
      <c r="L408" s="118"/>
      <c r="M408" s="179"/>
      <c r="Q408" s="151" t="s">
        <v>503</v>
      </c>
      <c r="R408" s="152" t="n">
        <v>0.5</v>
      </c>
      <c r="S408" s="152" t="n">
        <v>743.2</v>
      </c>
      <c r="T408" s="153" t="n">
        <v>93</v>
      </c>
      <c r="U408" s="154" t="s">
        <v>101</v>
      </c>
      <c r="V408" s="153" t="n">
        <v>1</v>
      </c>
      <c r="W408" s="115" t="n">
        <v>0.9</v>
      </c>
      <c r="X408" s="116" t="n">
        <f aca="false">RANDBETWEEN(80,100)/100</f>
        <v>0.96</v>
      </c>
      <c r="Y408" s="117"/>
      <c r="Z408" s="118"/>
      <c r="AA408" s="119"/>
      <c r="AB408" s="123"/>
      <c r="AC408" s="124"/>
      <c r="AG408" s="186"/>
      <c r="BO408" s="202"/>
      <c r="BT408" s="82" t="s">
        <v>79</v>
      </c>
      <c r="BU408" s="158"/>
      <c r="BV408" s="140" t="n">
        <f aca="false">QUOTIENT(BW408,$BW$5)</f>
        <v>100</v>
      </c>
      <c r="BW408" s="17" t="n">
        <v>400</v>
      </c>
      <c r="BX408" s="141" t="n">
        <f aca="false">DATE(2023,2,(1-QUOTIENT(BW408,$BW$5)))</f>
        <v>44858</v>
      </c>
      <c r="BY408" s="190" t="s">
        <v>80</v>
      </c>
      <c r="BZ408" s="143" t="e">
        <f aca="true">INDIRECT( ADDRESS(CELL("строка",BG408)-BW408+BV408,68)) * CL408</f>
        <v>#VALUE!</v>
      </c>
      <c r="CA408" s="144" t="e">
        <f aca="true">INDIRECT( ADDRESS(CELL("строка",BG408)-BW408+BV408,59)) *CI408</f>
        <v>#VALUE!</v>
      </c>
      <c r="CB408" s="145" t="e">
        <f aca="true">INDIRECT( ADDRESS(CELL("строка",BG408)-BW408+BV408,69)) * CL408</f>
        <v>#VALUE!</v>
      </c>
      <c r="CC408" s="146" t="e">
        <f aca="true">INDIRECT( ADDRESS(CELL("строка",BG408)-BW408+BV408,61)) *CI408</f>
        <v>#VALUE!</v>
      </c>
      <c r="CD408" s="147" t="e">
        <f aca="false">BZ408-CA408</f>
        <v>#VALUE!</v>
      </c>
      <c r="CE408" s="188" t="e">
        <f aca="false">CB408-CC408</f>
        <v>#VALUE!</v>
      </c>
      <c r="CI408" s="22" t="n">
        <f aca="false">$CI$4</f>
        <v>0.2</v>
      </c>
      <c r="CL408" s="23" t="n">
        <f aca="false">CL404</f>
        <v>0.25</v>
      </c>
    </row>
    <row r="409" customFormat="false" ht="13.25" hidden="false" customHeight="true" outlineLevel="0" collapsed="false">
      <c r="A409" s="151" t="s">
        <v>504</v>
      </c>
      <c r="B409" s="152" t="n">
        <v>9.8</v>
      </c>
      <c r="C409" s="152" t="n">
        <v>753.6</v>
      </c>
      <c r="D409" s="153"/>
      <c r="E409" s="154" t="s">
        <v>107</v>
      </c>
      <c r="F409" s="153" t="n">
        <v>4.5</v>
      </c>
      <c r="G409" s="115" t="n">
        <v>0.9</v>
      </c>
      <c r="H409" s="116" t="n">
        <f aca="false">RANDBETWEEN(80,100)/100</f>
        <v>0.99</v>
      </c>
      <c r="I409" s="117"/>
      <c r="J409" s="118"/>
      <c r="K409" s="119"/>
      <c r="L409" s="118"/>
      <c r="M409" s="179"/>
      <c r="Q409" s="151" t="s">
        <v>504</v>
      </c>
      <c r="R409" s="152" t="n">
        <v>2</v>
      </c>
      <c r="S409" s="152" t="n">
        <v>742</v>
      </c>
      <c r="T409" s="153" t="n">
        <v>95</v>
      </c>
      <c r="U409" s="154" t="s">
        <v>78</v>
      </c>
      <c r="V409" s="153" t="n">
        <v>1</v>
      </c>
      <c r="W409" s="115" t="n">
        <v>0.9</v>
      </c>
      <c r="X409" s="116" t="n">
        <f aca="false">RANDBETWEEN(80,100)/100</f>
        <v>0.94</v>
      </c>
      <c r="Y409" s="117"/>
      <c r="Z409" s="118"/>
      <c r="AA409" s="119"/>
      <c r="AB409" s="123"/>
      <c r="AC409" s="124"/>
      <c r="AG409" s="186"/>
      <c r="BO409" s="202"/>
      <c r="BT409" s="82"/>
      <c r="BU409" s="158"/>
      <c r="BV409" s="140" t="n">
        <f aca="false">QUOTIENT(BW409,$BW$5)</f>
        <v>100</v>
      </c>
      <c r="BW409" s="17" t="n">
        <v>401</v>
      </c>
      <c r="BX409" s="141"/>
      <c r="BY409" s="191" t="s">
        <v>84</v>
      </c>
      <c r="BZ409" s="160" t="e">
        <f aca="true">INDIRECT( ADDRESS(CELL("строка",BG409)-BW409+BV409,68)) * CL409</f>
        <v>#VALUE!</v>
      </c>
      <c r="CA409" s="161" t="e">
        <f aca="true">INDIRECT( ADDRESS(CELL("строка",BG409)-BW409+BV409,59)) *CI409</f>
        <v>#VALUE!</v>
      </c>
      <c r="CB409" s="162" t="e">
        <f aca="true">INDIRECT( ADDRESS(CELL("строка",BG409)-BW409+BV409,69)) * CL409</f>
        <v>#VALUE!</v>
      </c>
      <c r="CC409" s="163" t="e">
        <f aca="true">INDIRECT( ADDRESS(CELL("строка",BG409)-BW409+BV409,61)) *CI409</f>
        <v>#VALUE!</v>
      </c>
      <c r="CD409" s="164" t="e">
        <f aca="false">BZ409-CA409</f>
        <v>#VALUE!</v>
      </c>
      <c r="CE409" s="189" t="e">
        <f aca="false">CB409-CC409</f>
        <v>#VALUE!</v>
      </c>
      <c r="CI409" s="22" t="n">
        <f aca="false">$CI$5</f>
        <v>0.3</v>
      </c>
      <c r="CL409" s="23" t="n">
        <f aca="false">CL405</f>
        <v>0.25</v>
      </c>
    </row>
    <row r="410" customFormat="false" ht="13.25" hidden="false" customHeight="true" outlineLevel="0" collapsed="false">
      <c r="A410" s="151" t="s">
        <v>505</v>
      </c>
      <c r="B410" s="152" t="n">
        <v>6.1</v>
      </c>
      <c r="C410" s="152" t="n">
        <v>754.7</v>
      </c>
      <c r="D410" s="153" t="n">
        <v>100</v>
      </c>
      <c r="E410" s="154" t="s">
        <v>83</v>
      </c>
      <c r="F410" s="153" t="n">
        <v>3</v>
      </c>
      <c r="G410" s="115" t="n">
        <v>0.9</v>
      </c>
      <c r="H410" s="116" t="n">
        <f aca="false">RANDBETWEEN(80,100)/100</f>
        <v>0.92</v>
      </c>
      <c r="I410" s="117"/>
      <c r="J410" s="118"/>
      <c r="K410" s="119"/>
      <c r="L410" s="118"/>
      <c r="M410" s="179"/>
      <c r="Q410" s="151" t="s">
        <v>505</v>
      </c>
      <c r="R410" s="152" t="n">
        <v>1.7</v>
      </c>
      <c r="S410" s="152" t="n">
        <v>741</v>
      </c>
      <c r="T410" s="153" t="n">
        <v>94</v>
      </c>
      <c r="U410" s="154" t="s">
        <v>78</v>
      </c>
      <c r="V410" s="153" t="n">
        <v>2</v>
      </c>
      <c r="W410" s="115" t="n">
        <v>0.9</v>
      </c>
      <c r="X410" s="116" t="n">
        <f aca="false">RANDBETWEEN(80,100)/100</f>
        <v>0.8</v>
      </c>
      <c r="Y410" s="117"/>
      <c r="Z410" s="118"/>
      <c r="AA410" s="119"/>
      <c r="AB410" s="123"/>
      <c r="AC410" s="124"/>
      <c r="AG410" s="186"/>
      <c r="BO410" s="202"/>
      <c r="BT410" s="82"/>
      <c r="BU410" s="158"/>
      <c r="BV410" s="140" t="n">
        <f aca="false">QUOTIENT(BW410,$BW$5)</f>
        <v>100</v>
      </c>
      <c r="BW410" s="17" t="n">
        <v>402</v>
      </c>
      <c r="BX410" s="141"/>
      <c r="BY410" s="191" t="s">
        <v>58</v>
      </c>
      <c r="BZ410" s="160" t="e">
        <f aca="true">INDIRECT( ADDRESS(CELL("строка",BG410)-BW410+BV410,68)) * CL410</f>
        <v>#VALUE!</v>
      </c>
      <c r="CA410" s="161" t="e">
        <f aca="true">INDIRECT( ADDRESS(CELL("строка",BG410)-BW410+BV410,59)) *CI410</f>
        <v>#VALUE!</v>
      </c>
      <c r="CB410" s="162" t="e">
        <f aca="true">INDIRECT( ADDRESS(CELL("строка",BG410)-BW410+BV410,69)) * CL410</f>
        <v>#VALUE!</v>
      </c>
      <c r="CC410" s="163" t="e">
        <f aca="true">INDIRECT( ADDRESS(CELL("строка",BG410)-BW410+BV410,61)) *CI410</f>
        <v>#VALUE!</v>
      </c>
      <c r="CD410" s="164" t="e">
        <f aca="false">BZ410-CA410</f>
        <v>#VALUE!</v>
      </c>
      <c r="CE410" s="189" t="e">
        <f aca="false">CB410-CC410</f>
        <v>#VALUE!</v>
      </c>
      <c r="CI410" s="22" t="n">
        <f aca="false">$CI$6</f>
        <v>0.4</v>
      </c>
      <c r="CL410" s="23" t="n">
        <f aca="false">CL406</f>
        <v>0.25</v>
      </c>
    </row>
    <row r="411" customFormat="false" ht="13.25" hidden="false" customHeight="true" outlineLevel="0" collapsed="false">
      <c r="A411" s="151" t="s">
        <v>506</v>
      </c>
      <c r="B411" s="152" t="n">
        <v>6</v>
      </c>
      <c r="C411" s="152" t="n">
        <v>755.1</v>
      </c>
      <c r="D411" s="153" t="n">
        <v>100</v>
      </c>
      <c r="E411" s="154" t="s">
        <v>107</v>
      </c>
      <c r="F411" s="153" t="n">
        <v>3</v>
      </c>
      <c r="G411" s="115" t="n">
        <v>0.9</v>
      </c>
      <c r="H411" s="116" t="n">
        <f aca="false">RANDBETWEEN(80,100)/100</f>
        <v>0.94</v>
      </c>
      <c r="I411" s="117"/>
      <c r="J411" s="118"/>
      <c r="K411" s="119"/>
      <c r="L411" s="118"/>
      <c r="M411" s="179"/>
      <c r="Q411" s="151" t="s">
        <v>506</v>
      </c>
      <c r="R411" s="152" t="n">
        <v>1.3</v>
      </c>
      <c r="S411" s="152" t="n">
        <v>740.8</v>
      </c>
      <c r="T411" s="153" t="n">
        <v>96</v>
      </c>
      <c r="U411" s="154" t="s">
        <v>78</v>
      </c>
      <c r="V411" s="153" t="n">
        <v>1</v>
      </c>
      <c r="W411" s="115" t="n">
        <v>0.9</v>
      </c>
      <c r="X411" s="116" t="n">
        <f aca="false">RANDBETWEEN(80,100)/100</f>
        <v>0.83</v>
      </c>
      <c r="Y411" s="117"/>
      <c r="Z411" s="118"/>
      <c r="AA411" s="119"/>
      <c r="AB411" s="123"/>
      <c r="AC411" s="124"/>
      <c r="AG411" s="186"/>
      <c r="BO411" s="202"/>
      <c r="BT411" s="82" t="e">
        <f aca="false">IF(SUM(CD408:CD411) &gt; 0,0,(SUM(CD408:CD411))/(-$BM$10*1000))</f>
        <v>#VALUE!</v>
      </c>
      <c r="BU411" s="158" t="e">
        <f aca="false">IF(SUM(CE408:CE411) &gt; 0,0,(SUM(CE408:CE411))/(-$BM$10*1000))</f>
        <v>#VALUE!</v>
      </c>
      <c r="BV411" s="140" t="n">
        <f aca="false">QUOTIENT(BW411,$BW$5)</f>
        <v>100</v>
      </c>
      <c r="BW411" s="17" t="n">
        <v>403</v>
      </c>
      <c r="BX411" s="141"/>
      <c r="BY411" s="192" t="s">
        <v>75</v>
      </c>
      <c r="BZ411" s="172" t="e">
        <f aca="true">INDIRECT( ADDRESS(CELL("строка",BG411)-BW411+BV411,68)) * CL411</f>
        <v>#VALUE!</v>
      </c>
      <c r="CA411" s="173" t="e">
        <f aca="true">INDIRECT( ADDRESS(CELL("строка",BG411)-BW411+BV411,59)) * CI411</f>
        <v>#VALUE!</v>
      </c>
      <c r="CB411" s="174" t="e">
        <f aca="true">INDIRECT( ADDRESS(CELL("строка",BG411)-BW411+BV411,69)) * CL411</f>
        <v>#VALUE!</v>
      </c>
      <c r="CC411" s="175" t="e">
        <f aca="true">INDIRECT( ADDRESS(CELL("строка",BG411)-BW411+BV411,61)) *CI411</f>
        <v>#VALUE!</v>
      </c>
      <c r="CD411" s="176" t="e">
        <f aca="false">BZ411-CA411</f>
        <v>#VALUE!</v>
      </c>
      <c r="CE411" s="187" t="e">
        <f aca="false">CB411-CC411</f>
        <v>#VALUE!</v>
      </c>
      <c r="CI411" s="178" t="n">
        <f aca="false">$CI$7</f>
        <v>0.1</v>
      </c>
      <c r="CL411" s="23" t="n">
        <f aca="false">CL407</f>
        <v>0.25</v>
      </c>
    </row>
    <row r="412" customFormat="false" ht="13.25" hidden="false" customHeight="true" outlineLevel="0" collapsed="false">
      <c r="A412" s="151" t="s">
        <v>507</v>
      </c>
      <c r="B412" s="152" t="n">
        <v>6.3</v>
      </c>
      <c r="C412" s="152" t="n">
        <v>755.3</v>
      </c>
      <c r="D412" s="153" t="n">
        <v>100</v>
      </c>
      <c r="E412" s="154" t="s">
        <v>107</v>
      </c>
      <c r="F412" s="153" t="n">
        <v>3</v>
      </c>
      <c r="G412" s="115" t="n">
        <v>0.9</v>
      </c>
      <c r="H412" s="116" t="n">
        <f aca="false">RANDBETWEEN(80,100)/100</f>
        <v>0.9</v>
      </c>
      <c r="I412" s="117"/>
      <c r="J412" s="118"/>
      <c r="K412" s="119"/>
      <c r="L412" s="118"/>
      <c r="M412" s="179"/>
      <c r="Q412" s="151" t="s">
        <v>507</v>
      </c>
      <c r="R412" s="152" t="n">
        <v>1.2</v>
      </c>
      <c r="S412" s="152" t="n">
        <v>740.7</v>
      </c>
      <c r="T412" s="153" t="n">
        <v>93</v>
      </c>
      <c r="U412" s="154" t="s">
        <v>78</v>
      </c>
      <c r="V412" s="153" t="n">
        <v>2</v>
      </c>
      <c r="W412" s="115" t="n">
        <v>0.9</v>
      </c>
      <c r="X412" s="116" t="n">
        <f aca="false">RANDBETWEEN(80,100)/100</f>
        <v>0.83</v>
      </c>
      <c r="Y412" s="117"/>
      <c r="Z412" s="118"/>
      <c r="AA412" s="119"/>
      <c r="AB412" s="123"/>
      <c r="AC412" s="124"/>
      <c r="AG412" s="186"/>
      <c r="BO412" s="202"/>
      <c r="BT412" s="82" t="s">
        <v>79</v>
      </c>
      <c r="BU412" s="158"/>
      <c r="BV412" s="140" t="n">
        <f aca="false">QUOTIENT(BW412,$BW$5)</f>
        <v>101</v>
      </c>
      <c r="BW412" s="17" t="n">
        <v>404</v>
      </c>
      <c r="BX412" s="141" t="n">
        <f aca="false">DATE(2023,2,(1-QUOTIENT(BW412,$BW$5)))</f>
        <v>44857</v>
      </c>
      <c r="BY412" s="190" t="s">
        <v>80</v>
      </c>
      <c r="BZ412" s="143" t="e">
        <f aca="true">INDIRECT( ADDRESS(CELL("строка",BG412)-BW412+BV412,68)) * CL412</f>
        <v>#VALUE!</v>
      </c>
      <c r="CA412" s="144" t="e">
        <f aca="true">INDIRECT( ADDRESS(CELL("строка",BG412)-BW412+BV412,59)) *CI412</f>
        <v>#VALUE!</v>
      </c>
      <c r="CB412" s="145" t="e">
        <f aca="true">INDIRECT( ADDRESS(CELL("строка",BG412)-BW412+BV412,69)) * CL412</f>
        <v>#VALUE!</v>
      </c>
      <c r="CC412" s="146" t="e">
        <f aca="true">INDIRECT( ADDRESS(CELL("строка",BG412)-BW412+BV412,61)) *CI412</f>
        <v>#VALUE!</v>
      </c>
      <c r="CD412" s="147" t="e">
        <f aca="false">BZ412-CA412</f>
        <v>#VALUE!</v>
      </c>
      <c r="CE412" s="188" t="e">
        <f aca="false">CB412-CC412</f>
        <v>#VALUE!</v>
      </c>
      <c r="CI412" s="22" t="n">
        <f aca="false">$CI$4</f>
        <v>0.2</v>
      </c>
      <c r="CL412" s="23" t="n">
        <f aca="false">CL408</f>
        <v>0.25</v>
      </c>
    </row>
    <row r="413" customFormat="false" ht="13.25" hidden="false" customHeight="true" outlineLevel="0" collapsed="false">
      <c r="A413" s="151" t="s">
        <v>508</v>
      </c>
      <c r="B413" s="152" t="n">
        <v>6.3</v>
      </c>
      <c r="C413" s="152" t="n">
        <v>755.3</v>
      </c>
      <c r="D413" s="153" t="n">
        <v>100</v>
      </c>
      <c r="E413" s="154" t="s">
        <v>83</v>
      </c>
      <c r="F413" s="153" t="n">
        <v>1.5</v>
      </c>
      <c r="G413" s="115" t="n">
        <v>0.9</v>
      </c>
      <c r="H413" s="116" t="n">
        <f aca="false">RANDBETWEEN(80,100)/100</f>
        <v>0.92</v>
      </c>
      <c r="I413" s="117"/>
      <c r="J413" s="118"/>
      <c r="K413" s="119"/>
      <c r="L413" s="118"/>
      <c r="M413" s="179"/>
      <c r="Q413" s="151" t="s">
        <v>508</v>
      </c>
      <c r="R413" s="152" t="n">
        <v>1.7</v>
      </c>
      <c r="S413" s="152" t="n">
        <v>740.1</v>
      </c>
      <c r="T413" s="153" t="n">
        <v>93</v>
      </c>
      <c r="U413" s="154" t="s">
        <v>78</v>
      </c>
      <c r="V413" s="153" t="n">
        <v>2</v>
      </c>
      <c r="W413" s="115" t="n">
        <v>0.9</v>
      </c>
      <c r="X413" s="116" t="n">
        <f aca="false">RANDBETWEEN(80,100)/100</f>
        <v>0.85</v>
      </c>
      <c r="Y413" s="117"/>
      <c r="Z413" s="118"/>
      <c r="AA413" s="119"/>
      <c r="AB413" s="123"/>
      <c r="AC413" s="124"/>
      <c r="AG413" s="186"/>
      <c r="BO413" s="202"/>
      <c r="BT413" s="82"/>
      <c r="BU413" s="158"/>
      <c r="BV413" s="140" t="n">
        <f aca="false">QUOTIENT(BW413,$BW$5)</f>
        <v>101</v>
      </c>
      <c r="BW413" s="17" t="n">
        <v>405</v>
      </c>
      <c r="BX413" s="141"/>
      <c r="BY413" s="191" t="s">
        <v>84</v>
      </c>
      <c r="BZ413" s="160" t="e">
        <f aca="true">INDIRECT( ADDRESS(CELL("строка",BG413)-BW413+BV413,68)) * CL413</f>
        <v>#VALUE!</v>
      </c>
      <c r="CA413" s="161" t="e">
        <f aca="true">INDIRECT( ADDRESS(CELL("строка",BG413)-BW413+BV413,59)) *CI413</f>
        <v>#VALUE!</v>
      </c>
      <c r="CB413" s="162" t="e">
        <f aca="true">INDIRECT( ADDRESS(CELL("строка",BG413)-BW413+BV413,69)) * CL413</f>
        <v>#VALUE!</v>
      </c>
      <c r="CC413" s="163" t="e">
        <f aca="true">INDIRECT( ADDRESS(CELL("строка",BG413)-BW413+BV413,61)) *CI413</f>
        <v>#VALUE!</v>
      </c>
      <c r="CD413" s="164" t="e">
        <f aca="false">BZ413-CA413</f>
        <v>#VALUE!</v>
      </c>
      <c r="CE413" s="189" t="e">
        <f aca="false">CB413-CC413</f>
        <v>#VALUE!</v>
      </c>
      <c r="CI413" s="22" t="n">
        <f aca="false">$CI$5</f>
        <v>0.3</v>
      </c>
      <c r="CL413" s="23" t="n">
        <f aca="false">CL409</f>
        <v>0.25</v>
      </c>
    </row>
    <row r="414" customFormat="false" ht="13.25" hidden="false" customHeight="true" outlineLevel="0" collapsed="false">
      <c r="A414" s="151" t="s">
        <v>509</v>
      </c>
      <c r="B414" s="152" t="n">
        <v>6.6</v>
      </c>
      <c r="C414" s="152" t="n">
        <v>754.7</v>
      </c>
      <c r="D414" s="153" t="n">
        <v>100</v>
      </c>
      <c r="E414" s="154" t="s">
        <v>107</v>
      </c>
      <c r="F414" s="153" t="n">
        <v>7.5</v>
      </c>
      <c r="G414" s="115" t="n">
        <v>0.9</v>
      </c>
      <c r="H414" s="116" t="n">
        <f aca="false">RANDBETWEEN(80,100)/100</f>
        <v>0.93</v>
      </c>
      <c r="I414" s="117" t="n">
        <v>0.367523148148148</v>
      </c>
      <c r="J414" s="118" t="n">
        <v>0.367523148148148</v>
      </c>
      <c r="K414" s="119" t="n">
        <f aca="false">(J414 * 24) * $B$3 * $F$3 * (1 - 0.7*AVERAGE(G414:G421)) * AVERAGE(H414:H421)</f>
        <v>3573.64808333333</v>
      </c>
      <c r="L414" s="118" t="n">
        <f aca="false">IF(AVERAGE(F414:F421)&gt; $J$3, $B$4*$F$4*AVERAGE(F414:F421)/$B$5*24*AVERAGE(H414:H421), $B$4*$F$4*AVERAGE(F414:F421)/$B$5*24*AVERAGE(H414:H421) * 0.2)</f>
        <v>28470</v>
      </c>
      <c r="M414" s="179" t="n">
        <f aca="false">K414+L414</f>
        <v>32043.6480833333</v>
      </c>
      <c r="Q414" s="151" t="s">
        <v>509</v>
      </c>
      <c r="R414" s="152" t="n">
        <v>2.1</v>
      </c>
      <c r="S414" s="152" t="n">
        <v>739.2</v>
      </c>
      <c r="T414" s="153" t="n">
        <v>93</v>
      </c>
      <c r="U414" s="154" t="s">
        <v>78</v>
      </c>
      <c r="V414" s="153" t="n">
        <v>2</v>
      </c>
      <c r="W414" s="115" t="n">
        <v>0.9</v>
      </c>
      <c r="X414" s="116" t="n">
        <f aca="false">RANDBETWEEN(80,100)/100</f>
        <v>0.89</v>
      </c>
      <c r="Y414" s="117" t="n">
        <v>0.296134259259259</v>
      </c>
      <c r="Z414" s="118" t="n">
        <v>0.296134259259259</v>
      </c>
      <c r="AA414" s="119" t="n">
        <f aca="false">(Z414 * 24) * $B$3 * $F$3 * (1 - 0.7 * AVERAGE(W414:W421)) * AVERAGE(X414:X421)</f>
        <v>2776.93386666667</v>
      </c>
      <c r="AB414" s="123" t="n">
        <f aca="false">IF(AVERAGE(V414:V421)&gt; $J$3, $B$4*$F$4*AVERAGE(V414:V421)/$B$5*24*AVERAGE(X414:X421), $B$4*$F$4*AVERAGE(V414:V421)/$B$5*24*AVERAGE(X414:X421) * 0.2)</f>
        <v>2534.4</v>
      </c>
      <c r="AC414" s="124" t="n">
        <f aca="false">AA414+AB414</f>
        <v>5311.33386666667</v>
      </c>
      <c r="AG414" s="186"/>
      <c r="BO414" s="202"/>
      <c r="BT414" s="82"/>
      <c r="BU414" s="158"/>
      <c r="BV414" s="140" t="n">
        <f aca="false">QUOTIENT(BW414,$BW$5)</f>
        <v>101</v>
      </c>
      <c r="BW414" s="17" t="n">
        <v>406</v>
      </c>
      <c r="BX414" s="141"/>
      <c r="BY414" s="191" t="s">
        <v>58</v>
      </c>
      <c r="BZ414" s="160" t="e">
        <f aca="true">INDIRECT( ADDRESS(CELL("строка",BG414)-BW414+BV414,68)) * CL414</f>
        <v>#VALUE!</v>
      </c>
      <c r="CA414" s="161" t="e">
        <f aca="true">INDIRECT( ADDRESS(CELL("строка",BG414)-BW414+BV414,59)) *CI414</f>
        <v>#VALUE!</v>
      </c>
      <c r="CB414" s="162" t="e">
        <f aca="true">INDIRECT( ADDRESS(CELL("строка",BG414)-BW414+BV414,69)) * CL414</f>
        <v>#VALUE!</v>
      </c>
      <c r="CC414" s="163" t="e">
        <f aca="true">INDIRECT( ADDRESS(CELL("строка",BG414)-BW414+BV414,61)) *CI414</f>
        <v>#VALUE!</v>
      </c>
      <c r="CD414" s="164" t="e">
        <f aca="false">BZ414-CA414</f>
        <v>#VALUE!</v>
      </c>
      <c r="CE414" s="189" t="e">
        <f aca="false">CB414-CC414</f>
        <v>#VALUE!</v>
      </c>
      <c r="CI414" s="22" t="n">
        <f aca="false">$CI$6</f>
        <v>0.4</v>
      </c>
      <c r="CL414" s="23" t="n">
        <f aca="false">CL410</f>
        <v>0.25</v>
      </c>
    </row>
    <row r="415" customFormat="false" ht="13.25" hidden="false" customHeight="true" outlineLevel="0" collapsed="false">
      <c r="A415" s="151" t="s">
        <v>510</v>
      </c>
      <c r="B415" s="152" t="n">
        <v>7.3</v>
      </c>
      <c r="C415" s="152" t="n">
        <v>754.6</v>
      </c>
      <c r="D415" s="153" t="n">
        <v>78</v>
      </c>
      <c r="E415" s="154" t="s">
        <v>107</v>
      </c>
      <c r="F415" s="153" t="n">
        <v>3</v>
      </c>
      <c r="G415" s="115" t="n">
        <v>0.9</v>
      </c>
      <c r="H415" s="116" t="n">
        <f aca="false">RANDBETWEEN(80,100)/100</f>
        <v>0.82</v>
      </c>
      <c r="I415" s="117"/>
      <c r="J415" s="118"/>
      <c r="K415" s="119"/>
      <c r="L415" s="118"/>
      <c r="M415" s="179"/>
      <c r="Q415" s="151" t="s">
        <v>510</v>
      </c>
      <c r="R415" s="152" t="n">
        <v>2.3</v>
      </c>
      <c r="S415" s="152" t="n">
        <v>739.1</v>
      </c>
      <c r="T415" s="153" t="n">
        <v>93</v>
      </c>
      <c r="U415" s="154" t="s">
        <v>78</v>
      </c>
      <c r="V415" s="153" t="n">
        <v>2</v>
      </c>
      <c r="W415" s="115" t="n">
        <v>0.9</v>
      </c>
      <c r="X415" s="116" t="n">
        <f aca="false">RANDBETWEEN(80,100)/100</f>
        <v>0.82</v>
      </c>
      <c r="Y415" s="117"/>
      <c r="Z415" s="118"/>
      <c r="AA415" s="119"/>
      <c r="AB415" s="123"/>
      <c r="AC415" s="124"/>
      <c r="AG415" s="186"/>
      <c r="BO415" s="202"/>
      <c r="BT415" s="82" t="e">
        <f aca="false">IF(SUM(CD412:CD415) &gt; 0,0,(SUM(CD412:CD415))/(-$BM$10*1000))</f>
        <v>#VALUE!</v>
      </c>
      <c r="BU415" s="158" t="e">
        <f aca="false">IF(SUM(CE412:CE415) &gt; 0,0,(SUM(CE412:CE415))/(-$BM$10*1000))</f>
        <v>#VALUE!</v>
      </c>
      <c r="BV415" s="140" t="n">
        <f aca="false">QUOTIENT(BW415,$BW$5)</f>
        <v>101</v>
      </c>
      <c r="BW415" s="17" t="n">
        <v>407</v>
      </c>
      <c r="BX415" s="141"/>
      <c r="BY415" s="192" t="s">
        <v>75</v>
      </c>
      <c r="BZ415" s="172" t="e">
        <f aca="true">INDIRECT( ADDRESS(CELL("строка",BG415)-BW415+BV415,68)) * CL415</f>
        <v>#VALUE!</v>
      </c>
      <c r="CA415" s="173" t="e">
        <f aca="true">INDIRECT( ADDRESS(CELL("строка",BG415)-BW415+BV415,59)) * CI415</f>
        <v>#VALUE!</v>
      </c>
      <c r="CB415" s="174" t="e">
        <f aca="true">INDIRECT( ADDRESS(CELL("строка",BG415)-BW415+BV415,69)) * CL415</f>
        <v>#VALUE!</v>
      </c>
      <c r="CC415" s="175" t="e">
        <f aca="true">INDIRECT( ADDRESS(CELL("строка",BG415)-BW415+BV415,61)) *CI415</f>
        <v>#VALUE!</v>
      </c>
      <c r="CD415" s="176" t="e">
        <f aca="false">BZ415-CA415</f>
        <v>#VALUE!</v>
      </c>
      <c r="CE415" s="187" t="e">
        <f aca="false">CB415-CC415</f>
        <v>#VALUE!</v>
      </c>
      <c r="CI415" s="178" t="n">
        <f aca="false">$CI$7</f>
        <v>0.1</v>
      </c>
      <c r="CL415" s="23" t="n">
        <f aca="false">CL411</f>
        <v>0.25</v>
      </c>
    </row>
    <row r="416" customFormat="false" ht="13.25" hidden="false" customHeight="true" outlineLevel="0" collapsed="false">
      <c r="A416" s="151" t="s">
        <v>511</v>
      </c>
      <c r="B416" s="152" t="n">
        <v>8.1</v>
      </c>
      <c r="C416" s="152" t="n">
        <v>754.4</v>
      </c>
      <c r="D416" s="153" t="n">
        <v>64</v>
      </c>
      <c r="E416" s="154" t="s">
        <v>107</v>
      </c>
      <c r="F416" s="153" t="n">
        <v>4.5</v>
      </c>
      <c r="G416" s="115" t="n">
        <v>0.9</v>
      </c>
      <c r="H416" s="116" t="n">
        <f aca="false">RANDBETWEEN(80,100)/100</f>
        <v>0.86</v>
      </c>
      <c r="I416" s="117"/>
      <c r="J416" s="118"/>
      <c r="K416" s="119"/>
      <c r="L416" s="118"/>
      <c r="M416" s="179"/>
      <c r="Q416" s="151" t="s">
        <v>511</v>
      </c>
      <c r="R416" s="152" t="n">
        <v>3</v>
      </c>
      <c r="S416" s="152" t="n">
        <v>739</v>
      </c>
      <c r="T416" s="153" t="n">
        <v>93</v>
      </c>
      <c r="U416" s="154" t="s">
        <v>78</v>
      </c>
      <c r="V416" s="153" t="n">
        <v>3</v>
      </c>
      <c r="W416" s="115" t="n">
        <v>0.9</v>
      </c>
      <c r="X416" s="116" t="n">
        <f aca="false">RANDBETWEEN(80,100)/100</f>
        <v>0.98</v>
      </c>
      <c r="Y416" s="117"/>
      <c r="Z416" s="118"/>
      <c r="AA416" s="119"/>
      <c r="AB416" s="123"/>
      <c r="AC416" s="124"/>
      <c r="AG416" s="186"/>
      <c r="BO416" s="202"/>
      <c r="BT416" s="82" t="s">
        <v>79</v>
      </c>
      <c r="BU416" s="158"/>
      <c r="BV416" s="140" t="n">
        <f aca="false">QUOTIENT(BW416,$BW$5)</f>
        <v>102</v>
      </c>
      <c r="BW416" s="17" t="n">
        <v>408</v>
      </c>
      <c r="BX416" s="141" t="n">
        <f aca="false">DATE(2023,2,(1-QUOTIENT(BW416,$BW$5)))</f>
        <v>44856</v>
      </c>
      <c r="BY416" s="190" t="s">
        <v>80</v>
      </c>
      <c r="BZ416" s="143" t="e">
        <f aca="true">INDIRECT( ADDRESS(CELL("строка",BG416)-BW416+BV416,68)) * CL416</f>
        <v>#VALUE!</v>
      </c>
      <c r="CA416" s="144" t="e">
        <f aca="true">INDIRECT( ADDRESS(CELL("строка",BG416)-BW416+BV416,59)) *CI416</f>
        <v>#VALUE!</v>
      </c>
      <c r="CB416" s="145" t="e">
        <f aca="true">INDIRECT( ADDRESS(CELL("строка",BG416)-BW416+BV416,69)) * CL416</f>
        <v>#VALUE!</v>
      </c>
      <c r="CC416" s="146" t="e">
        <f aca="true">INDIRECT( ADDRESS(CELL("строка",BG416)-BW416+BV416,61)) *CI416</f>
        <v>#VALUE!</v>
      </c>
      <c r="CD416" s="147" t="e">
        <f aca="false">BZ416-CA416</f>
        <v>#VALUE!</v>
      </c>
      <c r="CE416" s="188" t="e">
        <f aca="false">CB416-CC416</f>
        <v>#VALUE!</v>
      </c>
      <c r="CI416" s="22" t="n">
        <f aca="false">$CI$4</f>
        <v>0.2</v>
      </c>
      <c r="CL416" s="23" t="n">
        <f aca="false">CL412</f>
        <v>0.25</v>
      </c>
    </row>
    <row r="417" customFormat="false" ht="13.25" hidden="false" customHeight="true" outlineLevel="0" collapsed="false">
      <c r="A417" s="151" t="s">
        <v>512</v>
      </c>
      <c r="B417" s="152" t="n">
        <v>6.6</v>
      </c>
      <c r="C417" s="152" t="n">
        <v>754.6</v>
      </c>
      <c r="D417" s="153" t="n">
        <v>67</v>
      </c>
      <c r="E417" s="154" t="s">
        <v>107</v>
      </c>
      <c r="F417" s="153" t="n">
        <v>4.5</v>
      </c>
      <c r="G417" s="115" t="n">
        <v>0.9</v>
      </c>
      <c r="H417" s="116" t="n">
        <f aca="false">RANDBETWEEN(80,100)/100</f>
        <v>0.94</v>
      </c>
      <c r="I417" s="117"/>
      <c r="J417" s="118"/>
      <c r="K417" s="119"/>
      <c r="L417" s="118"/>
      <c r="M417" s="179"/>
      <c r="Q417" s="151" t="s">
        <v>512</v>
      </c>
      <c r="R417" s="152" t="n">
        <v>2.9</v>
      </c>
      <c r="S417" s="152" t="n">
        <v>739.2</v>
      </c>
      <c r="T417" s="153" t="n">
        <v>94</v>
      </c>
      <c r="U417" s="154" t="s">
        <v>78</v>
      </c>
      <c r="V417" s="153" t="n">
        <v>3</v>
      </c>
      <c r="W417" s="115" t="n">
        <v>0.9</v>
      </c>
      <c r="X417" s="116" t="n">
        <f aca="false">RANDBETWEEN(80,100)/100</f>
        <v>0.95</v>
      </c>
      <c r="Y417" s="117"/>
      <c r="Z417" s="118"/>
      <c r="AA417" s="119"/>
      <c r="AB417" s="123"/>
      <c r="AC417" s="124"/>
      <c r="AG417" s="186"/>
      <c r="BO417" s="202"/>
      <c r="BT417" s="82"/>
      <c r="BU417" s="158"/>
      <c r="BV417" s="140" t="n">
        <f aca="false">QUOTIENT(BW417,$BW$5)</f>
        <v>102</v>
      </c>
      <c r="BW417" s="17" t="n">
        <v>409</v>
      </c>
      <c r="BX417" s="141"/>
      <c r="BY417" s="191" t="s">
        <v>84</v>
      </c>
      <c r="BZ417" s="160" t="e">
        <f aca="true">INDIRECT( ADDRESS(CELL("строка",BG417)-BW417+BV417,68)) * CL417</f>
        <v>#VALUE!</v>
      </c>
      <c r="CA417" s="161" t="e">
        <f aca="true">INDIRECT( ADDRESS(CELL("строка",BG417)-BW417+BV417,59)) *CI417</f>
        <v>#VALUE!</v>
      </c>
      <c r="CB417" s="162" t="e">
        <f aca="true">INDIRECT( ADDRESS(CELL("строка",BG417)-BW417+BV417,69)) * CL417</f>
        <v>#VALUE!</v>
      </c>
      <c r="CC417" s="163" t="e">
        <f aca="true">INDIRECT( ADDRESS(CELL("строка",BG417)-BW417+BV417,61)) *CI417</f>
        <v>#VALUE!</v>
      </c>
      <c r="CD417" s="164" t="e">
        <f aca="false">BZ417-CA417</f>
        <v>#VALUE!</v>
      </c>
      <c r="CE417" s="189" t="e">
        <f aca="false">CB417-CC417</f>
        <v>#VALUE!</v>
      </c>
      <c r="CI417" s="22" t="n">
        <f aca="false">$CI$5</f>
        <v>0.3</v>
      </c>
      <c r="CL417" s="23" t="n">
        <f aca="false">CL413</f>
        <v>0.25</v>
      </c>
    </row>
    <row r="418" customFormat="false" ht="13.25" hidden="false" customHeight="true" outlineLevel="0" collapsed="false">
      <c r="A418" s="151" t="s">
        <v>513</v>
      </c>
      <c r="B418" s="152" t="n">
        <v>4.7</v>
      </c>
      <c r="C418" s="152" t="n">
        <v>754.6</v>
      </c>
      <c r="D418" s="153" t="n">
        <v>72</v>
      </c>
      <c r="E418" s="154" t="s">
        <v>107</v>
      </c>
      <c r="F418" s="153" t="n">
        <v>6</v>
      </c>
      <c r="G418" s="115" t="n">
        <v>0.9</v>
      </c>
      <c r="H418" s="116" t="n">
        <f aca="false">RANDBETWEEN(80,100)/100</f>
        <v>0.92</v>
      </c>
      <c r="I418" s="117"/>
      <c r="J418" s="118"/>
      <c r="K418" s="119"/>
      <c r="L418" s="118"/>
      <c r="M418" s="179"/>
      <c r="Q418" s="151" t="s">
        <v>513</v>
      </c>
      <c r="R418" s="152" t="n">
        <v>2.8</v>
      </c>
      <c r="S418" s="152" t="n">
        <v>738.7</v>
      </c>
      <c r="T418" s="153" t="n">
        <v>94</v>
      </c>
      <c r="U418" s="154" t="s">
        <v>78</v>
      </c>
      <c r="V418" s="153" t="n">
        <v>2</v>
      </c>
      <c r="W418" s="115" t="n">
        <v>0.9</v>
      </c>
      <c r="X418" s="116" t="n">
        <f aca="false">RANDBETWEEN(80,100)/100</f>
        <v>0.8</v>
      </c>
      <c r="Y418" s="117"/>
      <c r="Z418" s="118"/>
      <c r="AA418" s="119"/>
      <c r="AB418" s="123"/>
      <c r="AC418" s="124"/>
      <c r="AG418" s="186"/>
      <c r="BO418" s="202"/>
      <c r="BT418" s="82"/>
      <c r="BU418" s="158"/>
      <c r="BV418" s="140" t="n">
        <f aca="false">QUOTIENT(BW418,$BW$5)</f>
        <v>102</v>
      </c>
      <c r="BW418" s="17" t="n">
        <v>410</v>
      </c>
      <c r="BX418" s="141"/>
      <c r="BY418" s="191" t="s">
        <v>58</v>
      </c>
      <c r="BZ418" s="160" t="e">
        <f aca="true">INDIRECT( ADDRESS(CELL("строка",BG418)-BW418+BV418,68)) * CL418</f>
        <v>#VALUE!</v>
      </c>
      <c r="CA418" s="161" t="e">
        <f aca="true">INDIRECT( ADDRESS(CELL("строка",BG418)-BW418+BV418,59)) *CI418</f>
        <v>#VALUE!</v>
      </c>
      <c r="CB418" s="162" t="e">
        <f aca="true">INDIRECT( ADDRESS(CELL("строка",BG418)-BW418+BV418,69)) * CL418</f>
        <v>#VALUE!</v>
      </c>
      <c r="CC418" s="163" t="e">
        <f aca="true">INDIRECT( ADDRESS(CELL("строка",BG418)-BW418+BV418,61)) *CI418</f>
        <v>#VALUE!</v>
      </c>
      <c r="CD418" s="164" t="e">
        <f aca="false">BZ418-CA418</f>
        <v>#VALUE!</v>
      </c>
      <c r="CE418" s="189" t="e">
        <f aca="false">CB418-CC418</f>
        <v>#VALUE!</v>
      </c>
      <c r="CI418" s="22" t="n">
        <f aca="false">$CI$6</f>
        <v>0.4</v>
      </c>
      <c r="CL418" s="23" t="n">
        <f aca="false">CL414</f>
        <v>0.25</v>
      </c>
    </row>
    <row r="419" customFormat="false" ht="13.25" hidden="false" customHeight="true" outlineLevel="0" collapsed="false">
      <c r="A419" s="151" t="s">
        <v>514</v>
      </c>
      <c r="B419" s="152" t="n">
        <v>4.8</v>
      </c>
      <c r="C419" s="152" t="n">
        <v>754.8</v>
      </c>
      <c r="D419" s="153" t="n">
        <v>71</v>
      </c>
      <c r="E419" s="154" t="s">
        <v>107</v>
      </c>
      <c r="F419" s="153" t="n">
        <v>6</v>
      </c>
      <c r="G419" s="115" t="n">
        <v>0.9</v>
      </c>
      <c r="H419" s="116" t="n">
        <f aca="false">RANDBETWEEN(80,100)/100</f>
        <v>0.99</v>
      </c>
      <c r="I419" s="117"/>
      <c r="J419" s="118"/>
      <c r="K419" s="119"/>
      <c r="L419" s="118"/>
      <c r="M419" s="179"/>
      <c r="Q419" s="151" t="s">
        <v>514</v>
      </c>
      <c r="R419" s="152" t="n">
        <v>2.8</v>
      </c>
      <c r="S419" s="152" t="n">
        <v>738.5</v>
      </c>
      <c r="T419" s="153" t="n">
        <v>93</v>
      </c>
      <c r="U419" s="154" t="s">
        <v>78</v>
      </c>
      <c r="V419" s="153" t="n">
        <v>3</v>
      </c>
      <c r="W419" s="115" t="n">
        <v>0.9</v>
      </c>
      <c r="X419" s="116" t="n">
        <f aca="false">RANDBETWEEN(80,100)/100</f>
        <v>0.82</v>
      </c>
      <c r="Y419" s="117"/>
      <c r="Z419" s="118"/>
      <c r="AA419" s="119"/>
      <c r="AB419" s="123"/>
      <c r="AC419" s="124"/>
      <c r="AG419" s="186"/>
      <c r="BO419" s="202"/>
      <c r="BT419" s="82" t="e">
        <f aca="false">IF(SUM(CD416:CD419) &gt; 0,0,(SUM(CD416:CD419))/(-$BM$10*1000))</f>
        <v>#VALUE!</v>
      </c>
      <c r="BU419" s="158" t="e">
        <f aca="false">IF(SUM(CE416:CE419) &gt; 0,0,(SUM(CE416:CE419))/(-$BM$10*1000))</f>
        <v>#VALUE!</v>
      </c>
      <c r="BV419" s="140" t="n">
        <f aca="false">QUOTIENT(BW419,$BW$5)</f>
        <v>102</v>
      </c>
      <c r="BW419" s="17" t="n">
        <v>411</v>
      </c>
      <c r="BX419" s="141"/>
      <c r="BY419" s="192" t="s">
        <v>75</v>
      </c>
      <c r="BZ419" s="172" t="e">
        <f aca="true">INDIRECT( ADDRESS(CELL("строка",BG419)-BW419+BV419,68)) * CL419</f>
        <v>#VALUE!</v>
      </c>
      <c r="CA419" s="173" t="e">
        <f aca="true">INDIRECT( ADDRESS(CELL("строка",BG419)-BW419+BV419,59)) * CI419</f>
        <v>#VALUE!</v>
      </c>
      <c r="CB419" s="174" t="e">
        <f aca="true">INDIRECT( ADDRESS(CELL("строка",BG419)-BW419+BV419,69)) * CL419</f>
        <v>#VALUE!</v>
      </c>
      <c r="CC419" s="175" t="e">
        <f aca="true">INDIRECT( ADDRESS(CELL("строка",BG419)-BW419+BV419,61)) *CI419</f>
        <v>#VALUE!</v>
      </c>
      <c r="CD419" s="176" t="e">
        <f aca="false">BZ419-CA419</f>
        <v>#VALUE!</v>
      </c>
      <c r="CE419" s="187" t="e">
        <f aca="false">CB419-CC419</f>
        <v>#VALUE!</v>
      </c>
      <c r="CI419" s="178" t="n">
        <f aca="false">$CI$7</f>
        <v>0.1</v>
      </c>
      <c r="CL419" s="23" t="n">
        <f aca="false">CL415</f>
        <v>0.25</v>
      </c>
    </row>
    <row r="420" customFormat="false" ht="13.25" hidden="false" customHeight="true" outlineLevel="0" collapsed="false">
      <c r="A420" s="151" t="s">
        <v>515</v>
      </c>
      <c r="B420" s="152" t="n">
        <v>4.2</v>
      </c>
      <c r="C420" s="152" t="n">
        <v>755.2</v>
      </c>
      <c r="D420" s="153" t="n">
        <v>71</v>
      </c>
      <c r="E420" s="154" t="s">
        <v>107</v>
      </c>
      <c r="F420" s="153" t="n">
        <v>4.5</v>
      </c>
      <c r="G420" s="115" t="n">
        <v>0.9</v>
      </c>
      <c r="H420" s="116" t="n">
        <f aca="false">RANDBETWEEN(80,100)/100</f>
        <v>0.86</v>
      </c>
      <c r="I420" s="117"/>
      <c r="J420" s="118"/>
      <c r="K420" s="119"/>
      <c r="L420" s="118"/>
      <c r="M420" s="179"/>
      <c r="Q420" s="151" t="s">
        <v>515</v>
      </c>
      <c r="R420" s="152" t="n">
        <v>2.1</v>
      </c>
      <c r="S420" s="152" t="n">
        <v>738.7</v>
      </c>
      <c r="T420" s="153" t="n">
        <v>95</v>
      </c>
      <c r="U420" s="154" t="s">
        <v>78</v>
      </c>
      <c r="V420" s="153" t="n">
        <v>2</v>
      </c>
      <c r="W420" s="115" t="n">
        <v>0.9</v>
      </c>
      <c r="X420" s="116" t="n">
        <f aca="false">RANDBETWEEN(80,100)/100</f>
        <v>0.84</v>
      </c>
      <c r="Y420" s="117"/>
      <c r="Z420" s="118"/>
      <c r="AA420" s="119"/>
      <c r="AB420" s="123"/>
      <c r="AC420" s="124"/>
      <c r="AG420" s="186"/>
      <c r="BO420" s="202"/>
      <c r="BT420" s="82" t="s">
        <v>79</v>
      </c>
      <c r="BU420" s="158"/>
      <c r="BV420" s="140" t="n">
        <f aca="false">QUOTIENT(BW420,$BW$5)</f>
        <v>103</v>
      </c>
      <c r="BW420" s="17" t="n">
        <v>412</v>
      </c>
      <c r="BX420" s="141" t="n">
        <f aca="false">DATE(2023,2,(1-QUOTIENT(BW420,$BW$5)))</f>
        <v>44855</v>
      </c>
      <c r="BY420" s="190" t="s">
        <v>80</v>
      </c>
      <c r="BZ420" s="143" t="e">
        <f aca="true">INDIRECT( ADDRESS(CELL("строка",BG420)-BW420+BV420,68)) * CL420</f>
        <v>#VALUE!</v>
      </c>
      <c r="CA420" s="144" t="e">
        <f aca="true">INDIRECT( ADDRESS(CELL("строка",BG420)-BW420+BV420,59)) *CI420</f>
        <v>#VALUE!</v>
      </c>
      <c r="CB420" s="145" t="e">
        <f aca="true">INDIRECT( ADDRESS(CELL("строка",BG420)-BW420+BV420,69)) * CL420</f>
        <v>#VALUE!</v>
      </c>
      <c r="CC420" s="146" t="e">
        <f aca="true">INDIRECT( ADDRESS(CELL("строка",BG420)-BW420+BV420,61)) *CI420</f>
        <v>#VALUE!</v>
      </c>
      <c r="CD420" s="147" t="e">
        <f aca="false">BZ420-CA420</f>
        <v>#VALUE!</v>
      </c>
      <c r="CE420" s="188" t="e">
        <f aca="false">CB420-CC420</f>
        <v>#VALUE!</v>
      </c>
      <c r="CI420" s="22" t="n">
        <f aca="false">$CI$4</f>
        <v>0.2</v>
      </c>
      <c r="CL420" s="23" t="n">
        <f aca="false">CL416</f>
        <v>0.25</v>
      </c>
    </row>
    <row r="421" customFormat="false" ht="13.25" hidden="false" customHeight="true" outlineLevel="0" collapsed="false">
      <c r="A421" s="151" t="s">
        <v>516</v>
      </c>
      <c r="B421" s="152" t="n">
        <v>3.9</v>
      </c>
      <c r="C421" s="152" t="n">
        <v>755.6</v>
      </c>
      <c r="D421" s="153" t="n">
        <v>72</v>
      </c>
      <c r="E421" s="154" t="s">
        <v>107</v>
      </c>
      <c r="F421" s="153" t="n">
        <v>3</v>
      </c>
      <c r="G421" s="115" t="n">
        <v>0.9</v>
      </c>
      <c r="H421" s="116" t="n">
        <f aca="false">RANDBETWEEN(80,100)/100</f>
        <v>0.98</v>
      </c>
      <c r="I421" s="117"/>
      <c r="J421" s="118"/>
      <c r="K421" s="119"/>
      <c r="L421" s="118"/>
      <c r="M421" s="179"/>
      <c r="Q421" s="151" t="s">
        <v>516</v>
      </c>
      <c r="R421" s="152" t="n">
        <v>0.8</v>
      </c>
      <c r="S421" s="152" t="n">
        <v>741.5</v>
      </c>
      <c r="T421" s="153" t="n">
        <v>96</v>
      </c>
      <c r="U421" s="154" t="s">
        <v>107</v>
      </c>
      <c r="V421" s="153" t="n">
        <v>1</v>
      </c>
      <c r="W421" s="115" t="n">
        <v>0.9</v>
      </c>
      <c r="X421" s="116" t="n">
        <f aca="false">RANDBETWEEN(80,100)/100</f>
        <v>0.94</v>
      </c>
      <c r="Y421" s="117"/>
      <c r="Z421" s="118"/>
      <c r="AA421" s="119"/>
      <c r="AB421" s="123"/>
      <c r="AC421" s="124"/>
      <c r="AG421" s="186"/>
      <c r="BO421" s="202"/>
      <c r="BT421" s="82"/>
      <c r="BU421" s="158"/>
      <c r="BV421" s="140" t="n">
        <f aca="false">QUOTIENT(BW421,$BW$5)</f>
        <v>103</v>
      </c>
      <c r="BW421" s="17" t="n">
        <v>413</v>
      </c>
      <c r="BX421" s="141"/>
      <c r="BY421" s="191" t="s">
        <v>84</v>
      </c>
      <c r="BZ421" s="160" t="e">
        <f aca="true">INDIRECT( ADDRESS(CELL("строка",BG421)-BW421+BV421,68)) * CL421</f>
        <v>#VALUE!</v>
      </c>
      <c r="CA421" s="161" t="e">
        <f aca="true">INDIRECT( ADDRESS(CELL("строка",BG421)-BW421+BV421,59)) *CI421</f>
        <v>#VALUE!</v>
      </c>
      <c r="CB421" s="162" t="e">
        <f aca="true">INDIRECT( ADDRESS(CELL("строка",BG421)-BW421+BV421,69)) * CL421</f>
        <v>#VALUE!</v>
      </c>
      <c r="CC421" s="163" t="e">
        <f aca="true">INDIRECT( ADDRESS(CELL("строка",BG421)-BW421+BV421,61)) *CI421</f>
        <v>#VALUE!</v>
      </c>
      <c r="CD421" s="164" t="e">
        <f aca="false">BZ421-CA421</f>
        <v>#VALUE!</v>
      </c>
      <c r="CE421" s="189" t="e">
        <f aca="false">CB421-CC421</f>
        <v>#VALUE!</v>
      </c>
      <c r="CI421" s="22" t="n">
        <f aca="false">$CI$5</f>
        <v>0.3</v>
      </c>
      <c r="CL421" s="23" t="n">
        <f aca="false">CL417</f>
        <v>0.25</v>
      </c>
    </row>
    <row r="422" customFormat="false" ht="13.25" hidden="false" customHeight="true" outlineLevel="0" collapsed="false">
      <c r="A422" s="151" t="s">
        <v>517</v>
      </c>
      <c r="B422" s="152" t="n">
        <v>6</v>
      </c>
      <c r="C422" s="152" t="n">
        <v>755.8</v>
      </c>
      <c r="D422" s="153" t="n">
        <v>68</v>
      </c>
      <c r="E422" s="154" t="s">
        <v>83</v>
      </c>
      <c r="F422" s="153" t="n">
        <v>4.5</v>
      </c>
      <c r="G422" s="182" t="s">
        <v>110</v>
      </c>
      <c r="H422" s="116" t="n">
        <f aca="false">RANDBETWEEN(80,100)/100</f>
        <v>0.96</v>
      </c>
      <c r="I422" s="117" t="n">
        <v>0.368101851851852</v>
      </c>
      <c r="J422" s="118" t="n">
        <v>0.368101851851852</v>
      </c>
      <c r="K422" s="119" t="n">
        <f aca="false">(J422 * 24) * $B$3 * $F$3 * (1 - 0.7*AVERAGE(G422:G429)) * AVERAGE(H422:H429)</f>
        <v>3531.51616</v>
      </c>
      <c r="L422" s="118" t="n">
        <f aca="false">IF(AVERAGE(F422:F429)&gt; $J$3, $B$4*$F$4*AVERAGE(F422:F429)/$B$5*24*AVERAGE(H422:H429), $B$4*$F$4*AVERAGE(F422:F429)/$B$5*24*AVERAGE(H422:H429) * 0.2)</f>
        <v>3747.6</v>
      </c>
      <c r="M422" s="179" t="n">
        <f aca="false">K422+L422</f>
        <v>7279.11616</v>
      </c>
      <c r="Q422" s="151" t="s">
        <v>517</v>
      </c>
      <c r="R422" s="152" t="n">
        <v>-0.6</v>
      </c>
      <c r="S422" s="152" t="n">
        <v>743</v>
      </c>
      <c r="T422" s="153" t="n">
        <v>95</v>
      </c>
      <c r="U422" s="154" t="s">
        <v>83</v>
      </c>
      <c r="V422" s="153" t="n">
        <v>1</v>
      </c>
      <c r="W422" s="115" t="n">
        <v>0.9</v>
      </c>
      <c r="X422" s="116" t="n">
        <f aca="false">RANDBETWEEN(80,100)/100</f>
        <v>0.83</v>
      </c>
      <c r="Y422" s="117" t="n">
        <v>0.297094907407407</v>
      </c>
      <c r="Z422" s="118" t="n">
        <v>0.297094907407407</v>
      </c>
      <c r="AA422" s="119" t="n">
        <f aca="false">(Z422 * 24) * $B$3 * $F$3 * (1 - 0.7 * AVERAGE(W422:W429)) * AVERAGE(X422:X429)</f>
        <v>2956.1062125</v>
      </c>
      <c r="AB422" s="123" t="n">
        <f aca="false">IF(AVERAGE(V422:V429)&gt; $J$3, $B$4*$F$4*AVERAGE(V422:V429)/$B$5*24*AVERAGE(X422:X429), $B$4*$F$4*AVERAGE(V422:V429)/$B$5*24*AVERAGE(X422:X429) * 0.2)</f>
        <v>1195.2</v>
      </c>
      <c r="AC422" s="124" t="n">
        <f aca="false">AA422+AB422</f>
        <v>4151.3062125</v>
      </c>
      <c r="AG422" s="186"/>
      <c r="BO422" s="202"/>
      <c r="BT422" s="82"/>
      <c r="BU422" s="158"/>
      <c r="BV422" s="140" t="n">
        <f aca="false">QUOTIENT(BW422,$BW$5)</f>
        <v>103</v>
      </c>
      <c r="BW422" s="17" t="n">
        <v>414</v>
      </c>
      <c r="BX422" s="141"/>
      <c r="BY422" s="191" t="s">
        <v>58</v>
      </c>
      <c r="BZ422" s="160" t="e">
        <f aca="true">INDIRECT( ADDRESS(CELL("строка",BG422)-BW422+BV422,68)) * CL422</f>
        <v>#VALUE!</v>
      </c>
      <c r="CA422" s="161" t="e">
        <f aca="true">INDIRECT( ADDRESS(CELL("строка",BG422)-BW422+BV422,59)) *CI422</f>
        <v>#VALUE!</v>
      </c>
      <c r="CB422" s="162" t="e">
        <f aca="true">INDIRECT( ADDRESS(CELL("строка",BG422)-BW422+BV422,69)) * CL422</f>
        <v>#VALUE!</v>
      </c>
      <c r="CC422" s="163" t="e">
        <f aca="true">INDIRECT( ADDRESS(CELL("строка",BG422)-BW422+BV422,61)) *CI422</f>
        <v>#VALUE!</v>
      </c>
      <c r="CD422" s="164" t="e">
        <f aca="false">BZ422-CA422</f>
        <v>#VALUE!</v>
      </c>
      <c r="CE422" s="189" t="e">
        <f aca="false">CB422-CC422</f>
        <v>#VALUE!</v>
      </c>
      <c r="CI422" s="22" t="n">
        <f aca="false">$CI$6</f>
        <v>0.4</v>
      </c>
      <c r="CL422" s="23" t="n">
        <f aca="false">CL418</f>
        <v>0.25</v>
      </c>
    </row>
    <row r="423" customFormat="false" ht="13.25" hidden="false" customHeight="true" outlineLevel="0" collapsed="false">
      <c r="A423" s="151" t="s">
        <v>518</v>
      </c>
      <c r="B423" s="152" t="n">
        <v>8.1</v>
      </c>
      <c r="C423" s="152" t="n">
        <v>756.1</v>
      </c>
      <c r="D423" s="153" t="n">
        <v>66</v>
      </c>
      <c r="E423" s="154" t="s">
        <v>83</v>
      </c>
      <c r="F423" s="153" t="n">
        <v>4.5</v>
      </c>
      <c r="G423" s="115" t="n">
        <v>0.75</v>
      </c>
      <c r="H423" s="116" t="n">
        <f aca="false">RANDBETWEEN(80,100)/100</f>
        <v>0.81</v>
      </c>
      <c r="I423" s="117"/>
      <c r="J423" s="118"/>
      <c r="K423" s="119"/>
      <c r="L423" s="118"/>
      <c r="M423" s="179"/>
      <c r="Q423" s="151" t="s">
        <v>518</v>
      </c>
      <c r="R423" s="152" t="n">
        <v>-1.3</v>
      </c>
      <c r="S423" s="152" t="n">
        <v>745.3</v>
      </c>
      <c r="T423" s="153" t="n">
        <v>93</v>
      </c>
      <c r="U423" s="154" t="s">
        <v>83</v>
      </c>
      <c r="V423" s="153" t="n">
        <v>2</v>
      </c>
      <c r="W423" s="115" t="n">
        <v>0.9</v>
      </c>
      <c r="X423" s="116" t="n">
        <f aca="false">RANDBETWEEN(80,100)/100</f>
        <v>0.94</v>
      </c>
      <c r="Y423" s="117"/>
      <c r="Z423" s="118"/>
      <c r="AA423" s="119"/>
      <c r="AB423" s="123"/>
      <c r="AC423" s="124"/>
      <c r="AG423" s="186"/>
      <c r="BO423" s="202"/>
      <c r="BT423" s="82" t="e">
        <f aca="false">IF(SUM(CD420:CD423) &gt; 0,0,(SUM(CD420:CD423))/(-$BM$10*1000))</f>
        <v>#VALUE!</v>
      </c>
      <c r="BU423" s="158" t="e">
        <f aca="false">IF(SUM(CE420:CE423) &gt; 0,0,(SUM(CE420:CE423))/(-$BM$10*1000))</f>
        <v>#VALUE!</v>
      </c>
      <c r="BV423" s="140" t="n">
        <f aca="false">QUOTIENT(BW423,$BW$5)</f>
        <v>103</v>
      </c>
      <c r="BW423" s="17" t="n">
        <v>415</v>
      </c>
      <c r="BX423" s="141"/>
      <c r="BY423" s="192" t="s">
        <v>75</v>
      </c>
      <c r="BZ423" s="172" t="e">
        <f aca="true">INDIRECT( ADDRESS(CELL("строка",BG423)-BW423+BV423,68)) * CL423</f>
        <v>#VALUE!</v>
      </c>
      <c r="CA423" s="173" t="e">
        <f aca="true">INDIRECT( ADDRESS(CELL("строка",BG423)-BW423+BV423,59)) * CI423</f>
        <v>#VALUE!</v>
      </c>
      <c r="CB423" s="174" t="e">
        <f aca="true">INDIRECT( ADDRESS(CELL("строка",BG423)-BW423+BV423,69)) * CL423</f>
        <v>#VALUE!</v>
      </c>
      <c r="CC423" s="175" t="e">
        <f aca="true">INDIRECT( ADDRESS(CELL("строка",BG423)-BW423+BV423,61)) *CI423</f>
        <v>#VALUE!</v>
      </c>
      <c r="CD423" s="176" t="e">
        <f aca="false">BZ423-CA423</f>
        <v>#VALUE!</v>
      </c>
      <c r="CE423" s="187" t="e">
        <f aca="false">CB423-CC423</f>
        <v>#VALUE!</v>
      </c>
      <c r="CI423" s="178" t="n">
        <f aca="false">$CI$7</f>
        <v>0.1</v>
      </c>
      <c r="CL423" s="23" t="n">
        <f aca="false">CL419</f>
        <v>0.25</v>
      </c>
    </row>
    <row r="424" customFormat="false" ht="13.25" hidden="false" customHeight="true" outlineLevel="0" collapsed="false">
      <c r="A424" s="151" t="s">
        <v>519</v>
      </c>
      <c r="B424" s="152" t="n">
        <v>14.6</v>
      </c>
      <c r="C424" s="152" t="n">
        <v>756.6</v>
      </c>
      <c r="D424" s="153" t="n">
        <v>47</v>
      </c>
      <c r="E424" s="154" t="s">
        <v>83</v>
      </c>
      <c r="F424" s="153" t="n">
        <v>4.5</v>
      </c>
      <c r="G424" s="182" t="s">
        <v>194</v>
      </c>
      <c r="H424" s="116" t="n">
        <f aca="false">RANDBETWEEN(80,100)/100</f>
        <v>0.87</v>
      </c>
      <c r="I424" s="117"/>
      <c r="J424" s="118"/>
      <c r="K424" s="119"/>
      <c r="L424" s="118"/>
      <c r="M424" s="179"/>
      <c r="Q424" s="151" t="s">
        <v>519</v>
      </c>
      <c r="R424" s="152" t="n">
        <v>-1.2</v>
      </c>
      <c r="S424" s="152" t="n">
        <v>745.9</v>
      </c>
      <c r="T424" s="153" t="n">
        <v>92</v>
      </c>
      <c r="U424" s="154" t="s">
        <v>83</v>
      </c>
      <c r="V424" s="153" t="n">
        <v>2</v>
      </c>
      <c r="W424" s="115" t="n">
        <v>0.9</v>
      </c>
      <c r="X424" s="116" t="n">
        <f aca="false">RANDBETWEEN(80,100)/100</f>
        <v>0.89</v>
      </c>
      <c r="Y424" s="117"/>
      <c r="Z424" s="118"/>
      <c r="AA424" s="119"/>
      <c r="AB424" s="123"/>
      <c r="AC424" s="124"/>
      <c r="AG424" s="186"/>
      <c r="BO424" s="202"/>
      <c r="BT424" s="82" t="s">
        <v>79</v>
      </c>
      <c r="BU424" s="158"/>
      <c r="BV424" s="140" t="n">
        <f aca="false">QUOTIENT(BW424,$BW$5)</f>
        <v>104</v>
      </c>
      <c r="BW424" s="17" t="n">
        <v>416</v>
      </c>
      <c r="BX424" s="141" t="n">
        <f aca="false">DATE(2023,2,(1-QUOTIENT(BW424,$BW$5)))</f>
        <v>44854</v>
      </c>
      <c r="BY424" s="190" t="s">
        <v>80</v>
      </c>
      <c r="BZ424" s="143" t="e">
        <f aca="true">INDIRECT( ADDRESS(CELL("строка",BG424)-BW424+BV424,68)) * CL424</f>
        <v>#VALUE!</v>
      </c>
      <c r="CA424" s="144" t="e">
        <f aca="true">INDIRECT( ADDRESS(CELL("строка",BG424)-BW424+BV424,59)) *CI424</f>
        <v>#VALUE!</v>
      </c>
      <c r="CB424" s="145" t="e">
        <f aca="true">INDIRECT( ADDRESS(CELL("строка",BG424)-BW424+BV424,69)) * CL424</f>
        <v>#VALUE!</v>
      </c>
      <c r="CC424" s="146" t="e">
        <f aca="true">INDIRECT( ADDRESS(CELL("строка",BG424)-BW424+BV424,61)) *CI424</f>
        <v>#VALUE!</v>
      </c>
      <c r="CD424" s="147" t="e">
        <f aca="false">BZ424-CA424</f>
        <v>#VALUE!</v>
      </c>
      <c r="CE424" s="188" t="e">
        <f aca="false">CB424-CC424</f>
        <v>#VALUE!</v>
      </c>
      <c r="CI424" s="22" t="n">
        <f aca="false">$CI$4</f>
        <v>0.2</v>
      </c>
      <c r="CL424" s="23" t="n">
        <f aca="false">CL420</f>
        <v>0.25</v>
      </c>
    </row>
    <row r="425" customFormat="false" ht="13.25" hidden="false" customHeight="true" outlineLevel="0" collapsed="false">
      <c r="A425" s="151" t="s">
        <v>520</v>
      </c>
      <c r="B425" s="152" t="n">
        <v>13.4</v>
      </c>
      <c r="C425" s="152" t="n">
        <v>757.5</v>
      </c>
      <c r="D425" s="153" t="n">
        <v>51</v>
      </c>
      <c r="E425" s="154" t="s">
        <v>107</v>
      </c>
      <c r="F425" s="153" t="n">
        <v>1.5</v>
      </c>
      <c r="G425" s="182" t="s">
        <v>194</v>
      </c>
      <c r="H425" s="116" t="n">
        <f aca="false">RANDBETWEEN(80,100)/100</f>
        <v>0.9</v>
      </c>
      <c r="I425" s="117"/>
      <c r="J425" s="118"/>
      <c r="K425" s="119"/>
      <c r="L425" s="118"/>
      <c r="M425" s="179"/>
      <c r="Q425" s="151" t="s">
        <v>520</v>
      </c>
      <c r="R425" s="152" t="n">
        <v>-1.1</v>
      </c>
      <c r="S425" s="152" t="n">
        <v>745.7</v>
      </c>
      <c r="T425" s="153" t="n">
        <v>96</v>
      </c>
      <c r="U425" s="154" t="s">
        <v>77</v>
      </c>
      <c r="V425" s="153" t="n">
        <v>1</v>
      </c>
      <c r="W425" s="115" t="n">
        <v>0.9</v>
      </c>
      <c r="X425" s="116" t="n">
        <f aca="false">RANDBETWEEN(80,100)/100</f>
        <v>1</v>
      </c>
      <c r="Y425" s="117"/>
      <c r="Z425" s="118"/>
      <c r="AA425" s="119"/>
      <c r="AB425" s="123"/>
      <c r="AC425" s="124"/>
      <c r="AG425" s="186"/>
      <c r="BO425" s="202"/>
      <c r="BT425" s="82"/>
      <c r="BU425" s="158"/>
      <c r="BV425" s="140" t="n">
        <f aca="false">QUOTIENT(BW425,$BW$5)</f>
        <v>104</v>
      </c>
      <c r="BW425" s="17" t="n">
        <v>417</v>
      </c>
      <c r="BX425" s="141"/>
      <c r="BY425" s="191" t="s">
        <v>84</v>
      </c>
      <c r="BZ425" s="160" t="e">
        <f aca="true">INDIRECT( ADDRESS(CELL("строка",BG425)-BW425+BV425,68)) * CL425</f>
        <v>#VALUE!</v>
      </c>
      <c r="CA425" s="161" t="e">
        <f aca="true">INDIRECT( ADDRESS(CELL("строка",BG425)-BW425+BV425,59)) *CI425</f>
        <v>#VALUE!</v>
      </c>
      <c r="CB425" s="162" t="e">
        <f aca="true">INDIRECT( ADDRESS(CELL("строка",BG425)-BW425+BV425,69)) * CL425</f>
        <v>#VALUE!</v>
      </c>
      <c r="CC425" s="163" t="e">
        <f aca="true">INDIRECT( ADDRESS(CELL("строка",BG425)-BW425+BV425,61)) *CI425</f>
        <v>#VALUE!</v>
      </c>
      <c r="CD425" s="164" t="e">
        <f aca="false">BZ425-CA425</f>
        <v>#VALUE!</v>
      </c>
      <c r="CE425" s="189" t="e">
        <f aca="false">CB425-CC425</f>
        <v>#VALUE!</v>
      </c>
      <c r="CI425" s="22" t="n">
        <f aca="false">$CI$5</f>
        <v>0.3</v>
      </c>
      <c r="CL425" s="23" t="n">
        <f aca="false">CL421</f>
        <v>0.25</v>
      </c>
    </row>
    <row r="426" customFormat="false" ht="13.25" hidden="false" customHeight="true" outlineLevel="0" collapsed="false">
      <c r="A426" s="151" t="s">
        <v>521</v>
      </c>
      <c r="B426" s="152" t="n">
        <v>6.5</v>
      </c>
      <c r="C426" s="152" t="n">
        <v>758.1</v>
      </c>
      <c r="D426" s="153" t="n">
        <v>75</v>
      </c>
      <c r="E426" s="154" t="s">
        <v>107</v>
      </c>
      <c r="F426" s="153" t="n">
        <v>3</v>
      </c>
      <c r="G426" s="115" t="n">
        <v>0.9</v>
      </c>
      <c r="H426" s="116" t="n">
        <f aca="false">RANDBETWEEN(80,100)/100</f>
        <v>0.83</v>
      </c>
      <c r="I426" s="117"/>
      <c r="J426" s="118"/>
      <c r="K426" s="119"/>
      <c r="L426" s="118"/>
      <c r="M426" s="179"/>
      <c r="Q426" s="151" t="s">
        <v>521</v>
      </c>
      <c r="R426" s="152" t="n">
        <v>-1.2</v>
      </c>
      <c r="S426" s="152" t="n">
        <v>744.4</v>
      </c>
      <c r="T426" s="153" t="n">
        <v>98</v>
      </c>
      <c r="U426" s="154" t="s">
        <v>77</v>
      </c>
      <c r="V426" s="153" t="n">
        <v>1</v>
      </c>
      <c r="W426" s="115" t="n">
        <v>0.9</v>
      </c>
      <c r="X426" s="116" t="n">
        <f aca="false">RANDBETWEEN(80,100)/100</f>
        <v>0.98</v>
      </c>
      <c r="Y426" s="117"/>
      <c r="Z426" s="118"/>
      <c r="AA426" s="119"/>
      <c r="AB426" s="123"/>
      <c r="AC426" s="124"/>
      <c r="AG426" s="186"/>
      <c r="BO426" s="202"/>
      <c r="BT426" s="82"/>
      <c r="BU426" s="158"/>
      <c r="BV426" s="140" t="n">
        <f aca="false">QUOTIENT(BW426,$BW$5)</f>
        <v>104</v>
      </c>
      <c r="BW426" s="17" t="n">
        <v>418</v>
      </c>
      <c r="BX426" s="141"/>
      <c r="BY426" s="191" t="s">
        <v>58</v>
      </c>
      <c r="BZ426" s="160" t="e">
        <f aca="true">INDIRECT( ADDRESS(CELL("строка",BG426)-BW426+BV426,68)) * CL426</f>
        <v>#VALUE!</v>
      </c>
      <c r="CA426" s="161" t="e">
        <f aca="true">INDIRECT( ADDRESS(CELL("строка",BG426)-BW426+BV426,59)) *CI426</f>
        <v>#VALUE!</v>
      </c>
      <c r="CB426" s="162" t="e">
        <f aca="true">INDIRECT( ADDRESS(CELL("строка",BG426)-BW426+BV426,69)) * CL426</f>
        <v>#VALUE!</v>
      </c>
      <c r="CC426" s="163" t="e">
        <f aca="true">INDIRECT( ADDRESS(CELL("строка",BG426)-BW426+BV426,61)) *CI426</f>
        <v>#VALUE!</v>
      </c>
      <c r="CD426" s="164" t="e">
        <f aca="false">BZ426-CA426</f>
        <v>#VALUE!</v>
      </c>
      <c r="CE426" s="189" t="e">
        <f aca="false">CB426-CC426</f>
        <v>#VALUE!</v>
      </c>
      <c r="CI426" s="22" t="n">
        <f aca="false">$CI$6</f>
        <v>0.4</v>
      </c>
      <c r="CL426" s="23" t="n">
        <f aca="false">CL422</f>
        <v>0.25</v>
      </c>
    </row>
    <row r="427" customFormat="false" ht="13.25" hidden="false" customHeight="true" outlineLevel="0" collapsed="false">
      <c r="A427" s="151" t="s">
        <v>522</v>
      </c>
      <c r="B427" s="152" t="n">
        <v>6.4</v>
      </c>
      <c r="C427" s="152" t="n">
        <v>758.1</v>
      </c>
      <c r="D427" s="153" t="n">
        <v>77</v>
      </c>
      <c r="E427" s="154" t="s">
        <v>83</v>
      </c>
      <c r="F427" s="153" t="n">
        <v>4.5</v>
      </c>
      <c r="G427" s="115" t="n">
        <v>0.9</v>
      </c>
      <c r="H427" s="116" t="n">
        <f aca="false">RANDBETWEEN(80,100)/100</f>
        <v>0.81</v>
      </c>
      <c r="I427" s="117"/>
      <c r="J427" s="118"/>
      <c r="K427" s="119"/>
      <c r="L427" s="118"/>
      <c r="M427" s="179"/>
      <c r="Q427" s="151" t="s">
        <v>522</v>
      </c>
      <c r="R427" s="152" t="n">
        <v>-0.6</v>
      </c>
      <c r="S427" s="152" t="n">
        <v>743.1</v>
      </c>
      <c r="T427" s="153" t="n">
        <v>97</v>
      </c>
      <c r="U427" s="154" t="s">
        <v>77</v>
      </c>
      <c r="V427" s="153" t="n">
        <v>1</v>
      </c>
      <c r="W427" s="115" t="n">
        <v>0.9</v>
      </c>
      <c r="X427" s="116" t="n">
        <f aca="false">RANDBETWEEN(80,100)/100</f>
        <v>0.97</v>
      </c>
      <c r="Y427" s="117"/>
      <c r="Z427" s="118"/>
      <c r="AA427" s="119"/>
      <c r="AB427" s="123"/>
      <c r="AC427" s="124"/>
      <c r="AG427" s="186"/>
      <c r="BO427" s="202"/>
      <c r="BT427" s="82" t="e">
        <f aca="false">IF(SUM(CD424:CD427) &gt; 0,0,(SUM(CD424:CD427))/(-$BM$10*1000))</f>
        <v>#VALUE!</v>
      </c>
      <c r="BU427" s="158" t="e">
        <f aca="false">IF(SUM(CE424:CE427) &gt; 0,0,(SUM(CE424:CE427))/(-$BM$10*1000))</f>
        <v>#VALUE!</v>
      </c>
      <c r="BV427" s="140" t="n">
        <f aca="false">QUOTIENT(BW427,$BW$5)</f>
        <v>104</v>
      </c>
      <c r="BW427" s="17" t="n">
        <v>419</v>
      </c>
      <c r="BX427" s="141"/>
      <c r="BY427" s="192" t="s">
        <v>75</v>
      </c>
      <c r="BZ427" s="172" t="e">
        <f aca="true">INDIRECT( ADDRESS(CELL("строка",BG427)-BW427+BV427,68)) * CL427</f>
        <v>#VALUE!</v>
      </c>
      <c r="CA427" s="173" t="e">
        <f aca="true">INDIRECT( ADDRESS(CELL("строка",BG427)-BW427+BV427,59)) * CI427</f>
        <v>#VALUE!</v>
      </c>
      <c r="CB427" s="174" t="e">
        <f aca="true">INDIRECT( ADDRESS(CELL("строка",BG427)-BW427+BV427,69)) * CL427</f>
        <v>#VALUE!</v>
      </c>
      <c r="CC427" s="175" t="e">
        <f aca="true">INDIRECT( ADDRESS(CELL("строка",BG427)-BW427+BV427,61)) *CI427</f>
        <v>#VALUE!</v>
      </c>
      <c r="CD427" s="176" t="e">
        <f aca="false">BZ427-CA427</f>
        <v>#VALUE!</v>
      </c>
      <c r="CE427" s="187" t="e">
        <f aca="false">CB427-CC427</f>
        <v>#VALUE!</v>
      </c>
      <c r="CI427" s="178" t="n">
        <f aca="false">$CI$7</f>
        <v>0.1</v>
      </c>
      <c r="CL427" s="23" t="n">
        <f aca="false">CL423</f>
        <v>0.25</v>
      </c>
    </row>
    <row r="428" customFormat="false" ht="13.25" hidden="false" customHeight="true" outlineLevel="0" collapsed="false">
      <c r="A428" s="151" t="s">
        <v>523</v>
      </c>
      <c r="B428" s="152" t="n">
        <v>6.7</v>
      </c>
      <c r="C428" s="152" t="n">
        <v>758.8</v>
      </c>
      <c r="D428" s="153" t="n">
        <v>78</v>
      </c>
      <c r="E428" s="154" t="s">
        <v>107</v>
      </c>
      <c r="F428" s="153" t="n">
        <v>3</v>
      </c>
      <c r="G428" s="115" t="n">
        <v>0.9</v>
      </c>
      <c r="H428" s="116" t="n">
        <f aca="false">RANDBETWEEN(80,100)/100</f>
        <v>0.88</v>
      </c>
      <c r="I428" s="117"/>
      <c r="J428" s="118"/>
      <c r="K428" s="119"/>
      <c r="L428" s="118"/>
      <c r="M428" s="179"/>
      <c r="Q428" s="151" t="s">
        <v>523</v>
      </c>
      <c r="R428" s="152" t="n">
        <v>-0.3</v>
      </c>
      <c r="S428" s="152" t="n">
        <v>742.5</v>
      </c>
      <c r="T428" s="153" t="n">
        <v>96</v>
      </c>
      <c r="U428" s="154" t="n">
        <v>0</v>
      </c>
      <c r="V428" s="153" t="n">
        <v>0</v>
      </c>
      <c r="W428" s="115" t="n">
        <v>0.9</v>
      </c>
      <c r="X428" s="116" t="n">
        <f aca="false">RANDBETWEEN(80,100)/100</f>
        <v>0.87</v>
      </c>
      <c r="Y428" s="117"/>
      <c r="Z428" s="118"/>
      <c r="AA428" s="119"/>
      <c r="AB428" s="123"/>
      <c r="AC428" s="124"/>
      <c r="AG428" s="186"/>
      <c r="BO428" s="202"/>
      <c r="BT428" s="82" t="s">
        <v>79</v>
      </c>
      <c r="BU428" s="158"/>
      <c r="BV428" s="140" t="n">
        <f aca="false">QUOTIENT(BW428,$BW$5)</f>
        <v>105</v>
      </c>
      <c r="BW428" s="17" t="n">
        <v>420</v>
      </c>
      <c r="BX428" s="141" t="n">
        <f aca="false">DATE(2023,2,(1-QUOTIENT(BW428,$BW$5)))</f>
        <v>44853</v>
      </c>
      <c r="BY428" s="190" t="s">
        <v>80</v>
      </c>
      <c r="BZ428" s="143" t="e">
        <f aca="true">INDIRECT( ADDRESS(CELL("строка",BG428)-BW428+BV428,68)) * CL428</f>
        <v>#VALUE!</v>
      </c>
      <c r="CA428" s="144" t="e">
        <f aca="true">INDIRECT( ADDRESS(CELL("строка",BG428)-BW428+BV428,59)) *CI428</f>
        <v>#VALUE!</v>
      </c>
      <c r="CB428" s="145" t="e">
        <f aca="true">INDIRECT( ADDRESS(CELL("строка",BG428)-BW428+BV428,69)) * CL428</f>
        <v>#VALUE!</v>
      </c>
      <c r="CC428" s="146" t="e">
        <f aca="true">INDIRECT( ADDRESS(CELL("строка",BG428)-BW428+BV428,61)) *CI428</f>
        <v>#VALUE!</v>
      </c>
      <c r="CD428" s="147" t="e">
        <f aca="false">BZ428-CA428</f>
        <v>#VALUE!</v>
      </c>
      <c r="CE428" s="188" t="e">
        <f aca="false">CB428-CC428</f>
        <v>#VALUE!</v>
      </c>
      <c r="CI428" s="22" t="n">
        <f aca="false">$CI$4</f>
        <v>0.2</v>
      </c>
      <c r="CL428" s="23" t="n">
        <f aca="false">CL424</f>
        <v>0.25</v>
      </c>
    </row>
    <row r="429" customFormat="false" ht="13.25" hidden="false" customHeight="true" outlineLevel="0" collapsed="false">
      <c r="A429" s="151" t="s">
        <v>524</v>
      </c>
      <c r="B429" s="152" t="n">
        <v>6.2</v>
      </c>
      <c r="C429" s="152" t="n">
        <v>759.4</v>
      </c>
      <c r="D429" s="153" t="n">
        <v>79</v>
      </c>
      <c r="E429" s="154" t="s">
        <v>83</v>
      </c>
      <c r="F429" s="153" t="n">
        <v>1.5</v>
      </c>
      <c r="G429" s="115" t="n">
        <v>0.95</v>
      </c>
      <c r="H429" s="116" t="n">
        <f aca="false">RANDBETWEEN(80,100)/100</f>
        <v>0.88</v>
      </c>
      <c r="I429" s="117"/>
      <c r="J429" s="118"/>
      <c r="K429" s="119"/>
      <c r="L429" s="118"/>
      <c r="M429" s="179"/>
      <c r="Q429" s="151" t="s">
        <v>524</v>
      </c>
      <c r="R429" s="152" t="n">
        <v>-0.7</v>
      </c>
      <c r="S429" s="152" t="n">
        <v>742.3</v>
      </c>
      <c r="T429" s="153" t="n">
        <v>96</v>
      </c>
      <c r="U429" s="154" t="n">
        <v>0</v>
      </c>
      <c r="V429" s="153" t="n">
        <v>0</v>
      </c>
      <c r="W429" s="115" t="n">
        <v>0.9</v>
      </c>
      <c r="X429" s="116" t="n">
        <f aca="false">RANDBETWEEN(80,100)/100</f>
        <v>0.99</v>
      </c>
      <c r="Y429" s="117"/>
      <c r="Z429" s="118"/>
      <c r="AA429" s="119"/>
      <c r="AB429" s="123"/>
      <c r="AC429" s="124"/>
      <c r="AG429" s="186"/>
      <c r="BO429" s="202"/>
      <c r="BT429" s="82"/>
      <c r="BU429" s="158"/>
      <c r="BV429" s="140" t="n">
        <f aca="false">QUOTIENT(BW429,$BW$5)</f>
        <v>105</v>
      </c>
      <c r="BW429" s="17" t="n">
        <v>421</v>
      </c>
      <c r="BX429" s="141"/>
      <c r="BY429" s="191" t="s">
        <v>84</v>
      </c>
      <c r="BZ429" s="160" t="e">
        <f aca="true">INDIRECT( ADDRESS(CELL("строка",BG429)-BW429+BV429,68)) * CL429</f>
        <v>#VALUE!</v>
      </c>
      <c r="CA429" s="161" t="e">
        <f aca="true">INDIRECT( ADDRESS(CELL("строка",BG429)-BW429+BV429,59)) *CI429</f>
        <v>#VALUE!</v>
      </c>
      <c r="CB429" s="162" t="e">
        <f aca="true">INDIRECT( ADDRESS(CELL("строка",BG429)-BW429+BV429,69)) * CL429</f>
        <v>#VALUE!</v>
      </c>
      <c r="CC429" s="163" t="e">
        <f aca="true">INDIRECT( ADDRESS(CELL("строка",BG429)-BW429+BV429,61)) *CI429</f>
        <v>#VALUE!</v>
      </c>
      <c r="CD429" s="164" t="e">
        <f aca="false">BZ429-CA429</f>
        <v>#VALUE!</v>
      </c>
      <c r="CE429" s="189" t="e">
        <f aca="false">CB429-CC429</f>
        <v>#VALUE!</v>
      </c>
      <c r="CI429" s="22" t="n">
        <f aca="false">$CI$5</f>
        <v>0.3</v>
      </c>
      <c r="CL429" s="23" t="n">
        <f aca="false">CL425</f>
        <v>0.25</v>
      </c>
    </row>
    <row r="430" customFormat="false" ht="13.25" hidden="false" customHeight="true" outlineLevel="0" collapsed="false">
      <c r="A430" s="151" t="s">
        <v>525</v>
      </c>
      <c r="B430" s="152" t="n">
        <v>7</v>
      </c>
      <c r="C430" s="152" t="n">
        <v>759.7</v>
      </c>
      <c r="D430" s="153" t="n">
        <v>75</v>
      </c>
      <c r="E430" s="154" t="s">
        <v>83</v>
      </c>
      <c r="F430" s="153" t="n">
        <v>3</v>
      </c>
      <c r="G430" s="182" t="s">
        <v>110</v>
      </c>
      <c r="H430" s="116" t="n">
        <f aca="false">RANDBETWEEN(80,100)/100</f>
        <v>0.99</v>
      </c>
      <c r="I430" s="117" t="n">
        <v>0.368726851851852</v>
      </c>
      <c r="J430" s="118" t="n">
        <v>0.368726851851852</v>
      </c>
      <c r="K430" s="119" t="n">
        <f aca="false">(J430 * 24) * $B$3 * $F$3 * (1 - 0.7*AVERAGE(G430:G437)) * AVERAGE(H430:H437)</f>
        <v>5395.65008125</v>
      </c>
      <c r="L430" s="118" t="n">
        <f aca="false">IF(AVERAGE(F430:F437)&gt; $J$3, $B$4*$F$4*AVERAGE(F430:F437)/$B$5*24*AVERAGE(H430:H437), $B$4*$F$4*AVERAGE(F430:F437)/$B$5*24*AVERAGE(H430:H437) * 0.2)</f>
        <v>4548</v>
      </c>
      <c r="M430" s="179" t="n">
        <f aca="false">K430+L430</f>
        <v>9943.65008125</v>
      </c>
      <c r="Q430" s="151" t="s">
        <v>525</v>
      </c>
      <c r="R430" s="152" t="n">
        <v>-1</v>
      </c>
      <c r="S430" s="152" t="n">
        <v>743.5</v>
      </c>
      <c r="T430" s="153" t="n">
        <v>96</v>
      </c>
      <c r="U430" s="154" t="n">
        <v>0</v>
      </c>
      <c r="V430" s="153" t="n">
        <v>0</v>
      </c>
      <c r="W430" s="115" t="n">
        <v>0.9</v>
      </c>
      <c r="X430" s="116" t="n">
        <f aca="false">RANDBETWEEN(80,100)/100</f>
        <v>0.91</v>
      </c>
      <c r="Y430" s="117" t="n">
        <v>0.298148148148148</v>
      </c>
      <c r="Z430" s="118" t="n">
        <v>0.298148148148148</v>
      </c>
      <c r="AA430" s="119" t="n">
        <f aca="false">(Z430 * 24) * $B$3 * $F$3 * (1 - 0.7 * AVERAGE(W430:W437)) * AVERAGE(X430:X437)</f>
        <v>2819.64666666667</v>
      </c>
      <c r="AB430" s="123" t="n">
        <f aca="false">IF(AVERAGE(V430:V437)&gt; $J$3, $B$4*$F$4*AVERAGE(V430:V437)/$B$5*24*AVERAGE(X430:X437), $B$4*$F$4*AVERAGE(V430:V437)/$B$5*24*AVERAGE(X430:X437) * 0.2)</f>
        <v>426</v>
      </c>
      <c r="AC430" s="124" t="n">
        <f aca="false">AA430+AB430</f>
        <v>3245.64666666667</v>
      </c>
      <c r="AG430" s="186"/>
      <c r="BO430" s="202"/>
      <c r="BT430" s="82"/>
      <c r="BU430" s="158"/>
      <c r="BV430" s="140" t="n">
        <f aca="false">QUOTIENT(BW430,$BW$5)</f>
        <v>105</v>
      </c>
      <c r="BW430" s="17" t="n">
        <v>422</v>
      </c>
      <c r="BX430" s="141"/>
      <c r="BY430" s="191" t="s">
        <v>58</v>
      </c>
      <c r="BZ430" s="160" t="e">
        <f aca="true">INDIRECT( ADDRESS(CELL("строка",BG430)-BW430+BV430,68)) * CL430</f>
        <v>#VALUE!</v>
      </c>
      <c r="CA430" s="161" t="e">
        <f aca="true">INDIRECT( ADDRESS(CELL("строка",BG430)-BW430+BV430,59)) *CI430</f>
        <v>#VALUE!</v>
      </c>
      <c r="CB430" s="162" t="e">
        <f aca="true">INDIRECT( ADDRESS(CELL("строка",BG430)-BW430+BV430,69)) * CL430</f>
        <v>#VALUE!</v>
      </c>
      <c r="CC430" s="163" t="e">
        <f aca="true">INDIRECT( ADDRESS(CELL("строка",BG430)-BW430+BV430,61)) *CI430</f>
        <v>#VALUE!</v>
      </c>
      <c r="CD430" s="164" t="e">
        <f aca="false">BZ430-CA430</f>
        <v>#VALUE!</v>
      </c>
      <c r="CE430" s="189" t="e">
        <f aca="false">CB430-CC430</f>
        <v>#VALUE!</v>
      </c>
      <c r="CI430" s="22" t="n">
        <f aca="false">$CI$6</f>
        <v>0.4</v>
      </c>
      <c r="CL430" s="23" t="n">
        <f aca="false">CL426</f>
        <v>0.25</v>
      </c>
    </row>
    <row r="431" customFormat="false" ht="13.25" hidden="false" customHeight="true" outlineLevel="0" collapsed="false">
      <c r="A431" s="151" t="s">
        <v>526</v>
      </c>
      <c r="B431" s="152" t="n">
        <v>9.9</v>
      </c>
      <c r="C431" s="152" t="n">
        <v>760</v>
      </c>
      <c r="D431" s="153" t="n">
        <v>64</v>
      </c>
      <c r="E431" s="154" t="s">
        <v>107</v>
      </c>
      <c r="F431" s="153" t="n">
        <v>6</v>
      </c>
      <c r="G431" s="115" t="n">
        <v>0.25</v>
      </c>
      <c r="H431" s="116" t="n">
        <f aca="false">RANDBETWEEN(80,100)/100</f>
        <v>0.97</v>
      </c>
      <c r="I431" s="117"/>
      <c r="J431" s="118"/>
      <c r="K431" s="119"/>
      <c r="L431" s="118"/>
      <c r="M431" s="179"/>
      <c r="Q431" s="151" t="s">
        <v>526</v>
      </c>
      <c r="R431" s="152" t="n">
        <v>-1.7</v>
      </c>
      <c r="S431" s="152" t="n">
        <v>745.3</v>
      </c>
      <c r="T431" s="153" t="n">
        <v>96</v>
      </c>
      <c r="U431" s="154" t="n">
        <v>0</v>
      </c>
      <c r="V431" s="153" t="n">
        <v>0</v>
      </c>
      <c r="W431" s="115" t="n">
        <v>0.9</v>
      </c>
      <c r="X431" s="116" t="n">
        <f aca="false">RANDBETWEEN(80,100)/100</f>
        <v>0.92</v>
      </c>
      <c r="Y431" s="117"/>
      <c r="Z431" s="118"/>
      <c r="AA431" s="119"/>
      <c r="AB431" s="123"/>
      <c r="AC431" s="124"/>
      <c r="AG431" s="186"/>
      <c r="BO431" s="202"/>
      <c r="BT431" s="82" t="e">
        <f aca="false">IF(SUM(CD428:CD431) &gt; 0,0,(SUM(CD428:CD431))/(-$BM$10*1000))</f>
        <v>#VALUE!</v>
      </c>
      <c r="BU431" s="158" t="e">
        <f aca="false">IF(SUM(CE428:CE431) &gt; 0,0,(SUM(CE428:CE431))/(-$BM$10*1000))</f>
        <v>#VALUE!</v>
      </c>
      <c r="BV431" s="140" t="n">
        <f aca="false">QUOTIENT(BW431,$BW$5)</f>
        <v>105</v>
      </c>
      <c r="BW431" s="17" t="n">
        <v>423</v>
      </c>
      <c r="BX431" s="141"/>
      <c r="BY431" s="192" t="s">
        <v>75</v>
      </c>
      <c r="BZ431" s="172" t="e">
        <f aca="true">INDIRECT( ADDRESS(CELL("строка",BG431)-BW431+BV431,68)) * CL431</f>
        <v>#VALUE!</v>
      </c>
      <c r="CA431" s="173" t="e">
        <f aca="true">INDIRECT( ADDRESS(CELL("строка",BG431)-BW431+BV431,59)) * CI431</f>
        <v>#VALUE!</v>
      </c>
      <c r="CB431" s="174" t="e">
        <f aca="true">INDIRECT( ADDRESS(CELL("строка",BG431)-BW431+BV431,69)) * CL431</f>
        <v>#VALUE!</v>
      </c>
      <c r="CC431" s="175" t="e">
        <f aca="true">INDIRECT( ADDRESS(CELL("строка",BG431)-BW431+BV431,61)) *CI431</f>
        <v>#VALUE!</v>
      </c>
      <c r="CD431" s="176" t="e">
        <f aca="false">BZ431-CA431</f>
        <v>#VALUE!</v>
      </c>
      <c r="CE431" s="187" t="e">
        <f aca="false">CB431-CC431</f>
        <v>#VALUE!</v>
      </c>
      <c r="CI431" s="178" t="n">
        <f aca="false">$CI$7</f>
        <v>0.1</v>
      </c>
      <c r="CL431" s="23" t="n">
        <f aca="false">CL427</f>
        <v>0.25</v>
      </c>
    </row>
    <row r="432" customFormat="false" ht="13.25" hidden="false" customHeight="true" outlineLevel="0" collapsed="false">
      <c r="A432" s="151" t="s">
        <v>527</v>
      </c>
      <c r="B432" s="152" t="n">
        <v>17</v>
      </c>
      <c r="C432" s="152" t="n">
        <v>760.2</v>
      </c>
      <c r="D432" s="153" t="n">
        <v>46</v>
      </c>
      <c r="E432" s="154" t="s">
        <v>78</v>
      </c>
      <c r="F432" s="153" t="n">
        <v>3</v>
      </c>
      <c r="G432" s="182" t="s">
        <v>185</v>
      </c>
      <c r="H432" s="116" t="n">
        <f aca="false">RANDBETWEEN(80,100)/100</f>
        <v>0.97</v>
      </c>
      <c r="I432" s="117"/>
      <c r="J432" s="118"/>
      <c r="K432" s="119"/>
      <c r="L432" s="118"/>
      <c r="M432" s="179"/>
      <c r="Q432" s="151" t="s">
        <v>527</v>
      </c>
      <c r="R432" s="152" t="n">
        <v>-1.8</v>
      </c>
      <c r="S432" s="152" t="n">
        <v>746.2</v>
      </c>
      <c r="T432" s="153" t="n">
        <v>95</v>
      </c>
      <c r="U432" s="154" t="n">
        <v>0</v>
      </c>
      <c r="V432" s="153" t="n">
        <v>0</v>
      </c>
      <c r="W432" s="115" t="n">
        <v>0.9</v>
      </c>
      <c r="X432" s="116" t="n">
        <f aca="false">RANDBETWEEN(80,100)/100</f>
        <v>0.91</v>
      </c>
      <c r="Y432" s="117"/>
      <c r="Z432" s="118"/>
      <c r="AA432" s="119"/>
      <c r="AB432" s="123"/>
      <c r="AC432" s="124"/>
      <c r="AG432" s="186"/>
      <c r="BO432" s="202"/>
      <c r="BT432" s="82" t="s">
        <v>79</v>
      </c>
      <c r="BU432" s="158"/>
      <c r="BV432" s="140" t="n">
        <f aca="false">QUOTIENT(BW432,$BW$5)</f>
        <v>106</v>
      </c>
      <c r="BW432" s="17" t="n">
        <v>424</v>
      </c>
      <c r="BX432" s="141" t="n">
        <f aca="false">DATE(2023,2,(1-QUOTIENT(BW432,$BW$5)))</f>
        <v>44852</v>
      </c>
      <c r="BY432" s="190" t="s">
        <v>80</v>
      </c>
      <c r="BZ432" s="143" t="e">
        <f aca="true">INDIRECT( ADDRESS(CELL("строка",BG432)-BW432+BV432,68)) * CL432</f>
        <v>#VALUE!</v>
      </c>
      <c r="CA432" s="144" t="e">
        <f aca="true">INDIRECT( ADDRESS(CELL("строка",BG432)-BW432+BV432,59)) *CI432</f>
        <v>#VALUE!</v>
      </c>
      <c r="CB432" s="145" t="e">
        <f aca="true">INDIRECT( ADDRESS(CELL("строка",BG432)-BW432+BV432,69)) * CL432</f>
        <v>#VALUE!</v>
      </c>
      <c r="CC432" s="146" t="e">
        <f aca="true">INDIRECT( ADDRESS(CELL("строка",BG432)-BW432+BV432,61)) *CI432</f>
        <v>#VALUE!</v>
      </c>
      <c r="CD432" s="147" t="e">
        <f aca="false">BZ432-CA432</f>
        <v>#VALUE!</v>
      </c>
      <c r="CE432" s="188" t="e">
        <f aca="false">CB432-CC432</f>
        <v>#VALUE!</v>
      </c>
      <c r="CI432" s="22" t="n">
        <f aca="false">$CI$4</f>
        <v>0.2</v>
      </c>
      <c r="CL432" s="23" t="n">
        <f aca="false">CL428</f>
        <v>0.25</v>
      </c>
    </row>
    <row r="433" customFormat="false" ht="13.25" hidden="false" customHeight="true" outlineLevel="0" collapsed="false">
      <c r="A433" s="151" t="s">
        <v>528</v>
      </c>
      <c r="B433" s="152" t="n">
        <v>14.5</v>
      </c>
      <c r="C433" s="152" t="n">
        <v>761.5</v>
      </c>
      <c r="D433" s="153" t="n">
        <v>53</v>
      </c>
      <c r="E433" s="154" t="s">
        <v>78</v>
      </c>
      <c r="F433" s="153" t="n">
        <v>6</v>
      </c>
      <c r="G433" s="182" t="s">
        <v>185</v>
      </c>
      <c r="H433" s="116" t="n">
        <f aca="false">RANDBETWEEN(80,100)/100</f>
        <v>0.97</v>
      </c>
      <c r="I433" s="117"/>
      <c r="J433" s="118"/>
      <c r="K433" s="119"/>
      <c r="L433" s="118"/>
      <c r="M433" s="179"/>
      <c r="Q433" s="151" t="s">
        <v>528</v>
      </c>
      <c r="R433" s="152" t="n">
        <v>-2.1</v>
      </c>
      <c r="S433" s="152" t="n">
        <v>747.1</v>
      </c>
      <c r="T433" s="153" t="n">
        <v>92</v>
      </c>
      <c r="U433" s="154" t="n">
        <v>0</v>
      </c>
      <c r="V433" s="153" t="n">
        <v>0</v>
      </c>
      <c r="W433" s="115" t="n">
        <v>0.9</v>
      </c>
      <c r="X433" s="116" t="n">
        <f aca="false">RANDBETWEEN(80,100)/100</f>
        <v>0.86</v>
      </c>
      <c r="Y433" s="117"/>
      <c r="Z433" s="118"/>
      <c r="AA433" s="119"/>
      <c r="AB433" s="123"/>
      <c r="AC433" s="124"/>
      <c r="AG433" s="186"/>
      <c r="BO433" s="202"/>
      <c r="BT433" s="82"/>
      <c r="BU433" s="158"/>
      <c r="BV433" s="140" t="n">
        <f aca="false">QUOTIENT(BW433,$BW$5)</f>
        <v>106</v>
      </c>
      <c r="BW433" s="17" t="n">
        <v>425</v>
      </c>
      <c r="BX433" s="141"/>
      <c r="BY433" s="191" t="s">
        <v>84</v>
      </c>
      <c r="BZ433" s="160" t="e">
        <f aca="true">INDIRECT( ADDRESS(CELL("строка",BG433)-BW433+BV433,68)) * CL433</f>
        <v>#VALUE!</v>
      </c>
      <c r="CA433" s="161" t="e">
        <f aca="true">INDIRECT( ADDRESS(CELL("строка",BG433)-BW433+BV433,59)) *CI433</f>
        <v>#VALUE!</v>
      </c>
      <c r="CB433" s="162" t="e">
        <f aca="true">INDIRECT( ADDRESS(CELL("строка",BG433)-BW433+BV433,69)) * CL433</f>
        <v>#VALUE!</v>
      </c>
      <c r="CC433" s="163" t="e">
        <f aca="true">INDIRECT( ADDRESS(CELL("строка",BG433)-BW433+BV433,61)) *CI433</f>
        <v>#VALUE!</v>
      </c>
      <c r="CD433" s="164" t="e">
        <f aca="false">BZ433-CA433</f>
        <v>#VALUE!</v>
      </c>
      <c r="CE433" s="189" t="e">
        <f aca="false">CB433-CC433</f>
        <v>#VALUE!</v>
      </c>
      <c r="CI433" s="22" t="n">
        <f aca="false">$CI$5</f>
        <v>0.3</v>
      </c>
      <c r="CL433" s="23" t="n">
        <f aca="false">CL429</f>
        <v>0.25</v>
      </c>
    </row>
    <row r="434" customFormat="false" ht="13.25" hidden="false" customHeight="true" outlineLevel="0" collapsed="false">
      <c r="A434" s="151" t="s">
        <v>529</v>
      </c>
      <c r="B434" s="152" t="n">
        <v>6.9</v>
      </c>
      <c r="C434" s="152" t="n">
        <v>762</v>
      </c>
      <c r="D434" s="153" t="n">
        <v>80</v>
      </c>
      <c r="E434" s="154" t="s">
        <v>83</v>
      </c>
      <c r="F434" s="153" t="n">
        <v>3</v>
      </c>
      <c r="G434" s="182" t="s">
        <v>185</v>
      </c>
      <c r="H434" s="116" t="n">
        <f aca="false">RANDBETWEEN(80,100)/100</f>
        <v>0.81</v>
      </c>
      <c r="I434" s="117"/>
      <c r="J434" s="118"/>
      <c r="K434" s="119"/>
      <c r="L434" s="118"/>
      <c r="M434" s="179"/>
      <c r="Q434" s="151" t="s">
        <v>529</v>
      </c>
      <c r="R434" s="152" t="n">
        <v>-2.8</v>
      </c>
      <c r="S434" s="152" t="n">
        <v>747.5</v>
      </c>
      <c r="T434" s="153" t="n">
        <v>92</v>
      </c>
      <c r="U434" s="154" t="n">
        <v>0</v>
      </c>
      <c r="V434" s="153" t="n">
        <v>0</v>
      </c>
      <c r="W434" s="115" t="n">
        <v>0.9</v>
      </c>
      <c r="X434" s="116" t="n">
        <f aca="false">RANDBETWEEN(80,100)/100</f>
        <v>0.85</v>
      </c>
      <c r="Y434" s="117"/>
      <c r="Z434" s="118"/>
      <c r="AA434" s="119"/>
      <c r="AB434" s="123"/>
      <c r="AC434" s="124"/>
      <c r="AG434" s="186"/>
      <c r="BO434" s="202"/>
      <c r="BT434" s="82"/>
      <c r="BU434" s="158"/>
      <c r="BV434" s="140" t="n">
        <f aca="false">QUOTIENT(BW434,$BW$5)</f>
        <v>106</v>
      </c>
      <c r="BW434" s="17" t="n">
        <v>426</v>
      </c>
      <c r="BX434" s="141"/>
      <c r="BY434" s="191" t="s">
        <v>58</v>
      </c>
      <c r="BZ434" s="160" t="e">
        <f aca="true">INDIRECT( ADDRESS(CELL("строка",BG434)-BW434+BV434,68)) * CL434</f>
        <v>#VALUE!</v>
      </c>
      <c r="CA434" s="161" t="e">
        <f aca="true">INDIRECT( ADDRESS(CELL("строка",BG434)-BW434+BV434,59)) *CI434</f>
        <v>#VALUE!</v>
      </c>
      <c r="CB434" s="162" t="e">
        <f aca="true">INDIRECT( ADDRESS(CELL("строка",BG434)-BW434+BV434,69)) * CL434</f>
        <v>#VALUE!</v>
      </c>
      <c r="CC434" s="163" t="e">
        <f aca="true">INDIRECT( ADDRESS(CELL("строка",BG434)-BW434+BV434,61)) *CI434</f>
        <v>#VALUE!</v>
      </c>
      <c r="CD434" s="164" t="e">
        <f aca="false">BZ434-CA434</f>
        <v>#VALUE!</v>
      </c>
      <c r="CE434" s="189" t="e">
        <f aca="false">CB434-CC434</f>
        <v>#VALUE!</v>
      </c>
      <c r="CI434" s="22" t="n">
        <f aca="false">$CI$6</f>
        <v>0.4</v>
      </c>
      <c r="CL434" s="23" t="n">
        <f aca="false">CL430</f>
        <v>0.25</v>
      </c>
    </row>
    <row r="435" customFormat="false" ht="13.25" hidden="false" customHeight="true" outlineLevel="0" collapsed="false">
      <c r="A435" s="151" t="s">
        <v>530</v>
      </c>
      <c r="B435" s="152" t="n">
        <v>5.5</v>
      </c>
      <c r="C435" s="152" t="n">
        <v>762.2</v>
      </c>
      <c r="D435" s="153" t="n">
        <v>89</v>
      </c>
      <c r="E435" s="154" t="s">
        <v>107</v>
      </c>
      <c r="F435" s="153" t="n">
        <v>3</v>
      </c>
      <c r="G435" s="115" t="n">
        <v>0.75</v>
      </c>
      <c r="H435" s="116" t="n">
        <f aca="false">RANDBETWEEN(80,100)/100</f>
        <v>0.97</v>
      </c>
      <c r="I435" s="117"/>
      <c r="J435" s="118"/>
      <c r="K435" s="119"/>
      <c r="L435" s="118"/>
      <c r="M435" s="179"/>
      <c r="Q435" s="151" t="s">
        <v>530</v>
      </c>
      <c r="R435" s="152" t="n">
        <v>-3.1</v>
      </c>
      <c r="S435" s="152" t="n">
        <v>747.5</v>
      </c>
      <c r="T435" s="153" t="n">
        <v>95</v>
      </c>
      <c r="U435" s="154" t="s">
        <v>107</v>
      </c>
      <c r="V435" s="153" t="n">
        <v>1</v>
      </c>
      <c r="W435" s="115" t="n">
        <v>0.9</v>
      </c>
      <c r="X435" s="116" t="n">
        <f aca="false">RANDBETWEEN(80,100)/100</f>
        <v>0.86</v>
      </c>
      <c r="Y435" s="117"/>
      <c r="Z435" s="118"/>
      <c r="AA435" s="119"/>
      <c r="AB435" s="123"/>
      <c r="AC435" s="124"/>
      <c r="AG435" s="186"/>
      <c r="BO435" s="202"/>
      <c r="BT435" s="82" t="e">
        <f aca="false">IF(SUM(CD432:CD435) &gt; 0,0,(SUM(CD432:CD435))/(-$BM$10*1000))</f>
        <v>#VALUE!</v>
      </c>
      <c r="BU435" s="158" t="e">
        <f aca="false">IF(SUM(CE432:CE435) &gt; 0,0,(SUM(CE432:CE435))/(-$BM$10*1000))</f>
        <v>#VALUE!</v>
      </c>
      <c r="BV435" s="140" t="n">
        <f aca="false">QUOTIENT(BW435,$BW$5)</f>
        <v>106</v>
      </c>
      <c r="BW435" s="17" t="n">
        <v>427</v>
      </c>
      <c r="BX435" s="141"/>
      <c r="BY435" s="192" t="s">
        <v>75</v>
      </c>
      <c r="BZ435" s="172" t="e">
        <f aca="true">INDIRECT( ADDRESS(CELL("строка",BG435)-BW435+BV435,68)) * CL435</f>
        <v>#VALUE!</v>
      </c>
      <c r="CA435" s="173" t="e">
        <f aca="true">INDIRECT( ADDRESS(CELL("строка",BG435)-BW435+BV435,59)) * CI435</f>
        <v>#VALUE!</v>
      </c>
      <c r="CB435" s="174" t="e">
        <f aca="true">INDIRECT( ADDRESS(CELL("строка",BG435)-BW435+BV435,69)) * CL435</f>
        <v>#VALUE!</v>
      </c>
      <c r="CC435" s="175" t="e">
        <f aca="true">INDIRECT( ADDRESS(CELL("строка",BG435)-BW435+BV435,61)) *CI435</f>
        <v>#VALUE!</v>
      </c>
      <c r="CD435" s="176" t="e">
        <f aca="false">BZ435-CA435</f>
        <v>#VALUE!</v>
      </c>
      <c r="CE435" s="187" t="e">
        <f aca="false">CB435-CC435</f>
        <v>#VALUE!</v>
      </c>
      <c r="CI435" s="178" t="n">
        <f aca="false">$CI$7</f>
        <v>0.1</v>
      </c>
      <c r="CL435" s="23" t="n">
        <f aca="false">CL431</f>
        <v>0.25</v>
      </c>
    </row>
    <row r="436" customFormat="false" ht="13.25" hidden="false" customHeight="true" outlineLevel="0" collapsed="false">
      <c r="A436" s="151" t="s">
        <v>531</v>
      </c>
      <c r="B436" s="152" t="n">
        <v>4.8</v>
      </c>
      <c r="C436" s="152" t="n">
        <v>762.3</v>
      </c>
      <c r="D436" s="153" t="n">
        <v>97</v>
      </c>
      <c r="E436" s="154" t="s">
        <v>83</v>
      </c>
      <c r="F436" s="153" t="n">
        <v>1.5</v>
      </c>
      <c r="G436" s="115" t="n">
        <v>0.75</v>
      </c>
      <c r="H436" s="116" t="n">
        <f aca="false">RANDBETWEEN(80,100)/100</f>
        <v>0.97</v>
      </c>
      <c r="I436" s="117"/>
      <c r="J436" s="118"/>
      <c r="K436" s="119"/>
      <c r="L436" s="118"/>
      <c r="M436" s="179"/>
      <c r="Q436" s="151" t="s">
        <v>531</v>
      </c>
      <c r="R436" s="152" t="n">
        <v>-3.6</v>
      </c>
      <c r="S436" s="152" t="n">
        <v>748</v>
      </c>
      <c r="T436" s="153" t="n">
        <v>94</v>
      </c>
      <c r="U436" s="154" t="s">
        <v>78</v>
      </c>
      <c r="V436" s="153" t="n">
        <v>1</v>
      </c>
      <c r="W436" s="115" t="n">
        <v>0.9</v>
      </c>
      <c r="X436" s="116" t="n">
        <f aca="false">RANDBETWEEN(80,100)/100</f>
        <v>0.98</v>
      </c>
      <c r="Y436" s="117"/>
      <c r="Z436" s="118"/>
      <c r="AA436" s="119"/>
      <c r="AB436" s="123"/>
      <c r="AC436" s="124"/>
      <c r="AG436" s="186"/>
      <c r="BO436" s="202"/>
      <c r="BT436" s="82" t="s">
        <v>79</v>
      </c>
      <c r="BU436" s="158"/>
      <c r="BV436" s="140" t="n">
        <f aca="false">QUOTIENT(BW436,$BW$5)</f>
        <v>107</v>
      </c>
      <c r="BW436" s="17" t="n">
        <v>428</v>
      </c>
      <c r="BX436" s="141" t="n">
        <f aca="false">DATE(2023,2,(1-QUOTIENT(BW436,$BW$5)))</f>
        <v>44851</v>
      </c>
      <c r="BY436" s="190" t="s">
        <v>80</v>
      </c>
      <c r="BZ436" s="143" t="e">
        <f aca="true">INDIRECT( ADDRESS(CELL("строка",BG436)-BW436+BV436,68)) * CL436</f>
        <v>#VALUE!</v>
      </c>
      <c r="CA436" s="144" t="e">
        <f aca="true">INDIRECT( ADDRESS(CELL("строка",BG436)-BW436+BV436,59)) *CI436</f>
        <v>#VALUE!</v>
      </c>
      <c r="CB436" s="145" t="e">
        <f aca="true">INDIRECT( ADDRESS(CELL("строка",BG436)-BW436+BV436,69)) * CL436</f>
        <v>#VALUE!</v>
      </c>
      <c r="CC436" s="146" t="e">
        <f aca="true">INDIRECT( ADDRESS(CELL("строка",BG436)-BW436+BV436,61)) *CI436</f>
        <v>#VALUE!</v>
      </c>
      <c r="CD436" s="147" t="e">
        <f aca="false">BZ436-CA436</f>
        <v>#VALUE!</v>
      </c>
      <c r="CE436" s="188" t="e">
        <f aca="false">CB436-CC436</f>
        <v>#VALUE!</v>
      </c>
      <c r="CI436" s="22" t="n">
        <f aca="false">$CI$4</f>
        <v>0.2</v>
      </c>
      <c r="CL436" s="23" t="n">
        <f aca="false">CL432</f>
        <v>0.25</v>
      </c>
    </row>
    <row r="437" customFormat="false" ht="13.25" hidden="false" customHeight="true" outlineLevel="0" collapsed="false">
      <c r="A437" s="151" t="s">
        <v>532</v>
      </c>
      <c r="B437" s="152" t="n">
        <v>5.7</v>
      </c>
      <c r="C437" s="152" t="n">
        <v>762.1</v>
      </c>
      <c r="D437" s="153" t="n">
        <v>82</v>
      </c>
      <c r="E437" s="154" t="s">
        <v>78</v>
      </c>
      <c r="F437" s="153" t="n">
        <v>4.5</v>
      </c>
      <c r="G437" s="115" t="n">
        <v>0.9</v>
      </c>
      <c r="H437" s="116" t="n">
        <f aca="false">RANDBETWEEN(80,100)/100</f>
        <v>0.93</v>
      </c>
      <c r="I437" s="117"/>
      <c r="J437" s="118"/>
      <c r="K437" s="119"/>
      <c r="L437" s="118"/>
      <c r="M437" s="179"/>
      <c r="Q437" s="151" t="s">
        <v>532</v>
      </c>
      <c r="R437" s="152" t="n">
        <v>-3.6</v>
      </c>
      <c r="S437" s="152" t="n">
        <v>748.4</v>
      </c>
      <c r="T437" s="153" t="n">
        <v>89</v>
      </c>
      <c r="U437" s="154" t="s">
        <v>78</v>
      </c>
      <c r="V437" s="153" t="n">
        <v>1</v>
      </c>
      <c r="W437" s="115" t="n">
        <v>0.9</v>
      </c>
      <c r="X437" s="116" t="n">
        <f aca="false">RANDBETWEEN(80,100)/100</f>
        <v>0.81</v>
      </c>
      <c r="Y437" s="117"/>
      <c r="Z437" s="118"/>
      <c r="AA437" s="119"/>
      <c r="AB437" s="123"/>
      <c r="AC437" s="124"/>
      <c r="AG437" s="186"/>
      <c r="BO437" s="202"/>
      <c r="BT437" s="82"/>
      <c r="BU437" s="158"/>
      <c r="BV437" s="140" t="n">
        <f aca="false">QUOTIENT(BW437,$BW$5)</f>
        <v>107</v>
      </c>
      <c r="BW437" s="17" t="n">
        <v>429</v>
      </c>
      <c r="BX437" s="141"/>
      <c r="BY437" s="191" t="s">
        <v>84</v>
      </c>
      <c r="BZ437" s="160" t="e">
        <f aca="true">INDIRECT( ADDRESS(CELL("строка",BG437)-BW437+BV437,68)) * CL437</f>
        <v>#VALUE!</v>
      </c>
      <c r="CA437" s="161" t="e">
        <f aca="true">INDIRECT( ADDRESS(CELL("строка",BG437)-BW437+BV437,59)) *CI437</f>
        <v>#VALUE!</v>
      </c>
      <c r="CB437" s="162" t="e">
        <f aca="true">INDIRECT( ADDRESS(CELL("строка",BG437)-BW437+BV437,69)) * CL437</f>
        <v>#VALUE!</v>
      </c>
      <c r="CC437" s="163" t="e">
        <f aca="true">INDIRECT( ADDRESS(CELL("строка",BG437)-BW437+BV437,61)) *CI437</f>
        <v>#VALUE!</v>
      </c>
      <c r="CD437" s="164" t="e">
        <f aca="false">BZ437-CA437</f>
        <v>#VALUE!</v>
      </c>
      <c r="CE437" s="189" t="e">
        <f aca="false">CB437-CC437</f>
        <v>#VALUE!</v>
      </c>
      <c r="CI437" s="22" t="n">
        <f aca="false">$CI$5</f>
        <v>0.3</v>
      </c>
      <c r="CL437" s="23" t="n">
        <f aca="false">CL433</f>
        <v>0.25</v>
      </c>
    </row>
    <row r="438" customFormat="false" ht="13.25" hidden="false" customHeight="true" outlineLevel="0" collapsed="false">
      <c r="A438" s="151" t="s">
        <v>533</v>
      </c>
      <c r="B438" s="152" t="n">
        <v>5.6</v>
      </c>
      <c r="C438" s="152" t="n">
        <v>762.7</v>
      </c>
      <c r="D438" s="153" t="n">
        <v>78</v>
      </c>
      <c r="E438" s="154" t="s">
        <v>107</v>
      </c>
      <c r="F438" s="153" t="n">
        <v>1.5</v>
      </c>
      <c r="G438" s="115" t="n">
        <v>0.9</v>
      </c>
      <c r="H438" s="116" t="n">
        <f aca="false">RANDBETWEEN(80,100)/100</f>
        <v>0.88</v>
      </c>
      <c r="I438" s="117" t="n">
        <v>0.369398148148148</v>
      </c>
      <c r="J438" s="118" t="n">
        <v>0.369398148148148</v>
      </c>
      <c r="K438" s="119" t="n">
        <f aca="false">(J438 * 24) * $B$3 * $F$3 * (1 - 0.7*AVERAGE(G438:G445)) * AVERAGE(H438:H445)</f>
        <v>3490.8125</v>
      </c>
      <c r="L438" s="118" t="n">
        <f aca="false">IF(AVERAGE(F438:F445)&gt; $J$3, $B$4*$F$4*AVERAGE(F438:F445)/$B$5*24*AVERAGE(H438:H445), $B$4*$F$4*AVERAGE(F438:F445)/$B$5*24*AVERAGE(H438:H445) * 0.2)</f>
        <v>2940</v>
      </c>
      <c r="M438" s="179" t="n">
        <f aca="false">K438+L438</f>
        <v>6430.8125</v>
      </c>
      <c r="Q438" s="151" t="s">
        <v>533</v>
      </c>
      <c r="R438" s="152" t="n">
        <v>-3.6</v>
      </c>
      <c r="S438" s="152" t="n">
        <v>749</v>
      </c>
      <c r="T438" s="153" t="n">
        <v>87</v>
      </c>
      <c r="U438" s="154" t="s">
        <v>78</v>
      </c>
      <c r="V438" s="153" t="n">
        <v>1</v>
      </c>
      <c r="W438" s="115" t="n">
        <v>0.9</v>
      </c>
      <c r="X438" s="116" t="n">
        <f aca="false">RANDBETWEEN(80,100)/100</f>
        <v>0.98</v>
      </c>
      <c r="Y438" s="117" t="n">
        <v>0.299270833333333</v>
      </c>
      <c r="Z438" s="118" t="n">
        <v>0.299270833333333</v>
      </c>
      <c r="AA438" s="119" t="n">
        <f aca="false">(Z438 * 24) * $B$3 * $F$3 * (1 - 0.7 * AVERAGE(W438:W445)) * AVERAGE(X438:X445)</f>
        <v>2965.7979</v>
      </c>
      <c r="AB438" s="123" t="n">
        <f aca="false">IF(AVERAGE(V438:V445)&gt; $J$3, $B$4*$F$4*AVERAGE(V438:V445)/$B$5*24*AVERAGE(X438:X445), $B$4*$F$4*AVERAGE(V438:V445)/$B$5*24*AVERAGE(X438:X445) * 0.2)</f>
        <v>1339.2</v>
      </c>
      <c r="AC438" s="124" t="n">
        <f aca="false">AA438+AB438</f>
        <v>4304.9979</v>
      </c>
      <c r="AG438" s="186"/>
      <c r="BO438" s="202"/>
      <c r="BT438" s="82"/>
      <c r="BU438" s="158"/>
      <c r="BV438" s="140" t="n">
        <f aca="false">QUOTIENT(BW438,$BW$5)</f>
        <v>107</v>
      </c>
      <c r="BW438" s="17" t="n">
        <v>430</v>
      </c>
      <c r="BX438" s="141"/>
      <c r="BY438" s="191" t="s">
        <v>58</v>
      </c>
      <c r="BZ438" s="160" t="e">
        <f aca="true">INDIRECT( ADDRESS(CELL("строка",BG438)-BW438+BV438,68)) * CL438</f>
        <v>#VALUE!</v>
      </c>
      <c r="CA438" s="161" t="e">
        <f aca="true">INDIRECT( ADDRESS(CELL("строка",BG438)-BW438+BV438,59)) *CI438</f>
        <v>#VALUE!</v>
      </c>
      <c r="CB438" s="162" t="e">
        <f aca="true">INDIRECT( ADDRESS(CELL("строка",BG438)-BW438+BV438,69)) * CL438</f>
        <v>#VALUE!</v>
      </c>
      <c r="CC438" s="163" t="e">
        <f aca="true">INDIRECT( ADDRESS(CELL("строка",BG438)-BW438+BV438,61)) *CI438</f>
        <v>#VALUE!</v>
      </c>
      <c r="CD438" s="164" t="e">
        <f aca="false">BZ438-CA438</f>
        <v>#VALUE!</v>
      </c>
      <c r="CE438" s="189" t="e">
        <f aca="false">CB438-CC438</f>
        <v>#VALUE!</v>
      </c>
      <c r="CI438" s="22" t="n">
        <f aca="false">$CI$6</f>
        <v>0.4</v>
      </c>
      <c r="CL438" s="23" t="n">
        <f aca="false">CL434</f>
        <v>0.25</v>
      </c>
    </row>
    <row r="439" customFormat="false" ht="13.25" hidden="false" customHeight="true" outlineLevel="0" collapsed="false">
      <c r="A439" s="151" t="s">
        <v>534</v>
      </c>
      <c r="B439" s="152" t="n">
        <v>7.5</v>
      </c>
      <c r="C439" s="152" t="n">
        <v>762.5</v>
      </c>
      <c r="D439" s="153" t="n">
        <v>67</v>
      </c>
      <c r="E439" s="154" t="s">
        <v>83</v>
      </c>
      <c r="F439" s="153" t="n">
        <v>1.5</v>
      </c>
      <c r="G439" s="115" t="n">
        <v>0.95</v>
      </c>
      <c r="H439" s="116" t="n">
        <f aca="false">RANDBETWEEN(80,100)/100</f>
        <v>0.83</v>
      </c>
      <c r="I439" s="117"/>
      <c r="J439" s="118"/>
      <c r="K439" s="119"/>
      <c r="L439" s="118"/>
      <c r="M439" s="179"/>
      <c r="Q439" s="151" t="s">
        <v>534</v>
      </c>
      <c r="R439" s="152" t="n">
        <v>-4.1</v>
      </c>
      <c r="S439" s="152" t="n">
        <v>749.5</v>
      </c>
      <c r="T439" s="153" t="n">
        <v>87</v>
      </c>
      <c r="U439" s="154" t="s">
        <v>78</v>
      </c>
      <c r="V439" s="153" t="n">
        <v>1</v>
      </c>
      <c r="W439" s="115" t="n">
        <v>0.9</v>
      </c>
      <c r="X439" s="116" t="n">
        <f aca="false">RANDBETWEEN(80,100)/100</f>
        <v>0.95</v>
      </c>
      <c r="Y439" s="117"/>
      <c r="Z439" s="118"/>
      <c r="AA439" s="119"/>
      <c r="AB439" s="123"/>
      <c r="AC439" s="124"/>
      <c r="AG439" s="186"/>
      <c r="BO439" s="202"/>
      <c r="BT439" s="82" t="e">
        <f aca="false">IF(SUM(CD436:CD439) &gt; 0,0,(SUM(CD436:CD439))/(-$BM$10*1000))</f>
        <v>#VALUE!</v>
      </c>
      <c r="BU439" s="158" t="e">
        <f aca="false">IF(SUM(CE436:CE439) &gt; 0,0,(SUM(CE436:CE439))/(-$BM$10*1000))</f>
        <v>#VALUE!</v>
      </c>
      <c r="BV439" s="140" t="n">
        <f aca="false">QUOTIENT(BW439,$BW$5)</f>
        <v>107</v>
      </c>
      <c r="BW439" s="17" t="n">
        <v>431</v>
      </c>
      <c r="BX439" s="141"/>
      <c r="BY439" s="192" t="s">
        <v>75</v>
      </c>
      <c r="BZ439" s="172" t="e">
        <f aca="true">INDIRECT( ADDRESS(CELL("строка",BG439)-BW439+BV439,68)) * CL439</f>
        <v>#VALUE!</v>
      </c>
      <c r="CA439" s="173" t="e">
        <f aca="true">INDIRECT( ADDRESS(CELL("строка",BG439)-BW439+BV439,59)) * CI439</f>
        <v>#VALUE!</v>
      </c>
      <c r="CB439" s="174" t="e">
        <f aca="true">INDIRECT( ADDRESS(CELL("строка",BG439)-BW439+BV439,69)) * CL439</f>
        <v>#VALUE!</v>
      </c>
      <c r="CC439" s="175" t="e">
        <f aca="true">INDIRECT( ADDRESS(CELL("строка",BG439)-BW439+BV439,61)) *CI439</f>
        <v>#VALUE!</v>
      </c>
      <c r="CD439" s="176" t="e">
        <f aca="false">BZ439-CA439</f>
        <v>#VALUE!</v>
      </c>
      <c r="CE439" s="187" t="e">
        <f aca="false">CB439-CC439</f>
        <v>#VALUE!</v>
      </c>
      <c r="CI439" s="178" t="n">
        <f aca="false">$CI$7</f>
        <v>0.1</v>
      </c>
      <c r="CL439" s="23" t="n">
        <f aca="false">CL435</f>
        <v>0.25</v>
      </c>
    </row>
    <row r="440" customFormat="false" ht="13.25" hidden="false" customHeight="true" outlineLevel="0" collapsed="false">
      <c r="A440" s="151" t="s">
        <v>535</v>
      </c>
      <c r="B440" s="152" t="n">
        <v>10</v>
      </c>
      <c r="C440" s="152" t="n">
        <v>762.4</v>
      </c>
      <c r="D440" s="153" t="n">
        <v>58</v>
      </c>
      <c r="E440" s="154" t="s">
        <v>83</v>
      </c>
      <c r="F440" s="153" t="n">
        <v>3</v>
      </c>
      <c r="G440" s="115" t="n">
        <v>0.9</v>
      </c>
      <c r="H440" s="116" t="n">
        <f aca="false">RANDBETWEEN(80,100)/100</f>
        <v>0.86</v>
      </c>
      <c r="I440" s="117"/>
      <c r="J440" s="118"/>
      <c r="K440" s="119"/>
      <c r="L440" s="118"/>
      <c r="M440" s="179"/>
      <c r="Q440" s="151" t="s">
        <v>535</v>
      </c>
      <c r="R440" s="152" t="n">
        <v>-3.7</v>
      </c>
      <c r="S440" s="152" t="n">
        <v>750</v>
      </c>
      <c r="T440" s="153" t="n">
        <v>87</v>
      </c>
      <c r="U440" s="154" t="s">
        <v>78</v>
      </c>
      <c r="V440" s="153" t="n">
        <v>2</v>
      </c>
      <c r="W440" s="115" t="n">
        <v>0.9</v>
      </c>
      <c r="X440" s="116" t="n">
        <f aca="false">RANDBETWEEN(80,100)/100</f>
        <v>0.93</v>
      </c>
      <c r="Y440" s="117"/>
      <c r="Z440" s="118"/>
      <c r="AA440" s="119"/>
      <c r="AB440" s="123"/>
      <c r="AC440" s="124"/>
      <c r="AG440" s="186"/>
      <c r="BO440" s="202"/>
      <c r="BT440" s="82" t="s">
        <v>79</v>
      </c>
      <c r="BU440" s="158"/>
      <c r="BV440" s="140" t="n">
        <f aca="false">QUOTIENT(BW440,$BW$5)</f>
        <v>108</v>
      </c>
      <c r="BW440" s="17" t="n">
        <v>432</v>
      </c>
      <c r="BX440" s="141" t="n">
        <f aca="false">DATE(2023,2,(1-QUOTIENT(BW440,$BW$5)))</f>
        <v>44850</v>
      </c>
      <c r="BY440" s="190" t="s">
        <v>80</v>
      </c>
      <c r="BZ440" s="143" t="e">
        <f aca="true">INDIRECT( ADDRESS(CELL("строка",BG440)-BW440+BV440,68)) * CL440</f>
        <v>#VALUE!</v>
      </c>
      <c r="CA440" s="144" t="e">
        <f aca="true">INDIRECT( ADDRESS(CELL("строка",BG440)-BW440+BV440,59)) *CI440</f>
        <v>#VALUE!</v>
      </c>
      <c r="CB440" s="145" t="e">
        <f aca="true">INDIRECT( ADDRESS(CELL("строка",BG440)-BW440+BV440,69)) * CL440</f>
        <v>#VALUE!</v>
      </c>
      <c r="CC440" s="146" t="e">
        <f aca="true">INDIRECT( ADDRESS(CELL("строка",BG440)-BW440+BV440,61)) *CI440</f>
        <v>#VALUE!</v>
      </c>
      <c r="CD440" s="147" t="e">
        <f aca="false">BZ440-CA440</f>
        <v>#VALUE!</v>
      </c>
      <c r="CE440" s="188" t="e">
        <f aca="false">CB440-CC440</f>
        <v>#VALUE!</v>
      </c>
      <c r="CI440" s="22" t="n">
        <f aca="false">$CI$4</f>
        <v>0.2</v>
      </c>
      <c r="CL440" s="23" t="n">
        <f aca="false">CL436</f>
        <v>0.25</v>
      </c>
    </row>
    <row r="441" customFormat="false" ht="13.25" hidden="false" customHeight="true" outlineLevel="0" collapsed="false">
      <c r="A441" s="151" t="s">
        <v>536</v>
      </c>
      <c r="B441" s="152" t="n">
        <v>7.7</v>
      </c>
      <c r="C441" s="152" t="n">
        <v>763</v>
      </c>
      <c r="D441" s="153" t="n">
        <v>63</v>
      </c>
      <c r="E441" s="154" t="s">
        <v>83</v>
      </c>
      <c r="F441" s="153" t="n">
        <v>3</v>
      </c>
      <c r="G441" s="115" t="n">
        <v>0.95</v>
      </c>
      <c r="H441" s="116" t="n">
        <f aca="false">RANDBETWEEN(80,100)/100</f>
        <v>0.81</v>
      </c>
      <c r="I441" s="117"/>
      <c r="J441" s="118"/>
      <c r="K441" s="119"/>
      <c r="L441" s="118"/>
      <c r="M441" s="179"/>
      <c r="Q441" s="151" t="s">
        <v>536</v>
      </c>
      <c r="R441" s="152" t="n">
        <v>-3.6</v>
      </c>
      <c r="S441" s="152" t="n">
        <v>751.2</v>
      </c>
      <c r="T441" s="153" t="n">
        <v>89</v>
      </c>
      <c r="U441" s="154" t="s">
        <v>78</v>
      </c>
      <c r="V441" s="153" t="n">
        <v>1</v>
      </c>
      <c r="W441" s="115" t="n">
        <v>0.9</v>
      </c>
      <c r="X441" s="116" t="n">
        <f aca="false">RANDBETWEEN(80,100)/100</f>
        <v>0.89</v>
      </c>
      <c r="Y441" s="117"/>
      <c r="Z441" s="118"/>
      <c r="AA441" s="119"/>
      <c r="AB441" s="123"/>
      <c r="AC441" s="124"/>
      <c r="AG441" s="186"/>
      <c r="BO441" s="202"/>
      <c r="BT441" s="82"/>
      <c r="BU441" s="158"/>
      <c r="BV441" s="140" t="n">
        <f aca="false">QUOTIENT(BW441,$BW$5)</f>
        <v>108</v>
      </c>
      <c r="BW441" s="17" t="n">
        <v>433</v>
      </c>
      <c r="BX441" s="141"/>
      <c r="BY441" s="191" t="s">
        <v>84</v>
      </c>
      <c r="BZ441" s="160" t="e">
        <f aca="true">INDIRECT( ADDRESS(CELL("строка",BG441)-BW441+BV441,68)) * CL441</f>
        <v>#VALUE!</v>
      </c>
      <c r="CA441" s="161" t="e">
        <f aca="true">INDIRECT( ADDRESS(CELL("строка",BG441)-BW441+BV441,59)) *CI441</f>
        <v>#VALUE!</v>
      </c>
      <c r="CB441" s="162" t="e">
        <f aca="true">INDIRECT( ADDRESS(CELL("строка",BG441)-BW441+BV441,69)) * CL441</f>
        <v>#VALUE!</v>
      </c>
      <c r="CC441" s="163" t="e">
        <f aca="true">INDIRECT( ADDRESS(CELL("строка",BG441)-BW441+BV441,61)) *CI441</f>
        <v>#VALUE!</v>
      </c>
      <c r="CD441" s="164" t="e">
        <f aca="false">BZ441-CA441</f>
        <v>#VALUE!</v>
      </c>
      <c r="CE441" s="189" t="e">
        <f aca="false">CB441-CC441</f>
        <v>#VALUE!</v>
      </c>
      <c r="CI441" s="22" t="n">
        <f aca="false">$CI$5</f>
        <v>0.3</v>
      </c>
      <c r="CL441" s="23" t="n">
        <f aca="false">CL437</f>
        <v>0.25</v>
      </c>
    </row>
    <row r="442" customFormat="false" ht="13.25" hidden="false" customHeight="true" outlineLevel="0" collapsed="false">
      <c r="A442" s="151" t="s">
        <v>537</v>
      </c>
      <c r="B442" s="152" t="n">
        <v>0.8</v>
      </c>
      <c r="C442" s="152" t="n">
        <v>763.6</v>
      </c>
      <c r="D442" s="153" t="n">
        <v>85</v>
      </c>
      <c r="E442" s="154" t="s">
        <v>107</v>
      </c>
      <c r="F442" s="153" t="n">
        <v>3</v>
      </c>
      <c r="G442" s="115" t="n">
        <v>0.75</v>
      </c>
      <c r="H442" s="116" t="n">
        <f aca="false">RANDBETWEEN(80,100)/100</f>
        <v>0.95</v>
      </c>
      <c r="I442" s="117"/>
      <c r="J442" s="118"/>
      <c r="K442" s="119"/>
      <c r="L442" s="118"/>
      <c r="M442" s="179"/>
      <c r="Q442" s="151" t="s">
        <v>537</v>
      </c>
      <c r="R442" s="152" t="n">
        <v>-3.9</v>
      </c>
      <c r="S442" s="152" t="n">
        <v>752.2</v>
      </c>
      <c r="T442" s="153" t="n">
        <v>94</v>
      </c>
      <c r="U442" s="154" t="s">
        <v>78</v>
      </c>
      <c r="V442" s="153" t="n">
        <v>1</v>
      </c>
      <c r="W442" s="115" t="n">
        <v>0.9</v>
      </c>
      <c r="X442" s="116" t="n">
        <f aca="false">RANDBETWEEN(80,100)/100</f>
        <v>0.88</v>
      </c>
      <c r="Y442" s="117"/>
      <c r="Z442" s="118"/>
      <c r="AA442" s="119"/>
      <c r="AB442" s="123"/>
      <c r="AC442" s="124"/>
      <c r="AG442" s="186"/>
      <c r="BO442" s="202"/>
      <c r="BT442" s="82"/>
      <c r="BU442" s="158"/>
      <c r="BV442" s="140" t="n">
        <f aca="false">QUOTIENT(BW442,$BW$5)</f>
        <v>108</v>
      </c>
      <c r="BW442" s="17" t="n">
        <v>434</v>
      </c>
      <c r="BX442" s="141"/>
      <c r="BY442" s="191" t="s">
        <v>58</v>
      </c>
      <c r="BZ442" s="160" t="e">
        <f aca="true">INDIRECT( ADDRESS(CELL("строка",BG442)-BW442+BV442,68)) * CL442</f>
        <v>#VALUE!</v>
      </c>
      <c r="CA442" s="161" t="e">
        <f aca="true">INDIRECT( ADDRESS(CELL("строка",BG442)-BW442+BV442,59)) *CI442</f>
        <v>#VALUE!</v>
      </c>
      <c r="CB442" s="162" t="e">
        <f aca="true">INDIRECT( ADDRESS(CELL("строка",BG442)-BW442+BV442,69)) * CL442</f>
        <v>#VALUE!</v>
      </c>
      <c r="CC442" s="163" t="e">
        <f aca="true">INDIRECT( ADDRESS(CELL("строка",BG442)-BW442+BV442,61)) *CI442</f>
        <v>#VALUE!</v>
      </c>
      <c r="CD442" s="164" t="e">
        <f aca="false">BZ442-CA442</f>
        <v>#VALUE!</v>
      </c>
      <c r="CE442" s="189" t="e">
        <f aca="false">CB442-CC442</f>
        <v>#VALUE!</v>
      </c>
      <c r="CI442" s="22" t="n">
        <f aca="false">$CI$6</f>
        <v>0.4</v>
      </c>
      <c r="CL442" s="23" t="n">
        <f aca="false">CL438</f>
        <v>0.25</v>
      </c>
    </row>
    <row r="443" customFormat="false" ht="13.25" hidden="false" customHeight="true" outlineLevel="0" collapsed="false">
      <c r="A443" s="151" t="s">
        <v>538</v>
      </c>
      <c r="B443" s="152" t="n">
        <v>0.1</v>
      </c>
      <c r="C443" s="152" t="n">
        <v>763.7</v>
      </c>
      <c r="D443" s="153" t="n">
        <v>86</v>
      </c>
      <c r="E443" s="154" t="s">
        <v>107</v>
      </c>
      <c r="F443" s="153" t="n">
        <v>3</v>
      </c>
      <c r="G443" s="182" t="s">
        <v>110</v>
      </c>
      <c r="H443" s="116" t="n">
        <f aca="false">RANDBETWEEN(80,100)/100</f>
        <v>0.97</v>
      </c>
      <c r="I443" s="117"/>
      <c r="J443" s="118"/>
      <c r="K443" s="119"/>
      <c r="L443" s="118"/>
      <c r="M443" s="179"/>
      <c r="Q443" s="151" t="s">
        <v>538</v>
      </c>
      <c r="R443" s="152" t="n">
        <v>-3.9</v>
      </c>
      <c r="S443" s="152" t="n">
        <v>752.6</v>
      </c>
      <c r="T443" s="153" t="n">
        <v>86</v>
      </c>
      <c r="U443" s="154" t="s">
        <v>78</v>
      </c>
      <c r="V443" s="153" t="n">
        <v>1</v>
      </c>
      <c r="W443" s="115" t="n">
        <v>0.9</v>
      </c>
      <c r="X443" s="116" t="n">
        <f aca="false">RANDBETWEEN(80,100)/100</f>
        <v>0.99</v>
      </c>
      <c r="Y443" s="117"/>
      <c r="Z443" s="118"/>
      <c r="AA443" s="119"/>
      <c r="AB443" s="123"/>
      <c r="AC443" s="124"/>
      <c r="AG443" s="186"/>
      <c r="BO443" s="202"/>
      <c r="BT443" s="82" t="e">
        <f aca="false">IF(SUM(CD440:CD443) &gt; 0,0,(SUM(CD440:CD443))/(-$BM$10*1000))</f>
        <v>#VALUE!</v>
      </c>
      <c r="BU443" s="158" t="e">
        <f aca="false">IF(SUM(CE440:CE443) &gt; 0,0,(SUM(CE440:CE443))/(-$BM$10*1000))</f>
        <v>#VALUE!</v>
      </c>
      <c r="BV443" s="140" t="n">
        <f aca="false">QUOTIENT(BW443,$BW$5)</f>
        <v>108</v>
      </c>
      <c r="BW443" s="17" t="n">
        <v>435</v>
      </c>
      <c r="BX443" s="141"/>
      <c r="BY443" s="192" t="s">
        <v>75</v>
      </c>
      <c r="BZ443" s="172" t="e">
        <f aca="true">INDIRECT( ADDRESS(CELL("строка",BG443)-BW443+BV443,68)) * CL443</f>
        <v>#VALUE!</v>
      </c>
      <c r="CA443" s="173" t="e">
        <f aca="true">INDIRECT( ADDRESS(CELL("строка",BG443)-BW443+BV443,59)) * CI443</f>
        <v>#VALUE!</v>
      </c>
      <c r="CB443" s="174" t="e">
        <f aca="true">INDIRECT( ADDRESS(CELL("строка",BG443)-BW443+BV443,69)) * CL443</f>
        <v>#VALUE!</v>
      </c>
      <c r="CC443" s="175" t="e">
        <f aca="true">INDIRECT( ADDRESS(CELL("строка",BG443)-BW443+BV443,61)) *CI443</f>
        <v>#VALUE!</v>
      </c>
      <c r="CD443" s="176" t="e">
        <f aca="false">BZ443-CA443</f>
        <v>#VALUE!</v>
      </c>
      <c r="CE443" s="187" t="e">
        <f aca="false">CB443-CC443</f>
        <v>#VALUE!</v>
      </c>
      <c r="CI443" s="178" t="n">
        <f aca="false">$CI$7</f>
        <v>0.1</v>
      </c>
      <c r="CL443" s="23" t="n">
        <f aca="false">CL439</f>
        <v>0.25</v>
      </c>
    </row>
    <row r="444" customFormat="false" ht="13.25" hidden="false" customHeight="true" outlineLevel="0" collapsed="false">
      <c r="A444" s="151" t="s">
        <v>539</v>
      </c>
      <c r="B444" s="152" t="n">
        <v>0.3</v>
      </c>
      <c r="C444" s="152" t="n">
        <v>764.1</v>
      </c>
      <c r="D444" s="153" t="n">
        <v>85</v>
      </c>
      <c r="E444" s="154" t="s">
        <v>83</v>
      </c>
      <c r="F444" s="153" t="n">
        <v>3</v>
      </c>
      <c r="G444" s="115" t="n">
        <v>0.9</v>
      </c>
      <c r="H444" s="116" t="n">
        <f aca="false">RANDBETWEEN(80,100)/100</f>
        <v>0.81</v>
      </c>
      <c r="I444" s="117"/>
      <c r="J444" s="118"/>
      <c r="K444" s="119"/>
      <c r="L444" s="118"/>
      <c r="M444" s="179"/>
      <c r="Q444" s="151" t="s">
        <v>539</v>
      </c>
      <c r="R444" s="152" t="n">
        <v>-4.2</v>
      </c>
      <c r="S444" s="152" t="n">
        <v>752.6</v>
      </c>
      <c r="T444" s="153" t="n">
        <v>89</v>
      </c>
      <c r="U444" s="154" t="s">
        <v>78</v>
      </c>
      <c r="V444" s="153" t="n">
        <v>1</v>
      </c>
      <c r="W444" s="115" t="n">
        <v>0.9</v>
      </c>
      <c r="X444" s="116" t="n">
        <f aca="false">RANDBETWEEN(80,100)/100</f>
        <v>0.82</v>
      </c>
      <c r="Y444" s="117"/>
      <c r="Z444" s="118"/>
      <c r="AA444" s="119"/>
      <c r="AB444" s="123"/>
      <c r="AC444" s="124"/>
      <c r="AG444" s="186"/>
      <c r="BO444" s="202"/>
      <c r="BT444" s="82" t="s">
        <v>79</v>
      </c>
      <c r="BU444" s="158"/>
      <c r="BV444" s="140" t="n">
        <f aca="false">QUOTIENT(BW444,$BW$5)</f>
        <v>109</v>
      </c>
      <c r="BW444" s="17" t="n">
        <v>436</v>
      </c>
      <c r="BX444" s="141" t="n">
        <f aca="false">DATE(2023,2,(1-QUOTIENT(BW444,$BW$5)))</f>
        <v>44849</v>
      </c>
      <c r="BY444" s="190" t="s">
        <v>80</v>
      </c>
      <c r="BZ444" s="143" t="e">
        <f aca="true">INDIRECT( ADDRESS(CELL("строка",BG444)-BW444+BV444,68)) * CL444</f>
        <v>#VALUE!</v>
      </c>
      <c r="CA444" s="144" t="e">
        <f aca="true">INDIRECT( ADDRESS(CELL("строка",BG444)-BW444+BV444,59)) *CI444</f>
        <v>#VALUE!</v>
      </c>
      <c r="CB444" s="145" t="e">
        <f aca="true">INDIRECT( ADDRESS(CELL("строка",BG444)-BW444+BV444,69)) * CL444</f>
        <v>#VALUE!</v>
      </c>
      <c r="CC444" s="146" t="e">
        <f aca="true">INDIRECT( ADDRESS(CELL("строка",BG444)-BW444+BV444,61)) *CI444</f>
        <v>#VALUE!</v>
      </c>
      <c r="CD444" s="147" t="e">
        <f aca="false">BZ444-CA444</f>
        <v>#VALUE!</v>
      </c>
      <c r="CE444" s="188" t="e">
        <f aca="false">CB444-CC444</f>
        <v>#VALUE!</v>
      </c>
      <c r="CI444" s="22" t="n">
        <f aca="false">$CI$4</f>
        <v>0.2</v>
      </c>
      <c r="CL444" s="23" t="n">
        <f aca="false">CL440</f>
        <v>0.25</v>
      </c>
    </row>
    <row r="445" customFormat="false" ht="13.25" hidden="false" customHeight="true" outlineLevel="0" collapsed="false">
      <c r="A445" s="151" t="s">
        <v>540</v>
      </c>
      <c r="B445" s="152" t="n">
        <v>1.3</v>
      </c>
      <c r="C445" s="152" t="n">
        <v>764.2</v>
      </c>
      <c r="D445" s="153" t="n">
        <v>82</v>
      </c>
      <c r="E445" s="154" t="s">
        <v>83</v>
      </c>
      <c r="F445" s="153" t="n">
        <v>3</v>
      </c>
      <c r="G445" s="115" t="n">
        <v>0.9</v>
      </c>
      <c r="H445" s="116" t="n">
        <f aca="false">RANDBETWEEN(80,100)/100</f>
        <v>0.89</v>
      </c>
      <c r="I445" s="117"/>
      <c r="J445" s="118"/>
      <c r="K445" s="119"/>
      <c r="L445" s="118"/>
      <c r="M445" s="179"/>
      <c r="Q445" s="151" t="s">
        <v>540</v>
      </c>
      <c r="R445" s="152" t="n">
        <v>-4.5</v>
      </c>
      <c r="S445" s="152" t="n">
        <v>752.4</v>
      </c>
      <c r="T445" s="153" t="n">
        <v>86</v>
      </c>
      <c r="U445" s="154" t="s">
        <v>78</v>
      </c>
      <c r="V445" s="153" t="n">
        <v>1</v>
      </c>
      <c r="W445" s="115" t="n">
        <v>0.9</v>
      </c>
      <c r="X445" s="116" t="n">
        <f aca="false">RANDBETWEEN(80,100)/100</f>
        <v>1</v>
      </c>
      <c r="Y445" s="117"/>
      <c r="Z445" s="118"/>
      <c r="AA445" s="119"/>
      <c r="AB445" s="123"/>
      <c r="AC445" s="124"/>
      <c r="AG445" s="186"/>
      <c r="BO445" s="202"/>
      <c r="BT445" s="82"/>
      <c r="BU445" s="158"/>
      <c r="BV445" s="140" t="n">
        <f aca="false">QUOTIENT(BW445,$BW$5)</f>
        <v>109</v>
      </c>
      <c r="BW445" s="17" t="n">
        <v>437</v>
      </c>
      <c r="BX445" s="141"/>
      <c r="BY445" s="191" t="s">
        <v>84</v>
      </c>
      <c r="BZ445" s="160" t="e">
        <f aca="true">INDIRECT( ADDRESS(CELL("строка",BG445)-BW445+BV445,68)) * CL445</f>
        <v>#VALUE!</v>
      </c>
      <c r="CA445" s="161" t="e">
        <f aca="true">INDIRECT( ADDRESS(CELL("строка",BG445)-BW445+BV445,59)) *CI445</f>
        <v>#VALUE!</v>
      </c>
      <c r="CB445" s="162" t="e">
        <f aca="true">INDIRECT( ADDRESS(CELL("строка",BG445)-BW445+BV445,69)) * CL445</f>
        <v>#VALUE!</v>
      </c>
      <c r="CC445" s="163" t="e">
        <f aca="true">INDIRECT( ADDRESS(CELL("строка",BG445)-BW445+BV445,61)) *CI445</f>
        <v>#VALUE!</v>
      </c>
      <c r="CD445" s="164" t="e">
        <f aca="false">BZ445-CA445</f>
        <v>#VALUE!</v>
      </c>
      <c r="CE445" s="189" t="e">
        <f aca="false">CB445-CC445</f>
        <v>#VALUE!</v>
      </c>
      <c r="CI445" s="22" t="n">
        <f aca="false">$CI$5</f>
        <v>0.3</v>
      </c>
      <c r="CL445" s="23" t="n">
        <f aca="false">CL441</f>
        <v>0.25</v>
      </c>
    </row>
    <row r="446" customFormat="false" ht="13.25" hidden="false" customHeight="true" outlineLevel="0" collapsed="false">
      <c r="A446" s="151" t="s">
        <v>541</v>
      </c>
      <c r="B446" s="152" t="n">
        <v>2.8</v>
      </c>
      <c r="C446" s="152" t="n">
        <v>764.2</v>
      </c>
      <c r="D446" s="153" t="n">
        <v>79</v>
      </c>
      <c r="E446" s="154" t="s">
        <v>107</v>
      </c>
      <c r="F446" s="153" t="n">
        <v>3</v>
      </c>
      <c r="G446" s="115" t="n">
        <v>0.95</v>
      </c>
      <c r="H446" s="116" t="n">
        <f aca="false">RANDBETWEEN(80,100)/100</f>
        <v>0.92</v>
      </c>
      <c r="I446" s="117" t="n">
        <v>0.370138888888889</v>
      </c>
      <c r="J446" s="118" t="n">
        <v>0.370138888888889</v>
      </c>
      <c r="K446" s="119" t="n">
        <f aca="false">(J446 * 24) * $B$3 * $F$3 * (1 - 0.7*AVERAGE(G446:G453)) * AVERAGE(H446:H453)</f>
        <v>4015.48875</v>
      </c>
      <c r="L446" s="118" t="n">
        <f aca="false">IF(AVERAGE(F446:F453)&gt; $J$3, $B$4*$F$4*AVERAGE(F446:F453)/$B$5*24*AVERAGE(H446:H453), $B$4*$F$4*AVERAGE(F446:F453)/$B$5*24*AVERAGE(H446:H453) * 0.2)</f>
        <v>4189.5</v>
      </c>
      <c r="M446" s="179" t="n">
        <f aca="false">K446+L446</f>
        <v>8204.98875</v>
      </c>
      <c r="Q446" s="151" t="s">
        <v>541</v>
      </c>
      <c r="R446" s="152" t="n">
        <v>-5</v>
      </c>
      <c r="S446" s="152" t="n">
        <v>751.8</v>
      </c>
      <c r="T446" s="153" t="n">
        <v>85</v>
      </c>
      <c r="U446" s="154" t="s">
        <v>78</v>
      </c>
      <c r="V446" s="153" t="n">
        <v>2</v>
      </c>
      <c r="W446" s="115" t="n">
        <v>0.9</v>
      </c>
      <c r="X446" s="116" t="n">
        <f aca="false">RANDBETWEEN(80,100)/100</f>
        <v>0.88</v>
      </c>
      <c r="Y446" s="117" t="n">
        <v>0.300497685185185</v>
      </c>
      <c r="Z446" s="118" t="n">
        <v>0.300497685185185</v>
      </c>
      <c r="AA446" s="119" t="n">
        <f aca="false">(Z446 * 24) * $B$3 * $F$3 * (1 - 0.7 * AVERAGE(W446:W453)) * AVERAGE(X446:X453)</f>
        <v>2828.04005859375</v>
      </c>
      <c r="AB446" s="123" t="n">
        <f aca="false">IF(AVERAGE(V446:V453)&gt; $J$3, $B$4*$F$4*AVERAGE(V446:V453)/$B$5*24*AVERAGE(X446:X453), $B$4*$F$4*AVERAGE(V446:V453)/$B$5*24*AVERAGE(X446:X453) * 0.2)</f>
        <v>2574</v>
      </c>
      <c r="AC446" s="124" t="n">
        <f aca="false">AA446+AB446</f>
        <v>5402.04005859375</v>
      </c>
      <c r="AG446" s="186"/>
      <c r="BO446" s="202"/>
      <c r="BT446" s="82"/>
      <c r="BU446" s="158"/>
      <c r="BV446" s="140" t="n">
        <f aca="false">QUOTIENT(BW446,$BW$5)</f>
        <v>109</v>
      </c>
      <c r="BW446" s="17" t="n">
        <v>438</v>
      </c>
      <c r="BX446" s="141"/>
      <c r="BY446" s="191" t="s">
        <v>58</v>
      </c>
      <c r="BZ446" s="160" t="e">
        <f aca="true">INDIRECT( ADDRESS(CELL("строка",BG446)-BW446+BV446,68)) * CL446</f>
        <v>#VALUE!</v>
      </c>
      <c r="CA446" s="161" t="e">
        <f aca="true">INDIRECT( ADDRESS(CELL("строка",BG446)-BW446+BV446,59)) *CI446</f>
        <v>#VALUE!</v>
      </c>
      <c r="CB446" s="162" t="e">
        <f aca="true">INDIRECT( ADDRESS(CELL("строка",BG446)-BW446+BV446,69)) * CL446</f>
        <v>#VALUE!</v>
      </c>
      <c r="CC446" s="163" t="e">
        <f aca="true">INDIRECT( ADDRESS(CELL("строка",BG446)-BW446+BV446,61)) *CI446</f>
        <v>#VALUE!</v>
      </c>
      <c r="CD446" s="164" t="e">
        <f aca="false">BZ446-CA446</f>
        <v>#VALUE!</v>
      </c>
      <c r="CE446" s="189" t="e">
        <f aca="false">CB446-CC446</f>
        <v>#VALUE!</v>
      </c>
      <c r="CI446" s="22" t="n">
        <f aca="false">$CI$6</f>
        <v>0.4</v>
      </c>
      <c r="CL446" s="23" t="n">
        <f aca="false">CL442</f>
        <v>0.25</v>
      </c>
    </row>
    <row r="447" customFormat="false" ht="13.25" hidden="false" customHeight="true" outlineLevel="0" collapsed="false">
      <c r="A447" s="151" t="s">
        <v>542</v>
      </c>
      <c r="B447" s="152" t="n">
        <v>4.8</v>
      </c>
      <c r="C447" s="152" t="n">
        <v>764.3</v>
      </c>
      <c r="D447" s="153" t="n">
        <v>70</v>
      </c>
      <c r="E447" s="154" t="s">
        <v>107</v>
      </c>
      <c r="F447" s="153" t="n">
        <v>3</v>
      </c>
      <c r="G447" s="115" t="n">
        <v>0.75</v>
      </c>
      <c r="H447" s="116" t="n">
        <f aca="false">RANDBETWEEN(80,100)/100</f>
        <v>0.99</v>
      </c>
      <c r="I447" s="117"/>
      <c r="J447" s="118"/>
      <c r="K447" s="119"/>
      <c r="L447" s="118"/>
      <c r="M447" s="179"/>
      <c r="Q447" s="151" t="s">
        <v>542</v>
      </c>
      <c r="R447" s="152" t="n">
        <v>-6</v>
      </c>
      <c r="S447" s="152" t="n">
        <v>751.5</v>
      </c>
      <c r="T447" s="153" t="n">
        <v>81</v>
      </c>
      <c r="U447" s="154" t="s">
        <v>78</v>
      </c>
      <c r="V447" s="153" t="n">
        <v>1</v>
      </c>
      <c r="W447" s="115" t="n">
        <v>0.9</v>
      </c>
      <c r="X447" s="116" t="n">
        <f aca="false">RANDBETWEEN(80,100)/100</f>
        <v>0.8</v>
      </c>
      <c r="Y447" s="117"/>
      <c r="Z447" s="118"/>
      <c r="AA447" s="119"/>
      <c r="AB447" s="123"/>
      <c r="AC447" s="124"/>
      <c r="AG447" s="186"/>
      <c r="BO447" s="202"/>
      <c r="BT447" s="82" t="e">
        <f aca="false">IF(SUM(CD444:CD447) &gt; 0,0,(SUM(CD444:CD447))/(-$BM$10*1000))</f>
        <v>#VALUE!</v>
      </c>
      <c r="BU447" s="158" t="e">
        <f aca="false">IF(SUM(CE444:CE447) &gt; 0,0,(SUM(CE444:CE447))/(-$BM$10*1000))</f>
        <v>#VALUE!</v>
      </c>
      <c r="BV447" s="140" t="n">
        <f aca="false">QUOTIENT(BW447,$BW$5)</f>
        <v>109</v>
      </c>
      <c r="BW447" s="17" t="n">
        <v>439</v>
      </c>
      <c r="BX447" s="141"/>
      <c r="BY447" s="192" t="s">
        <v>75</v>
      </c>
      <c r="BZ447" s="172" t="e">
        <f aca="true">INDIRECT( ADDRESS(CELL("строка",BG447)-BW447+BV447,68)) * CL447</f>
        <v>#VALUE!</v>
      </c>
      <c r="CA447" s="173" t="e">
        <f aca="true">INDIRECT( ADDRESS(CELL("строка",BG447)-BW447+BV447,59)) * CI447</f>
        <v>#VALUE!</v>
      </c>
      <c r="CB447" s="174" t="e">
        <f aca="true">INDIRECT( ADDRESS(CELL("строка",BG447)-BW447+BV447,69)) * CL447</f>
        <v>#VALUE!</v>
      </c>
      <c r="CC447" s="175" t="e">
        <f aca="true">INDIRECT( ADDRESS(CELL("строка",BG447)-BW447+BV447,61)) *CI447</f>
        <v>#VALUE!</v>
      </c>
      <c r="CD447" s="176" t="e">
        <f aca="false">BZ447-CA447</f>
        <v>#VALUE!</v>
      </c>
      <c r="CE447" s="187" t="e">
        <f aca="false">CB447-CC447</f>
        <v>#VALUE!</v>
      </c>
      <c r="CI447" s="178" t="n">
        <f aca="false">$CI$7</f>
        <v>0.1</v>
      </c>
      <c r="CL447" s="23" t="n">
        <f aca="false">CL443</f>
        <v>0.25</v>
      </c>
    </row>
    <row r="448" customFormat="false" ht="13.25" hidden="false" customHeight="true" outlineLevel="0" collapsed="false">
      <c r="A448" s="151" t="s">
        <v>543</v>
      </c>
      <c r="B448" s="152" t="n">
        <v>7.2</v>
      </c>
      <c r="C448" s="152" t="n">
        <v>763.9</v>
      </c>
      <c r="D448" s="153" t="n">
        <v>62</v>
      </c>
      <c r="E448" s="154" t="s">
        <v>107</v>
      </c>
      <c r="F448" s="153" t="n">
        <v>4.5</v>
      </c>
      <c r="G448" s="115" t="n">
        <v>0.75</v>
      </c>
      <c r="H448" s="116" t="n">
        <f aca="false">RANDBETWEEN(80,100)/100</f>
        <v>0.88</v>
      </c>
      <c r="I448" s="117"/>
      <c r="J448" s="118"/>
      <c r="K448" s="119"/>
      <c r="L448" s="118"/>
      <c r="M448" s="179"/>
      <c r="Q448" s="151" t="s">
        <v>543</v>
      </c>
      <c r="R448" s="152" t="n">
        <v>-7</v>
      </c>
      <c r="S448" s="152" t="n">
        <v>751</v>
      </c>
      <c r="T448" s="153" t="n">
        <v>85</v>
      </c>
      <c r="U448" s="154" t="s">
        <v>78</v>
      </c>
      <c r="V448" s="153" t="n">
        <v>3</v>
      </c>
      <c r="W448" s="115" t="n">
        <v>0.9</v>
      </c>
      <c r="X448" s="116" t="n">
        <f aca="false">RANDBETWEEN(80,100)/100</f>
        <v>0.94</v>
      </c>
      <c r="Y448" s="117"/>
      <c r="Z448" s="118"/>
      <c r="AA448" s="119"/>
      <c r="AB448" s="123"/>
      <c r="AC448" s="124"/>
      <c r="AG448" s="186"/>
      <c r="BO448" s="202"/>
      <c r="BT448" s="82" t="s">
        <v>79</v>
      </c>
      <c r="BU448" s="158"/>
      <c r="BV448" s="140" t="n">
        <f aca="false">QUOTIENT(BW448,$BW$5)</f>
        <v>110</v>
      </c>
      <c r="BW448" s="17" t="n">
        <v>440</v>
      </c>
      <c r="BX448" s="141" t="n">
        <f aca="false">DATE(2023,2,(1-QUOTIENT(BW448,$BW$5)))</f>
        <v>44848</v>
      </c>
      <c r="BY448" s="190" t="s">
        <v>80</v>
      </c>
      <c r="BZ448" s="143" t="e">
        <f aca="true">INDIRECT( ADDRESS(CELL("строка",BG448)-BW448+BV448,68)) * CL448</f>
        <v>#VALUE!</v>
      </c>
      <c r="CA448" s="144" t="e">
        <f aca="true">INDIRECT( ADDRESS(CELL("строка",BG448)-BW448+BV448,59)) *CI448</f>
        <v>#VALUE!</v>
      </c>
      <c r="CB448" s="145" t="e">
        <f aca="true">INDIRECT( ADDRESS(CELL("строка",BG448)-BW448+BV448,69)) * CL448</f>
        <v>#VALUE!</v>
      </c>
      <c r="CC448" s="146" t="e">
        <f aca="true">INDIRECT( ADDRESS(CELL("строка",BG448)-BW448+BV448,61)) *CI448</f>
        <v>#VALUE!</v>
      </c>
      <c r="CD448" s="147" t="e">
        <f aca="false">BZ448-CA448</f>
        <v>#VALUE!</v>
      </c>
      <c r="CE448" s="188" t="e">
        <f aca="false">CB448-CC448</f>
        <v>#VALUE!</v>
      </c>
      <c r="CI448" s="22" t="n">
        <f aca="false">$CI$4</f>
        <v>0.2</v>
      </c>
      <c r="CL448" s="23" t="n">
        <f aca="false">CL444</f>
        <v>0.25</v>
      </c>
    </row>
    <row r="449" customFormat="false" ht="13.25" hidden="false" customHeight="true" outlineLevel="0" collapsed="false">
      <c r="A449" s="151" t="s">
        <v>544</v>
      </c>
      <c r="B449" s="152" t="n">
        <v>4.4</v>
      </c>
      <c r="C449" s="152" t="n">
        <v>764</v>
      </c>
      <c r="D449" s="153" t="n">
        <v>69</v>
      </c>
      <c r="E449" s="154" t="s">
        <v>107</v>
      </c>
      <c r="F449" s="153" t="n">
        <v>4.5</v>
      </c>
      <c r="G449" s="115" t="n">
        <v>0.75</v>
      </c>
      <c r="H449" s="116" t="n">
        <f aca="false">RANDBETWEEN(80,100)/100</f>
        <v>0.98</v>
      </c>
      <c r="I449" s="117"/>
      <c r="J449" s="118"/>
      <c r="K449" s="119"/>
      <c r="L449" s="118"/>
      <c r="M449" s="179"/>
      <c r="Q449" s="151" t="s">
        <v>544</v>
      </c>
      <c r="R449" s="152" t="n">
        <v>-7.9</v>
      </c>
      <c r="S449" s="152" t="n">
        <v>751.3</v>
      </c>
      <c r="T449" s="153" t="n">
        <v>84</v>
      </c>
      <c r="U449" s="154" t="s">
        <v>78</v>
      </c>
      <c r="V449" s="153" t="n">
        <v>2</v>
      </c>
      <c r="W449" s="115" t="n">
        <v>0.9</v>
      </c>
      <c r="X449" s="116" t="n">
        <f aca="false">RANDBETWEEN(80,100)/100</f>
        <v>0.91</v>
      </c>
      <c r="Y449" s="117"/>
      <c r="Z449" s="118"/>
      <c r="AA449" s="119"/>
      <c r="AB449" s="123"/>
      <c r="AC449" s="124"/>
      <c r="AG449" s="186"/>
      <c r="BO449" s="202"/>
      <c r="BT449" s="82"/>
      <c r="BU449" s="158"/>
      <c r="BV449" s="140" t="n">
        <f aca="false">QUOTIENT(BW449,$BW$5)</f>
        <v>110</v>
      </c>
      <c r="BW449" s="17" t="n">
        <v>441</v>
      </c>
      <c r="BX449" s="141"/>
      <c r="BY449" s="191" t="s">
        <v>84</v>
      </c>
      <c r="BZ449" s="160" t="e">
        <f aca="true">INDIRECT( ADDRESS(CELL("строка",BG449)-BW449+BV449,68)) * CL449</f>
        <v>#VALUE!</v>
      </c>
      <c r="CA449" s="161" t="e">
        <f aca="true">INDIRECT( ADDRESS(CELL("строка",BG449)-BW449+BV449,59)) *CI449</f>
        <v>#VALUE!</v>
      </c>
      <c r="CB449" s="162" t="e">
        <f aca="true">INDIRECT( ADDRESS(CELL("строка",BG449)-BW449+BV449,69)) * CL449</f>
        <v>#VALUE!</v>
      </c>
      <c r="CC449" s="163" t="e">
        <f aca="true">INDIRECT( ADDRESS(CELL("строка",BG449)-BW449+BV449,61)) *CI449</f>
        <v>#VALUE!</v>
      </c>
      <c r="CD449" s="164" t="e">
        <f aca="false">BZ449-CA449</f>
        <v>#VALUE!</v>
      </c>
      <c r="CE449" s="189" t="e">
        <f aca="false">CB449-CC449</f>
        <v>#VALUE!</v>
      </c>
      <c r="CI449" s="22" t="n">
        <f aca="false">$CI$5</f>
        <v>0.3</v>
      </c>
      <c r="CL449" s="23" t="n">
        <f aca="false">CL445</f>
        <v>0.25</v>
      </c>
    </row>
    <row r="450" customFormat="false" ht="13.25" hidden="false" customHeight="true" outlineLevel="0" collapsed="false">
      <c r="A450" s="151" t="s">
        <v>545</v>
      </c>
      <c r="B450" s="152" t="n">
        <v>0.3</v>
      </c>
      <c r="C450" s="152" t="n">
        <v>764.2</v>
      </c>
      <c r="D450" s="153" t="n">
        <v>84</v>
      </c>
      <c r="E450" s="154" t="s">
        <v>107</v>
      </c>
      <c r="F450" s="153" t="n">
        <v>3</v>
      </c>
      <c r="G450" s="115" t="n">
        <v>0.9</v>
      </c>
      <c r="H450" s="116" t="n">
        <f aca="false">RANDBETWEEN(80,100)/100</f>
        <v>0.82</v>
      </c>
      <c r="I450" s="117"/>
      <c r="J450" s="118"/>
      <c r="K450" s="119"/>
      <c r="L450" s="118"/>
      <c r="M450" s="179"/>
      <c r="Q450" s="151" t="s">
        <v>545</v>
      </c>
      <c r="R450" s="152" t="n">
        <v>-8.8</v>
      </c>
      <c r="S450" s="152" t="n">
        <v>751.7</v>
      </c>
      <c r="T450" s="153" t="n">
        <v>88</v>
      </c>
      <c r="U450" s="154" t="s">
        <v>78</v>
      </c>
      <c r="V450" s="153" t="n">
        <v>3</v>
      </c>
      <c r="W450" s="115" t="n">
        <v>0.9</v>
      </c>
      <c r="X450" s="116" t="n">
        <f aca="false">RANDBETWEEN(80,100)/100</f>
        <v>0.86</v>
      </c>
      <c r="Y450" s="117"/>
      <c r="Z450" s="118"/>
      <c r="AA450" s="119"/>
      <c r="AB450" s="123"/>
      <c r="AC450" s="124"/>
      <c r="AG450" s="186"/>
      <c r="BO450" s="202"/>
      <c r="BT450" s="82"/>
      <c r="BU450" s="158"/>
      <c r="BV450" s="140" t="n">
        <f aca="false">QUOTIENT(BW450,$BW$5)</f>
        <v>110</v>
      </c>
      <c r="BW450" s="17" t="n">
        <v>442</v>
      </c>
      <c r="BX450" s="141"/>
      <c r="BY450" s="191" t="s">
        <v>58</v>
      </c>
      <c r="BZ450" s="160" t="e">
        <f aca="true">INDIRECT( ADDRESS(CELL("строка",BG450)-BW450+BV450,68)) * CL450</f>
        <v>#VALUE!</v>
      </c>
      <c r="CA450" s="161" t="e">
        <f aca="true">INDIRECT( ADDRESS(CELL("строка",BG450)-BW450+BV450,59)) *CI450</f>
        <v>#VALUE!</v>
      </c>
      <c r="CB450" s="162" t="e">
        <f aca="true">INDIRECT( ADDRESS(CELL("строка",BG450)-BW450+BV450,69)) * CL450</f>
        <v>#VALUE!</v>
      </c>
      <c r="CC450" s="163" t="e">
        <f aca="true">INDIRECT( ADDRESS(CELL("строка",BG450)-BW450+BV450,61)) *CI450</f>
        <v>#VALUE!</v>
      </c>
      <c r="CD450" s="164" t="e">
        <f aca="false">BZ450-CA450</f>
        <v>#VALUE!</v>
      </c>
      <c r="CE450" s="189" t="e">
        <f aca="false">CB450-CC450</f>
        <v>#VALUE!</v>
      </c>
      <c r="CI450" s="22" t="n">
        <f aca="false">$CI$6</f>
        <v>0.4</v>
      </c>
      <c r="CL450" s="23" t="n">
        <f aca="false">CL446</f>
        <v>0.25</v>
      </c>
    </row>
    <row r="451" customFormat="false" ht="13.25" hidden="false" customHeight="true" outlineLevel="0" collapsed="false">
      <c r="A451" s="151" t="s">
        <v>546</v>
      </c>
      <c r="B451" s="152" t="n">
        <v>-1.5</v>
      </c>
      <c r="C451" s="152" t="n">
        <v>763.7</v>
      </c>
      <c r="D451" s="153" t="n">
        <v>85</v>
      </c>
      <c r="E451" s="154" t="s">
        <v>77</v>
      </c>
      <c r="F451" s="153" t="n">
        <v>1.5</v>
      </c>
      <c r="G451" s="115" t="n">
        <v>0.9</v>
      </c>
      <c r="H451" s="116" t="n">
        <f aca="false">RANDBETWEEN(80,100)/100</f>
        <v>0.91</v>
      </c>
      <c r="I451" s="117"/>
      <c r="J451" s="118"/>
      <c r="K451" s="119"/>
      <c r="L451" s="118"/>
      <c r="M451" s="179"/>
      <c r="Q451" s="151" t="s">
        <v>546</v>
      </c>
      <c r="R451" s="152" t="n">
        <v>-8.5</v>
      </c>
      <c r="S451" s="152" t="n">
        <v>752.2</v>
      </c>
      <c r="T451" s="153" t="n">
        <v>80</v>
      </c>
      <c r="U451" s="154" t="s">
        <v>78</v>
      </c>
      <c r="V451" s="153" t="n">
        <v>2</v>
      </c>
      <c r="W451" s="115" t="n">
        <v>0.9</v>
      </c>
      <c r="X451" s="116" t="n">
        <f aca="false">RANDBETWEEN(80,100)/100</f>
        <v>0.93</v>
      </c>
      <c r="Y451" s="117"/>
      <c r="Z451" s="118"/>
      <c r="AA451" s="119"/>
      <c r="AB451" s="123"/>
      <c r="AC451" s="124"/>
      <c r="AG451" s="186"/>
      <c r="BO451" s="202"/>
      <c r="BT451" s="82" t="e">
        <f aca="false">IF(SUM(CD448:CD451) &gt; 0,0,(SUM(CD448:CD451))/(-$BM$10*1000))</f>
        <v>#VALUE!</v>
      </c>
      <c r="BU451" s="158" t="e">
        <f aca="false">IF(SUM(CE448:CE451) &gt; 0,0,(SUM(CE448:CE451))/(-$BM$10*1000))</f>
        <v>#VALUE!</v>
      </c>
      <c r="BV451" s="140" t="n">
        <f aca="false">QUOTIENT(BW451,$BW$5)</f>
        <v>110</v>
      </c>
      <c r="BW451" s="17" t="n">
        <v>443</v>
      </c>
      <c r="BX451" s="141"/>
      <c r="BY451" s="192" t="s">
        <v>75</v>
      </c>
      <c r="BZ451" s="172" t="e">
        <f aca="true">INDIRECT( ADDRESS(CELL("строка",BG451)-BW451+BV451,68)) * CL451</f>
        <v>#VALUE!</v>
      </c>
      <c r="CA451" s="173" t="e">
        <f aca="true">INDIRECT( ADDRESS(CELL("строка",BG451)-BW451+BV451,59)) * CI451</f>
        <v>#VALUE!</v>
      </c>
      <c r="CB451" s="174" t="e">
        <f aca="true">INDIRECT( ADDRESS(CELL("строка",BG451)-BW451+BV451,69)) * CL451</f>
        <v>#VALUE!</v>
      </c>
      <c r="CC451" s="175" t="e">
        <f aca="true">INDIRECT( ADDRESS(CELL("строка",BG451)-BW451+BV451,61)) *CI451</f>
        <v>#VALUE!</v>
      </c>
      <c r="CD451" s="176" t="e">
        <f aca="false">BZ451-CA451</f>
        <v>#VALUE!</v>
      </c>
      <c r="CE451" s="187" t="e">
        <f aca="false">CB451-CC451</f>
        <v>#VALUE!</v>
      </c>
      <c r="CI451" s="178" t="n">
        <f aca="false">$CI$7</f>
        <v>0.1</v>
      </c>
      <c r="CL451" s="23" t="n">
        <f aca="false">CL447</f>
        <v>0.25</v>
      </c>
    </row>
    <row r="452" customFormat="false" ht="13.25" hidden="false" customHeight="true" outlineLevel="0" collapsed="false">
      <c r="A452" s="151" t="s">
        <v>547</v>
      </c>
      <c r="B452" s="152" t="n">
        <v>-1.1</v>
      </c>
      <c r="C452" s="152" t="n">
        <v>763.3</v>
      </c>
      <c r="D452" s="153" t="n">
        <v>83</v>
      </c>
      <c r="E452" s="154" t="s">
        <v>83</v>
      </c>
      <c r="F452" s="153" t="n">
        <v>4.5</v>
      </c>
      <c r="G452" s="115" t="n">
        <v>0.9</v>
      </c>
      <c r="H452" s="116" t="n">
        <f aca="false">RANDBETWEEN(80,100)/100</f>
        <v>0.95</v>
      </c>
      <c r="I452" s="117"/>
      <c r="J452" s="118"/>
      <c r="K452" s="119"/>
      <c r="L452" s="118"/>
      <c r="M452" s="179"/>
      <c r="Q452" s="151" t="s">
        <v>547</v>
      </c>
      <c r="R452" s="152" t="n">
        <v>-8.3</v>
      </c>
      <c r="S452" s="152" t="n">
        <v>753</v>
      </c>
      <c r="T452" s="153" t="n">
        <v>80</v>
      </c>
      <c r="U452" s="154" t="s">
        <v>78</v>
      </c>
      <c r="V452" s="153" t="n">
        <v>2</v>
      </c>
      <c r="W452" s="115" t="n">
        <v>0.9</v>
      </c>
      <c r="X452" s="116" t="n">
        <f aca="false">RANDBETWEEN(80,100)/100</f>
        <v>0.88</v>
      </c>
      <c r="Y452" s="117"/>
      <c r="Z452" s="118"/>
      <c r="AA452" s="119"/>
      <c r="AB452" s="123"/>
      <c r="AC452" s="124"/>
      <c r="AG452" s="186"/>
      <c r="BO452" s="202"/>
      <c r="BT452" s="82" t="s">
        <v>79</v>
      </c>
      <c r="BU452" s="158"/>
      <c r="BV452" s="140" t="n">
        <f aca="false">QUOTIENT(BW452,$BW$5)</f>
        <v>111</v>
      </c>
      <c r="BW452" s="17" t="n">
        <v>444</v>
      </c>
      <c r="BX452" s="141" t="n">
        <f aca="false">DATE(2023,2,(1-QUOTIENT(BW452,$BW$5)))</f>
        <v>44847</v>
      </c>
      <c r="BY452" s="190" t="s">
        <v>80</v>
      </c>
      <c r="BZ452" s="143" t="e">
        <f aca="true">INDIRECT( ADDRESS(CELL("строка",BG452)-BW452+BV452,68)) * CL452</f>
        <v>#VALUE!</v>
      </c>
      <c r="CA452" s="144" t="e">
        <f aca="true">INDIRECT( ADDRESS(CELL("строка",BG452)-BW452+BV452,59)) *CI452</f>
        <v>#VALUE!</v>
      </c>
      <c r="CB452" s="145" t="e">
        <f aca="true">INDIRECT( ADDRESS(CELL("строка",BG452)-BW452+BV452,69)) * CL452</f>
        <v>#VALUE!</v>
      </c>
      <c r="CC452" s="146" t="e">
        <f aca="true">INDIRECT( ADDRESS(CELL("строка",BG452)-BW452+BV452,61)) *CI452</f>
        <v>#VALUE!</v>
      </c>
      <c r="CD452" s="147" t="e">
        <f aca="false">BZ452-CA452</f>
        <v>#VALUE!</v>
      </c>
      <c r="CE452" s="188" t="e">
        <f aca="false">CB452-CC452</f>
        <v>#VALUE!</v>
      </c>
      <c r="CI452" s="22" t="n">
        <f aca="false">$CI$4</f>
        <v>0.2</v>
      </c>
      <c r="CL452" s="23" t="n">
        <f aca="false">CL448</f>
        <v>0.25</v>
      </c>
    </row>
    <row r="453" customFormat="false" ht="13.25" hidden="false" customHeight="true" outlineLevel="0" collapsed="false">
      <c r="A453" s="151" t="s">
        <v>548</v>
      </c>
      <c r="B453" s="152" t="n">
        <v>-0.8</v>
      </c>
      <c r="C453" s="152" t="n">
        <v>763.1</v>
      </c>
      <c r="D453" s="153" t="n">
        <v>82</v>
      </c>
      <c r="E453" s="154" t="s">
        <v>107</v>
      </c>
      <c r="F453" s="153" t="n">
        <v>4.5</v>
      </c>
      <c r="G453" s="182" t="s">
        <v>185</v>
      </c>
      <c r="H453" s="116" t="n">
        <f aca="false">RANDBETWEEN(80,100)/100</f>
        <v>0.9</v>
      </c>
      <c r="I453" s="117"/>
      <c r="J453" s="118"/>
      <c r="K453" s="119"/>
      <c r="L453" s="118"/>
      <c r="M453" s="179"/>
      <c r="Q453" s="151" t="s">
        <v>548</v>
      </c>
      <c r="R453" s="152" t="n">
        <v>-9.1</v>
      </c>
      <c r="S453" s="152" t="n">
        <v>753.9</v>
      </c>
      <c r="T453" s="153" t="n">
        <v>76</v>
      </c>
      <c r="U453" s="154" t="s">
        <v>78</v>
      </c>
      <c r="V453" s="153" t="n">
        <v>3</v>
      </c>
      <c r="W453" s="115" t="n">
        <v>0.95</v>
      </c>
      <c r="X453" s="116" t="n">
        <f aca="false">RANDBETWEEN(80,100)/100</f>
        <v>0.95</v>
      </c>
      <c r="Y453" s="117"/>
      <c r="Z453" s="118"/>
      <c r="AA453" s="119"/>
      <c r="AB453" s="123"/>
      <c r="AC453" s="124"/>
      <c r="AG453" s="186"/>
      <c r="BO453" s="202"/>
      <c r="BT453" s="82"/>
      <c r="BU453" s="158"/>
      <c r="BV453" s="140" t="n">
        <f aca="false">QUOTIENT(BW453,$BW$5)</f>
        <v>111</v>
      </c>
      <c r="BW453" s="17" t="n">
        <v>445</v>
      </c>
      <c r="BX453" s="141"/>
      <c r="BY453" s="191" t="s">
        <v>84</v>
      </c>
      <c r="BZ453" s="160" t="e">
        <f aca="true">INDIRECT( ADDRESS(CELL("строка",BG453)-BW453+BV453,68)) * CL453</f>
        <v>#VALUE!</v>
      </c>
      <c r="CA453" s="161" t="e">
        <f aca="true">INDIRECT( ADDRESS(CELL("строка",BG453)-BW453+BV453,59)) *CI453</f>
        <v>#VALUE!</v>
      </c>
      <c r="CB453" s="162" t="e">
        <f aca="true">INDIRECT( ADDRESS(CELL("строка",BG453)-BW453+BV453,69)) * CL453</f>
        <v>#VALUE!</v>
      </c>
      <c r="CC453" s="163" t="e">
        <f aca="true">INDIRECT( ADDRESS(CELL("строка",BG453)-BW453+BV453,61)) *CI453</f>
        <v>#VALUE!</v>
      </c>
      <c r="CD453" s="164" t="e">
        <f aca="false">BZ453-CA453</f>
        <v>#VALUE!</v>
      </c>
      <c r="CE453" s="189" t="e">
        <f aca="false">CB453-CC453</f>
        <v>#VALUE!</v>
      </c>
      <c r="CI453" s="22" t="n">
        <f aca="false">$CI$5</f>
        <v>0.3</v>
      </c>
      <c r="CL453" s="23" t="n">
        <f aca="false">CL449</f>
        <v>0.25</v>
      </c>
    </row>
    <row r="454" customFormat="false" ht="13.25" hidden="false" customHeight="true" outlineLevel="0" collapsed="false">
      <c r="A454" s="151" t="s">
        <v>549</v>
      </c>
      <c r="B454" s="152" t="n">
        <v>0.1</v>
      </c>
      <c r="C454" s="152" t="n">
        <v>763.3</v>
      </c>
      <c r="D454" s="153" t="n">
        <v>82</v>
      </c>
      <c r="E454" s="154" t="s">
        <v>83</v>
      </c>
      <c r="F454" s="153" t="n">
        <v>3</v>
      </c>
      <c r="G454" s="182" t="s">
        <v>185</v>
      </c>
      <c r="H454" s="116" t="n">
        <f aca="false">RANDBETWEEN(80,100)/100</f>
        <v>0.99</v>
      </c>
      <c r="I454" s="117" t="n">
        <v>0.370914351851852</v>
      </c>
      <c r="J454" s="118" t="n">
        <v>0.370914351851852</v>
      </c>
      <c r="K454" s="119" t="n">
        <f aca="false">(J454 * 24) * $B$3 * $F$3 * (1 - 0.7*AVERAGE(G454:G461)) * AVERAGE(H454:H461)</f>
        <v>3739.52882222222</v>
      </c>
      <c r="L454" s="118" t="n">
        <f aca="false">IF(AVERAGE(F454:F461)&gt; $J$3, $B$4*$F$4*AVERAGE(F454:F461)/$B$5*24*AVERAGE(H454:H461), $B$4*$F$4*AVERAGE(F454:F461)/$B$5*24*AVERAGE(H454:H461) * 0.2)</f>
        <v>28836</v>
      </c>
      <c r="M454" s="179" t="n">
        <f aca="false">K454+L454</f>
        <v>32575.5288222222</v>
      </c>
      <c r="Q454" s="151" t="s">
        <v>549</v>
      </c>
      <c r="R454" s="152" t="n">
        <v>-8.9</v>
      </c>
      <c r="S454" s="152" t="n">
        <v>754.5</v>
      </c>
      <c r="T454" s="153" t="n">
        <v>73</v>
      </c>
      <c r="U454" s="154" t="s">
        <v>78</v>
      </c>
      <c r="V454" s="153" t="n">
        <v>3</v>
      </c>
      <c r="W454" s="115" t="n">
        <v>0</v>
      </c>
      <c r="X454" s="116" t="n">
        <f aca="false">RANDBETWEEN(80,100)/100</f>
        <v>0.84</v>
      </c>
      <c r="Y454" s="117" t="n">
        <v>0.301782407407407</v>
      </c>
      <c r="Z454" s="118" t="n">
        <v>0.301782407407407</v>
      </c>
      <c r="AA454" s="119" t="n">
        <f aca="false">(Z454 * 24) * $B$3 * $F$3 * (1 - 0.7 * AVERAGE(W454:W461)) * AVERAGE(X454:X461)</f>
        <v>6033.11619375</v>
      </c>
      <c r="AB454" s="123" t="n">
        <f aca="false">IF(AVERAGE(V454:V461)&gt; $J$3, $B$4*$F$4*AVERAGE(V454:V461)/$B$5*24*AVERAGE(X454:X461), $B$4*$F$4*AVERAGE(V454:V461)/$B$5*24*AVERAGE(X454:X461) * 0.2)</f>
        <v>2052</v>
      </c>
      <c r="AC454" s="124" t="n">
        <f aca="false">AA454+AB454</f>
        <v>8085.11619375</v>
      </c>
      <c r="AG454" s="186"/>
      <c r="BO454" s="202"/>
      <c r="BT454" s="82"/>
      <c r="BU454" s="158"/>
      <c r="BV454" s="140" t="n">
        <f aca="false">QUOTIENT(BW454,$BW$5)</f>
        <v>111</v>
      </c>
      <c r="BW454" s="17" t="n">
        <v>446</v>
      </c>
      <c r="BX454" s="141"/>
      <c r="BY454" s="191" t="s">
        <v>58</v>
      </c>
      <c r="BZ454" s="160" t="e">
        <f aca="true">INDIRECT( ADDRESS(CELL("строка",BG454)-BW454+BV454,68)) * CL454</f>
        <v>#VALUE!</v>
      </c>
      <c r="CA454" s="161" t="e">
        <f aca="true">INDIRECT( ADDRESS(CELL("строка",BG454)-BW454+BV454,59)) *CI454</f>
        <v>#VALUE!</v>
      </c>
      <c r="CB454" s="162" t="e">
        <f aca="true">INDIRECT( ADDRESS(CELL("строка",BG454)-BW454+BV454,69)) * CL454</f>
        <v>#VALUE!</v>
      </c>
      <c r="CC454" s="163" t="e">
        <f aca="true">INDIRECT( ADDRESS(CELL("строка",BG454)-BW454+BV454,61)) *CI454</f>
        <v>#VALUE!</v>
      </c>
      <c r="CD454" s="164" t="e">
        <f aca="false">BZ454-CA454</f>
        <v>#VALUE!</v>
      </c>
      <c r="CE454" s="189" t="e">
        <f aca="false">CB454-CC454</f>
        <v>#VALUE!</v>
      </c>
      <c r="CI454" s="22" t="n">
        <f aca="false">$CI$6</f>
        <v>0.4</v>
      </c>
      <c r="CL454" s="23" t="n">
        <f aca="false">CL450</f>
        <v>0.25</v>
      </c>
    </row>
    <row r="455" customFormat="false" ht="13.25" hidden="false" customHeight="true" outlineLevel="0" collapsed="false">
      <c r="A455" s="151" t="s">
        <v>550</v>
      </c>
      <c r="B455" s="152" t="n">
        <v>1.8</v>
      </c>
      <c r="C455" s="152" t="n">
        <v>763.1</v>
      </c>
      <c r="D455" s="153" t="n">
        <v>77</v>
      </c>
      <c r="E455" s="154" t="s">
        <v>83</v>
      </c>
      <c r="F455" s="153" t="n">
        <v>3</v>
      </c>
      <c r="G455" s="115" t="n">
        <v>0.9</v>
      </c>
      <c r="H455" s="116" t="n">
        <f aca="false">RANDBETWEEN(80,100)/100</f>
        <v>0.82</v>
      </c>
      <c r="I455" s="117"/>
      <c r="J455" s="118"/>
      <c r="K455" s="119"/>
      <c r="L455" s="118"/>
      <c r="M455" s="179"/>
      <c r="Q455" s="151" t="s">
        <v>550</v>
      </c>
      <c r="R455" s="152" t="n">
        <v>-8.6</v>
      </c>
      <c r="S455" s="152" t="n">
        <v>755.2</v>
      </c>
      <c r="T455" s="153" t="n">
        <v>69</v>
      </c>
      <c r="U455" s="154" t="s">
        <v>78</v>
      </c>
      <c r="V455" s="153" t="n">
        <v>2</v>
      </c>
      <c r="W455" s="115" t="n">
        <v>0</v>
      </c>
      <c r="X455" s="116" t="n">
        <f aca="false">RANDBETWEEN(80,100)/100</f>
        <v>0.82</v>
      </c>
      <c r="Y455" s="117"/>
      <c r="Z455" s="118"/>
      <c r="AA455" s="119"/>
      <c r="AB455" s="123"/>
      <c r="AC455" s="124"/>
      <c r="AG455" s="186"/>
      <c r="BO455" s="202"/>
      <c r="BT455" s="82" t="e">
        <f aca="false">IF(SUM(CD452:CD455) &gt; 0,0,(SUM(CD452:CD455))/(-$BM$10*1000))</f>
        <v>#VALUE!</v>
      </c>
      <c r="BU455" s="158" t="e">
        <f aca="false">IF(SUM(CE452:CE455) &gt; 0,0,(SUM(CE452:CE455))/(-$BM$10*1000))</f>
        <v>#VALUE!</v>
      </c>
      <c r="BV455" s="140" t="n">
        <f aca="false">QUOTIENT(BW455,$BW$5)</f>
        <v>111</v>
      </c>
      <c r="BW455" s="17" t="n">
        <v>447</v>
      </c>
      <c r="BX455" s="141"/>
      <c r="BY455" s="192" t="s">
        <v>75</v>
      </c>
      <c r="BZ455" s="172" t="e">
        <f aca="true">INDIRECT( ADDRESS(CELL("строка",BG455)-BW455+BV455,68)) * CL455</f>
        <v>#VALUE!</v>
      </c>
      <c r="CA455" s="173" t="e">
        <f aca="true">INDIRECT( ADDRESS(CELL("строка",BG455)-BW455+BV455,59)) * CI455</f>
        <v>#VALUE!</v>
      </c>
      <c r="CB455" s="174" t="e">
        <f aca="true">INDIRECT( ADDRESS(CELL("строка",BG455)-BW455+BV455,69)) * CL455</f>
        <v>#VALUE!</v>
      </c>
      <c r="CC455" s="175" t="e">
        <f aca="true">INDIRECT( ADDRESS(CELL("строка",BG455)-BW455+BV455,61)) *CI455</f>
        <v>#VALUE!</v>
      </c>
      <c r="CD455" s="176" t="e">
        <f aca="false">BZ455-CA455</f>
        <v>#VALUE!</v>
      </c>
      <c r="CE455" s="187" t="e">
        <f aca="false">CB455-CC455</f>
        <v>#VALUE!</v>
      </c>
      <c r="CI455" s="178" t="n">
        <f aca="false">$CI$7</f>
        <v>0.1</v>
      </c>
      <c r="CL455" s="23" t="n">
        <f aca="false">CL451</f>
        <v>0.25</v>
      </c>
    </row>
    <row r="456" customFormat="false" ht="13.25" hidden="false" customHeight="true" outlineLevel="0" collapsed="false">
      <c r="A456" s="151" t="s">
        <v>551</v>
      </c>
      <c r="B456" s="152" t="n">
        <v>4</v>
      </c>
      <c r="C456" s="152" t="n">
        <v>763</v>
      </c>
      <c r="D456" s="153" t="n">
        <v>68</v>
      </c>
      <c r="E456" s="154" t="s">
        <v>107</v>
      </c>
      <c r="F456" s="153" t="n">
        <v>6</v>
      </c>
      <c r="G456" s="115" t="n">
        <v>0.95</v>
      </c>
      <c r="H456" s="116" t="n">
        <f aca="false">RANDBETWEEN(80,100)/100</f>
        <v>0.81</v>
      </c>
      <c r="I456" s="117"/>
      <c r="J456" s="118"/>
      <c r="K456" s="119"/>
      <c r="L456" s="118"/>
      <c r="M456" s="179"/>
      <c r="Q456" s="151" t="s">
        <v>551</v>
      </c>
      <c r="R456" s="152" t="n">
        <v>-7.6</v>
      </c>
      <c r="S456" s="152" t="n">
        <v>755.7</v>
      </c>
      <c r="T456" s="153" t="n">
        <v>63</v>
      </c>
      <c r="U456" s="154" t="s">
        <v>78</v>
      </c>
      <c r="V456" s="153" t="n">
        <v>2</v>
      </c>
      <c r="W456" s="115" t="n">
        <v>0</v>
      </c>
      <c r="X456" s="116" t="n">
        <f aca="false">RANDBETWEEN(80,100)/100</f>
        <v>0.8</v>
      </c>
      <c r="Y456" s="117"/>
      <c r="Z456" s="118"/>
      <c r="AA456" s="119"/>
      <c r="AB456" s="123"/>
      <c r="AC456" s="124"/>
      <c r="AG456" s="186"/>
      <c r="BO456" s="202"/>
      <c r="BT456" s="82" t="s">
        <v>79</v>
      </c>
      <c r="BU456" s="158"/>
      <c r="BV456" s="140" t="n">
        <f aca="false">QUOTIENT(BW456,$BW$5)</f>
        <v>112</v>
      </c>
      <c r="BW456" s="17" t="n">
        <v>448</v>
      </c>
      <c r="BX456" s="141" t="n">
        <f aca="false">DATE(2023,2,(1-QUOTIENT(BW456,$BW$5)))</f>
        <v>44846</v>
      </c>
      <c r="BY456" s="190" t="s">
        <v>80</v>
      </c>
      <c r="BZ456" s="143" t="e">
        <f aca="true">INDIRECT( ADDRESS(CELL("строка",BG456)-BW456+BV456,68)) * CL456</f>
        <v>#VALUE!</v>
      </c>
      <c r="CA456" s="144" t="e">
        <f aca="true">INDIRECT( ADDRESS(CELL("строка",BG456)-BW456+BV456,59)) *CI456</f>
        <v>#VALUE!</v>
      </c>
      <c r="CB456" s="145" t="e">
        <f aca="true">INDIRECT( ADDRESS(CELL("строка",BG456)-BW456+BV456,69)) * CL456</f>
        <v>#VALUE!</v>
      </c>
      <c r="CC456" s="146" t="e">
        <f aca="true">INDIRECT( ADDRESS(CELL("строка",BG456)-BW456+BV456,61)) *CI456</f>
        <v>#VALUE!</v>
      </c>
      <c r="CD456" s="147" t="e">
        <f aca="false">BZ456-CA456</f>
        <v>#VALUE!</v>
      </c>
      <c r="CE456" s="188" t="e">
        <f aca="false">CB456-CC456</f>
        <v>#VALUE!</v>
      </c>
      <c r="CI456" s="22" t="n">
        <f aca="false">$CI$4</f>
        <v>0.2</v>
      </c>
      <c r="CL456" s="23" t="n">
        <f aca="false">CL452</f>
        <v>0.25</v>
      </c>
    </row>
    <row r="457" customFormat="false" ht="13.25" hidden="false" customHeight="true" outlineLevel="0" collapsed="false">
      <c r="A457" s="151" t="s">
        <v>552</v>
      </c>
      <c r="B457" s="152" t="n">
        <v>-0.1</v>
      </c>
      <c r="C457" s="152" t="n">
        <v>763.6</v>
      </c>
      <c r="D457" s="153" t="n">
        <v>80</v>
      </c>
      <c r="E457" s="154" t="s">
        <v>83</v>
      </c>
      <c r="F457" s="153" t="n">
        <v>4.5</v>
      </c>
      <c r="G457" s="115" t="n">
        <v>0.95</v>
      </c>
      <c r="H457" s="116" t="n">
        <f aca="false">RANDBETWEEN(80,100)/100</f>
        <v>0.86</v>
      </c>
      <c r="I457" s="117"/>
      <c r="J457" s="118"/>
      <c r="K457" s="119"/>
      <c r="L457" s="118"/>
      <c r="M457" s="179"/>
      <c r="Q457" s="151" t="s">
        <v>552</v>
      </c>
      <c r="R457" s="152" t="n">
        <v>-8.6</v>
      </c>
      <c r="S457" s="152" t="n">
        <v>756.7</v>
      </c>
      <c r="T457" s="153" t="n">
        <v>69</v>
      </c>
      <c r="U457" s="154" t="s">
        <v>78</v>
      </c>
      <c r="V457" s="153" t="n">
        <v>3</v>
      </c>
      <c r="W457" s="115" t="n">
        <v>0</v>
      </c>
      <c r="X457" s="116" t="n">
        <f aca="false">RANDBETWEEN(80,100)/100</f>
        <v>0.81</v>
      </c>
      <c r="Y457" s="117"/>
      <c r="Z457" s="118"/>
      <c r="AA457" s="119"/>
      <c r="AB457" s="123"/>
      <c r="AC457" s="124"/>
      <c r="AG457" s="186"/>
      <c r="BO457" s="202"/>
      <c r="BT457" s="82"/>
      <c r="BU457" s="158"/>
      <c r="BV457" s="140" t="n">
        <f aca="false">QUOTIENT(BW457,$BW$5)</f>
        <v>112</v>
      </c>
      <c r="BW457" s="17" t="n">
        <v>449</v>
      </c>
      <c r="BX457" s="141"/>
      <c r="BY457" s="191" t="s">
        <v>84</v>
      </c>
      <c r="BZ457" s="160" t="e">
        <f aca="true">INDIRECT( ADDRESS(CELL("строка",BG457)-BW457+BV457,68)) * CL457</f>
        <v>#VALUE!</v>
      </c>
      <c r="CA457" s="161" t="e">
        <f aca="true">INDIRECT( ADDRESS(CELL("строка",BG457)-BW457+BV457,59)) *CI457</f>
        <v>#VALUE!</v>
      </c>
      <c r="CB457" s="162" t="e">
        <f aca="true">INDIRECT( ADDRESS(CELL("строка",BG457)-BW457+BV457,69)) * CL457</f>
        <v>#VALUE!</v>
      </c>
      <c r="CC457" s="163" t="e">
        <f aca="true">INDIRECT( ADDRESS(CELL("строка",BG457)-BW457+BV457,61)) *CI457</f>
        <v>#VALUE!</v>
      </c>
      <c r="CD457" s="164" t="e">
        <f aca="false">BZ457-CA457</f>
        <v>#VALUE!</v>
      </c>
      <c r="CE457" s="189" t="e">
        <f aca="false">CB457-CC457</f>
        <v>#VALUE!</v>
      </c>
      <c r="CI457" s="22" t="n">
        <f aca="false">$CI$5</f>
        <v>0.3</v>
      </c>
      <c r="CL457" s="23" t="n">
        <f aca="false">CL453</f>
        <v>0.25</v>
      </c>
    </row>
    <row r="458" customFormat="false" ht="13.25" hidden="false" customHeight="true" outlineLevel="0" collapsed="false">
      <c r="A458" s="151" t="s">
        <v>553</v>
      </c>
      <c r="B458" s="152" t="n">
        <v>-2</v>
      </c>
      <c r="C458" s="152" t="n">
        <v>764.1</v>
      </c>
      <c r="D458" s="153" t="n">
        <v>79</v>
      </c>
      <c r="E458" s="154" t="s">
        <v>83</v>
      </c>
      <c r="F458" s="153" t="n">
        <v>6</v>
      </c>
      <c r="G458" s="115" t="n">
        <v>0.9</v>
      </c>
      <c r="H458" s="116" t="n">
        <f aca="false">RANDBETWEEN(80,100)/100</f>
        <v>0.8</v>
      </c>
      <c r="I458" s="117"/>
      <c r="J458" s="118"/>
      <c r="K458" s="119"/>
      <c r="L458" s="118"/>
      <c r="M458" s="179"/>
      <c r="Q458" s="151" t="s">
        <v>553</v>
      </c>
      <c r="R458" s="152" t="n">
        <v>-9.6</v>
      </c>
      <c r="S458" s="152" t="n">
        <v>757.2</v>
      </c>
      <c r="T458" s="153" t="n">
        <v>70</v>
      </c>
      <c r="U458" s="154" t="s">
        <v>78</v>
      </c>
      <c r="V458" s="153" t="n">
        <v>1</v>
      </c>
      <c r="W458" s="115" t="n">
        <v>0.25</v>
      </c>
      <c r="X458" s="116" t="n">
        <f aca="false">RANDBETWEEN(80,100)/100</f>
        <v>0.97</v>
      </c>
      <c r="Y458" s="117"/>
      <c r="Z458" s="118"/>
      <c r="AA458" s="119"/>
      <c r="AB458" s="123"/>
      <c r="AC458" s="124"/>
      <c r="AG458" s="186"/>
      <c r="BO458" s="202"/>
      <c r="BT458" s="82"/>
      <c r="BU458" s="158"/>
      <c r="BV458" s="140" t="n">
        <f aca="false">QUOTIENT(BW458,$BW$5)</f>
        <v>112</v>
      </c>
      <c r="BW458" s="17" t="n">
        <v>450</v>
      </c>
      <c r="BX458" s="141"/>
      <c r="BY458" s="191" t="s">
        <v>58</v>
      </c>
      <c r="BZ458" s="160" t="e">
        <f aca="true">INDIRECT( ADDRESS(CELL("строка",BG458)-BW458+BV458,68)) * CL458</f>
        <v>#VALUE!</v>
      </c>
      <c r="CA458" s="161" t="e">
        <f aca="true">INDIRECT( ADDRESS(CELL("строка",BG458)-BW458+BV458,59)) *CI458</f>
        <v>#VALUE!</v>
      </c>
      <c r="CB458" s="162" t="e">
        <f aca="true">INDIRECT( ADDRESS(CELL("строка",BG458)-BW458+BV458,69)) * CL458</f>
        <v>#VALUE!</v>
      </c>
      <c r="CC458" s="163" t="e">
        <f aca="true">INDIRECT( ADDRESS(CELL("строка",BG458)-BW458+BV458,61)) *CI458</f>
        <v>#VALUE!</v>
      </c>
      <c r="CD458" s="164" t="e">
        <f aca="false">BZ458-CA458</f>
        <v>#VALUE!</v>
      </c>
      <c r="CE458" s="189" t="e">
        <f aca="false">CB458-CC458</f>
        <v>#VALUE!</v>
      </c>
      <c r="CI458" s="22" t="n">
        <f aca="false">$CI$6</f>
        <v>0.4</v>
      </c>
      <c r="CL458" s="23" t="n">
        <f aca="false">CL454</f>
        <v>0.25</v>
      </c>
    </row>
    <row r="459" customFormat="false" ht="13.25" hidden="false" customHeight="true" outlineLevel="0" collapsed="false">
      <c r="A459" s="151" t="s">
        <v>554</v>
      </c>
      <c r="B459" s="152" t="n">
        <v>-3.1</v>
      </c>
      <c r="C459" s="152" t="n">
        <v>764.1</v>
      </c>
      <c r="D459" s="153" t="n">
        <v>82</v>
      </c>
      <c r="E459" s="154" t="s">
        <v>83</v>
      </c>
      <c r="F459" s="153" t="n">
        <v>4.5</v>
      </c>
      <c r="G459" s="115" t="n">
        <v>0.75</v>
      </c>
      <c r="H459" s="116" t="n">
        <f aca="false">RANDBETWEEN(80,100)/100</f>
        <v>0.96</v>
      </c>
      <c r="I459" s="117"/>
      <c r="J459" s="118"/>
      <c r="K459" s="119"/>
      <c r="L459" s="118"/>
      <c r="M459" s="179"/>
      <c r="Q459" s="151" t="s">
        <v>554</v>
      </c>
      <c r="R459" s="152" t="n">
        <v>-8.2</v>
      </c>
      <c r="S459" s="152" t="n">
        <v>757.3</v>
      </c>
      <c r="T459" s="153" t="n">
        <v>57</v>
      </c>
      <c r="U459" s="154" t="s">
        <v>78</v>
      </c>
      <c r="V459" s="153" t="n">
        <v>2</v>
      </c>
      <c r="W459" s="115" t="n">
        <v>0</v>
      </c>
      <c r="X459" s="116" t="n">
        <f aca="false">RANDBETWEEN(80,100)/100</f>
        <v>0.86</v>
      </c>
      <c r="Y459" s="117"/>
      <c r="Z459" s="118"/>
      <c r="AA459" s="119"/>
      <c r="AB459" s="123"/>
      <c r="AC459" s="124"/>
      <c r="AG459" s="186"/>
      <c r="BO459" s="202"/>
      <c r="BT459" s="82" t="e">
        <f aca="false">IF(SUM(CD456:CD459) &gt; 0,0,(SUM(CD456:CD459))/(-$BM$10*1000))</f>
        <v>#VALUE!</v>
      </c>
      <c r="BU459" s="158" t="e">
        <f aca="false">IF(SUM(CE456:CE459) &gt; 0,0,(SUM(CE456:CE459))/(-$BM$10*1000))</f>
        <v>#VALUE!</v>
      </c>
      <c r="BV459" s="140" t="n">
        <f aca="false">QUOTIENT(BW459,$BW$5)</f>
        <v>112</v>
      </c>
      <c r="BW459" s="17" t="n">
        <v>451</v>
      </c>
      <c r="BX459" s="141"/>
      <c r="BY459" s="192" t="s">
        <v>75</v>
      </c>
      <c r="BZ459" s="172" t="e">
        <f aca="true">INDIRECT( ADDRESS(CELL("строка",BG459)-BW459+BV459,68)) * CL459</f>
        <v>#VALUE!</v>
      </c>
      <c r="CA459" s="173" t="e">
        <f aca="true">INDIRECT( ADDRESS(CELL("строка",BG459)-BW459+BV459,59)) * CI459</f>
        <v>#VALUE!</v>
      </c>
      <c r="CB459" s="174" t="e">
        <f aca="true">INDIRECT( ADDRESS(CELL("строка",BG459)-BW459+BV459,69)) * CL459</f>
        <v>#VALUE!</v>
      </c>
      <c r="CC459" s="175" t="e">
        <f aca="true">INDIRECT( ADDRESS(CELL("строка",BG459)-BW459+BV459,61)) *CI459</f>
        <v>#VALUE!</v>
      </c>
      <c r="CD459" s="176" t="e">
        <f aca="false">BZ459-CA459</f>
        <v>#VALUE!</v>
      </c>
      <c r="CE459" s="187" t="e">
        <f aca="false">CB459-CC459</f>
        <v>#VALUE!</v>
      </c>
      <c r="CI459" s="178" t="n">
        <f aca="false">$CI$7</f>
        <v>0.1</v>
      </c>
      <c r="CL459" s="23" t="n">
        <f aca="false">CL455</f>
        <v>0.25</v>
      </c>
    </row>
    <row r="460" customFormat="false" ht="13.25" hidden="false" customHeight="true" outlineLevel="0" collapsed="false">
      <c r="A460" s="151" t="s">
        <v>555</v>
      </c>
      <c r="B460" s="152" t="n">
        <v>-1.5</v>
      </c>
      <c r="C460" s="152" t="n">
        <v>764.5</v>
      </c>
      <c r="D460" s="153" t="n">
        <v>78</v>
      </c>
      <c r="E460" s="154" t="s">
        <v>83</v>
      </c>
      <c r="F460" s="153" t="n">
        <v>6</v>
      </c>
      <c r="G460" s="115" t="n">
        <v>0.75</v>
      </c>
      <c r="H460" s="116" t="n">
        <f aca="false">RANDBETWEEN(80,100)/100</f>
        <v>0.97</v>
      </c>
      <c r="I460" s="117"/>
      <c r="J460" s="118"/>
      <c r="K460" s="119"/>
      <c r="L460" s="118"/>
      <c r="M460" s="179"/>
      <c r="Q460" s="151" t="s">
        <v>555</v>
      </c>
      <c r="R460" s="152" t="n">
        <v>-7.2</v>
      </c>
      <c r="S460" s="152" t="n">
        <v>757.6</v>
      </c>
      <c r="T460" s="153" t="n">
        <v>55</v>
      </c>
      <c r="U460" s="154" t="s">
        <v>78</v>
      </c>
      <c r="V460" s="153" t="n">
        <v>1</v>
      </c>
      <c r="W460" s="115" t="n">
        <v>0.95</v>
      </c>
      <c r="X460" s="116" t="n">
        <f aca="false">RANDBETWEEN(80,100)/100</f>
        <v>0.89</v>
      </c>
      <c r="Y460" s="117"/>
      <c r="Z460" s="118"/>
      <c r="AA460" s="119"/>
      <c r="AB460" s="123"/>
      <c r="AC460" s="124"/>
      <c r="AG460" s="186"/>
      <c r="BO460" s="202"/>
      <c r="BT460" s="82" t="s">
        <v>79</v>
      </c>
      <c r="BU460" s="158"/>
      <c r="BV460" s="140" t="n">
        <f aca="false">QUOTIENT(BW460,$BW$5)</f>
        <v>113</v>
      </c>
      <c r="BW460" s="17" t="n">
        <v>452</v>
      </c>
      <c r="BX460" s="141" t="n">
        <f aca="false">DATE(2023,2,(1-QUOTIENT(BW460,$BW$5)))</f>
        <v>44845</v>
      </c>
      <c r="BY460" s="190" t="s">
        <v>80</v>
      </c>
      <c r="BZ460" s="143" t="e">
        <f aca="true">INDIRECT( ADDRESS(CELL("строка",BG460)-BW460+BV460,68)) * CL460</f>
        <v>#VALUE!</v>
      </c>
      <c r="CA460" s="144" t="e">
        <f aca="true">INDIRECT( ADDRESS(CELL("строка",BG460)-BW460+BV460,59)) *CI460</f>
        <v>#VALUE!</v>
      </c>
      <c r="CB460" s="145" t="e">
        <f aca="true">INDIRECT( ADDRESS(CELL("строка",BG460)-BW460+BV460,69)) * CL460</f>
        <v>#VALUE!</v>
      </c>
      <c r="CC460" s="146" t="e">
        <f aca="true">INDIRECT( ADDRESS(CELL("строка",BG460)-BW460+BV460,61)) *CI460</f>
        <v>#VALUE!</v>
      </c>
      <c r="CD460" s="147" t="e">
        <f aca="false">BZ460-CA460</f>
        <v>#VALUE!</v>
      </c>
      <c r="CE460" s="188" t="e">
        <f aca="false">CB460-CC460</f>
        <v>#VALUE!</v>
      </c>
      <c r="CI460" s="22" t="n">
        <f aca="false">$CI$4</f>
        <v>0.2</v>
      </c>
      <c r="CL460" s="23" t="n">
        <f aca="false">CL456</f>
        <v>0.25</v>
      </c>
    </row>
    <row r="461" customFormat="false" ht="13.25" hidden="false" customHeight="true" outlineLevel="0" collapsed="false">
      <c r="A461" s="151" t="s">
        <v>556</v>
      </c>
      <c r="B461" s="152" t="n">
        <v>-1</v>
      </c>
      <c r="C461" s="152" t="n">
        <v>765</v>
      </c>
      <c r="D461" s="153" t="n">
        <v>77</v>
      </c>
      <c r="E461" s="154" t="s">
        <v>107</v>
      </c>
      <c r="F461" s="153" t="n">
        <v>7.5</v>
      </c>
      <c r="G461" s="182" t="s">
        <v>110</v>
      </c>
      <c r="H461" s="116" t="n">
        <f aca="false">RANDBETWEEN(80,100)/100</f>
        <v>0.91</v>
      </c>
      <c r="I461" s="117"/>
      <c r="J461" s="118"/>
      <c r="K461" s="119"/>
      <c r="L461" s="118"/>
      <c r="M461" s="179"/>
      <c r="Q461" s="151" t="s">
        <v>556</v>
      </c>
      <c r="R461" s="152" t="n">
        <v>-6.2</v>
      </c>
      <c r="S461" s="152" t="n">
        <v>757.6</v>
      </c>
      <c r="T461" s="153" t="n">
        <v>56</v>
      </c>
      <c r="U461" s="154" t="s">
        <v>78</v>
      </c>
      <c r="V461" s="153" t="n">
        <v>1</v>
      </c>
      <c r="W461" s="115" t="n">
        <v>0.95</v>
      </c>
      <c r="X461" s="116" t="n">
        <f aca="false">RANDBETWEEN(80,100)/100</f>
        <v>0.85</v>
      </c>
      <c r="Y461" s="117"/>
      <c r="Z461" s="118"/>
      <c r="AA461" s="119"/>
      <c r="AB461" s="123"/>
      <c r="AC461" s="124"/>
      <c r="AG461" s="186"/>
      <c r="BO461" s="202"/>
      <c r="BT461" s="82"/>
      <c r="BU461" s="158"/>
      <c r="BV461" s="140" t="n">
        <f aca="false">QUOTIENT(BW461,$BW$5)</f>
        <v>113</v>
      </c>
      <c r="BW461" s="17" t="n">
        <v>453</v>
      </c>
      <c r="BX461" s="141"/>
      <c r="BY461" s="191" t="s">
        <v>84</v>
      </c>
      <c r="BZ461" s="160" t="e">
        <f aca="true">INDIRECT( ADDRESS(CELL("строка",BG461)-BW461+BV461,68)) * CL461</f>
        <v>#VALUE!</v>
      </c>
      <c r="CA461" s="161" t="e">
        <f aca="true">INDIRECT( ADDRESS(CELL("строка",BG461)-BW461+BV461,59)) *CI461</f>
        <v>#VALUE!</v>
      </c>
      <c r="CB461" s="162" t="e">
        <f aca="true">INDIRECT( ADDRESS(CELL("строка",BG461)-BW461+BV461,69)) * CL461</f>
        <v>#VALUE!</v>
      </c>
      <c r="CC461" s="163" t="e">
        <f aca="true">INDIRECT( ADDRESS(CELL("строка",BG461)-BW461+BV461,61)) *CI461</f>
        <v>#VALUE!</v>
      </c>
      <c r="CD461" s="164" t="e">
        <f aca="false">BZ461-CA461</f>
        <v>#VALUE!</v>
      </c>
      <c r="CE461" s="189" t="e">
        <f aca="false">CB461-CC461</f>
        <v>#VALUE!</v>
      </c>
      <c r="CI461" s="22" t="n">
        <f aca="false">$CI$5</f>
        <v>0.3</v>
      </c>
      <c r="CL461" s="23" t="n">
        <f aca="false">CL457</f>
        <v>0.25</v>
      </c>
    </row>
    <row r="462" customFormat="false" ht="13.25" hidden="false" customHeight="true" outlineLevel="0" collapsed="false">
      <c r="A462" s="151" t="s">
        <v>557</v>
      </c>
      <c r="B462" s="152" t="n">
        <v>-0.1</v>
      </c>
      <c r="C462" s="152" t="n">
        <v>765.5</v>
      </c>
      <c r="D462" s="153" t="n">
        <v>73</v>
      </c>
      <c r="E462" s="154" t="s">
        <v>83</v>
      </c>
      <c r="F462" s="153" t="n">
        <v>7.5</v>
      </c>
      <c r="G462" s="115" t="n">
        <v>0.95</v>
      </c>
      <c r="H462" s="116" t="n">
        <f aca="false">RANDBETWEEN(80,100)/100</f>
        <v>0.94</v>
      </c>
      <c r="I462" s="117" t="n">
        <v>0.371747685185185</v>
      </c>
      <c r="J462" s="118" t="n">
        <v>0.371747685185185</v>
      </c>
      <c r="K462" s="119" t="n">
        <f aca="false">(J462 * 24) * $B$3 * $F$3 * (1 - 0.7*AVERAGE(G462:G469)) * AVERAGE(H462:H469)</f>
        <v>4725.808990625</v>
      </c>
      <c r="L462" s="118" t="n">
        <f aca="false">IF(AVERAGE(F462:F469)&gt; $J$3, $B$4*$F$4*AVERAGE(F462:F469)/$B$5*24*AVERAGE(H462:H469), $B$4*$F$4*AVERAGE(F462:F469)/$B$5*24*AVERAGE(H462:H469) * 0.2)</f>
        <v>45171</v>
      </c>
      <c r="M462" s="179" t="n">
        <f aca="false">K462+L462</f>
        <v>49896.808990625</v>
      </c>
      <c r="Q462" s="151" t="s">
        <v>557</v>
      </c>
      <c r="R462" s="152" t="n">
        <v>-4.9</v>
      </c>
      <c r="S462" s="152" t="n">
        <v>757.9</v>
      </c>
      <c r="T462" s="153" t="n">
        <v>52</v>
      </c>
      <c r="U462" s="154" t="s">
        <v>78</v>
      </c>
      <c r="V462" s="153" t="n">
        <v>2</v>
      </c>
      <c r="W462" s="115" t="n">
        <v>0.75</v>
      </c>
      <c r="X462" s="116" t="n">
        <f aca="false">RANDBETWEEN(80,100)/100</f>
        <v>0.94</v>
      </c>
      <c r="Y462" s="117" t="n">
        <v>0.303171296296296</v>
      </c>
      <c r="Z462" s="118" t="n">
        <v>0.303171296296296</v>
      </c>
      <c r="AA462" s="119" t="n">
        <f aca="false">(Z462 * 24) * $B$3 * $F$3 * (1 - 0.7 * AVERAGE(W462:W469)) * AVERAGE(X462:X469)</f>
        <v>3168.6554375</v>
      </c>
      <c r="AB462" s="123" t="n">
        <f aca="false">IF(AVERAGE(V462:V469)&gt; $J$3, $B$4*$F$4*AVERAGE(V462:V469)/$B$5*24*AVERAGE(X462:X469), $B$4*$F$4*AVERAGE(V462:V469)/$B$5*24*AVERAGE(X462:X469) * 0.2)</f>
        <v>1617</v>
      </c>
      <c r="AC462" s="124" t="n">
        <f aca="false">AA462+AB462</f>
        <v>4785.6554375</v>
      </c>
      <c r="AG462" s="186"/>
      <c r="BO462" s="202"/>
      <c r="BT462" s="82"/>
      <c r="BU462" s="158"/>
      <c r="BV462" s="140" t="n">
        <f aca="false">QUOTIENT(BW462,$BW$5)</f>
        <v>113</v>
      </c>
      <c r="BW462" s="17" t="n">
        <v>454</v>
      </c>
      <c r="BX462" s="141"/>
      <c r="BY462" s="191" t="s">
        <v>58</v>
      </c>
      <c r="BZ462" s="160" t="e">
        <f aca="true">INDIRECT( ADDRESS(CELL("строка",BG462)-BW462+BV462,68)) * CL462</f>
        <v>#VALUE!</v>
      </c>
      <c r="CA462" s="161" t="e">
        <f aca="true">INDIRECT( ADDRESS(CELL("строка",BG462)-BW462+BV462,59)) *CI462</f>
        <v>#VALUE!</v>
      </c>
      <c r="CB462" s="162" t="e">
        <f aca="true">INDIRECT( ADDRESS(CELL("строка",BG462)-BW462+BV462,69)) * CL462</f>
        <v>#VALUE!</v>
      </c>
      <c r="CC462" s="163" t="e">
        <f aca="true">INDIRECT( ADDRESS(CELL("строка",BG462)-BW462+BV462,61)) *CI462</f>
        <v>#VALUE!</v>
      </c>
      <c r="CD462" s="164" t="e">
        <f aca="false">BZ462-CA462</f>
        <v>#VALUE!</v>
      </c>
      <c r="CE462" s="189" t="e">
        <f aca="false">CB462-CC462</f>
        <v>#VALUE!</v>
      </c>
      <c r="CI462" s="22" t="n">
        <f aca="false">$CI$6</f>
        <v>0.4</v>
      </c>
      <c r="CL462" s="23" t="n">
        <f aca="false">CL458</f>
        <v>0.25</v>
      </c>
    </row>
    <row r="463" customFormat="false" ht="13.25" hidden="false" customHeight="true" outlineLevel="0" collapsed="false">
      <c r="A463" s="151" t="s">
        <v>558</v>
      </c>
      <c r="B463" s="152" t="n">
        <v>1.8</v>
      </c>
      <c r="C463" s="152" t="n">
        <v>766</v>
      </c>
      <c r="D463" s="153" t="n">
        <v>67</v>
      </c>
      <c r="E463" s="154" t="s">
        <v>83</v>
      </c>
      <c r="F463" s="153" t="n">
        <v>7.5</v>
      </c>
      <c r="G463" s="115" t="n">
        <v>0.75</v>
      </c>
      <c r="H463" s="116" t="n">
        <f aca="false">RANDBETWEEN(80,100)/100</f>
        <v>0.87</v>
      </c>
      <c r="I463" s="117"/>
      <c r="J463" s="118"/>
      <c r="K463" s="119"/>
      <c r="L463" s="118"/>
      <c r="M463" s="179"/>
      <c r="Q463" s="151" t="s">
        <v>558</v>
      </c>
      <c r="R463" s="152" t="n">
        <v>-4.4</v>
      </c>
      <c r="S463" s="152" t="n">
        <v>758.4</v>
      </c>
      <c r="T463" s="153" t="n">
        <v>54</v>
      </c>
      <c r="U463" s="154" t="s">
        <v>78</v>
      </c>
      <c r="V463" s="153" t="n">
        <v>2</v>
      </c>
      <c r="W463" s="115" t="n">
        <v>0.95</v>
      </c>
      <c r="X463" s="116" t="n">
        <f aca="false">RANDBETWEEN(80,100)/100</f>
        <v>0.91</v>
      </c>
      <c r="Y463" s="117"/>
      <c r="Z463" s="118"/>
      <c r="AA463" s="119"/>
      <c r="AB463" s="123"/>
      <c r="AC463" s="124"/>
      <c r="AG463" s="186"/>
      <c r="BO463" s="202"/>
      <c r="BT463" s="82" t="e">
        <f aca="false">IF(SUM(CD460:CD463) &gt; 0,0,(SUM(CD460:CD463))/(-$BM$10*1000))</f>
        <v>#VALUE!</v>
      </c>
      <c r="BU463" s="158" t="e">
        <f aca="false">IF(SUM(CE460:CE463) &gt; 0,0,(SUM(CE460:CE463))/(-$BM$10*1000))</f>
        <v>#VALUE!</v>
      </c>
      <c r="BV463" s="140" t="n">
        <f aca="false">QUOTIENT(BW463,$BW$5)</f>
        <v>113</v>
      </c>
      <c r="BW463" s="17" t="n">
        <v>455</v>
      </c>
      <c r="BX463" s="141"/>
      <c r="BY463" s="192" t="s">
        <v>75</v>
      </c>
      <c r="BZ463" s="172" t="e">
        <f aca="true">INDIRECT( ADDRESS(CELL("строка",BG463)-BW463+BV463,68)) * CL463</f>
        <v>#VALUE!</v>
      </c>
      <c r="CA463" s="173" t="e">
        <f aca="true">INDIRECT( ADDRESS(CELL("строка",BG463)-BW463+BV463,59)) * CI463</f>
        <v>#VALUE!</v>
      </c>
      <c r="CB463" s="174" t="e">
        <f aca="true">INDIRECT( ADDRESS(CELL("строка",BG463)-BW463+BV463,69)) * CL463</f>
        <v>#VALUE!</v>
      </c>
      <c r="CC463" s="175" t="e">
        <f aca="true">INDIRECT( ADDRESS(CELL("строка",BG463)-BW463+BV463,61)) *CI463</f>
        <v>#VALUE!</v>
      </c>
      <c r="CD463" s="176" t="e">
        <f aca="false">BZ463-CA463</f>
        <v>#VALUE!</v>
      </c>
      <c r="CE463" s="187" t="e">
        <f aca="false">CB463-CC463</f>
        <v>#VALUE!</v>
      </c>
      <c r="CI463" s="178" t="n">
        <f aca="false">$CI$7</f>
        <v>0.1</v>
      </c>
      <c r="CL463" s="23" t="n">
        <f aca="false">CL459</f>
        <v>0.25</v>
      </c>
    </row>
    <row r="464" customFormat="false" ht="13.25" hidden="false" customHeight="true" outlineLevel="0" collapsed="false">
      <c r="A464" s="151" t="s">
        <v>559</v>
      </c>
      <c r="B464" s="152" t="n">
        <v>4.6</v>
      </c>
      <c r="C464" s="152" t="n">
        <v>765.9</v>
      </c>
      <c r="D464" s="153" t="n">
        <v>57</v>
      </c>
      <c r="E464" s="154" t="s">
        <v>107</v>
      </c>
      <c r="F464" s="153" t="n">
        <v>9</v>
      </c>
      <c r="G464" s="115" t="n">
        <v>0.25</v>
      </c>
      <c r="H464" s="116" t="n">
        <f aca="false">RANDBETWEEN(80,100)/100</f>
        <v>0.97</v>
      </c>
      <c r="I464" s="117"/>
      <c r="J464" s="118"/>
      <c r="K464" s="119"/>
      <c r="L464" s="118"/>
      <c r="M464" s="179"/>
      <c r="Q464" s="151" t="s">
        <v>559</v>
      </c>
      <c r="R464" s="152" t="n">
        <v>-5.2</v>
      </c>
      <c r="S464" s="152" t="n">
        <v>758.8</v>
      </c>
      <c r="T464" s="153" t="n">
        <v>50</v>
      </c>
      <c r="U464" s="154" t="s">
        <v>78</v>
      </c>
      <c r="V464" s="153" t="n">
        <v>2</v>
      </c>
      <c r="W464" s="115" t="n">
        <v>0.75</v>
      </c>
      <c r="X464" s="116" t="n">
        <f aca="false">RANDBETWEEN(80,100)/100</f>
        <v>0.95</v>
      </c>
      <c r="Y464" s="117"/>
      <c r="Z464" s="118"/>
      <c r="AA464" s="119"/>
      <c r="AB464" s="123"/>
      <c r="AC464" s="124"/>
      <c r="AG464" s="186"/>
      <c r="BO464" s="202"/>
      <c r="BT464" s="82" t="s">
        <v>79</v>
      </c>
      <c r="BU464" s="158"/>
      <c r="BV464" s="140" t="n">
        <f aca="false">QUOTIENT(BW464,$BW$5)</f>
        <v>114</v>
      </c>
      <c r="BW464" s="17" t="n">
        <v>456</v>
      </c>
      <c r="BX464" s="141" t="n">
        <f aca="false">DATE(2023,2,(1-QUOTIENT(BW464,$BW$5)))</f>
        <v>44844</v>
      </c>
      <c r="BY464" s="190" t="s">
        <v>80</v>
      </c>
      <c r="BZ464" s="143" t="e">
        <f aca="true">INDIRECT( ADDRESS(CELL("строка",BG464)-BW464+BV464,68)) * CL464</f>
        <v>#VALUE!</v>
      </c>
      <c r="CA464" s="144" t="e">
        <f aca="true">INDIRECT( ADDRESS(CELL("строка",BG464)-BW464+BV464,59)) *CI464</f>
        <v>#VALUE!</v>
      </c>
      <c r="CB464" s="145" t="e">
        <f aca="true">INDIRECT( ADDRESS(CELL("строка",BG464)-BW464+BV464,69)) * CL464</f>
        <v>#VALUE!</v>
      </c>
      <c r="CC464" s="146" t="e">
        <f aca="true">INDIRECT( ADDRESS(CELL("строка",BG464)-BW464+BV464,61)) *CI464</f>
        <v>#VALUE!</v>
      </c>
      <c r="CD464" s="147" t="e">
        <f aca="false">BZ464-CA464</f>
        <v>#VALUE!</v>
      </c>
      <c r="CE464" s="188" t="e">
        <f aca="false">CB464-CC464</f>
        <v>#VALUE!</v>
      </c>
      <c r="CI464" s="22" t="n">
        <f aca="false">$CI$4</f>
        <v>0.2</v>
      </c>
      <c r="CL464" s="23" t="n">
        <f aca="false">CL460</f>
        <v>0.25</v>
      </c>
    </row>
    <row r="465" customFormat="false" ht="13.25" hidden="false" customHeight="true" outlineLevel="0" collapsed="false">
      <c r="A465" s="151" t="s">
        <v>560</v>
      </c>
      <c r="B465" s="152" t="n">
        <v>1.8</v>
      </c>
      <c r="C465" s="152" t="n">
        <v>767</v>
      </c>
      <c r="D465" s="153" t="n">
        <v>67</v>
      </c>
      <c r="E465" s="154" t="s">
        <v>107</v>
      </c>
      <c r="F465" s="153" t="n">
        <v>10.5</v>
      </c>
      <c r="G465" s="182" t="s">
        <v>110</v>
      </c>
      <c r="H465" s="116" t="n">
        <f aca="false">RANDBETWEEN(80,100)/100</f>
        <v>0.95</v>
      </c>
      <c r="I465" s="117"/>
      <c r="J465" s="118"/>
      <c r="K465" s="119"/>
      <c r="L465" s="118"/>
      <c r="M465" s="179"/>
      <c r="Q465" s="151" t="s">
        <v>560</v>
      </c>
      <c r="R465" s="152" t="n">
        <v>-7.1</v>
      </c>
      <c r="S465" s="152" t="n">
        <v>759.8</v>
      </c>
      <c r="T465" s="153" t="n">
        <v>62</v>
      </c>
      <c r="U465" s="154" t="s">
        <v>91</v>
      </c>
      <c r="V465" s="153" t="n">
        <v>1</v>
      </c>
      <c r="W465" s="182" t="s">
        <v>110</v>
      </c>
      <c r="X465" s="116" t="n">
        <f aca="false">RANDBETWEEN(80,100)/100</f>
        <v>0.92</v>
      </c>
      <c r="Y465" s="117"/>
      <c r="Z465" s="118"/>
      <c r="AA465" s="119"/>
      <c r="AB465" s="123"/>
      <c r="AC465" s="124"/>
      <c r="AG465" s="186"/>
      <c r="BO465" s="202"/>
      <c r="BT465" s="82"/>
      <c r="BU465" s="158"/>
      <c r="BV465" s="140" t="n">
        <f aca="false">QUOTIENT(BW465,$BW$5)</f>
        <v>114</v>
      </c>
      <c r="BW465" s="17" t="n">
        <v>457</v>
      </c>
      <c r="BX465" s="141"/>
      <c r="BY465" s="191" t="s">
        <v>84</v>
      </c>
      <c r="BZ465" s="160" t="e">
        <f aca="true">INDIRECT( ADDRESS(CELL("строка",BG465)-BW465+BV465,68)) * CL465</f>
        <v>#VALUE!</v>
      </c>
      <c r="CA465" s="161" t="e">
        <f aca="true">INDIRECT( ADDRESS(CELL("строка",BG465)-BW465+BV465,59)) *CI465</f>
        <v>#VALUE!</v>
      </c>
      <c r="CB465" s="162" t="e">
        <f aca="true">INDIRECT( ADDRESS(CELL("строка",BG465)-BW465+BV465,69)) * CL465</f>
        <v>#VALUE!</v>
      </c>
      <c r="CC465" s="163" t="e">
        <f aca="true">INDIRECT( ADDRESS(CELL("строка",BG465)-BW465+BV465,61)) *CI465</f>
        <v>#VALUE!</v>
      </c>
      <c r="CD465" s="164" t="e">
        <f aca="false">BZ465-CA465</f>
        <v>#VALUE!</v>
      </c>
      <c r="CE465" s="189" t="e">
        <f aca="false">CB465-CC465</f>
        <v>#VALUE!</v>
      </c>
      <c r="CI465" s="22" t="n">
        <f aca="false">$CI$5</f>
        <v>0.3</v>
      </c>
      <c r="CL465" s="23" t="n">
        <f aca="false">CL461</f>
        <v>0.25</v>
      </c>
    </row>
    <row r="466" customFormat="false" ht="13.25" hidden="false" customHeight="true" outlineLevel="0" collapsed="false">
      <c r="A466" s="151" t="s">
        <v>561</v>
      </c>
      <c r="B466" s="152" t="n">
        <v>-2.5</v>
      </c>
      <c r="C466" s="152" t="n">
        <v>767.5</v>
      </c>
      <c r="D466" s="153" t="n">
        <v>83</v>
      </c>
      <c r="E466" s="154" t="s">
        <v>83</v>
      </c>
      <c r="F466" s="153" t="n">
        <v>9</v>
      </c>
      <c r="G466" s="115" t="n">
        <v>0.95</v>
      </c>
      <c r="H466" s="116" t="n">
        <f aca="false">RANDBETWEEN(80,100)/100</f>
        <v>0.84</v>
      </c>
      <c r="I466" s="117"/>
      <c r="J466" s="118"/>
      <c r="K466" s="119"/>
      <c r="L466" s="118"/>
      <c r="M466" s="179"/>
      <c r="Q466" s="151" t="s">
        <v>561</v>
      </c>
      <c r="R466" s="152" t="n">
        <v>-8.8</v>
      </c>
      <c r="S466" s="152" t="n">
        <v>760.4</v>
      </c>
      <c r="T466" s="153" t="n">
        <v>69</v>
      </c>
      <c r="U466" s="154" t="s">
        <v>91</v>
      </c>
      <c r="V466" s="153" t="n">
        <v>1</v>
      </c>
      <c r="W466" s="115" t="n">
        <v>0.9</v>
      </c>
      <c r="X466" s="116" t="n">
        <f aca="false">RANDBETWEEN(80,100)/100</f>
        <v>0.86</v>
      </c>
      <c r="Y466" s="117"/>
      <c r="Z466" s="118"/>
      <c r="AA466" s="119"/>
      <c r="AB466" s="123"/>
      <c r="AC466" s="124"/>
      <c r="AG466" s="186"/>
      <c r="BO466" s="202"/>
      <c r="BT466" s="82"/>
      <c r="BU466" s="158"/>
      <c r="BV466" s="140" t="n">
        <f aca="false">QUOTIENT(BW466,$BW$5)</f>
        <v>114</v>
      </c>
      <c r="BW466" s="17" t="n">
        <v>458</v>
      </c>
      <c r="BX466" s="141"/>
      <c r="BY466" s="191" t="s">
        <v>58</v>
      </c>
      <c r="BZ466" s="160" t="e">
        <f aca="true">INDIRECT( ADDRESS(CELL("строка",BG466)-BW466+BV466,68)) * CL466</f>
        <v>#VALUE!</v>
      </c>
      <c r="CA466" s="161" t="e">
        <f aca="true">INDIRECT( ADDRESS(CELL("строка",BG466)-BW466+BV466,59)) *CI466</f>
        <v>#VALUE!</v>
      </c>
      <c r="CB466" s="162" t="e">
        <f aca="true">INDIRECT( ADDRESS(CELL("строка",BG466)-BW466+BV466,69)) * CL466</f>
        <v>#VALUE!</v>
      </c>
      <c r="CC466" s="163" t="e">
        <f aca="true">INDIRECT( ADDRESS(CELL("строка",BG466)-BW466+BV466,61)) *CI466</f>
        <v>#VALUE!</v>
      </c>
      <c r="CD466" s="164" t="e">
        <f aca="false">BZ466-CA466</f>
        <v>#VALUE!</v>
      </c>
      <c r="CE466" s="189" t="e">
        <f aca="false">CB466-CC466</f>
        <v>#VALUE!</v>
      </c>
      <c r="CI466" s="22" t="n">
        <f aca="false">$CI$6</f>
        <v>0.4</v>
      </c>
      <c r="CL466" s="23" t="n">
        <f aca="false">CL462</f>
        <v>0.25</v>
      </c>
    </row>
    <row r="467" customFormat="false" ht="13.25" hidden="false" customHeight="true" outlineLevel="0" collapsed="false">
      <c r="A467" s="151" t="s">
        <v>562</v>
      </c>
      <c r="B467" s="152" t="n">
        <v>-3.5</v>
      </c>
      <c r="C467" s="152" t="n">
        <v>767.6</v>
      </c>
      <c r="D467" s="153" t="n">
        <v>85</v>
      </c>
      <c r="E467" s="154" t="s">
        <v>83</v>
      </c>
      <c r="F467" s="153" t="n">
        <v>6</v>
      </c>
      <c r="G467" s="182" t="s">
        <v>194</v>
      </c>
      <c r="H467" s="116" t="n">
        <f aca="false">RANDBETWEEN(80,100)/100</f>
        <v>0.95</v>
      </c>
      <c r="I467" s="117"/>
      <c r="J467" s="118"/>
      <c r="K467" s="119"/>
      <c r="L467" s="118"/>
      <c r="M467" s="179"/>
      <c r="Q467" s="151" t="s">
        <v>562</v>
      </c>
      <c r="R467" s="152" t="n">
        <v>-8.7</v>
      </c>
      <c r="S467" s="152" t="n">
        <v>761</v>
      </c>
      <c r="T467" s="153" t="n">
        <v>69</v>
      </c>
      <c r="U467" s="154" t="s">
        <v>91</v>
      </c>
      <c r="V467" s="153" t="n">
        <v>1</v>
      </c>
      <c r="W467" s="115" t="n">
        <v>0.9</v>
      </c>
      <c r="X467" s="116" t="n">
        <f aca="false">RANDBETWEEN(80,100)/100</f>
        <v>0.98</v>
      </c>
      <c r="Y467" s="117"/>
      <c r="Z467" s="118"/>
      <c r="AA467" s="119"/>
      <c r="AB467" s="123"/>
      <c r="AC467" s="124"/>
      <c r="AG467" s="186"/>
      <c r="BO467" s="202"/>
      <c r="BT467" s="82" t="e">
        <f aca="false">IF(SUM(CD464:CD467) &gt; 0,0,(SUM(CD464:CD467))/(-$BM$10*1000))</f>
        <v>#VALUE!</v>
      </c>
      <c r="BU467" s="158" t="e">
        <f aca="false">IF(SUM(CE464:CE467) &gt; 0,0,(SUM(CE464:CE467))/(-$BM$10*1000))</f>
        <v>#VALUE!</v>
      </c>
      <c r="BV467" s="140" t="n">
        <f aca="false">QUOTIENT(BW467,$BW$5)</f>
        <v>114</v>
      </c>
      <c r="BW467" s="17" t="n">
        <v>459</v>
      </c>
      <c r="BX467" s="141"/>
      <c r="BY467" s="192" t="s">
        <v>75</v>
      </c>
      <c r="BZ467" s="172" t="e">
        <f aca="true">INDIRECT( ADDRESS(CELL("строка",BG467)-BW467+BV467,68)) * CL467</f>
        <v>#VALUE!</v>
      </c>
      <c r="CA467" s="173" t="e">
        <f aca="true">INDIRECT( ADDRESS(CELL("строка",BG467)-BW467+BV467,59)) * CI467</f>
        <v>#VALUE!</v>
      </c>
      <c r="CB467" s="174" t="e">
        <f aca="true">INDIRECT( ADDRESS(CELL("строка",BG467)-BW467+BV467,69)) * CL467</f>
        <v>#VALUE!</v>
      </c>
      <c r="CC467" s="175" t="e">
        <f aca="true">INDIRECT( ADDRESS(CELL("строка",BG467)-BW467+BV467,61)) *CI467</f>
        <v>#VALUE!</v>
      </c>
      <c r="CD467" s="176" t="e">
        <f aca="false">BZ467-CA467</f>
        <v>#VALUE!</v>
      </c>
      <c r="CE467" s="187" t="e">
        <f aca="false">CB467-CC467</f>
        <v>#VALUE!</v>
      </c>
      <c r="CI467" s="178" t="n">
        <f aca="false">$CI$7</f>
        <v>0.1</v>
      </c>
      <c r="CL467" s="23" t="n">
        <f aca="false">CL463</f>
        <v>0.25</v>
      </c>
    </row>
    <row r="468" customFormat="false" ht="13.25" hidden="false" customHeight="true" outlineLevel="0" collapsed="false">
      <c r="A468" s="151" t="s">
        <v>563</v>
      </c>
      <c r="B468" s="152" t="n">
        <v>-3.4</v>
      </c>
      <c r="C468" s="152" t="n">
        <v>768.2</v>
      </c>
      <c r="D468" s="153" t="n">
        <v>83</v>
      </c>
      <c r="E468" s="154" t="s">
        <v>83</v>
      </c>
      <c r="F468" s="153" t="n">
        <v>7.5</v>
      </c>
      <c r="G468" s="182" t="s">
        <v>194</v>
      </c>
      <c r="H468" s="116" t="n">
        <f aca="false">RANDBETWEEN(80,100)/100</f>
        <v>0.8</v>
      </c>
      <c r="I468" s="117"/>
      <c r="J468" s="118"/>
      <c r="K468" s="119"/>
      <c r="L468" s="118"/>
      <c r="M468" s="179"/>
      <c r="Q468" s="151" t="s">
        <v>563</v>
      </c>
      <c r="R468" s="152" t="n">
        <v>-8.4</v>
      </c>
      <c r="S468" s="152" t="n">
        <v>762.2</v>
      </c>
      <c r="T468" s="153" t="n">
        <v>68</v>
      </c>
      <c r="U468" s="154" t="s">
        <v>91</v>
      </c>
      <c r="V468" s="153" t="n">
        <v>1</v>
      </c>
      <c r="W468" s="115" t="n">
        <v>0.9</v>
      </c>
      <c r="X468" s="116" t="n">
        <f aca="false">RANDBETWEEN(80,100)/100</f>
        <v>0.81</v>
      </c>
      <c r="Y468" s="117"/>
      <c r="Z468" s="118"/>
      <c r="AA468" s="119"/>
      <c r="AB468" s="123"/>
      <c r="AC468" s="124"/>
      <c r="AG468" s="186"/>
      <c r="BO468" s="202"/>
      <c r="BT468" s="82" t="s">
        <v>79</v>
      </c>
      <c r="BU468" s="158"/>
      <c r="BV468" s="140" t="n">
        <f aca="false">QUOTIENT(BW468,$BW$5)</f>
        <v>115</v>
      </c>
      <c r="BW468" s="17" t="n">
        <v>460</v>
      </c>
      <c r="BX468" s="141" t="n">
        <f aca="false">DATE(2023,2,(1-QUOTIENT(BW468,$BW$5)))</f>
        <v>44843</v>
      </c>
      <c r="BY468" s="190" t="s">
        <v>80</v>
      </c>
      <c r="BZ468" s="143" t="e">
        <f aca="true">INDIRECT( ADDRESS(CELL("строка",BG468)-BW468+BV468,68)) * CL468</f>
        <v>#VALUE!</v>
      </c>
      <c r="CA468" s="144" t="e">
        <f aca="true">INDIRECT( ADDRESS(CELL("строка",BG468)-BW468+BV468,59)) *CI468</f>
        <v>#VALUE!</v>
      </c>
      <c r="CB468" s="145" t="e">
        <f aca="true">INDIRECT( ADDRESS(CELL("строка",BG468)-BW468+BV468,69)) * CL468</f>
        <v>#VALUE!</v>
      </c>
      <c r="CC468" s="146" t="e">
        <f aca="true">INDIRECT( ADDRESS(CELL("строка",BG468)-BW468+BV468,61)) *CI468</f>
        <v>#VALUE!</v>
      </c>
      <c r="CD468" s="147" t="e">
        <f aca="false">BZ468-CA468</f>
        <v>#VALUE!</v>
      </c>
      <c r="CE468" s="188" t="e">
        <f aca="false">CB468-CC468</f>
        <v>#VALUE!</v>
      </c>
      <c r="CI468" s="22" t="n">
        <f aca="false">$CI$4</f>
        <v>0.2</v>
      </c>
      <c r="CL468" s="23" t="n">
        <f aca="false">CL464</f>
        <v>0.25</v>
      </c>
    </row>
    <row r="469" customFormat="false" ht="13.25" hidden="false" customHeight="true" outlineLevel="0" collapsed="false">
      <c r="A469" s="151" t="s">
        <v>564</v>
      </c>
      <c r="B469" s="152" t="n">
        <v>-2.1</v>
      </c>
      <c r="C469" s="152" t="n">
        <v>768.9</v>
      </c>
      <c r="D469" s="153" t="n">
        <v>80</v>
      </c>
      <c r="E469" s="154" t="s">
        <v>83</v>
      </c>
      <c r="F469" s="153" t="n">
        <v>6</v>
      </c>
      <c r="G469" s="182" t="s">
        <v>185</v>
      </c>
      <c r="H469" s="116" t="n">
        <f aca="false">RANDBETWEEN(80,100)/100</f>
        <v>0.85</v>
      </c>
      <c r="I469" s="117"/>
      <c r="J469" s="118"/>
      <c r="K469" s="119"/>
      <c r="L469" s="118"/>
      <c r="M469" s="179"/>
      <c r="Q469" s="151" t="s">
        <v>564</v>
      </c>
      <c r="R469" s="152" t="n">
        <v>-8.6</v>
      </c>
      <c r="S469" s="152" t="n">
        <v>763.6</v>
      </c>
      <c r="T469" s="153" t="n">
        <v>70</v>
      </c>
      <c r="U469" s="154" t="s">
        <v>91</v>
      </c>
      <c r="V469" s="153" t="n">
        <v>1</v>
      </c>
      <c r="W469" s="115" t="n">
        <v>0.9</v>
      </c>
      <c r="X469" s="116" t="n">
        <f aca="false">RANDBETWEEN(80,100)/100</f>
        <v>0.98</v>
      </c>
      <c r="Y469" s="117"/>
      <c r="Z469" s="118"/>
      <c r="AA469" s="119"/>
      <c r="AB469" s="123"/>
      <c r="AC469" s="124"/>
      <c r="AG469" s="186"/>
      <c r="BO469" s="202"/>
      <c r="BT469" s="82"/>
      <c r="BU469" s="158"/>
      <c r="BV469" s="140" t="n">
        <f aca="false">QUOTIENT(BW469,$BW$5)</f>
        <v>115</v>
      </c>
      <c r="BW469" s="17" t="n">
        <v>461</v>
      </c>
      <c r="BX469" s="141"/>
      <c r="BY469" s="191" t="s">
        <v>84</v>
      </c>
      <c r="BZ469" s="160" t="e">
        <f aca="true">INDIRECT( ADDRESS(CELL("строка",BG469)-BW469+BV469,68)) * CL469</f>
        <v>#VALUE!</v>
      </c>
      <c r="CA469" s="161" t="e">
        <f aca="true">INDIRECT( ADDRESS(CELL("строка",BG469)-BW469+BV469,59)) *CI469</f>
        <v>#VALUE!</v>
      </c>
      <c r="CB469" s="162" t="e">
        <f aca="true">INDIRECT( ADDRESS(CELL("строка",BG469)-BW469+BV469,69)) * CL469</f>
        <v>#VALUE!</v>
      </c>
      <c r="CC469" s="163" t="e">
        <f aca="true">INDIRECT( ADDRESS(CELL("строка",BG469)-BW469+BV469,61)) *CI469</f>
        <v>#VALUE!</v>
      </c>
      <c r="CD469" s="164" t="e">
        <f aca="false">BZ469-CA469</f>
        <v>#VALUE!</v>
      </c>
      <c r="CE469" s="189" t="e">
        <f aca="false">CB469-CC469</f>
        <v>#VALUE!</v>
      </c>
      <c r="CI469" s="22" t="n">
        <f aca="false">$CI$5</f>
        <v>0.3</v>
      </c>
      <c r="CL469" s="23" t="n">
        <f aca="false">CL465</f>
        <v>0.25</v>
      </c>
    </row>
    <row r="470" customFormat="false" ht="13.25" hidden="false" customHeight="true" outlineLevel="0" collapsed="false">
      <c r="A470" s="151" t="s">
        <v>565</v>
      </c>
      <c r="B470" s="152" t="n">
        <v>-0.7</v>
      </c>
      <c r="C470" s="152" t="n">
        <v>769.4</v>
      </c>
      <c r="D470" s="153" t="n">
        <v>77</v>
      </c>
      <c r="E470" s="154" t="s">
        <v>107</v>
      </c>
      <c r="F470" s="153" t="n">
        <v>10.5</v>
      </c>
      <c r="G470" s="115" t="n">
        <v>0.05</v>
      </c>
      <c r="H470" s="116" t="n">
        <f aca="false">RANDBETWEEN(80,100)/100</f>
        <v>0.98</v>
      </c>
      <c r="I470" s="117" t="n">
        <v>0.372638888888889</v>
      </c>
      <c r="J470" s="118" t="n">
        <v>0.372638888888889</v>
      </c>
      <c r="K470" s="119" t="n">
        <f aca="false">(J470 * 24) * $B$3 * $F$3 * (1 - 0.7*AVERAGE(G470:G477)) * AVERAGE(H470:H477)</f>
        <v>5730.888</v>
      </c>
      <c r="L470" s="118" t="n">
        <f aca="false">IF(AVERAGE(F470:F477)&gt; $J$3, $B$4*$F$4*AVERAGE(F470:F477)/$B$5*24*AVERAGE(H470:H477), $B$4*$F$4*AVERAGE(F470:F477)/$B$5*24*AVERAGE(H470:H477) * 0.2)</f>
        <v>56604</v>
      </c>
      <c r="M470" s="179" t="n">
        <f aca="false">K470+L470</f>
        <v>62334.888</v>
      </c>
      <c r="Q470" s="151" t="s">
        <v>565</v>
      </c>
      <c r="R470" s="152" t="n">
        <v>-7.6</v>
      </c>
      <c r="S470" s="152" t="n">
        <v>764.5</v>
      </c>
      <c r="T470" s="153" t="n">
        <v>66</v>
      </c>
      <c r="U470" s="154" t="n">
        <v>0</v>
      </c>
      <c r="V470" s="153" t="n">
        <v>0</v>
      </c>
      <c r="W470" s="115" t="n">
        <v>0.95</v>
      </c>
      <c r="X470" s="116" t="n">
        <f aca="false">RANDBETWEEN(80,100)/100</f>
        <v>0.87</v>
      </c>
      <c r="Y470" s="117" t="n">
        <v>0.304618055555556</v>
      </c>
      <c r="Z470" s="118" t="n">
        <v>0.304618055555556</v>
      </c>
      <c r="AA470" s="119" t="n">
        <f aca="false">(Z470 * 24) * $B$3 * $F$3 * (1 - 0.7 * AVERAGE(W470:W477)) * AVERAGE(X470:X477)</f>
        <v>4249.36704375</v>
      </c>
      <c r="AB470" s="123" t="n">
        <f aca="false">IF(AVERAGE(V470:V477)&gt; $J$3, $B$4*$F$4*AVERAGE(V470:V477)/$B$5*24*AVERAGE(X470:X477), $B$4*$F$4*AVERAGE(V470:V477)/$B$5*24*AVERAGE(X470:X477) * 0.2)</f>
        <v>853.2</v>
      </c>
      <c r="AC470" s="124" t="n">
        <f aca="false">AA470+AB470</f>
        <v>5102.56704375</v>
      </c>
      <c r="AG470" s="186"/>
      <c r="BO470" s="202"/>
      <c r="BT470" s="82"/>
      <c r="BU470" s="158"/>
      <c r="BV470" s="140" t="n">
        <f aca="false">QUOTIENT(BW470,$BW$5)</f>
        <v>115</v>
      </c>
      <c r="BW470" s="17" t="n">
        <v>462</v>
      </c>
      <c r="BX470" s="141"/>
      <c r="BY470" s="191" t="s">
        <v>58</v>
      </c>
      <c r="BZ470" s="160" t="e">
        <f aca="true">INDIRECT( ADDRESS(CELL("строка",BG470)-BW470+BV470,68)) * CL470</f>
        <v>#VALUE!</v>
      </c>
      <c r="CA470" s="161" t="e">
        <f aca="true">INDIRECT( ADDRESS(CELL("строка",BG470)-BW470+BV470,59)) *CI470</f>
        <v>#VALUE!</v>
      </c>
      <c r="CB470" s="162" t="e">
        <f aca="true">INDIRECT( ADDRESS(CELL("строка",BG470)-BW470+BV470,69)) * CL470</f>
        <v>#VALUE!</v>
      </c>
      <c r="CC470" s="163" t="e">
        <f aca="true">INDIRECT( ADDRESS(CELL("строка",BG470)-BW470+BV470,61)) *CI470</f>
        <v>#VALUE!</v>
      </c>
      <c r="CD470" s="164" t="e">
        <f aca="false">BZ470-CA470</f>
        <v>#VALUE!</v>
      </c>
      <c r="CE470" s="189" t="e">
        <f aca="false">CB470-CC470</f>
        <v>#VALUE!</v>
      </c>
      <c r="CI470" s="22" t="n">
        <f aca="false">$CI$6</f>
        <v>0.4</v>
      </c>
      <c r="CL470" s="23" t="n">
        <f aca="false">CL466</f>
        <v>0.25</v>
      </c>
    </row>
    <row r="471" customFormat="false" ht="13.25" hidden="false" customHeight="true" outlineLevel="0" collapsed="false">
      <c r="A471" s="151" t="s">
        <v>566</v>
      </c>
      <c r="B471" s="152" t="n">
        <v>0.2</v>
      </c>
      <c r="C471" s="152" t="n">
        <v>769.7</v>
      </c>
      <c r="D471" s="153" t="n">
        <v>68</v>
      </c>
      <c r="E471" s="154" t="s">
        <v>107</v>
      </c>
      <c r="F471" s="153" t="n">
        <v>12</v>
      </c>
      <c r="G471" s="115" t="n">
        <v>0.25</v>
      </c>
      <c r="H471" s="116" t="n">
        <f aca="false">RANDBETWEEN(80,100)/100</f>
        <v>0.81</v>
      </c>
      <c r="I471" s="117"/>
      <c r="J471" s="118"/>
      <c r="K471" s="119"/>
      <c r="L471" s="118"/>
      <c r="M471" s="179"/>
      <c r="Q471" s="151" t="s">
        <v>566</v>
      </c>
      <c r="R471" s="152" t="n">
        <v>-8.6</v>
      </c>
      <c r="S471" s="152" t="n">
        <v>765.3</v>
      </c>
      <c r="T471" s="153" t="n">
        <v>70</v>
      </c>
      <c r="U471" s="154" t="s">
        <v>78</v>
      </c>
      <c r="V471" s="153" t="n">
        <v>1</v>
      </c>
      <c r="W471" s="182" t="s">
        <v>110</v>
      </c>
      <c r="X471" s="116" t="n">
        <f aca="false">RANDBETWEEN(80,100)/100</f>
        <v>0.98</v>
      </c>
      <c r="Y471" s="117"/>
      <c r="Z471" s="118"/>
      <c r="AA471" s="119"/>
      <c r="AB471" s="123"/>
      <c r="AC471" s="124"/>
      <c r="AG471" s="186"/>
      <c r="BO471" s="202"/>
      <c r="BT471" s="82" t="e">
        <f aca="false">IF(SUM(CD468:CD471) &gt; 0,0,(SUM(CD468:CD471))/(-$BM$10*1000))</f>
        <v>#VALUE!</v>
      </c>
      <c r="BU471" s="158" t="e">
        <f aca="false">IF(SUM(CE468:CE471) &gt; 0,0,(SUM(CE468:CE471))/(-$BM$10*1000))</f>
        <v>#VALUE!</v>
      </c>
      <c r="BV471" s="140" t="n">
        <f aca="false">QUOTIENT(BW471,$BW$5)</f>
        <v>115</v>
      </c>
      <c r="BW471" s="17" t="n">
        <v>463</v>
      </c>
      <c r="BX471" s="141"/>
      <c r="BY471" s="192" t="s">
        <v>75</v>
      </c>
      <c r="BZ471" s="172" t="e">
        <f aca="true">INDIRECT( ADDRESS(CELL("строка",BG471)-BW471+BV471,68)) * CL471</f>
        <v>#VALUE!</v>
      </c>
      <c r="CA471" s="173" t="e">
        <f aca="true">INDIRECT( ADDRESS(CELL("строка",BG471)-BW471+BV471,59)) * CI471</f>
        <v>#VALUE!</v>
      </c>
      <c r="CB471" s="174" t="e">
        <f aca="true">INDIRECT( ADDRESS(CELL("строка",BG471)-BW471+BV471,69)) * CL471</f>
        <v>#VALUE!</v>
      </c>
      <c r="CC471" s="175" t="e">
        <f aca="true">INDIRECT( ADDRESS(CELL("строка",BG471)-BW471+BV471,61)) *CI471</f>
        <v>#VALUE!</v>
      </c>
      <c r="CD471" s="176" t="e">
        <f aca="false">BZ471-CA471</f>
        <v>#VALUE!</v>
      </c>
      <c r="CE471" s="187" t="e">
        <f aca="false">CB471-CC471</f>
        <v>#VALUE!</v>
      </c>
      <c r="CI471" s="178" t="n">
        <f aca="false">$CI$7</f>
        <v>0.1</v>
      </c>
      <c r="CL471" s="23" t="n">
        <f aca="false">CL467</f>
        <v>0.25</v>
      </c>
    </row>
    <row r="472" customFormat="false" ht="13.25" hidden="false" customHeight="true" outlineLevel="0" collapsed="false">
      <c r="A472" s="151" t="s">
        <v>567</v>
      </c>
      <c r="B472" s="152" t="n">
        <v>3.3</v>
      </c>
      <c r="C472" s="152" t="n">
        <v>769.7</v>
      </c>
      <c r="D472" s="153" t="n">
        <v>58</v>
      </c>
      <c r="E472" s="154" t="s">
        <v>107</v>
      </c>
      <c r="F472" s="153" t="n">
        <v>12</v>
      </c>
      <c r="G472" s="115" t="n">
        <v>0.25</v>
      </c>
      <c r="H472" s="116" t="n">
        <f aca="false">RANDBETWEEN(80,100)/100</f>
        <v>0.88</v>
      </c>
      <c r="I472" s="117"/>
      <c r="J472" s="118"/>
      <c r="K472" s="119"/>
      <c r="L472" s="118"/>
      <c r="M472" s="179"/>
      <c r="Q472" s="151" t="s">
        <v>567</v>
      </c>
      <c r="R472" s="152" t="n">
        <v>-7.7</v>
      </c>
      <c r="S472" s="152" t="n">
        <v>766.6</v>
      </c>
      <c r="T472" s="153" t="n">
        <v>59</v>
      </c>
      <c r="U472" s="154" t="s">
        <v>78</v>
      </c>
      <c r="V472" s="153" t="n">
        <v>1</v>
      </c>
      <c r="W472" s="115" t="n">
        <v>0.75</v>
      </c>
      <c r="X472" s="116" t="n">
        <f aca="false">RANDBETWEEN(80,100)/100</f>
        <v>0.97</v>
      </c>
      <c r="Y472" s="117"/>
      <c r="Z472" s="118"/>
      <c r="AA472" s="119"/>
      <c r="AB472" s="123"/>
      <c r="AC472" s="124"/>
      <c r="AG472" s="186"/>
      <c r="BO472" s="202"/>
      <c r="BT472" s="82" t="s">
        <v>79</v>
      </c>
      <c r="BU472" s="158"/>
      <c r="BV472" s="140" t="n">
        <f aca="false">QUOTIENT(BW472,$BW$5)</f>
        <v>116</v>
      </c>
      <c r="BW472" s="17" t="n">
        <v>464</v>
      </c>
      <c r="BX472" s="141" t="n">
        <f aca="false">DATE(2023,2,(1-QUOTIENT(BW472,$BW$5)))</f>
        <v>44842</v>
      </c>
      <c r="BY472" s="190" t="s">
        <v>80</v>
      </c>
      <c r="BZ472" s="143" t="e">
        <f aca="true">INDIRECT( ADDRESS(CELL("строка",BG472)-BW472+BV472,68)) * CL472</f>
        <v>#VALUE!</v>
      </c>
      <c r="CA472" s="144" t="e">
        <f aca="true">INDIRECT( ADDRESS(CELL("строка",BG472)-BW472+BV472,59)) *CI472</f>
        <v>#VALUE!</v>
      </c>
      <c r="CB472" s="145" t="e">
        <f aca="true">INDIRECT( ADDRESS(CELL("строка",BG472)-BW472+BV472,69)) * CL472</f>
        <v>#VALUE!</v>
      </c>
      <c r="CC472" s="146" t="e">
        <f aca="true">INDIRECT( ADDRESS(CELL("строка",BG472)-BW472+BV472,61)) *CI472</f>
        <v>#VALUE!</v>
      </c>
      <c r="CD472" s="147" t="e">
        <f aca="false">BZ472-CA472</f>
        <v>#VALUE!</v>
      </c>
      <c r="CE472" s="188" t="e">
        <f aca="false">CB472-CC472</f>
        <v>#VALUE!</v>
      </c>
      <c r="CI472" s="22" t="n">
        <f aca="false">$CI$4</f>
        <v>0.2</v>
      </c>
      <c r="CL472" s="23" t="n">
        <f aca="false">CL468</f>
        <v>0.25</v>
      </c>
    </row>
    <row r="473" customFormat="false" ht="13.25" hidden="false" customHeight="true" outlineLevel="0" collapsed="false">
      <c r="A473" s="151" t="s">
        <v>568</v>
      </c>
      <c r="B473" s="152" t="n">
        <v>1.3</v>
      </c>
      <c r="C473" s="152" t="n">
        <v>770.5</v>
      </c>
      <c r="D473" s="153" t="n">
        <v>68</v>
      </c>
      <c r="E473" s="154" t="s">
        <v>83</v>
      </c>
      <c r="F473" s="153" t="n">
        <v>9</v>
      </c>
      <c r="G473" s="115" t="n">
        <v>0.75</v>
      </c>
      <c r="H473" s="116" t="n">
        <f aca="false">RANDBETWEEN(80,100)/100</f>
        <v>0.89</v>
      </c>
      <c r="I473" s="117"/>
      <c r="J473" s="118"/>
      <c r="K473" s="119"/>
      <c r="L473" s="118"/>
      <c r="M473" s="179"/>
      <c r="Q473" s="151" t="s">
        <v>568</v>
      </c>
      <c r="R473" s="152" t="n">
        <v>-8</v>
      </c>
      <c r="S473" s="152" t="n">
        <v>767.7</v>
      </c>
      <c r="T473" s="153" t="n">
        <v>60</v>
      </c>
      <c r="U473" s="154" t="s">
        <v>91</v>
      </c>
      <c r="V473" s="153" t="n">
        <v>1</v>
      </c>
      <c r="W473" s="182" t="s">
        <v>194</v>
      </c>
      <c r="X473" s="116" t="n">
        <f aca="false">RANDBETWEEN(80,100)/100</f>
        <v>0.84</v>
      </c>
      <c r="Y473" s="117"/>
      <c r="Z473" s="118"/>
      <c r="AA473" s="119"/>
      <c r="AB473" s="123"/>
      <c r="AC473" s="124"/>
      <c r="AG473" s="186"/>
      <c r="BO473" s="202"/>
      <c r="BT473" s="82"/>
      <c r="BU473" s="158"/>
      <c r="BV473" s="140" t="n">
        <f aca="false">QUOTIENT(BW473,$BW$5)</f>
        <v>116</v>
      </c>
      <c r="BW473" s="17" t="n">
        <v>465</v>
      </c>
      <c r="BX473" s="141"/>
      <c r="BY473" s="191" t="s">
        <v>84</v>
      </c>
      <c r="BZ473" s="160" t="e">
        <f aca="true">INDIRECT( ADDRESS(CELL("строка",BG473)-BW473+BV473,68)) * CL473</f>
        <v>#VALUE!</v>
      </c>
      <c r="CA473" s="161" t="e">
        <f aca="true">INDIRECT( ADDRESS(CELL("строка",BG473)-BW473+BV473,59)) *CI473</f>
        <v>#VALUE!</v>
      </c>
      <c r="CB473" s="162" t="e">
        <f aca="true">INDIRECT( ADDRESS(CELL("строка",BG473)-BW473+BV473,69)) * CL473</f>
        <v>#VALUE!</v>
      </c>
      <c r="CC473" s="163" t="e">
        <f aca="true">INDIRECT( ADDRESS(CELL("строка",BG473)-BW473+BV473,61)) *CI473</f>
        <v>#VALUE!</v>
      </c>
      <c r="CD473" s="164" t="e">
        <f aca="false">BZ473-CA473</f>
        <v>#VALUE!</v>
      </c>
      <c r="CE473" s="189" t="e">
        <f aca="false">CB473-CC473</f>
        <v>#VALUE!</v>
      </c>
      <c r="CI473" s="22" t="n">
        <f aca="false">$CI$5</f>
        <v>0.3</v>
      </c>
      <c r="CL473" s="23" t="n">
        <f aca="false">CL469</f>
        <v>0.25</v>
      </c>
    </row>
    <row r="474" customFormat="false" ht="13.25" hidden="false" customHeight="true" outlineLevel="0" collapsed="false">
      <c r="A474" s="151" t="s">
        <v>569</v>
      </c>
      <c r="B474" s="152" t="n">
        <v>-1.3</v>
      </c>
      <c r="C474" s="152" t="n">
        <v>770.9</v>
      </c>
      <c r="D474" s="153" t="n">
        <v>77</v>
      </c>
      <c r="E474" s="154" t="s">
        <v>83</v>
      </c>
      <c r="F474" s="153" t="n">
        <v>9</v>
      </c>
      <c r="G474" s="182" t="s">
        <v>194</v>
      </c>
      <c r="H474" s="116" t="n">
        <f aca="false">RANDBETWEEN(80,100)/100</f>
        <v>0.85</v>
      </c>
      <c r="I474" s="117"/>
      <c r="J474" s="118"/>
      <c r="K474" s="119"/>
      <c r="L474" s="118"/>
      <c r="M474" s="179"/>
      <c r="Q474" s="151" t="s">
        <v>569</v>
      </c>
      <c r="R474" s="152" t="n">
        <v>-11.1</v>
      </c>
      <c r="S474" s="152" t="n">
        <v>768.5</v>
      </c>
      <c r="T474" s="153" t="n">
        <v>77</v>
      </c>
      <c r="U474" s="154" t="s">
        <v>91</v>
      </c>
      <c r="V474" s="153" t="n">
        <v>1</v>
      </c>
      <c r="W474" s="182" t="s">
        <v>185</v>
      </c>
      <c r="X474" s="116" t="n">
        <f aca="false">RANDBETWEEN(80,100)/100</f>
        <v>0.8</v>
      </c>
      <c r="Y474" s="117"/>
      <c r="Z474" s="118"/>
      <c r="AA474" s="119"/>
      <c r="AB474" s="123"/>
      <c r="AC474" s="124"/>
      <c r="AG474" s="186"/>
      <c r="BO474" s="202"/>
      <c r="BT474" s="82"/>
      <c r="BU474" s="158"/>
      <c r="BV474" s="140" t="n">
        <f aca="false">QUOTIENT(BW474,$BW$5)</f>
        <v>116</v>
      </c>
      <c r="BW474" s="17" t="n">
        <v>466</v>
      </c>
      <c r="BX474" s="141"/>
      <c r="BY474" s="191" t="s">
        <v>58</v>
      </c>
      <c r="BZ474" s="160" t="e">
        <f aca="true">INDIRECT( ADDRESS(CELL("строка",BG474)-BW474+BV474,68)) * CL474</f>
        <v>#VALUE!</v>
      </c>
      <c r="CA474" s="161" t="e">
        <f aca="true">INDIRECT( ADDRESS(CELL("строка",BG474)-BW474+BV474,59)) *CI474</f>
        <v>#VALUE!</v>
      </c>
      <c r="CB474" s="162" t="e">
        <f aca="true">INDIRECT( ADDRESS(CELL("строка",BG474)-BW474+BV474,69)) * CL474</f>
        <v>#VALUE!</v>
      </c>
      <c r="CC474" s="163" t="e">
        <f aca="true">INDIRECT( ADDRESS(CELL("строка",BG474)-BW474+BV474,61)) *CI474</f>
        <v>#VALUE!</v>
      </c>
      <c r="CD474" s="164" t="e">
        <f aca="false">BZ474-CA474</f>
        <v>#VALUE!</v>
      </c>
      <c r="CE474" s="189" t="e">
        <f aca="false">CB474-CC474</f>
        <v>#VALUE!</v>
      </c>
      <c r="CI474" s="22" t="n">
        <f aca="false">$CI$6</f>
        <v>0.4</v>
      </c>
      <c r="CL474" s="23" t="n">
        <f aca="false">CL470</f>
        <v>0.25</v>
      </c>
    </row>
    <row r="475" customFormat="false" ht="13.25" hidden="false" customHeight="true" outlineLevel="0" collapsed="false">
      <c r="A475" s="151" t="s">
        <v>570</v>
      </c>
      <c r="B475" s="152" t="n">
        <v>-2.1</v>
      </c>
      <c r="C475" s="152" t="n">
        <v>770.8</v>
      </c>
      <c r="D475" s="153" t="n">
        <v>80</v>
      </c>
      <c r="E475" s="154" t="s">
        <v>83</v>
      </c>
      <c r="F475" s="153" t="n">
        <v>7.5</v>
      </c>
      <c r="G475" s="115" t="n">
        <v>0.9</v>
      </c>
      <c r="H475" s="116" t="n">
        <f aca="false">RANDBETWEEN(80,100)/100</f>
        <v>0.93</v>
      </c>
      <c r="I475" s="117"/>
      <c r="J475" s="118"/>
      <c r="K475" s="119"/>
      <c r="L475" s="118"/>
      <c r="M475" s="179"/>
      <c r="Q475" s="151" t="s">
        <v>570</v>
      </c>
      <c r="R475" s="152" t="n">
        <v>-10.9</v>
      </c>
      <c r="S475" s="152" t="n">
        <v>769.4</v>
      </c>
      <c r="T475" s="153" t="n">
        <v>78</v>
      </c>
      <c r="U475" s="154" t="n">
        <v>0</v>
      </c>
      <c r="V475" s="153" t="n">
        <v>0</v>
      </c>
      <c r="W475" s="115" t="n">
        <v>0.25</v>
      </c>
      <c r="X475" s="116" t="n">
        <f aca="false">RANDBETWEEN(80,100)/100</f>
        <v>0.87</v>
      </c>
      <c r="Y475" s="117"/>
      <c r="Z475" s="118"/>
      <c r="AA475" s="119"/>
      <c r="AB475" s="123"/>
      <c r="AC475" s="124"/>
      <c r="AG475" s="186"/>
      <c r="BO475" s="202"/>
      <c r="BT475" s="82" t="e">
        <f aca="false">IF(SUM(CD472:CD475) &gt; 0,0,(SUM(CD472:CD475))/(-$BM$10*1000))</f>
        <v>#VALUE!</v>
      </c>
      <c r="BU475" s="158" t="e">
        <f aca="false">IF(SUM(CE472:CE475) &gt; 0,0,(SUM(CE472:CE475))/(-$BM$10*1000))</f>
        <v>#VALUE!</v>
      </c>
      <c r="BV475" s="140" t="n">
        <f aca="false">QUOTIENT(BW475,$BW$5)</f>
        <v>116</v>
      </c>
      <c r="BW475" s="17" t="n">
        <v>467</v>
      </c>
      <c r="BX475" s="141"/>
      <c r="BY475" s="192" t="s">
        <v>75</v>
      </c>
      <c r="BZ475" s="172" t="e">
        <f aca="true">INDIRECT( ADDRESS(CELL("строка",BG475)-BW475+BV475,68)) * CL475</f>
        <v>#VALUE!</v>
      </c>
      <c r="CA475" s="173" t="e">
        <f aca="true">INDIRECT( ADDRESS(CELL("строка",BG475)-BW475+BV475,59)) * CI475</f>
        <v>#VALUE!</v>
      </c>
      <c r="CB475" s="174" t="e">
        <f aca="true">INDIRECT( ADDRESS(CELL("строка",BG475)-BW475+BV475,69)) * CL475</f>
        <v>#VALUE!</v>
      </c>
      <c r="CC475" s="175" t="e">
        <f aca="true">INDIRECT( ADDRESS(CELL("строка",BG475)-BW475+BV475,61)) *CI475</f>
        <v>#VALUE!</v>
      </c>
      <c r="CD475" s="176" t="e">
        <f aca="false">BZ475-CA475</f>
        <v>#VALUE!</v>
      </c>
      <c r="CE475" s="187" t="e">
        <f aca="false">CB475-CC475</f>
        <v>#VALUE!</v>
      </c>
      <c r="CI475" s="178" t="n">
        <f aca="false">$CI$7</f>
        <v>0.1</v>
      </c>
      <c r="CL475" s="23" t="n">
        <f aca="false">CL471</f>
        <v>0.25</v>
      </c>
    </row>
    <row r="476" customFormat="false" ht="13.25" hidden="false" customHeight="true" outlineLevel="0" collapsed="false">
      <c r="A476" s="151" t="s">
        <v>571</v>
      </c>
      <c r="B476" s="152" t="n">
        <v>-1.7</v>
      </c>
      <c r="C476" s="152" t="n">
        <v>771.4</v>
      </c>
      <c r="D476" s="153" t="n">
        <v>78</v>
      </c>
      <c r="E476" s="154" t="s">
        <v>83</v>
      </c>
      <c r="F476" s="153" t="n">
        <v>9</v>
      </c>
      <c r="G476" s="115" t="n">
        <v>0.9</v>
      </c>
      <c r="H476" s="116" t="n">
        <f aca="false">RANDBETWEEN(80,100)/100</f>
        <v>0.98</v>
      </c>
      <c r="I476" s="117"/>
      <c r="J476" s="118"/>
      <c r="K476" s="119"/>
      <c r="L476" s="118"/>
      <c r="M476" s="179"/>
      <c r="Q476" s="151" t="s">
        <v>571</v>
      </c>
      <c r="R476" s="152" t="n">
        <v>-10</v>
      </c>
      <c r="S476" s="152" t="n">
        <v>770.5</v>
      </c>
      <c r="T476" s="153" t="n">
        <v>76</v>
      </c>
      <c r="U476" s="154" t="s">
        <v>78</v>
      </c>
      <c r="V476" s="153" t="n">
        <v>1</v>
      </c>
      <c r="W476" s="182" t="s">
        <v>185</v>
      </c>
      <c r="X476" s="116" t="n">
        <f aca="false">RANDBETWEEN(80,100)/100</f>
        <v>0.97</v>
      </c>
      <c r="Y476" s="117"/>
      <c r="Z476" s="118"/>
      <c r="AA476" s="119"/>
      <c r="AB476" s="123"/>
      <c r="AC476" s="124"/>
      <c r="AG476" s="186"/>
      <c r="BO476" s="202"/>
      <c r="BT476" s="82" t="s">
        <v>79</v>
      </c>
      <c r="BU476" s="158"/>
      <c r="BV476" s="140" t="n">
        <f aca="false">QUOTIENT(BW476,$BW$5)</f>
        <v>117</v>
      </c>
      <c r="BW476" s="17" t="n">
        <v>468</v>
      </c>
      <c r="BX476" s="141" t="n">
        <f aca="false">DATE(2023,2,(1-QUOTIENT(BW476,$BW$5)))</f>
        <v>44841</v>
      </c>
      <c r="BY476" s="190" t="s">
        <v>80</v>
      </c>
      <c r="BZ476" s="143" t="e">
        <f aca="true">INDIRECT( ADDRESS(CELL("строка",BG476)-BW476+BV476,68)) * CL476</f>
        <v>#VALUE!</v>
      </c>
      <c r="CA476" s="144" t="e">
        <f aca="true">INDIRECT( ADDRESS(CELL("строка",BG476)-BW476+BV476,59)) *CI476</f>
        <v>#VALUE!</v>
      </c>
      <c r="CB476" s="145" t="e">
        <f aca="true">INDIRECT( ADDRESS(CELL("строка",BG476)-BW476+BV476,69)) * CL476</f>
        <v>#VALUE!</v>
      </c>
      <c r="CC476" s="146" t="e">
        <f aca="true">INDIRECT( ADDRESS(CELL("строка",BG476)-BW476+BV476,61)) *CI476</f>
        <v>#VALUE!</v>
      </c>
      <c r="CD476" s="147" t="e">
        <f aca="false">BZ476-CA476</f>
        <v>#VALUE!</v>
      </c>
      <c r="CE476" s="188" t="e">
        <f aca="false">CB476-CC476</f>
        <v>#VALUE!</v>
      </c>
      <c r="CI476" s="22" t="n">
        <f aca="false">$CI$4</f>
        <v>0.2</v>
      </c>
      <c r="CL476" s="23" t="n">
        <f aca="false">CL472</f>
        <v>0.25</v>
      </c>
    </row>
    <row r="477" customFormat="false" ht="13.25" hidden="false" customHeight="true" outlineLevel="0" collapsed="false">
      <c r="A477" s="151" t="s">
        <v>572</v>
      </c>
      <c r="B477" s="152" t="n">
        <v>-2.1</v>
      </c>
      <c r="C477" s="152" t="n">
        <v>771.8</v>
      </c>
      <c r="D477" s="153" t="n">
        <v>78</v>
      </c>
      <c r="E477" s="154" t="s">
        <v>83</v>
      </c>
      <c r="F477" s="153" t="n">
        <v>10.5</v>
      </c>
      <c r="G477" s="115" t="n">
        <v>0.9</v>
      </c>
      <c r="H477" s="116" t="n">
        <f aca="false">RANDBETWEEN(80,100)/100</f>
        <v>0.8</v>
      </c>
      <c r="I477" s="117"/>
      <c r="J477" s="118"/>
      <c r="K477" s="119"/>
      <c r="L477" s="118"/>
      <c r="M477" s="179"/>
      <c r="Q477" s="151" t="s">
        <v>572</v>
      </c>
      <c r="R477" s="152" t="n">
        <v>-10</v>
      </c>
      <c r="S477" s="152" t="n">
        <v>771.3</v>
      </c>
      <c r="T477" s="153" t="n">
        <v>76</v>
      </c>
      <c r="U477" s="154" t="s">
        <v>78</v>
      </c>
      <c r="V477" s="153" t="n">
        <v>1</v>
      </c>
      <c r="W477" s="182" t="s">
        <v>185</v>
      </c>
      <c r="X477" s="116" t="n">
        <f aca="false">RANDBETWEEN(80,100)/100</f>
        <v>0.81</v>
      </c>
      <c r="Y477" s="117"/>
      <c r="Z477" s="118"/>
      <c r="AA477" s="119"/>
      <c r="AB477" s="123"/>
      <c r="AC477" s="124"/>
      <c r="AG477" s="186"/>
      <c r="BO477" s="202"/>
      <c r="BT477" s="82"/>
      <c r="BU477" s="158"/>
      <c r="BV477" s="140" t="n">
        <f aca="false">QUOTIENT(BW477,$BW$5)</f>
        <v>117</v>
      </c>
      <c r="BW477" s="17" t="n">
        <v>469</v>
      </c>
      <c r="BX477" s="141"/>
      <c r="BY477" s="191" t="s">
        <v>84</v>
      </c>
      <c r="BZ477" s="160" t="e">
        <f aca="true">INDIRECT( ADDRESS(CELL("строка",BG477)-BW477+BV477,68)) * CL477</f>
        <v>#VALUE!</v>
      </c>
      <c r="CA477" s="161" t="e">
        <f aca="true">INDIRECT( ADDRESS(CELL("строка",BG477)-BW477+BV477,59)) *CI477</f>
        <v>#VALUE!</v>
      </c>
      <c r="CB477" s="162" t="e">
        <f aca="true">INDIRECT( ADDRESS(CELL("строка",BG477)-BW477+BV477,69)) * CL477</f>
        <v>#VALUE!</v>
      </c>
      <c r="CC477" s="163" t="e">
        <f aca="true">INDIRECT( ADDRESS(CELL("строка",BG477)-BW477+BV477,61)) *CI477</f>
        <v>#VALUE!</v>
      </c>
      <c r="CD477" s="164" t="e">
        <f aca="false">BZ477-CA477</f>
        <v>#VALUE!</v>
      </c>
      <c r="CE477" s="189" t="e">
        <f aca="false">CB477-CC477</f>
        <v>#VALUE!</v>
      </c>
      <c r="CI477" s="22" t="n">
        <f aca="false">$CI$5</f>
        <v>0.3</v>
      </c>
      <c r="CL477" s="23" t="n">
        <f aca="false">CL473</f>
        <v>0.25</v>
      </c>
    </row>
    <row r="478" customFormat="false" ht="13.25" hidden="false" customHeight="true" outlineLevel="0" collapsed="false">
      <c r="A478" s="151" t="s">
        <v>573</v>
      </c>
      <c r="B478" s="152" t="n">
        <v>-1.5</v>
      </c>
      <c r="C478" s="152" t="n">
        <v>772.3</v>
      </c>
      <c r="D478" s="153" t="n">
        <v>77</v>
      </c>
      <c r="E478" s="154" t="s">
        <v>83</v>
      </c>
      <c r="F478" s="153" t="n">
        <v>10.5</v>
      </c>
      <c r="G478" s="115" t="n">
        <v>0.9</v>
      </c>
      <c r="H478" s="116" t="n">
        <f aca="false">RANDBETWEEN(80,100)/100</f>
        <v>0.93</v>
      </c>
      <c r="I478" s="117" t="n">
        <v>0.373564814814815</v>
      </c>
      <c r="J478" s="118" t="n">
        <v>0.373564814814815</v>
      </c>
      <c r="K478" s="119" t="n">
        <f aca="false">(J478 * 24) * $B$3 * $F$3 * (1 - 0.7*AVERAGE(G478:G485)) * AVERAGE(H478:H485)</f>
        <v>3517.94951666667</v>
      </c>
      <c r="L478" s="118" t="n">
        <f aca="false">IF(AVERAGE(F478:F485)&gt; $J$3, $B$4*$F$4*AVERAGE(F478:F485)/$B$5*24*AVERAGE(H478:H485), $B$4*$F$4*AVERAGE(F478:F485)/$B$5*24*AVERAGE(H478:H485) * 0.2)</f>
        <v>58327.5</v>
      </c>
      <c r="M478" s="179" t="n">
        <f aca="false">K478+L478</f>
        <v>61845.4495166667</v>
      </c>
      <c r="Q478" s="151" t="s">
        <v>573</v>
      </c>
      <c r="R478" s="152" t="n">
        <v>-9.4</v>
      </c>
      <c r="S478" s="152" t="n">
        <v>771.7</v>
      </c>
      <c r="T478" s="153" t="n">
        <v>74</v>
      </c>
      <c r="U478" s="154" t="s">
        <v>78</v>
      </c>
      <c r="V478" s="153" t="n">
        <v>2</v>
      </c>
      <c r="W478" s="115" t="n">
        <v>0.75</v>
      </c>
      <c r="X478" s="116" t="n">
        <f aca="false">RANDBETWEEN(80,100)/100</f>
        <v>0.88</v>
      </c>
      <c r="Y478" s="117" t="n">
        <v>0.306145833333333</v>
      </c>
      <c r="Z478" s="118" t="n">
        <v>0.306145833333333</v>
      </c>
      <c r="AA478" s="119" t="n">
        <f aca="false">(Z478 * 24) * $B$3 * $F$3 * (1 - 0.7 * AVERAGE(W478:W485)) * AVERAGE(X478:X485)</f>
        <v>3355.30935</v>
      </c>
      <c r="AB478" s="123" t="n">
        <f aca="false">IF(AVERAGE(V478:V485)&gt; $J$3, $B$4*$F$4*AVERAGE(V478:V485)/$B$5*24*AVERAGE(X478:X485), $B$4*$F$4*AVERAGE(V478:V485)/$B$5*24*AVERAGE(X478:X485) * 0.2)</f>
        <v>1982.4</v>
      </c>
      <c r="AC478" s="124" t="n">
        <f aca="false">AA478+AB478</f>
        <v>5337.70935</v>
      </c>
      <c r="AG478" s="186"/>
      <c r="BO478" s="202"/>
      <c r="BT478" s="82"/>
      <c r="BU478" s="158"/>
      <c r="BV478" s="140" t="n">
        <f aca="false">QUOTIENT(BW478,$BW$5)</f>
        <v>117</v>
      </c>
      <c r="BW478" s="17" t="n">
        <v>470</v>
      </c>
      <c r="BX478" s="141"/>
      <c r="BY478" s="191" t="s">
        <v>58</v>
      </c>
      <c r="BZ478" s="160" t="e">
        <f aca="true">INDIRECT( ADDRESS(CELL("строка",BG478)-BW478+BV478,68)) * CL478</f>
        <v>#VALUE!</v>
      </c>
      <c r="CA478" s="161" t="e">
        <f aca="true">INDIRECT( ADDRESS(CELL("строка",BG478)-BW478+BV478,59)) *CI478</f>
        <v>#VALUE!</v>
      </c>
      <c r="CB478" s="162" t="e">
        <f aca="true">INDIRECT( ADDRESS(CELL("строка",BG478)-BW478+BV478,69)) * CL478</f>
        <v>#VALUE!</v>
      </c>
      <c r="CC478" s="163" t="e">
        <f aca="true">INDIRECT( ADDRESS(CELL("строка",BG478)-BW478+BV478,61)) *CI478</f>
        <v>#VALUE!</v>
      </c>
      <c r="CD478" s="164" t="e">
        <f aca="false">BZ478-CA478</f>
        <v>#VALUE!</v>
      </c>
      <c r="CE478" s="189" t="e">
        <f aca="false">CB478-CC478</f>
        <v>#VALUE!</v>
      </c>
      <c r="CI478" s="22" t="n">
        <f aca="false">$CI$6</f>
        <v>0.4</v>
      </c>
      <c r="CL478" s="23" t="n">
        <f aca="false">CL474</f>
        <v>0.25</v>
      </c>
    </row>
    <row r="479" customFormat="false" ht="13.25" hidden="false" customHeight="true" outlineLevel="0" collapsed="false">
      <c r="A479" s="151" t="s">
        <v>574</v>
      </c>
      <c r="B479" s="152" t="n">
        <v>-1.1</v>
      </c>
      <c r="C479" s="152" t="n">
        <v>772.5</v>
      </c>
      <c r="D479" s="153" t="n">
        <v>75</v>
      </c>
      <c r="E479" s="154" t="s">
        <v>83</v>
      </c>
      <c r="F479" s="153" t="n">
        <v>12</v>
      </c>
      <c r="G479" s="115" t="n">
        <v>0.9</v>
      </c>
      <c r="H479" s="116" t="n">
        <f aca="false">RANDBETWEEN(80,100)/100</f>
        <v>0.92</v>
      </c>
      <c r="I479" s="117"/>
      <c r="J479" s="118"/>
      <c r="K479" s="119"/>
      <c r="L479" s="118"/>
      <c r="M479" s="179"/>
      <c r="Q479" s="151" t="s">
        <v>574</v>
      </c>
      <c r="R479" s="152" t="n">
        <v>-8.4</v>
      </c>
      <c r="S479" s="152" t="n">
        <v>772</v>
      </c>
      <c r="T479" s="153" t="n">
        <v>73</v>
      </c>
      <c r="U479" s="154" t="s">
        <v>78</v>
      </c>
      <c r="V479" s="153" t="n">
        <v>1</v>
      </c>
      <c r="W479" s="115" t="n">
        <v>0.75</v>
      </c>
      <c r="X479" s="116" t="n">
        <f aca="false">RANDBETWEEN(80,100)/100</f>
        <v>0.98</v>
      </c>
      <c r="Y479" s="117"/>
      <c r="Z479" s="118"/>
      <c r="AA479" s="119"/>
      <c r="AB479" s="123"/>
      <c r="AC479" s="124"/>
      <c r="AG479" s="186"/>
      <c r="BO479" s="202"/>
      <c r="BT479" s="82" t="e">
        <f aca="false">IF(SUM(CD476:CD479) &gt; 0,0,(SUM(CD476:CD479))/(-$BM$10*1000))</f>
        <v>#VALUE!</v>
      </c>
      <c r="BU479" s="158" t="e">
        <f aca="false">IF(SUM(CE476:CE479) &gt; 0,0,(SUM(CE476:CE479))/(-$BM$10*1000))</f>
        <v>#VALUE!</v>
      </c>
      <c r="BV479" s="140" t="n">
        <f aca="false">QUOTIENT(BW479,$BW$5)</f>
        <v>117</v>
      </c>
      <c r="BW479" s="17" t="n">
        <v>471</v>
      </c>
      <c r="BX479" s="141"/>
      <c r="BY479" s="192" t="s">
        <v>75</v>
      </c>
      <c r="BZ479" s="172" t="e">
        <f aca="true">INDIRECT( ADDRESS(CELL("строка",BG479)-BW479+BV479,68)) * CL479</f>
        <v>#VALUE!</v>
      </c>
      <c r="CA479" s="173" t="e">
        <f aca="true">INDIRECT( ADDRESS(CELL("строка",BG479)-BW479+BV479,59)) * CI479</f>
        <v>#VALUE!</v>
      </c>
      <c r="CB479" s="174" t="e">
        <f aca="true">INDIRECT( ADDRESS(CELL("строка",BG479)-BW479+BV479,69)) * CL479</f>
        <v>#VALUE!</v>
      </c>
      <c r="CC479" s="175" t="e">
        <f aca="true">INDIRECT( ADDRESS(CELL("строка",BG479)-BW479+BV479,61)) *CI479</f>
        <v>#VALUE!</v>
      </c>
      <c r="CD479" s="176" t="e">
        <f aca="false">BZ479-CA479</f>
        <v>#VALUE!</v>
      </c>
      <c r="CE479" s="187" t="e">
        <f aca="false">CB479-CC479</f>
        <v>#VALUE!</v>
      </c>
      <c r="CI479" s="178" t="n">
        <f aca="false">$CI$7</f>
        <v>0.1</v>
      </c>
      <c r="CL479" s="23" t="n">
        <f aca="false">CL475</f>
        <v>0.25</v>
      </c>
    </row>
    <row r="480" customFormat="false" ht="13.25" hidden="false" customHeight="true" outlineLevel="0" collapsed="false">
      <c r="A480" s="151" t="s">
        <v>575</v>
      </c>
      <c r="B480" s="152" t="n">
        <v>0.9</v>
      </c>
      <c r="C480" s="152" t="n">
        <v>771.9</v>
      </c>
      <c r="D480" s="153" t="n">
        <v>71</v>
      </c>
      <c r="E480" s="154" t="s">
        <v>83</v>
      </c>
      <c r="F480" s="153" t="n">
        <v>9</v>
      </c>
      <c r="G480" s="115" t="n">
        <v>0.9</v>
      </c>
      <c r="H480" s="116" t="n">
        <f aca="false">RANDBETWEEN(80,100)/100</f>
        <v>0.83</v>
      </c>
      <c r="I480" s="117"/>
      <c r="J480" s="118"/>
      <c r="K480" s="119"/>
      <c r="L480" s="118"/>
      <c r="M480" s="179"/>
      <c r="Q480" s="151" t="s">
        <v>575</v>
      </c>
      <c r="R480" s="152" t="n">
        <v>-7.5</v>
      </c>
      <c r="S480" s="152" t="n">
        <v>772</v>
      </c>
      <c r="T480" s="153" t="n">
        <v>69</v>
      </c>
      <c r="U480" s="154" t="s">
        <v>78</v>
      </c>
      <c r="V480" s="153" t="n">
        <v>2</v>
      </c>
      <c r="W480" s="115" t="n">
        <v>0.75</v>
      </c>
      <c r="X480" s="116" t="n">
        <f aca="false">RANDBETWEEN(80,100)/100</f>
        <v>0.92</v>
      </c>
      <c r="Y480" s="117"/>
      <c r="Z480" s="118"/>
      <c r="AA480" s="119"/>
      <c r="AB480" s="123"/>
      <c r="AC480" s="124"/>
      <c r="AG480" s="186"/>
      <c r="BO480" s="202"/>
      <c r="BT480" s="82" t="s">
        <v>79</v>
      </c>
      <c r="BU480" s="158"/>
      <c r="BV480" s="140" t="n">
        <f aca="false">QUOTIENT(BW480,$BW$5)</f>
        <v>118</v>
      </c>
      <c r="BW480" s="17" t="n">
        <v>472</v>
      </c>
      <c r="BX480" s="141" t="n">
        <f aca="false">DATE(2023,2,(1-QUOTIENT(BW480,$BW$5)))</f>
        <v>44840</v>
      </c>
      <c r="BY480" s="190" t="s">
        <v>80</v>
      </c>
      <c r="BZ480" s="143" t="e">
        <f aca="true">INDIRECT( ADDRESS(CELL("строка",BG480)-BW480+BV480,68)) * CL480</f>
        <v>#VALUE!</v>
      </c>
      <c r="CA480" s="144" t="e">
        <f aca="true">INDIRECT( ADDRESS(CELL("строка",BG480)-BW480+BV480,59)) *CI480</f>
        <v>#VALUE!</v>
      </c>
      <c r="CB480" s="145" t="e">
        <f aca="true">INDIRECT( ADDRESS(CELL("строка",BG480)-BW480+BV480,69)) * CL480</f>
        <v>#VALUE!</v>
      </c>
      <c r="CC480" s="146" t="e">
        <f aca="true">INDIRECT( ADDRESS(CELL("строка",BG480)-BW480+BV480,61)) *CI480</f>
        <v>#VALUE!</v>
      </c>
      <c r="CD480" s="147" t="e">
        <f aca="false">BZ480-CA480</f>
        <v>#VALUE!</v>
      </c>
      <c r="CE480" s="188" t="e">
        <f aca="false">CB480-CC480</f>
        <v>#VALUE!</v>
      </c>
      <c r="CI480" s="22" t="n">
        <f aca="false">$CI$4</f>
        <v>0.2</v>
      </c>
      <c r="CL480" s="23" t="n">
        <f aca="false">CL476</f>
        <v>0.25</v>
      </c>
    </row>
    <row r="481" customFormat="false" ht="13.25" hidden="false" customHeight="true" outlineLevel="0" collapsed="false">
      <c r="A481" s="151" t="s">
        <v>576</v>
      </c>
      <c r="B481" s="152" t="n">
        <v>-0.1</v>
      </c>
      <c r="C481" s="152" t="n">
        <v>772.2</v>
      </c>
      <c r="D481" s="153" t="n">
        <v>75</v>
      </c>
      <c r="E481" s="154" t="s">
        <v>83</v>
      </c>
      <c r="F481" s="153" t="n">
        <v>10.5</v>
      </c>
      <c r="G481" s="115" t="n">
        <v>0.9</v>
      </c>
      <c r="H481" s="116" t="n">
        <f aca="false">RANDBETWEEN(80,100)/100</f>
        <v>0.87</v>
      </c>
      <c r="I481" s="117"/>
      <c r="J481" s="118"/>
      <c r="K481" s="119"/>
      <c r="L481" s="118"/>
      <c r="M481" s="179"/>
      <c r="Q481" s="151" t="s">
        <v>576</v>
      </c>
      <c r="R481" s="152" t="n">
        <v>-8.7</v>
      </c>
      <c r="S481" s="152" t="n">
        <v>772.6</v>
      </c>
      <c r="T481" s="153" t="n">
        <v>73</v>
      </c>
      <c r="U481" s="154" t="s">
        <v>78</v>
      </c>
      <c r="V481" s="153" t="n">
        <v>2</v>
      </c>
      <c r="W481" s="115" t="n">
        <v>0.75</v>
      </c>
      <c r="X481" s="116" t="n">
        <f aca="false">RANDBETWEEN(80,100)/100</f>
        <v>0.81</v>
      </c>
      <c r="Y481" s="117"/>
      <c r="Z481" s="118"/>
      <c r="AA481" s="119"/>
      <c r="AB481" s="123"/>
      <c r="AC481" s="124"/>
      <c r="AG481" s="186"/>
      <c r="BO481" s="202"/>
      <c r="BT481" s="82"/>
      <c r="BU481" s="158"/>
      <c r="BV481" s="140" t="n">
        <f aca="false">QUOTIENT(BW481,$BW$5)</f>
        <v>118</v>
      </c>
      <c r="BW481" s="17" t="n">
        <v>473</v>
      </c>
      <c r="BX481" s="141"/>
      <c r="BY481" s="191" t="s">
        <v>84</v>
      </c>
      <c r="BZ481" s="160" t="e">
        <f aca="true">INDIRECT( ADDRESS(CELL("строка",BG481)-BW481+BV481,68)) * CL481</f>
        <v>#VALUE!</v>
      </c>
      <c r="CA481" s="161" t="e">
        <f aca="true">INDIRECT( ADDRESS(CELL("строка",BG481)-BW481+BV481,59)) *CI481</f>
        <v>#VALUE!</v>
      </c>
      <c r="CB481" s="162" t="e">
        <f aca="true">INDIRECT( ADDRESS(CELL("строка",BG481)-BW481+BV481,69)) * CL481</f>
        <v>#VALUE!</v>
      </c>
      <c r="CC481" s="163" t="e">
        <f aca="true">INDIRECT( ADDRESS(CELL("строка",BG481)-BW481+BV481,61)) *CI481</f>
        <v>#VALUE!</v>
      </c>
      <c r="CD481" s="164" t="e">
        <f aca="false">BZ481-CA481</f>
        <v>#VALUE!</v>
      </c>
      <c r="CE481" s="189" t="e">
        <f aca="false">CB481-CC481</f>
        <v>#VALUE!</v>
      </c>
      <c r="CI481" s="22" t="n">
        <f aca="false">$CI$5</f>
        <v>0.3</v>
      </c>
      <c r="CL481" s="23" t="n">
        <f aca="false">CL477</f>
        <v>0.25</v>
      </c>
    </row>
    <row r="482" customFormat="false" ht="13.25" hidden="false" customHeight="true" outlineLevel="0" collapsed="false">
      <c r="A482" s="151" t="s">
        <v>577</v>
      </c>
      <c r="B482" s="152" t="n">
        <v>-1.5</v>
      </c>
      <c r="C482" s="152" t="n">
        <v>772.3</v>
      </c>
      <c r="D482" s="153" t="n">
        <v>78</v>
      </c>
      <c r="E482" s="154" t="s">
        <v>83</v>
      </c>
      <c r="F482" s="153" t="n">
        <v>9</v>
      </c>
      <c r="G482" s="115" t="n">
        <v>0.9</v>
      </c>
      <c r="H482" s="116" t="n">
        <f aca="false">RANDBETWEEN(80,100)/100</f>
        <v>0.91</v>
      </c>
      <c r="I482" s="117"/>
      <c r="J482" s="118"/>
      <c r="K482" s="119"/>
      <c r="L482" s="118"/>
      <c r="M482" s="179"/>
      <c r="Q482" s="151" t="s">
        <v>577</v>
      </c>
      <c r="R482" s="152" t="n">
        <v>-10</v>
      </c>
      <c r="S482" s="152" t="n">
        <v>772.2</v>
      </c>
      <c r="T482" s="153" t="n">
        <v>82</v>
      </c>
      <c r="U482" s="154" t="s">
        <v>78</v>
      </c>
      <c r="V482" s="153" t="n">
        <v>1</v>
      </c>
      <c r="W482" s="182" t="s">
        <v>110</v>
      </c>
      <c r="X482" s="116" t="n">
        <f aca="false">RANDBETWEEN(80,100)/100</f>
        <v>0.87</v>
      </c>
      <c r="Y482" s="117"/>
      <c r="Z482" s="118"/>
      <c r="AA482" s="119"/>
      <c r="AB482" s="123"/>
      <c r="AC482" s="124"/>
      <c r="AG482" s="186"/>
      <c r="BO482" s="202"/>
      <c r="BT482" s="82"/>
      <c r="BU482" s="158"/>
      <c r="BV482" s="140" t="n">
        <f aca="false">QUOTIENT(BW482,$BW$5)</f>
        <v>118</v>
      </c>
      <c r="BW482" s="17" t="n">
        <v>474</v>
      </c>
      <c r="BX482" s="141"/>
      <c r="BY482" s="191" t="s">
        <v>58</v>
      </c>
      <c r="BZ482" s="160" t="e">
        <f aca="true">INDIRECT( ADDRESS(CELL("строка",BG482)-BW482+BV482,68)) * CL482</f>
        <v>#VALUE!</v>
      </c>
      <c r="CA482" s="161" t="e">
        <f aca="true">INDIRECT( ADDRESS(CELL("строка",BG482)-BW482+BV482,59)) *CI482</f>
        <v>#VALUE!</v>
      </c>
      <c r="CB482" s="162" t="e">
        <f aca="true">INDIRECT( ADDRESS(CELL("строка",BG482)-BW482+BV482,69)) * CL482</f>
        <v>#VALUE!</v>
      </c>
      <c r="CC482" s="163" t="e">
        <f aca="true">INDIRECT( ADDRESS(CELL("строка",BG482)-BW482+BV482,61)) *CI482</f>
        <v>#VALUE!</v>
      </c>
      <c r="CD482" s="164" t="e">
        <f aca="false">BZ482-CA482</f>
        <v>#VALUE!</v>
      </c>
      <c r="CE482" s="189" t="e">
        <f aca="false">CB482-CC482</f>
        <v>#VALUE!</v>
      </c>
      <c r="CI482" s="22" t="n">
        <f aca="false">$CI$6</f>
        <v>0.4</v>
      </c>
      <c r="CL482" s="23" t="n">
        <f aca="false">CL478</f>
        <v>0.25</v>
      </c>
    </row>
    <row r="483" customFormat="false" ht="13.25" hidden="false" customHeight="true" outlineLevel="0" collapsed="false">
      <c r="A483" s="151" t="s">
        <v>578</v>
      </c>
      <c r="B483" s="152" t="n">
        <v>-1</v>
      </c>
      <c r="C483" s="152" t="n">
        <v>771.4</v>
      </c>
      <c r="D483" s="153" t="n">
        <v>79</v>
      </c>
      <c r="E483" s="154" t="s">
        <v>83</v>
      </c>
      <c r="F483" s="153" t="n">
        <v>9</v>
      </c>
      <c r="G483" s="115" t="n">
        <v>0.9</v>
      </c>
      <c r="H483" s="116" t="n">
        <f aca="false">RANDBETWEEN(80,100)/100</f>
        <v>0.82</v>
      </c>
      <c r="I483" s="117"/>
      <c r="J483" s="118"/>
      <c r="K483" s="119"/>
      <c r="L483" s="118"/>
      <c r="M483" s="179"/>
      <c r="Q483" s="151" t="s">
        <v>578</v>
      </c>
      <c r="R483" s="152" t="n">
        <v>-9.4</v>
      </c>
      <c r="S483" s="152" t="n">
        <v>771.6</v>
      </c>
      <c r="T483" s="153" t="n">
        <v>83</v>
      </c>
      <c r="U483" s="154" t="s">
        <v>78</v>
      </c>
      <c r="V483" s="153" t="n">
        <v>2</v>
      </c>
      <c r="W483" s="115" t="n">
        <v>0.9</v>
      </c>
      <c r="X483" s="116" t="n">
        <f aca="false">RANDBETWEEN(80,100)/100</f>
        <v>0.85</v>
      </c>
      <c r="Y483" s="117"/>
      <c r="Z483" s="118"/>
      <c r="AA483" s="119"/>
      <c r="AB483" s="123"/>
      <c r="AC483" s="124"/>
      <c r="AG483" s="186"/>
      <c r="BO483" s="202"/>
      <c r="BT483" s="82" t="e">
        <f aca="false">IF(SUM(CD480:CD483) &gt; 0,0,(SUM(CD480:CD483))/(-$BM$10*1000))</f>
        <v>#VALUE!</v>
      </c>
      <c r="BU483" s="158" t="e">
        <f aca="false">IF(SUM(CE480:CE483) &gt; 0,0,(SUM(CE480:CE483))/(-$BM$10*1000))</f>
        <v>#VALUE!</v>
      </c>
      <c r="BV483" s="140" t="n">
        <f aca="false">QUOTIENT(BW483,$BW$5)</f>
        <v>118</v>
      </c>
      <c r="BW483" s="17" t="n">
        <v>475</v>
      </c>
      <c r="BX483" s="141"/>
      <c r="BY483" s="192" t="s">
        <v>75</v>
      </c>
      <c r="BZ483" s="172" t="e">
        <f aca="true">INDIRECT( ADDRESS(CELL("строка",BG483)-BW483+BV483,68)) * CL483</f>
        <v>#VALUE!</v>
      </c>
      <c r="CA483" s="173" t="e">
        <f aca="true">INDIRECT( ADDRESS(CELL("строка",BG483)-BW483+BV483,59)) * CI483</f>
        <v>#VALUE!</v>
      </c>
      <c r="CB483" s="174" t="e">
        <f aca="true">INDIRECT( ADDRESS(CELL("строка",BG483)-BW483+BV483,69)) * CL483</f>
        <v>#VALUE!</v>
      </c>
      <c r="CC483" s="175" t="e">
        <f aca="true">INDIRECT( ADDRESS(CELL("строка",BG483)-BW483+BV483,61)) *CI483</f>
        <v>#VALUE!</v>
      </c>
      <c r="CD483" s="176" t="e">
        <f aca="false">BZ483-CA483</f>
        <v>#VALUE!</v>
      </c>
      <c r="CE483" s="187" t="e">
        <f aca="false">CB483-CC483</f>
        <v>#VALUE!</v>
      </c>
      <c r="CI483" s="178" t="n">
        <f aca="false">$CI$7</f>
        <v>0.1</v>
      </c>
      <c r="CL483" s="23" t="n">
        <f aca="false">CL479</f>
        <v>0.25</v>
      </c>
    </row>
    <row r="484" customFormat="false" ht="13.25" hidden="false" customHeight="true" outlineLevel="0" collapsed="false">
      <c r="A484" s="151" t="s">
        <v>579</v>
      </c>
      <c r="B484" s="152" t="n">
        <v>0</v>
      </c>
      <c r="C484" s="152" t="n">
        <v>770.8</v>
      </c>
      <c r="D484" s="153" t="n">
        <v>78</v>
      </c>
      <c r="E484" s="154" t="s">
        <v>83</v>
      </c>
      <c r="F484" s="153" t="n">
        <v>10.5</v>
      </c>
      <c r="G484" s="115" t="n">
        <v>0.9</v>
      </c>
      <c r="H484" s="116" t="n">
        <f aca="false">RANDBETWEEN(80,100)/100</f>
        <v>0.95</v>
      </c>
      <c r="I484" s="117"/>
      <c r="J484" s="118"/>
      <c r="K484" s="119"/>
      <c r="L484" s="118"/>
      <c r="M484" s="179"/>
      <c r="Q484" s="151" t="s">
        <v>579</v>
      </c>
      <c r="R484" s="152" t="n">
        <v>-8</v>
      </c>
      <c r="S484" s="152" t="n">
        <v>771.4</v>
      </c>
      <c r="T484" s="153" t="n">
        <v>84</v>
      </c>
      <c r="U484" s="154" t="s">
        <v>78</v>
      </c>
      <c r="V484" s="153" t="n">
        <v>2</v>
      </c>
      <c r="W484" s="115" t="n">
        <v>0.9</v>
      </c>
      <c r="X484" s="116" t="n">
        <f aca="false">RANDBETWEEN(80,100)/100</f>
        <v>0.85</v>
      </c>
      <c r="Y484" s="117"/>
      <c r="Z484" s="118"/>
      <c r="AA484" s="119"/>
      <c r="AB484" s="123"/>
      <c r="AC484" s="124"/>
      <c r="AG484" s="186"/>
      <c r="BO484" s="202"/>
      <c r="BT484" s="82" t="s">
        <v>79</v>
      </c>
      <c r="BU484" s="158"/>
      <c r="BV484" s="140" t="n">
        <f aca="false">QUOTIENT(BW484,$BW$5)</f>
        <v>119</v>
      </c>
      <c r="BW484" s="17" t="n">
        <v>476</v>
      </c>
      <c r="BX484" s="141" t="n">
        <f aca="false">DATE(2023,2,(1-QUOTIENT(BW484,$BW$5)))</f>
        <v>44839</v>
      </c>
      <c r="BY484" s="190" t="s">
        <v>80</v>
      </c>
      <c r="BZ484" s="143" t="e">
        <f aca="true">INDIRECT( ADDRESS(CELL("строка",BG484)-BW484+BV484,68)) * CL484</f>
        <v>#VALUE!</v>
      </c>
      <c r="CA484" s="144" t="e">
        <f aca="true">INDIRECT( ADDRESS(CELL("строка",BG484)-BW484+BV484,59)) *CI484</f>
        <v>#VALUE!</v>
      </c>
      <c r="CB484" s="145" t="e">
        <f aca="true">INDIRECT( ADDRESS(CELL("строка",BG484)-BW484+BV484,69)) * CL484</f>
        <v>#VALUE!</v>
      </c>
      <c r="CC484" s="146" t="e">
        <f aca="true">INDIRECT( ADDRESS(CELL("строка",BG484)-BW484+BV484,61)) *CI484</f>
        <v>#VALUE!</v>
      </c>
      <c r="CD484" s="147" t="e">
        <f aca="false">BZ484-CA484</f>
        <v>#VALUE!</v>
      </c>
      <c r="CE484" s="188" t="e">
        <f aca="false">CB484-CC484</f>
        <v>#VALUE!</v>
      </c>
      <c r="CI484" s="22" t="n">
        <f aca="false">$CI$4</f>
        <v>0.2</v>
      </c>
      <c r="CL484" s="23" t="n">
        <f aca="false">CL480</f>
        <v>0.25</v>
      </c>
    </row>
    <row r="485" customFormat="false" ht="13.25" hidden="false" customHeight="true" outlineLevel="0" collapsed="false">
      <c r="A485" s="151" t="s">
        <v>580</v>
      </c>
      <c r="B485" s="152" t="n">
        <v>1.2</v>
      </c>
      <c r="C485" s="152" t="n">
        <v>770.2</v>
      </c>
      <c r="D485" s="153" t="n">
        <v>78</v>
      </c>
      <c r="E485" s="154" t="s">
        <v>83</v>
      </c>
      <c r="F485" s="153" t="n">
        <v>12</v>
      </c>
      <c r="G485" s="115" t="n">
        <v>0.9</v>
      </c>
      <c r="H485" s="116" t="n">
        <f aca="false">RANDBETWEEN(80,100)/100</f>
        <v>0.84</v>
      </c>
      <c r="I485" s="117"/>
      <c r="J485" s="118"/>
      <c r="K485" s="119"/>
      <c r="L485" s="118"/>
      <c r="M485" s="179"/>
      <c r="Q485" s="151" t="s">
        <v>580</v>
      </c>
      <c r="R485" s="152" t="n">
        <v>-7.5</v>
      </c>
      <c r="S485" s="152" t="n">
        <v>771.4</v>
      </c>
      <c r="T485" s="153" t="n">
        <v>83</v>
      </c>
      <c r="U485" s="154" t="s">
        <v>78</v>
      </c>
      <c r="V485" s="153" t="n">
        <v>2</v>
      </c>
      <c r="W485" s="115" t="n">
        <v>0.9</v>
      </c>
      <c r="X485" s="116" t="n">
        <f aca="false">RANDBETWEEN(80,100)/100</f>
        <v>0.92</v>
      </c>
      <c r="Y485" s="117"/>
      <c r="Z485" s="118"/>
      <c r="AA485" s="119"/>
      <c r="AB485" s="123"/>
      <c r="AC485" s="124"/>
      <c r="AG485" s="186"/>
      <c r="BO485" s="202"/>
      <c r="BT485" s="82"/>
      <c r="BU485" s="158"/>
      <c r="BV485" s="140" t="n">
        <f aca="false">QUOTIENT(BW485,$BW$5)</f>
        <v>119</v>
      </c>
      <c r="BW485" s="17" t="n">
        <v>477</v>
      </c>
      <c r="BX485" s="141"/>
      <c r="BY485" s="191" t="s">
        <v>84</v>
      </c>
      <c r="BZ485" s="160" t="e">
        <f aca="true">INDIRECT( ADDRESS(CELL("строка",BG485)-BW485+BV485,68)) * CL485</f>
        <v>#VALUE!</v>
      </c>
      <c r="CA485" s="161" t="e">
        <f aca="true">INDIRECT( ADDRESS(CELL("строка",BG485)-BW485+BV485,59)) *CI485</f>
        <v>#VALUE!</v>
      </c>
      <c r="CB485" s="162" t="e">
        <f aca="true">INDIRECT( ADDRESS(CELL("строка",BG485)-BW485+BV485,69)) * CL485</f>
        <v>#VALUE!</v>
      </c>
      <c r="CC485" s="163" t="e">
        <f aca="true">INDIRECT( ADDRESS(CELL("строка",BG485)-BW485+BV485,61)) *CI485</f>
        <v>#VALUE!</v>
      </c>
      <c r="CD485" s="164" t="e">
        <f aca="false">BZ485-CA485</f>
        <v>#VALUE!</v>
      </c>
      <c r="CE485" s="189" t="e">
        <f aca="false">CB485-CC485</f>
        <v>#VALUE!</v>
      </c>
      <c r="CI485" s="22" t="n">
        <f aca="false">$CI$5</f>
        <v>0.3</v>
      </c>
      <c r="CL485" s="23" t="n">
        <f aca="false">CL481</f>
        <v>0.25</v>
      </c>
    </row>
    <row r="486" customFormat="false" ht="13.25" hidden="false" customHeight="true" outlineLevel="0" collapsed="false">
      <c r="A486" s="151" t="s">
        <v>581</v>
      </c>
      <c r="B486" s="152" t="n">
        <v>2.1</v>
      </c>
      <c r="C486" s="152" t="n">
        <v>769.4</v>
      </c>
      <c r="D486" s="153" t="n">
        <v>75</v>
      </c>
      <c r="E486" s="154" t="s">
        <v>83</v>
      </c>
      <c r="F486" s="153" t="n">
        <v>10.5</v>
      </c>
      <c r="G486" s="115" t="n">
        <v>0.9</v>
      </c>
      <c r="H486" s="116" t="n">
        <f aca="false">RANDBETWEEN(80,100)/100</f>
        <v>0.92</v>
      </c>
      <c r="I486" s="117" t="n">
        <v>0.374525462962963</v>
      </c>
      <c r="J486" s="118" t="n">
        <v>0.374525462962963</v>
      </c>
      <c r="K486" s="119" t="n">
        <f aca="false">(J486 * 24) * $B$3 * $F$3 * (1 - 0.7*AVERAGE(G486:G493)) * AVERAGE(H486:H493)</f>
        <v>3731.53201666667</v>
      </c>
      <c r="L486" s="118" t="n">
        <f aca="false">IF(AVERAGE(F486:F493)&gt; $J$3, $B$4*$F$4*AVERAGE(F486:F493)/$B$5*24*AVERAGE(H486:H493), $B$4*$F$4*AVERAGE(F486:F493)/$B$5*24*AVERAGE(H486:H493) * 0.2)</f>
        <v>59466</v>
      </c>
      <c r="M486" s="179" t="n">
        <f aca="false">K486+L486</f>
        <v>63197.5320166667</v>
      </c>
      <c r="Q486" s="151" t="s">
        <v>581</v>
      </c>
      <c r="R486" s="152" t="n">
        <v>-7.5</v>
      </c>
      <c r="S486" s="152" t="n">
        <v>771.1</v>
      </c>
      <c r="T486" s="153" t="n">
        <v>80</v>
      </c>
      <c r="U486" s="154" t="s">
        <v>78</v>
      </c>
      <c r="V486" s="153" t="n">
        <v>3</v>
      </c>
      <c r="W486" s="115" t="n">
        <v>0.9</v>
      </c>
      <c r="X486" s="116" t="n">
        <f aca="false">RANDBETWEEN(80,100)/100</f>
        <v>0.92</v>
      </c>
      <c r="Y486" s="117" t="n">
        <v>0.30775462962963</v>
      </c>
      <c r="Z486" s="118" t="n">
        <v>0.30775462962963</v>
      </c>
      <c r="AA486" s="119" t="n">
        <f aca="false">(Z486 * 24) * $B$3 * $F$3 * (1 - 0.7 * AVERAGE(W486:W493)) * AVERAGE(X486:X493)</f>
        <v>4580.54296875</v>
      </c>
      <c r="AB486" s="123" t="n">
        <f aca="false">IF(AVERAGE(V486:V493)&gt; $J$3, $B$4*$F$4*AVERAGE(V486:V493)/$B$5*24*AVERAGE(X486:X493), $B$4*$F$4*AVERAGE(V486:V493)/$B$5*24*AVERAGE(X486:X493) * 0.2)</f>
        <v>1470</v>
      </c>
      <c r="AC486" s="124" t="n">
        <f aca="false">AA486+AB486</f>
        <v>6050.54296875</v>
      </c>
      <c r="AG486" s="186"/>
      <c r="BO486" s="202"/>
      <c r="BT486" s="82"/>
      <c r="BU486" s="158"/>
      <c r="BV486" s="140" t="n">
        <f aca="false">QUOTIENT(BW486,$BW$5)</f>
        <v>119</v>
      </c>
      <c r="BW486" s="17" t="n">
        <v>478</v>
      </c>
      <c r="BX486" s="141"/>
      <c r="BY486" s="191" t="s">
        <v>58</v>
      </c>
      <c r="BZ486" s="160" t="e">
        <f aca="true">INDIRECT( ADDRESS(CELL("строка",BG486)-BW486+BV486,68)) * CL486</f>
        <v>#VALUE!</v>
      </c>
      <c r="CA486" s="161" t="e">
        <f aca="true">INDIRECT( ADDRESS(CELL("строка",BG486)-BW486+BV486,59)) *CI486</f>
        <v>#VALUE!</v>
      </c>
      <c r="CB486" s="162" t="e">
        <f aca="true">INDIRECT( ADDRESS(CELL("строка",BG486)-BW486+BV486,69)) * CL486</f>
        <v>#VALUE!</v>
      </c>
      <c r="CC486" s="163" t="e">
        <f aca="true">INDIRECT( ADDRESS(CELL("строка",BG486)-BW486+BV486,61)) *CI486</f>
        <v>#VALUE!</v>
      </c>
      <c r="CD486" s="164" t="e">
        <f aca="false">BZ486-CA486</f>
        <v>#VALUE!</v>
      </c>
      <c r="CE486" s="189" t="e">
        <f aca="false">CB486-CC486</f>
        <v>#VALUE!</v>
      </c>
      <c r="CI486" s="22" t="n">
        <f aca="false">$CI$6</f>
        <v>0.4</v>
      </c>
      <c r="CL486" s="23" t="n">
        <f aca="false">CL482</f>
        <v>0.25</v>
      </c>
    </row>
    <row r="487" customFormat="false" ht="13.25" hidden="false" customHeight="true" outlineLevel="0" collapsed="false">
      <c r="A487" s="151" t="s">
        <v>582</v>
      </c>
      <c r="B487" s="152" t="n">
        <v>3.2</v>
      </c>
      <c r="C487" s="152" t="n">
        <v>768.4</v>
      </c>
      <c r="D487" s="153" t="n">
        <v>73</v>
      </c>
      <c r="E487" s="154" t="s">
        <v>107</v>
      </c>
      <c r="F487" s="153" t="n">
        <v>13.5</v>
      </c>
      <c r="G487" s="115" t="n">
        <v>0.9</v>
      </c>
      <c r="H487" s="116" t="n">
        <f aca="false">RANDBETWEEN(80,100)/100</f>
        <v>0.98</v>
      </c>
      <c r="I487" s="117"/>
      <c r="J487" s="118"/>
      <c r="K487" s="119"/>
      <c r="L487" s="118"/>
      <c r="M487" s="179"/>
      <c r="Q487" s="151" t="s">
        <v>582</v>
      </c>
      <c r="R487" s="152" t="n">
        <v>-6.7</v>
      </c>
      <c r="S487" s="152" t="n">
        <v>770.8</v>
      </c>
      <c r="T487" s="153" t="n">
        <v>88</v>
      </c>
      <c r="U487" s="154" t="s">
        <v>78</v>
      </c>
      <c r="V487" s="153" t="n">
        <v>1</v>
      </c>
      <c r="W487" s="115" t="n">
        <v>0.9</v>
      </c>
      <c r="X487" s="116" t="n">
        <f aca="false">RANDBETWEEN(80,100)/100</f>
        <v>0.88</v>
      </c>
      <c r="Y487" s="117"/>
      <c r="Z487" s="118"/>
      <c r="AA487" s="119"/>
      <c r="AB487" s="123"/>
      <c r="AC487" s="124"/>
      <c r="AG487" s="186"/>
      <c r="BO487" s="202"/>
      <c r="BT487" s="82" t="e">
        <f aca="false">IF(SUM(CD484:CD487) &gt; 0,0,(SUM(CD484:CD487))/(-$BM$10*1000))</f>
        <v>#VALUE!</v>
      </c>
      <c r="BU487" s="158" t="e">
        <f aca="false">IF(SUM(CE484:CE487) &gt; 0,0,(SUM(CE484:CE487))/(-$BM$10*1000))</f>
        <v>#VALUE!</v>
      </c>
      <c r="BV487" s="140" t="n">
        <f aca="false">QUOTIENT(BW487,$BW$5)</f>
        <v>119</v>
      </c>
      <c r="BW487" s="17" t="n">
        <v>479</v>
      </c>
      <c r="BX487" s="141"/>
      <c r="BY487" s="192" t="s">
        <v>75</v>
      </c>
      <c r="BZ487" s="172" t="e">
        <f aca="true">INDIRECT( ADDRESS(CELL("строка",BG487)-BW487+BV487,68)) * CL487</f>
        <v>#VALUE!</v>
      </c>
      <c r="CA487" s="173" t="e">
        <f aca="true">INDIRECT( ADDRESS(CELL("строка",BG487)-BW487+BV487,59)) * CI487</f>
        <v>#VALUE!</v>
      </c>
      <c r="CB487" s="174" t="e">
        <f aca="true">INDIRECT( ADDRESS(CELL("строка",BG487)-BW487+BV487,69)) * CL487</f>
        <v>#VALUE!</v>
      </c>
      <c r="CC487" s="175" t="e">
        <f aca="true">INDIRECT( ADDRESS(CELL("строка",BG487)-BW487+BV487,61)) *CI487</f>
        <v>#VALUE!</v>
      </c>
      <c r="CD487" s="176" t="e">
        <f aca="false">BZ487-CA487</f>
        <v>#VALUE!</v>
      </c>
      <c r="CE487" s="187" t="e">
        <f aca="false">CB487-CC487</f>
        <v>#VALUE!</v>
      </c>
      <c r="CI487" s="178" t="n">
        <f aca="false">$CI$7</f>
        <v>0.1</v>
      </c>
      <c r="CL487" s="23" t="n">
        <f aca="false">CL483</f>
        <v>0.25</v>
      </c>
    </row>
    <row r="488" customFormat="false" ht="13.25" hidden="false" customHeight="true" outlineLevel="0" collapsed="false">
      <c r="A488" s="151" t="s">
        <v>583</v>
      </c>
      <c r="B488" s="152" t="n">
        <v>4.4</v>
      </c>
      <c r="C488" s="152" t="n">
        <v>767.2</v>
      </c>
      <c r="D488" s="153" t="n">
        <v>75</v>
      </c>
      <c r="E488" s="154" t="s">
        <v>107</v>
      </c>
      <c r="F488" s="153" t="n">
        <v>12</v>
      </c>
      <c r="G488" s="115" t="n">
        <v>0.9</v>
      </c>
      <c r="H488" s="116" t="n">
        <f aca="false">RANDBETWEEN(80,100)/100</f>
        <v>0.96</v>
      </c>
      <c r="I488" s="117"/>
      <c r="J488" s="118"/>
      <c r="K488" s="119"/>
      <c r="L488" s="118"/>
      <c r="M488" s="179"/>
      <c r="Q488" s="151" t="s">
        <v>583</v>
      </c>
      <c r="R488" s="152" t="n">
        <v>-8</v>
      </c>
      <c r="S488" s="152" t="n">
        <v>770.6</v>
      </c>
      <c r="T488" s="153" t="n">
        <v>85</v>
      </c>
      <c r="U488" s="154" t="s">
        <v>78</v>
      </c>
      <c r="V488" s="153" t="n">
        <v>2</v>
      </c>
      <c r="W488" s="115" t="n">
        <v>0.9</v>
      </c>
      <c r="X488" s="116" t="n">
        <f aca="false">RANDBETWEEN(80,100)/100</f>
        <v>0.97</v>
      </c>
      <c r="Y488" s="117"/>
      <c r="Z488" s="118"/>
      <c r="AA488" s="119"/>
      <c r="AB488" s="123"/>
      <c r="AC488" s="124"/>
      <c r="AG488" s="186"/>
      <c r="BO488" s="202"/>
      <c r="BT488" s="82" t="s">
        <v>79</v>
      </c>
      <c r="BU488" s="158"/>
      <c r="BV488" s="140" t="n">
        <f aca="false">QUOTIENT(BW488,$BW$5)</f>
        <v>120</v>
      </c>
      <c r="BW488" s="17" t="n">
        <v>480</v>
      </c>
      <c r="BX488" s="141" t="n">
        <f aca="false">DATE(2023,2,(1-QUOTIENT(BW488,$BW$5)))</f>
        <v>44838</v>
      </c>
      <c r="BY488" s="190" t="s">
        <v>80</v>
      </c>
      <c r="BZ488" s="143" t="e">
        <f aca="true">INDIRECT( ADDRESS(CELL("строка",BG488)-BW488+BV488,68)) * CL488</f>
        <v>#VALUE!</v>
      </c>
      <c r="CA488" s="144" t="e">
        <f aca="true">INDIRECT( ADDRESS(CELL("строка",BG488)-BW488+BV488,59)) *CI488</f>
        <v>#VALUE!</v>
      </c>
      <c r="CB488" s="145" t="e">
        <f aca="true">INDIRECT( ADDRESS(CELL("строка",BG488)-BW488+BV488,69)) * CL488</f>
        <v>#VALUE!</v>
      </c>
      <c r="CC488" s="146" t="e">
        <f aca="true">INDIRECT( ADDRESS(CELL("строка",BG488)-BW488+BV488,61)) *CI488</f>
        <v>#VALUE!</v>
      </c>
      <c r="CD488" s="147" t="e">
        <f aca="false">BZ488-CA488</f>
        <v>#VALUE!</v>
      </c>
      <c r="CE488" s="188" t="e">
        <f aca="false">CB488-CC488</f>
        <v>#VALUE!</v>
      </c>
      <c r="CI488" s="22" t="n">
        <f aca="false">$CI$4</f>
        <v>0.2</v>
      </c>
      <c r="CL488" s="23" t="n">
        <f aca="false">CL484</f>
        <v>0.25</v>
      </c>
    </row>
    <row r="489" customFormat="false" ht="13.25" hidden="false" customHeight="true" outlineLevel="0" collapsed="false">
      <c r="A489" s="151" t="s">
        <v>584</v>
      </c>
      <c r="B489" s="152" t="n">
        <v>2.2</v>
      </c>
      <c r="C489" s="152" t="n">
        <v>766.9</v>
      </c>
      <c r="D489" s="153" t="n">
        <v>81</v>
      </c>
      <c r="E489" s="154" t="s">
        <v>83</v>
      </c>
      <c r="F489" s="153" t="n">
        <v>10.5</v>
      </c>
      <c r="G489" s="115" t="n">
        <v>0.9</v>
      </c>
      <c r="H489" s="116" t="n">
        <f aca="false">RANDBETWEEN(80,100)/100</f>
        <v>1</v>
      </c>
      <c r="I489" s="117"/>
      <c r="J489" s="118"/>
      <c r="K489" s="119"/>
      <c r="L489" s="118"/>
      <c r="M489" s="179"/>
      <c r="Q489" s="151" t="s">
        <v>584</v>
      </c>
      <c r="R489" s="152" t="n">
        <v>-10</v>
      </c>
      <c r="S489" s="152" t="n">
        <v>770.7</v>
      </c>
      <c r="T489" s="153" t="n">
        <v>83</v>
      </c>
      <c r="U489" s="154" t="s">
        <v>78</v>
      </c>
      <c r="V489" s="153" t="n">
        <v>2</v>
      </c>
      <c r="W489" s="115" t="n">
        <v>0.9</v>
      </c>
      <c r="X489" s="116" t="n">
        <f aca="false">RANDBETWEEN(80,100)/100</f>
        <v>0.85</v>
      </c>
      <c r="Y489" s="117"/>
      <c r="Z489" s="118"/>
      <c r="AA489" s="119"/>
      <c r="AB489" s="123"/>
      <c r="AC489" s="124"/>
      <c r="AG489" s="186"/>
      <c r="BO489" s="202"/>
      <c r="BT489" s="82"/>
      <c r="BU489" s="158"/>
      <c r="BV489" s="140" t="n">
        <f aca="false">QUOTIENT(BW489,$BW$5)</f>
        <v>120</v>
      </c>
      <c r="BW489" s="17" t="n">
        <v>481</v>
      </c>
      <c r="BX489" s="141"/>
      <c r="BY489" s="191" t="s">
        <v>84</v>
      </c>
      <c r="BZ489" s="160" t="e">
        <f aca="true">INDIRECT( ADDRESS(CELL("строка",BG489)-BW489+BV489,68)) * CL489</f>
        <v>#VALUE!</v>
      </c>
      <c r="CA489" s="161" t="e">
        <f aca="true">INDIRECT( ADDRESS(CELL("строка",BG489)-BW489+BV489,59)) *CI489</f>
        <v>#VALUE!</v>
      </c>
      <c r="CB489" s="162" t="e">
        <f aca="true">INDIRECT( ADDRESS(CELL("строка",BG489)-BW489+BV489,69)) * CL489</f>
        <v>#VALUE!</v>
      </c>
      <c r="CC489" s="163" t="e">
        <f aca="true">INDIRECT( ADDRESS(CELL("строка",BG489)-BW489+BV489,61)) *CI489</f>
        <v>#VALUE!</v>
      </c>
      <c r="CD489" s="164" t="e">
        <f aca="false">BZ489-CA489</f>
        <v>#VALUE!</v>
      </c>
      <c r="CE489" s="189" t="e">
        <f aca="false">CB489-CC489</f>
        <v>#VALUE!</v>
      </c>
      <c r="CI489" s="22" t="n">
        <f aca="false">$CI$5</f>
        <v>0.3</v>
      </c>
      <c r="CL489" s="23" t="n">
        <f aca="false">CL485</f>
        <v>0.25</v>
      </c>
    </row>
    <row r="490" customFormat="false" ht="13.25" hidden="false" customHeight="true" outlineLevel="0" collapsed="false">
      <c r="A490" s="151" t="s">
        <v>585</v>
      </c>
      <c r="B490" s="152" t="n">
        <v>1.9</v>
      </c>
      <c r="C490" s="152" t="n">
        <v>766.3</v>
      </c>
      <c r="D490" s="153" t="n">
        <v>87</v>
      </c>
      <c r="E490" s="154" t="s">
        <v>83</v>
      </c>
      <c r="F490" s="153" t="n">
        <v>9</v>
      </c>
      <c r="G490" s="115" t="n">
        <v>0.9</v>
      </c>
      <c r="H490" s="116" t="n">
        <f aca="false">RANDBETWEEN(80,100)/100</f>
        <v>0.84</v>
      </c>
      <c r="I490" s="117"/>
      <c r="J490" s="118"/>
      <c r="K490" s="119"/>
      <c r="L490" s="118"/>
      <c r="M490" s="179"/>
      <c r="Q490" s="151" t="s">
        <v>585</v>
      </c>
      <c r="R490" s="152" t="n">
        <v>-13.4</v>
      </c>
      <c r="S490" s="152" t="n">
        <v>770.9</v>
      </c>
      <c r="T490" s="153" t="n">
        <v>86</v>
      </c>
      <c r="U490" s="154" t="s">
        <v>78</v>
      </c>
      <c r="V490" s="153" t="n">
        <v>1</v>
      </c>
      <c r="W490" s="115" t="n">
        <v>0.9</v>
      </c>
      <c r="X490" s="116" t="n">
        <f aca="false">RANDBETWEEN(80,100)/100</f>
        <v>0.85</v>
      </c>
      <c r="Y490" s="117"/>
      <c r="Z490" s="118"/>
      <c r="AA490" s="119"/>
      <c r="AB490" s="123"/>
      <c r="AC490" s="124"/>
      <c r="AG490" s="186"/>
      <c r="BO490" s="202"/>
      <c r="BT490" s="82"/>
      <c r="BU490" s="158"/>
      <c r="BV490" s="140" t="n">
        <f aca="false">QUOTIENT(BW490,$BW$5)</f>
        <v>120</v>
      </c>
      <c r="BW490" s="17" t="n">
        <v>482</v>
      </c>
      <c r="BX490" s="141"/>
      <c r="BY490" s="191" t="s">
        <v>58</v>
      </c>
      <c r="BZ490" s="160" t="e">
        <f aca="true">INDIRECT( ADDRESS(CELL("строка",BG490)-BW490+BV490,68)) * CL490</f>
        <v>#VALUE!</v>
      </c>
      <c r="CA490" s="161" t="e">
        <f aca="true">INDIRECT( ADDRESS(CELL("строка",BG490)-BW490+BV490,59)) *CI490</f>
        <v>#VALUE!</v>
      </c>
      <c r="CB490" s="162" t="e">
        <f aca="true">INDIRECT( ADDRESS(CELL("строка",BG490)-BW490+BV490,69)) * CL490</f>
        <v>#VALUE!</v>
      </c>
      <c r="CC490" s="163" t="e">
        <f aca="true">INDIRECT( ADDRESS(CELL("строка",BG490)-BW490+BV490,61)) *CI490</f>
        <v>#VALUE!</v>
      </c>
      <c r="CD490" s="164" t="e">
        <f aca="false">BZ490-CA490</f>
        <v>#VALUE!</v>
      </c>
      <c r="CE490" s="189" t="e">
        <f aca="false">CB490-CC490</f>
        <v>#VALUE!</v>
      </c>
      <c r="CI490" s="22" t="n">
        <f aca="false">$CI$6</f>
        <v>0.4</v>
      </c>
      <c r="CL490" s="23" t="n">
        <f aca="false">CL486</f>
        <v>0.25</v>
      </c>
    </row>
    <row r="491" customFormat="false" ht="13.25" hidden="false" customHeight="true" outlineLevel="0" collapsed="false">
      <c r="A491" s="151" t="s">
        <v>586</v>
      </c>
      <c r="B491" s="152" t="n">
        <v>2.9</v>
      </c>
      <c r="C491" s="152" t="n">
        <v>765.4</v>
      </c>
      <c r="D491" s="153" t="n">
        <v>88</v>
      </c>
      <c r="E491" s="154" t="s">
        <v>107</v>
      </c>
      <c r="F491" s="153" t="n">
        <v>9</v>
      </c>
      <c r="G491" s="115" t="n">
        <v>0.9</v>
      </c>
      <c r="H491" s="116" t="n">
        <f aca="false">RANDBETWEEN(80,100)/100</f>
        <v>0.83</v>
      </c>
      <c r="I491" s="117"/>
      <c r="J491" s="118"/>
      <c r="K491" s="119"/>
      <c r="L491" s="118"/>
      <c r="M491" s="179"/>
      <c r="Q491" s="151" t="s">
        <v>586</v>
      </c>
      <c r="R491" s="152" t="n">
        <v>-13.2</v>
      </c>
      <c r="S491" s="152" t="n">
        <v>770.1</v>
      </c>
      <c r="T491" s="153" t="n">
        <v>85</v>
      </c>
      <c r="U491" s="154" t="n">
        <v>0</v>
      </c>
      <c r="V491" s="153" t="n">
        <v>0</v>
      </c>
      <c r="W491" s="115" t="n">
        <v>0.25</v>
      </c>
      <c r="X491" s="116" t="n">
        <f aca="false">RANDBETWEEN(80,100)/100</f>
        <v>0.95</v>
      </c>
      <c r="Y491" s="117"/>
      <c r="Z491" s="118"/>
      <c r="AA491" s="119"/>
      <c r="AB491" s="123"/>
      <c r="AC491" s="124"/>
      <c r="AG491" s="186"/>
      <c r="BO491" s="202"/>
      <c r="BT491" s="82" t="e">
        <f aca="false">IF(SUM(CD488:CD491) &gt; 0,0,(SUM(CD488:CD491))/(-$BM$10*1000))</f>
        <v>#VALUE!</v>
      </c>
      <c r="BU491" s="158" t="e">
        <f aca="false">IF(SUM(CE488:CE491) &gt; 0,0,(SUM(CE488:CE491))/(-$BM$10*1000))</f>
        <v>#VALUE!</v>
      </c>
      <c r="BV491" s="140" t="n">
        <f aca="false">QUOTIENT(BW491,$BW$5)</f>
        <v>120</v>
      </c>
      <c r="BW491" s="17" t="n">
        <v>483</v>
      </c>
      <c r="BX491" s="141"/>
      <c r="BY491" s="192" t="s">
        <v>75</v>
      </c>
      <c r="BZ491" s="172" t="e">
        <f aca="true">INDIRECT( ADDRESS(CELL("строка",BG491)-BW491+BV491,68)) * CL491</f>
        <v>#VALUE!</v>
      </c>
      <c r="CA491" s="173" t="e">
        <f aca="true">INDIRECT( ADDRESS(CELL("строка",BG491)-BW491+BV491,59)) * CI491</f>
        <v>#VALUE!</v>
      </c>
      <c r="CB491" s="174" t="e">
        <f aca="true">INDIRECT( ADDRESS(CELL("строка",BG491)-BW491+BV491,69)) * CL491</f>
        <v>#VALUE!</v>
      </c>
      <c r="CC491" s="175" t="e">
        <f aca="true">INDIRECT( ADDRESS(CELL("строка",BG491)-BW491+BV491,61)) *CI491</f>
        <v>#VALUE!</v>
      </c>
      <c r="CD491" s="176" t="e">
        <f aca="false">BZ491-CA491</f>
        <v>#VALUE!</v>
      </c>
      <c r="CE491" s="187" t="e">
        <f aca="false">CB491-CC491</f>
        <v>#VALUE!</v>
      </c>
      <c r="CI491" s="178" t="n">
        <f aca="false">$CI$7</f>
        <v>0.1</v>
      </c>
      <c r="CL491" s="23" t="n">
        <f aca="false">CL487</f>
        <v>0.25</v>
      </c>
    </row>
    <row r="492" customFormat="false" ht="13.25" hidden="false" customHeight="true" outlineLevel="0" collapsed="false">
      <c r="A492" s="151" t="s">
        <v>587</v>
      </c>
      <c r="B492" s="152" t="n">
        <v>3.5</v>
      </c>
      <c r="C492" s="152" t="n">
        <v>765.1</v>
      </c>
      <c r="D492" s="153" t="n">
        <v>86</v>
      </c>
      <c r="E492" s="154" t="s">
        <v>83</v>
      </c>
      <c r="F492" s="153" t="n">
        <v>7.5</v>
      </c>
      <c r="G492" s="115" t="n">
        <v>0.9</v>
      </c>
      <c r="H492" s="116" t="n">
        <f aca="false">RANDBETWEEN(80,100)/100</f>
        <v>0.97</v>
      </c>
      <c r="I492" s="117"/>
      <c r="J492" s="118"/>
      <c r="K492" s="119"/>
      <c r="L492" s="118"/>
      <c r="M492" s="179"/>
      <c r="Q492" s="151" t="s">
        <v>587</v>
      </c>
      <c r="R492" s="152" t="n">
        <v>-13</v>
      </c>
      <c r="S492" s="152" t="n">
        <v>769.6</v>
      </c>
      <c r="T492" s="153" t="n">
        <v>84</v>
      </c>
      <c r="U492" s="154" t="s">
        <v>83</v>
      </c>
      <c r="V492" s="153" t="n">
        <v>1</v>
      </c>
      <c r="W492" s="115" t="n">
        <v>0</v>
      </c>
      <c r="X492" s="116" t="n">
        <f aca="false">RANDBETWEEN(80,100)/100</f>
        <v>0.93</v>
      </c>
      <c r="Y492" s="117"/>
      <c r="Z492" s="118"/>
      <c r="AA492" s="119"/>
      <c r="AB492" s="123"/>
      <c r="AC492" s="124"/>
      <c r="AG492" s="186"/>
      <c r="BO492" s="202"/>
      <c r="BT492" s="82" t="s">
        <v>79</v>
      </c>
      <c r="BU492" s="158"/>
      <c r="BV492" s="140" t="n">
        <f aca="false">QUOTIENT(BW492,$BW$5)</f>
        <v>121</v>
      </c>
      <c r="BW492" s="17" t="n">
        <v>484</v>
      </c>
      <c r="BX492" s="141" t="n">
        <f aca="false">DATE(2023,2,(1-QUOTIENT(BW492,$BW$5)))</f>
        <v>44837</v>
      </c>
      <c r="BY492" s="190" t="s">
        <v>80</v>
      </c>
      <c r="BZ492" s="143" t="e">
        <f aca="true">INDIRECT( ADDRESS(CELL("строка",BG492)-BW492+BV492,68)) * CL492</f>
        <v>#VALUE!</v>
      </c>
      <c r="CA492" s="144" t="e">
        <f aca="true">INDIRECT( ADDRESS(CELL("строка",BG492)-BW492+BV492,59)) *CI492</f>
        <v>#VALUE!</v>
      </c>
      <c r="CB492" s="145" t="e">
        <f aca="true">INDIRECT( ADDRESS(CELL("строка",BG492)-BW492+BV492,69)) * CL492</f>
        <v>#VALUE!</v>
      </c>
      <c r="CC492" s="146" t="e">
        <f aca="true">INDIRECT( ADDRESS(CELL("строка",BG492)-BW492+BV492,61)) *CI492</f>
        <v>#VALUE!</v>
      </c>
      <c r="CD492" s="147" t="e">
        <f aca="false">BZ492-CA492</f>
        <v>#VALUE!</v>
      </c>
      <c r="CE492" s="188" t="e">
        <f aca="false">CB492-CC492</f>
        <v>#VALUE!</v>
      </c>
      <c r="CI492" s="22" t="n">
        <f aca="false">$CI$4</f>
        <v>0.2</v>
      </c>
      <c r="CL492" s="23" t="n">
        <f aca="false">CL488</f>
        <v>0.25</v>
      </c>
    </row>
    <row r="493" customFormat="false" ht="13.25" hidden="false" customHeight="true" outlineLevel="0" collapsed="false">
      <c r="A493" s="151" t="s">
        <v>588</v>
      </c>
      <c r="B493" s="152" t="n">
        <v>4.7</v>
      </c>
      <c r="C493" s="152" t="n">
        <v>764.8</v>
      </c>
      <c r="D493" s="153" t="n">
        <v>76</v>
      </c>
      <c r="E493" s="154" t="s">
        <v>83</v>
      </c>
      <c r="F493" s="153" t="n">
        <v>7.5</v>
      </c>
      <c r="G493" s="115" t="n">
        <v>0.9</v>
      </c>
      <c r="H493" s="116" t="n">
        <f aca="false">RANDBETWEEN(80,100)/100</f>
        <v>0.98</v>
      </c>
      <c r="I493" s="117"/>
      <c r="J493" s="118"/>
      <c r="K493" s="119"/>
      <c r="L493" s="118"/>
      <c r="M493" s="179"/>
      <c r="Q493" s="151" t="s">
        <v>588</v>
      </c>
      <c r="R493" s="152" t="n">
        <v>-12.5</v>
      </c>
      <c r="S493" s="152" t="n">
        <v>769.6</v>
      </c>
      <c r="T493" s="153" t="n">
        <v>86</v>
      </c>
      <c r="U493" s="154" t="n">
        <v>0</v>
      </c>
      <c r="V493" s="153" t="n">
        <v>0</v>
      </c>
      <c r="W493" s="115" t="n">
        <v>0.25</v>
      </c>
      <c r="X493" s="116" t="n">
        <f aca="false">RANDBETWEEN(80,100)/100</f>
        <v>1</v>
      </c>
      <c r="Y493" s="117"/>
      <c r="Z493" s="118"/>
      <c r="AA493" s="119"/>
      <c r="AB493" s="123"/>
      <c r="AC493" s="124"/>
      <c r="AG493" s="186"/>
      <c r="BO493" s="202"/>
      <c r="BT493" s="82"/>
      <c r="BU493" s="158"/>
      <c r="BV493" s="140" t="n">
        <f aca="false">QUOTIENT(BW493,$BW$5)</f>
        <v>121</v>
      </c>
      <c r="BW493" s="17" t="n">
        <v>485</v>
      </c>
      <c r="BX493" s="141"/>
      <c r="BY493" s="191" t="s">
        <v>84</v>
      </c>
      <c r="BZ493" s="160" t="e">
        <f aca="true">INDIRECT( ADDRESS(CELL("строка",BG493)-BW493+BV493,68)) * CL493</f>
        <v>#VALUE!</v>
      </c>
      <c r="CA493" s="161" t="e">
        <f aca="true">INDIRECT( ADDRESS(CELL("строка",BG493)-BW493+BV493,59)) *CI493</f>
        <v>#VALUE!</v>
      </c>
      <c r="CB493" s="162" t="e">
        <f aca="true">INDIRECT( ADDRESS(CELL("строка",BG493)-BW493+BV493,69)) * CL493</f>
        <v>#VALUE!</v>
      </c>
      <c r="CC493" s="163" t="e">
        <f aca="true">INDIRECT( ADDRESS(CELL("строка",BG493)-BW493+BV493,61)) *CI493</f>
        <v>#VALUE!</v>
      </c>
      <c r="CD493" s="164" t="e">
        <f aca="false">BZ493-CA493</f>
        <v>#VALUE!</v>
      </c>
      <c r="CE493" s="189" t="e">
        <f aca="false">CB493-CC493</f>
        <v>#VALUE!</v>
      </c>
      <c r="CI493" s="22" t="n">
        <f aca="false">$CI$5</f>
        <v>0.3</v>
      </c>
      <c r="CL493" s="23" t="n">
        <f aca="false">CL489</f>
        <v>0.25</v>
      </c>
    </row>
    <row r="494" customFormat="false" ht="13.25" hidden="false" customHeight="true" outlineLevel="0" collapsed="false">
      <c r="A494" s="151" t="s">
        <v>589</v>
      </c>
      <c r="B494" s="152" t="n">
        <v>5.2</v>
      </c>
      <c r="C494" s="152" t="n">
        <v>764.8</v>
      </c>
      <c r="D494" s="153" t="n">
        <v>76</v>
      </c>
      <c r="E494" s="154" t="s">
        <v>83</v>
      </c>
      <c r="F494" s="153" t="n">
        <v>9</v>
      </c>
      <c r="G494" s="115" t="n">
        <v>0.9</v>
      </c>
      <c r="H494" s="116" t="n">
        <f aca="false">RANDBETWEEN(80,100)/100</f>
        <v>0.86</v>
      </c>
      <c r="I494" s="117" t="n">
        <v>0.375543981481481</v>
      </c>
      <c r="J494" s="118" t="n">
        <v>0.375543981481481</v>
      </c>
      <c r="K494" s="119" t="n">
        <f aca="false">(J494 * 24) * $B$3 * $F$3 * (1 - 0.7*AVERAGE(G494:G501)) * AVERAGE(H494:H501)</f>
        <v>5828.87540703125</v>
      </c>
      <c r="L494" s="118" t="n">
        <f aca="false">IF(AVERAGE(F494:F501)&gt; $J$3, $B$4*$F$4*AVERAGE(F494:F501)/$B$5*24*AVERAGE(H494:H501), $B$4*$F$4*AVERAGE(F494:F501)/$B$5*24*AVERAGE(H494:H501) * 0.2)</f>
        <v>49434</v>
      </c>
      <c r="M494" s="179" t="n">
        <f aca="false">K494+L494</f>
        <v>55262.8754070313</v>
      </c>
      <c r="Q494" s="151" t="s">
        <v>589</v>
      </c>
      <c r="R494" s="152" t="n">
        <v>-11.9</v>
      </c>
      <c r="S494" s="152" t="n">
        <v>769</v>
      </c>
      <c r="T494" s="153" t="n">
        <v>85</v>
      </c>
      <c r="U494" s="154" t="s">
        <v>107</v>
      </c>
      <c r="V494" s="153" t="n">
        <v>1</v>
      </c>
      <c r="W494" s="115" t="n">
        <v>0.25</v>
      </c>
      <c r="X494" s="116" t="n">
        <f aca="false">RANDBETWEEN(80,100)/100</f>
        <v>0.88</v>
      </c>
      <c r="Y494" s="117" t="n">
        <v>0.309444444444444</v>
      </c>
      <c r="Z494" s="118" t="n">
        <v>0.309444444444444</v>
      </c>
      <c r="AA494" s="119" t="n">
        <f aca="false">(Z494 * 24) * $B$3 * $F$3 * (1 - 0.7 * AVERAGE(W494:W501)) * AVERAGE(X494:X501)</f>
        <v>4841.25833333333</v>
      </c>
      <c r="AB494" s="123" t="n">
        <f aca="false">IF(AVERAGE(V494:V501)&gt; $J$3, $B$4*$F$4*AVERAGE(V494:V501)/$B$5*24*AVERAGE(X494:X501), $B$4*$F$4*AVERAGE(V494:V501)/$B$5*24*AVERAGE(X494:X501) * 0.2)</f>
        <v>420</v>
      </c>
      <c r="AC494" s="124" t="n">
        <f aca="false">AA494+AB494</f>
        <v>5261.25833333333</v>
      </c>
      <c r="AG494" s="186"/>
      <c r="BO494" s="202"/>
      <c r="BT494" s="82"/>
      <c r="BU494" s="158"/>
      <c r="BV494" s="140" t="n">
        <f aca="false">QUOTIENT(BW494,$BW$5)</f>
        <v>121</v>
      </c>
      <c r="BW494" s="17" t="n">
        <v>486</v>
      </c>
      <c r="BX494" s="141"/>
      <c r="BY494" s="191" t="s">
        <v>58</v>
      </c>
      <c r="BZ494" s="160" t="e">
        <f aca="true">INDIRECT( ADDRESS(CELL("строка",BG494)-BW494+BV494,68)) * CL494</f>
        <v>#VALUE!</v>
      </c>
      <c r="CA494" s="161" t="e">
        <f aca="true">INDIRECT( ADDRESS(CELL("строка",BG494)-BW494+BV494,59)) *CI494</f>
        <v>#VALUE!</v>
      </c>
      <c r="CB494" s="162" t="e">
        <f aca="true">INDIRECT( ADDRESS(CELL("строка",BG494)-BW494+BV494,69)) * CL494</f>
        <v>#VALUE!</v>
      </c>
      <c r="CC494" s="163" t="e">
        <f aca="true">INDIRECT( ADDRESS(CELL("строка",BG494)-BW494+BV494,61)) *CI494</f>
        <v>#VALUE!</v>
      </c>
      <c r="CD494" s="164" t="e">
        <f aca="false">BZ494-CA494</f>
        <v>#VALUE!</v>
      </c>
      <c r="CE494" s="189" t="e">
        <f aca="false">CB494-CC494</f>
        <v>#VALUE!</v>
      </c>
      <c r="CI494" s="22" t="n">
        <f aca="false">$CI$6</f>
        <v>0.4</v>
      </c>
      <c r="CL494" s="23" t="n">
        <f aca="false">CL490</f>
        <v>0.25</v>
      </c>
    </row>
    <row r="495" customFormat="false" ht="13.25" hidden="false" customHeight="true" outlineLevel="0" collapsed="false">
      <c r="A495" s="151" t="s">
        <v>590</v>
      </c>
      <c r="B495" s="152" t="n">
        <v>5.7</v>
      </c>
      <c r="C495" s="152" t="n">
        <v>764.5</v>
      </c>
      <c r="D495" s="153" t="n">
        <v>72</v>
      </c>
      <c r="E495" s="154" t="s">
        <v>83</v>
      </c>
      <c r="F495" s="153" t="n">
        <v>10.5</v>
      </c>
      <c r="G495" s="115" t="n">
        <v>0.9</v>
      </c>
      <c r="H495" s="116" t="n">
        <f aca="false">RANDBETWEEN(80,100)/100</f>
        <v>0.97</v>
      </c>
      <c r="I495" s="117"/>
      <c r="J495" s="118"/>
      <c r="K495" s="119"/>
      <c r="L495" s="118"/>
      <c r="M495" s="179"/>
      <c r="Q495" s="151" t="s">
        <v>590</v>
      </c>
      <c r="R495" s="152" t="n">
        <v>-10.7</v>
      </c>
      <c r="S495" s="152" t="n">
        <v>768.7</v>
      </c>
      <c r="T495" s="153" t="n">
        <v>85</v>
      </c>
      <c r="U495" s="154" t="n">
        <v>0</v>
      </c>
      <c r="V495" s="153" t="n">
        <v>0</v>
      </c>
      <c r="W495" s="115" t="n">
        <v>0</v>
      </c>
      <c r="X495" s="116" t="n">
        <f aca="false">RANDBETWEEN(80,100)/100</f>
        <v>0.87</v>
      </c>
      <c r="Y495" s="117"/>
      <c r="Z495" s="118"/>
      <c r="AA495" s="119"/>
      <c r="AB495" s="123"/>
      <c r="AC495" s="124"/>
      <c r="AG495" s="186"/>
      <c r="BO495" s="202"/>
      <c r="BT495" s="82" t="e">
        <f aca="false">IF(SUM(CD492:CD495) &gt; 0,0,(SUM(CD492:CD495))/(-$BM$10*1000))</f>
        <v>#VALUE!</v>
      </c>
      <c r="BU495" s="158" t="e">
        <f aca="false">IF(SUM(CE492:CE495) &gt; 0,0,(SUM(CE492:CE495))/(-$BM$10*1000))</f>
        <v>#VALUE!</v>
      </c>
      <c r="BV495" s="140" t="n">
        <f aca="false">QUOTIENT(BW495,$BW$5)</f>
        <v>121</v>
      </c>
      <c r="BW495" s="17" t="n">
        <v>487</v>
      </c>
      <c r="BX495" s="141"/>
      <c r="BY495" s="192" t="s">
        <v>75</v>
      </c>
      <c r="BZ495" s="172" t="e">
        <f aca="true">INDIRECT( ADDRESS(CELL("строка",BG495)-BW495+BV495,68)) * CL495</f>
        <v>#VALUE!</v>
      </c>
      <c r="CA495" s="173" t="e">
        <f aca="true">INDIRECT( ADDRESS(CELL("строка",BG495)-BW495+BV495,59)) * CI495</f>
        <v>#VALUE!</v>
      </c>
      <c r="CB495" s="174" t="e">
        <f aca="true">INDIRECT( ADDRESS(CELL("строка",BG495)-BW495+BV495,69)) * CL495</f>
        <v>#VALUE!</v>
      </c>
      <c r="CC495" s="175" t="e">
        <f aca="true">INDIRECT( ADDRESS(CELL("строка",BG495)-BW495+BV495,61)) *CI495</f>
        <v>#VALUE!</v>
      </c>
      <c r="CD495" s="176" t="e">
        <f aca="false">BZ495-CA495</f>
        <v>#VALUE!</v>
      </c>
      <c r="CE495" s="187" t="e">
        <f aca="false">CB495-CC495</f>
        <v>#VALUE!</v>
      </c>
      <c r="CI495" s="178" t="n">
        <f aca="false">$CI$7</f>
        <v>0.1</v>
      </c>
      <c r="CL495" s="23" t="n">
        <f aca="false">CL491</f>
        <v>0.25</v>
      </c>
    </row>
    <row r="496" customFormat="false" ht="13.25" hidden="false" customHeight="true" outlineLevel="0" collapsed="false">
      <c r="A496" s="151" t="s">
        <v>591</v>
      </c>
      <c r="B496" s="152" t="n">
        <v>7.1</v>
      </c>
      <c r="C496" s="152" t="n">
        <v>764</v>
      </c>
      <c r="D496" s="153" t="n">
        <v>67</v>
      </c>
      <c r="E496" s="154" t="s">
        <v>107</v>
      </c>
      <c r="F496" s="153" t="n">
        <v>7.5</v>
      </c>
      <c r="G496" s="115" t="n">
        <v>0.9</v>
      </c>
      <c r="H496" s="116" t="n">
        <f aca="false">RANDBETWEEN(80,100)/100</f>
        <v>0.86</v>
      </c>
      <c r="I496" s="117"/>
      <c r="J496" s="118"/>
      <c r="K496" s="119"/>
      <c r="L496" s="118"/>
      <c r="M496" s="179"/>
      <c r="Q496" s="151" t="s">
        <v>591</v>
      </c>
      <c r="R496" s="152" t="n">
        <v>-8.1</v>
      </c>
      <c r="S496" s="152" t="n">
        <v>768.4</v>
      </c>
      <c r="T496" s="153" t="n">
        <v>80</v>
      </c>
      <c r="U496" s="154" t="n">
        <v>0</v>
      </c>
      <c r="V496" s="153" t="n">
        <v>0</v>
      </c>
      <c r="W496" s="115" t="n">
        <v>0.75</v>
      </c>
      <c r="X496" s="116" t="n">
        <f aca="false">RANDBETWEEN(80,100)/100</f>
        <v>0.91</v>
      </c>
      <c r="Y496" s="117"/>
      <c r="Z496" s="118"/>
      <c r="AA496" s="119"/>
      <c r="AB496" s="123"/>
      <c r="AC496" s="124"/>
      <c r="AG496" s="186"/>
      <c r="BO496" s="202"/>
      <c r="BT496" s="82" t="s">
        <v>79</v>
      </c>
      <c r="BU496" s="158"/>
      <c r="BV496" s="140" t="n">
        <f aca="false">QUOTIENT(BW496,$BW$5)</f>
        <v>122</v>
      </c>
      <c r="BW496" s="17" t="n">
        <v>488</v>
      </c>
      <c r="BX496" s="141" t="n">
        <f aca="false">DATE(2023,2,(1-QUOTIENT(BW496,$BW$5)))</f>
        <v>44836</v>
      </c>
      <c r="BY496" s="190" t="s">
        <v>80</v>
      </c>
      <c r="BZ496" s="143" t="e">
        <f aca="true">INDIRECT( ADDRESS(CELL("строка",BG496)-BW496+BV496,68)) * CL496</f>
        <v>#VALUE!</v>
      </c>
      <c r="CA496" s="144" t="e">
        <f aca="true">INDIRECT( ADDRESS(CELL("строка",BG496)-BW496+BV496,59)) *CI496</f>
        <v>#VALUE!</v>
      </c>
      <c r="CB496" s="145" t="e">
        <f aca="true">INDIRECT( ADDRESS(CELL("строка",BG496)-BW496+BV496,69)) * CL496</f>
        <v>#VALUE!</v>
      </c>
      <c r="CC496" s="146" t="e">
        <f aca="true">INDIRECT( ADDRESS(CELL("строка",BG496)-BW496+BV496,61)) *CI496</f>
        <v>#VALUE!</v>
      </c>
      <c r="CD496" s="147" t="e">
        <f aca="false">BZ496-CA496</f>
        <v>#VALUE!</v>
      </c>
      <c r="CE496" s="188" t="e">
        <f aca="false">CB496-CC496</f>
        <v>#VALUE!</v>
      </c>
      <c r="CI496" s="22" t="n">
        <f aca="false">$CI$4</f>
        <v>0.2</v>
      </c>
      <c r="CL496" s="23" t="n">
        <f aca="false">CL492</f>
        <v>0.25</v>
      </c>
    </row>
    <row r="497" customFormat="false" ht="13.25" hidden="false" customHeight="true" outlineLevel="0" collapsed="false">
      <c r="A497" s="151" t="s">
        <v>592</v>
      </c>
      <c r="B497" s="152" t="n">
        <v>6.7</v>
      </c>
      <c r="C497" s="152" t="n">
        <v>764.2</v>
      </c>
      <c r="D497" s="153" t="n">
        <v>69</v>
      </c>
      <c r="E497" s="154" t="s">
        <v>107</v>
      </c>
      <c r="F497" s="153" t="n">
        <v>9</v>
      </c>
      <c r="G497" s="115" t="n">
        <v>0.9</v>
      </c>
      <c r="H497" s="116" t="n">
        <f aca="false">RANDBETWEEN(80,100)/100</f>
        <v>0.92</v>
      </c>
      <c r="I497" s="117"/>
      <c r="J497" s="118"/>
      <c r="K497" s="119"/>
      <c r="L497" s="118"/>
      <c r="M497" s="179"/>
      <c r="Q497" s="151" t="s">
        <v>592</v>
      </c>
      <c r="R497" s="152" t="n">
        <v>-10.6</v>
      </c>
      <c r="S497" s="152" t="n">
        <v>768.7</v>
      </c>
      <c r="T497" s="153" t="n">
        <v>78</v>
      </c>
      <c r="U497" s="154" t="s">
        <v>107</v>
      </c>
      <c r="V497" s="153" t="n">
        <v>1</v>
      </c>
      <c r="W497" s="115" t="n">
        <v>0.75</v>
      </c>
      <c r="X497" s="116" t="n">
        <f aca="false">RANDBETWEEN(80,100)/100</f>
        <v>0.86</v>
      </c>
      <c r="Y497" s="117"/>
      <c r="Z497" s="118"/>
      <c r="AA497" s="119"/>
      <c r="AB497" s="123"/>
      <c r="AC497" s="124"/>
      <c r="AG497" s="186"/>
      <c r="BO497" s="202"/>
      <c r="BT497" s="82"/>
      <c r="BU497" s="158"/>
      <c r="BV497" s="140" t="n">
        <f aca="false">QUOTIENT(BW497,$BW$5)</f>
        <v>122</v>
      </c>
      <c r="BW497" s="17" t="n">
        <v>489</v>
      </c>
      <c r="BX497" s="141"/>
      <c r="BY497" s="191" t="s">
        <v>84</v>
      </c>
      <c r="BZ497" s="160" t="e">
        <f aca="true">INDIRECT( ADDRESS(CELL("строка",BG497)-BW497+BV497,68)) * CL497</f>
        <v>#VALUE!</v>
      </c>
      <c r="CA497" s="161" t="e">
        <f aca="true">INDIRECT( ADDRESS(CELL("строка",BG497)-BW497+BV497,59)) *CI497</f>
        <v>#VALUE!</v>
      </c>
      <c r="CB497" s="162" t="e">
        <f aca="true">INDIRECT( ADDRESS(CELL("строка",BG497)-BW497+BV497,69)) * CL497</f>
        <v>#VALUE!</v>
      </c>
      <c r="CC497" s="163" t="e">
        <f aca="true">INDIRECT( ADDRESS(CELL("строка",BG497)-BW497+BV497,61)) *CI497</f>
        <v>#VALUE!</v>
      </c>
      <c r="CD497" s="164" t="e">
        <f aca="false">BZ497-CA497</f>
        <v>#VALUE!</v>
      </c>
      <c r="CE497" s="189" t="e">
        <f aca="false">CB497-CC497</f>
        <v>#VALUE!</v>
      </c>
      <c r="CI497" s="22" t="n">
        <f aca="false">$CI$5</f>
        <v>0.3</v>
      </c>
      <c r="CL497" s="23" t="n">
        <f aca="false">CL493</f>
        <v>0.25</v>
      </c>
    </row>
    <row r="498" customFormat="false" ht="13.25" hidden="false" customHeight="true" outlineLevel="0" collapsed="false">
      <c r="A498" s="151" t="s">
        <v>593</v>
      </c>
      <c r="B498" s="152" t="n">
        <v>3.6</v>
      </c>
      <c r="C498" s="152" t="n">
        <v>763.9</v>
      </c>
      <c r="D498" s="153" t="n">
        <v>78</v>
      </c>
      <c r="E498" s="154" t="s">
        <v>107</v>
      </c>
      <c r="F498" s="153" t="n">
        <v>7.5</v>
      </c>
      <c r="G498" s="115" t="n">
        <v>0.9</v>
      </c>
      <c r="H498" s="116" t="n">
        <f aca="false">RANDBETWEEN(80,100)/100</f>
        <v>1</v>
      </c>
      <c r="I498" s="117"/>
      <c r="J498" s="118"/>
      <c r="K498" s="119"/>
      <c r="L498" s="118"/>
      <c r="M498" s="179"/>
      <c r="Q498" s="151" t="s">
        <v>593</v>
      </c>
      <c r="R498" s="152" t="n">
        <v>-12.3</v>
      </c>
      <c r="S498" s="152" t="n">
        <v>768.2</v>
      </c>
      <c r="T498" s="153" t="n">
        <v>85</v>
      </c>
      <c r="U498" s="154" t="n">
        <v>0</v>
      </c>
      <c r="V498" s="153" t="n">
        <v>0</v>
      </c>
      <c r="W498" s="115" t="n">
        <v>0.75</v>
      </c>
      <c r="X498" s="116" t="n">
        <f aca="false">RANDBETWEEN(80,100)/100</f>
        <v>0.83</v>
      </c>
      <c r="Y498" s="117"/>
      <c r="Z498" s="118"/>
      <c r="AA498" s="119"/>
      <c r="AB498" s="123"/>
      <c r="AC498" s="124"/>
      <c r="AG498" s="186"/>
      <c r="BO498" s="202"/>
      <c r="BT498" s="82"/>
      <c r="BU498" s="158"/>
      <c r="BV498" s="140" t="n">
        <f aca="false">QUOTIENT(BW498,$BW$5)</f>
        <v>122</v>
      </c>
      <c r="BW498" s="17" t="n">
        <v>490</v>
      </c>
      <c r="BX498" s="141"/>
      <c r="BY498" s="191" t="s">
        <v>58</v>
      </c>
      <c r="BZ498" s="160" t="e">
        <f aca="true">INDIRECT( ADDRESS(CELL("строка",BG498)-BW498+BV498,68)) * CL498</f>
        <v>#VALUE!</v>
      </c>
      <c r="CA498" s="161" t="e">
        <f aca="true">INDIRECT( ADDRESS(CELL("строка",BG498)-BW498+BV498,59)) *CI498</f>
        <v>#VALUE!</v>
      </c>
      <c r="CB498" s="162" t="e">
        <f aca="true">INDIRECT( ADDRESS(CELL("строка",BG498)-BW498+BV498,69)) * CL498</f>
        <v>#VALUE!</v>
      </c>
      <c r="CC498" s="163" t="e">
        <f aca="true">INDIRECT( ADDRESS(CELL("строка",BG498)-BW498+BV498,61)) *CI498</f>
        <v>#VALUE!</v>
      </c>
      <c r="CD498" s="164" t="e">
        <f aca="false">BZ498-CA498</f>
        <v>#VALUE!</v>
      </c>
      <c r="CE498" s="189" t="e">
        <f aca="false">CB498-CC498</f>
        <v>#VALUE!</v>
      </c>
      <c r="CI498" s="22" t="n">
        <f aca="false">$CI$6</f>
        <v>0.4</v>
      </c>
      <c r="CL498" s="23" t="n">
        <f aca="false">CL494</f>
        <v>0.25</v>
      </c>
    </row>
    <row r="499" customFormat="false" ht="13.25" hidden="false" customHeight="true" outlineLevel="0" collapsed="false">
      <c r="A499" s="151" t="s">
        <v>594</v>
      </c>
      <c r="B499" s="152" t="n">
        <v>2.7</v>
      </c>
      <c r="C499" s="152" t="n">
        <v>763.6</v>
      </c>
      <c r="D499" s="153" t="n">
        <v>80</v>
      </c>
      <c r="E499" s="154" t="s">
        <v>83</v>
      </c>
      <c r="F499" s="153" t="n">
        <v>6</v>
      </c>
      <c r="G499" s="115" t="n">
        <v>0.05</v>
      </c>
      <c r="H499" s="116" t="n">
        <f aca="false">RANDBETWEEN(80,100)/100</f>
        <v>0.93</v>
      </c>
      <c r="I499" s="117"/>
      <c r="J499" s="118"/>
      <c r="K499" s="119"/>
      <c r="L499" s="118"/>
      <c r="M499" s="179"/>
      <c r="Q499" s="151" t="s">
        <v>594</v>
      </c>
      <c r="R499" s="152" t="n">
        <v>-12</v>
      </c>
      <c r="S499" s="152" t="n">
        <v>767.9</v>
      </c>
      <c r="T499" s="153" t="n">
        <v>83</v>
      </c>
      <c r="U499" s="154" t="s">
        <v>83</v>
      </c>
      <c r="V499" s="153" t="n">
        <v>1</v>
      </c>
      <c r="W499" s="115" t="n">
        <v>0.75</v>
      </c>
      <c r="X499" s="116" t="n">
        <f aca="false">RANDBETWEEN(80,100)/100</f>
        <v>1</v>
      </c>
      <c r="Y499" s="117"/>
      <c r="Z499" s="118"/>
      <c r="AA499" s="119"/>
      <c r="AB499" s="123"/>
      <c r="AC499" s="124"/>
      <c r="AG499" s="186"/>
      <c r="BO499" s="202"/>
      <c r="BT499" s="82" t="e">
        <f aca="false">IF(SUM(CD496:CD499) &gt; 0,0,(SUM(CD496:CD499))/(-$BM$10*1000))</f>
        <v>#VALUE!</v>
      </c>
      <c r="BU499" s="158" t="e">
        <f aca="false">IF(SUM(CE496:CE499) &gt; 0,0,(SUM(CE496:CE499))/(-$BM$10*1000))</f>
        <v>#VALUE!</v>
      </c>
      <c r="BV499" s="140" t="n">
        <f aca="false">QUOTIENT(BW499,$BW$5)</f>
        <v>122</v>
      </c>
      <c r="BW499" s="17" t="n">
        <v>491</v>
      </c>
      <c r="BX499" s="141"/>
      <c r="BY499" s="192" t="s">
        <v>75</v>
      </c>
      <c r="BZ499" s="172" t="e">
        <f aca="true">INDIRECT( ADDRESS(CELL("строка",BG499)-BW499+BV499,68)) * CL499</f>
        <v>#VALUE!</v>
      </c>
      <c r="CA499" s="173" t="e">
        <f aca="true">INDIRECT( ADDRESS(CELL("строка",BG499)-BW499+BV499,59)) * CI499</f>
        <v>#VALUE!</v>
      </c>
      <c r="CB499" s="174" t="e">
        <f aca="true">INDIRECT( ADDRESS(CELL("строка",BG499)-BW499+BV499,69)) * CL499</f>
        <v>#VALUE!</v>
      </c>
      <c r="CC499" s="175" t="e">
        <f aca="true">INDIRECT( ADDRESS(CELL("строка",BG499)-BW499+BV499,61)) *CI499</f>
        <v>#VALUE!</v>
      </c>
      <c r="CD499" s="176" t="e">
        <f aca="false">BZ499-CA499</f>
        <v>#VALUE!</v>
      </c>
      <c r="CE499" s="187" t="e">
        <f aca="false">CB499-CC499</f>
        <v>#VALUE!</v>
      </c>
      <c r="CI499" s="178" t="n">
        <f aca="false">$CI$7</f>
        <v>0.1</v>
      </c>
      <c r="CL499" s="23" t="n">
        <f aca="false">CL495</f>
        <v>0.25</v>
      </c>
    </row>
    <row r="500" customFormat="false" ht="13.25" hidden="false" customHeight="true" outlineLevel="0" collapsed="false">
      <c r="A500" s="151" t="s">
        <v>595</v>
      </c>
      <c r="B500" s="152" t="n">
        <v>3.3</v>
      </c>
      <c r="C500" s="152" t="n">
        <v>763.9</v>
      </c>
      <c r="D500" s="153" t="n">
        <v>80</v>
      </c>
      <c r="E500" s="154" t="s">
        <v>83</v>
      </c>
      <c r="F500" s="153" t="n">
        <v>7.5</v>
      </c>
      <c r="G500" s="115" t="n">
        <v>0.15</v>
      </c>
      <c r="H500" s="116" t="n">
        <f aca="false">RANDBETWEEN(80,100)/100</f>
        <v>0.96</v>
      </c>
      <c r="I500" s="117"/>
      <c r="J500" s="118"/>
      <c r="K500" s="119"/>
      <c r="L500" s="118"/>
      <c r="M500" s="179"/>
      <c r="Q500" s="151" t="s">
        <v>595</v>
      </c>
      <c r="R500" s="152" t="n">
        <v>-12.4</v>
      </c>
      <c r="S500" s="152" t="n">
        <v>768</v>
      </c>
      <c r="T500" s="153" t="n">
        <v>86</v>
      </c>
      <c r="U500" s="154" t="n">
        <v>0</v>
      </c>
      <c r="V500" s="153" t="n">
        <v>0</v>
      </c>
      <c r="W500" s="182" t="s">
        <v>110</v>
      </c>
      <c r="X500" s="116" t="n">
        <f aca="false">RANDBETWEEN(80,100)/100</f>
        <v>0.8</v>
      </c>
      <c r="Y500" s="117"/>
      <c r="Z500" s="118"/>
      <c r="AA500" s="119"/>
      <c r="AB500" s="123"/>
      <c r="AC500" s="124"/>
      <c r="AG500" s="186"/>
      <c r="BO500" s="202"/>
      <c r="BT500" s="82" t="s">
        <v>79</v>
      </c>
      <c r="BU500" s="158"/>
      <c r="BV500" s="140" t="n">
        <f aca="false">QUOTIENT(BW500,$BW$5)</f>
        <v>123</v>
      </c>
      <c r="BW500" s="17" t="n">
        <v>492</v>
      </c>
      <c r="BX500" s="141" t="n">
        <f aca="false">DATE(2023,2,(1-QUOTIENT(BW500,$BW$5)))</f>
        <v>44835</v>
      </c>
      <c r="BY500" s="190" t="s">
        <v>80</v>
      </c>
      <c r="BZ500" s="143" t="e">
        <f aca="true">INDIRECT( ADDRESS(CELL("строка",BG500)-BW500+BV500,68)) * CL500</f>
        <v>#VALUE!</v>
      </c>
      <c r="CA500" s="144" t="e">
        <f aca="true">INDIRECT( ADDRESS(CELL("строка",BG500)-BW500+BV500,59)) *CI500</f>
        <v>#VALUE!</v>
      </c>
      <c r="CB500" s="145" t="e">
        <f aca="true">INDIRECT( ADDRESS(CELL("строка",BG500)-BW500+BV500,69)) * CL500</f>
        <v>#VALUE!</v>
      </c>
      <c r="CC500" s="146" t="e">
        <f aca="true">INDIRECT( ADDRESS(CELL("строка",BG500)-BW500+BV500,61)) *CI500</f>
        <v>#VALUE!</v>
      </c>
      <c r="CD500" s="147" t="e">
        <f aca="false">BZ500-CA500</f>
        <v>#VALUE!</v>
      </c>
      <c r="CE500" s="188" t="e">
        <f aca="false">CB500-CC500</f>
        <v>#VALUE!</v>
      </c>
      <c r="CI500" s="22" t="n">
        <f aca="false">$CI$4</f>
        <v>0.2</v>
      </c>
      <c r="CL500" s="23" t="n">
        <f aca="false">CL496</f>
        <v>0.25</v>
      </c>
    </row>
    <row r="501" customFormat="false" ht="13.25" hidden="false" customHeight="true" outlineLevel="0" collapsed="false">
      <c r="A501" s="151" t="s">
        <v>596</v>
      </c>
      <c r="B501" s="152" t="n">
        <v>4</v>
      </c>
      <c r="C501" s="152" t="n">
        <v>764.3</v>
      </c>
      <c r="D501" s="153" t="n">
        <v>80</v>
      </c>
      <c r="E501" s="154" t="s">
        <v>83</v>
      </c>
      <c r="F501" s="153" t="n">
        <v>9</v>
      </c>
      <c r="G501" s="115" t="n">
        <v>0.15</v>
      </c>
      <c r="H501" s="116" t="n">
        <f aca="false">RANDBETWEEN(80,100)/100</f>
        <v>0.99</v>
      </c>
      <c r="I501" s="117"/>
      <c r="J501" s="118"/>
      <c r="K501" s="119"/>
      <c r="L501" s="118"/>
      <c r="M501" s="179"/>
      <c r="Q501" s="151" t="s">
        <v>596</v>
      </c>
      <c r="R501" s="152" t="n">
        <v>-11.6</v>
      </c>
      <c r="S501" s="152" t="n">
        <v>768.2</v>
      </c>
      <c r="T501" s="153" t="n">
        <v>86</v>
      </c>
      <c r="U501" s="154" t="n">
        <v>0</v>
      </c>
      <c r="V501" s="153" t="n">
        <v>0</v>
      </c>
      <c r="W501" s="182" t="s">
        <v>110</v>
      </c>
      <c r="X501" s="116" t="n">
        <f aca="false">RANDBETWEEN(80,100)/100</f>
        <v>0.85</v>
      </c>
      <c r="Y501" s="117"/>
      <c r="Z501" s="118"/>
      <c r="AA501" s="119"/>
      <c r="AB501" s="123"/>
      <c r="AC501" s="124"/>
      <c r="AG501" s="186"/>
      <c r="BO501" s="202"/>
      <c r="BT501" s="82"/>
      <c r="BU501" s="158"/>
      <c r="BV501" s="140" t="n">
        <f aca="false">QUOTIENT(BW501,$BW$5)</f>
        <v>123</v>
      </c>
      <c r="BW501" s="17" t="n">
        <v>493</v>
      </c>
      <c r="BX501" s="141"/>
      <c r="BY501" s="191" t="s">
        <v>84</v>
      </c>
      <c r="BZ501" s="160" t="e">
        <f aca="true">INDIRECT( ADDRESS(CELL("строка",BG501)-BW501+BV501,68)) * CL501</f>
        <v>#VALUE!</v>
      </c>
      <c r="CA501" s="161" t="e">
        <f aca="true">INDIRECT( ADDRESS(CELL("строка",BG501)-BW501+BV501,59)) *CI501</f>
        <v>#VALUE!</v>
      </c>
      <c r="CB501" s="162" t="e">
        <f aca="true">INDIRECT( ADDRESS(CELL("строка",BG501)-BW501+BV501,69)) * CL501</f>
        <v>#VALUE!</v>
      </c>
      <c r="CC501" s="163" t="e">
        <f aca="true">INDIRECT( ADDRESS(CELL("строка",BG501)-BW501+BV501,61)) *CI501</f>
        <v>#VALUE!</v>
      </c>
      <c r="CD501" s="164" t="e">
        <f aca="false">BZ501-CA501</f>
        <v>#VALUE!</v>
      </c>
      <c r="CE501" s="189" t="e">
        <f aca="false">CB501-CC501</f>
        <v>#VALUE!</v>
      </c>
      <c r="CI501" s="22" t="n">
        <f aca="false">$CI$5</f>
        <v>0.3</v>
      </c>
      <c r="CL501" s="23" t="n">
        <f aca="false">CL497</f>
        <v>0.25</v>
      </c>
    </row>
    <row r="502" customFormat="false" ht="13.25" hidden="false" customHeight="true" outlineLevel="0" collapsed="false">
      <c r="A502" s="151" t="s">
        <v>597</v>
      </c>
      <c r="B502" s="152" t="n">
        <v>4.5</v>
      </c>
      <c r="C502" s="152" t="n">
        <v>764.5</v>
      </c>
      <c r="D502" s="153" t="n">
        <v>78</v>
      </c>
      <c r="E502" s="154" t="s">
        <v>83</v>
      </c>
      <c r="F502" s="153" t="n">
        <v>9</v>
      </c>
      <c r="G502" s="115" t="n">
        <v>0.15</v>
      </c>
      <c r="H502" s="116" t="n">
        <f aca="false">RANDBETWEEN(80,100)/100</f>
        <v>0.9</v>
      </c>
      <c r="I502" s="117" t="n">
        <v>0.37662037037037</v>
      </c>
      <c r="J502" s="118" t="n">
        <v>0.37662037037037</v>
      </c>
      <c r="K502" s="119" t="n">
        <f aca="false">(J502 * 24) * $B$3 * $F$3 * (1 - 0.7*AVERAGE(G502:G509)) * AVERAGE(H502:H509)</f>
        <v>7983.14666666667</v>
      </c>
      <c r="L502" s="118" t="n">
        <f aca="false">IF(AVERAGE(F502:F509)&gt; $J$3, $B$4*$F$4*AVERAGE(F502:F509)/$B$5*24*AVERAGE(H502:H509), $B$4*$F$4*AVERAGE(F502:F509)/$B$5*24*AVERAGE(H502:H509) * 0.2)</f>
        <v>49680</v>
      </c>
      <c r="M502" s="179" t="n">
        <f aca="false">K502+L502</f>
        <v>57663.1466666667</v>
      </c>
      <c r="Q502" s="151" t="s">
        <v>597</v>
      </c>
      <c r="R502" s="152" t="n">
        <v>-10.3</v>
      </c>
      <c r="S502" s="152" t="n">
        <v>767.9</v>
      </c>
      <c r="T502" s="153" t="n">
        <v>84</v>
      </c>
      <c r="U502" s="154" t="n">
        <v>0</v>
      </c>
      <c r="V502" s="153" t="n">
        <v>0</v>
      </c>
      <c r="W502" s="115" t="n">
        <v>0.75</v>
      </c>
      <c r="X502" s="116" t="n">
        <f aca="false">RANDBETWEEN(80,100)/100</f>
        <v>0.81</v>
      </c>
      <c r="Y502" s="117" t="n">
        <v>0.31119212962963</v>
      </c>
      <c r="Z502" s="118" t="n">
        <v>0.31119212962963</v>
      </c>
      <c r="AA502" s="119" t="n">
        <f aca="false">(Z502 * 24) * $B$3 * $F$3 * (1 - 0.7 * AVERAGE(W502:W509)) * AVERAGE(X502:X509)</f>
        <v>5866.12723958334</v>
      </c>
      <c r="AB502" s="123" t="n">
        <f aca="false">IF(AVERAGE(V502:V509)&gt; $J$3, $B$4*$F$4*AVERAGE(V502:V509)/$B$5*24*AVERAGE(X502:X509), $B$4*$F$4*AVERAGE(V502:V509)/$B$5*24*AVERAGE(X502:X509) * 0.2)</f>
        <v>142</v>
      </c>
      <c r="AC502" s="124" t="n">
        <f aca="false">AA502+AB502</f>
        <v>6008.12723958333</v>
      </c>
      <c r="AG502" s="186"/>
      <c r="BO502" s="202"/>
      <c r="BT502" s="82"/>
      <c r="BU502" s="158"/>
      <c r="BV502" s="140" t="n">
        <f aca="false">QUOTIENT(BW502,$BW$5)</f>
        <v>123</v>
      </c>
      <c r="BW502" s="17" t="n">
        <v>494</v>
      </c>
      <c r="BX502" s="141"/>
      <c r="BY502" s="191" t="s">
        <v>58</v>
      </c>
      <c r="BZ502" s="160" t="e">
        <f aca="true">INDIRECT( ADDRESS(CELL("строка",BG502)-BW502+BV502,68)) * CL502</f>
        <v>#VALUE!</v>
      </c>
      <c r="CA502" s="161" t="e">
        <f aca="true">INDIRECT( ADDRESS(CELL("строка",BG502)-BW502+BV502,59)) *CI502</f>
        <v>#VALUE!</v>
      </c>
      <c r="CB502" s="162" t="e">
        <f aca="true">INDIRECT( ADDRESS(CELL("строка",BG502)-BW502+BV502,69)) * CL502</f>
        <v>#VALUE!</v>
      </c>
      <c r="CC502" s="163" t="e">
        <f aca="true">INDIRECT( ADDRESS(CELL("строка",BG502)-BW502+BV502,61)) *CI502</f>
        <v>#VALUE!</v>
      </c>
      <c r="CD502" s="164" t="e">
        <f aca="false">BZ502-CA502</f>
        <v>#VALUE!</v>
      </c>
      <c r="CE502" s="189" t="e">
        <f aca="false">CB502-CC502</f>
        <v>#VALUE!</v>
      </c>
      <c r="CI502" s="22" t="n">
        <f aca="false">$CI$6</f>
        <v>0.4</v>
      </c>
      <c r="CL502" s="23" t="n">
        <f aca="false">CL498</f>
        <v>0.25</v>
      </c>
    </row>
    <row r="503" customFormat="false" ht="13.25" hidden="false" customHeight="true" outlineLevel="0" collapsed="false">
      <c r="A503" s="151" t="s">
        <v>598</v>
      </c>
      <c r="B503" s="152" t="n">
        <v>5.9</v>
      </c>
      <c r="C503" s="152" t="n">
        <v>764.8</v>
      </c>
      <c r="D503" s="153" t="n">
        <v>71</v>
      </c>
      <c r="E503" s="154" t="s">
        <v>83</v>
      </c>
      <c r="F503" s="153" t="n">
        <v>10.5</v>
      </c>
      <c r="G503" s="115" t="n">
        <v>0.25</v>
      </c>
      <c r="H503" s="116" t="n">
        <f aca="false">RANDBETWEEN(80,100)/100</f>
        <v>1</v>
      </c>
      <c r="I503" s="117"/>
      <c r="J503" s="118"/>
      <c r="K503" s="119"/>
      <c r="L503" s="118"/>
      <c r="M503" s="179"/>
      <c r="Q503" s="151" t="s">
        <v>598</v>
      </c>
      <c r="R503" s="152" t="n">
        <v>-9.8</v>
      </c>
      <c r="S503" s="152" t="n">
        <v>768.1</v>
      </c>
      <c r="T503" s="153" t="n">
        <v>85</v>
      </c>
      <c r="U503" s="154" t="n">
        <v>0</v>
      </c>
      <c r="V503" s="153" t="n">
        <v>0</v>
      </c>
      <c r="W503" s="115" t="n">
        <v>0.75</v>
      </c>
      <c r="X503" s="116" t="n">
        <f aca="false">RANDBETWEEN(80,100)/100</f>
        <v>0.8</v>
      </c>
      <c r="Y503" s="117"/>
      <c r="Z503" s="118"/>
      <c r="AA503" s="119"/>
      <c r="AB503" s="123"/>
      <c r="AC503" s="124"/>
      <c r="AG503" s="186"/>
      <c r="BO503" s="202"/>
      <c r="BT503" s="82" t="e">
        <f aca="false">IF(SUM(CD500:CD503) &gt; 0,0,(SUM(CD500:CD503))/(-$BM$10*1000))</f>
        <v>#VALUE!</v>
      </c>
      <c r="BU503" s="158" t="e">
        <f aca="false">IF(SUM(CE500:CE503) &gt; 0,0,(SUM(CE500:CE503))/(-$BM$10*1000))</f>
        <v>#VALUE!</v>
      </c>
      <c r="BV503" s="140" t="n">
        <f aca="false">QUOTIENT(BW503,$BW$5)</f>
        <v>123</v>
      </c>
      <c r="BW503" s="17" t="n">
        <v>495</v>
      </c>
      <c r="BX503" s="141"/>
      <c r="BY503" s="192" t="s">
        <v>75</v>
      </c>
      <c r="BZ503" s="172" t="e">
        <f aca="true">INDIRECT( ADDRESS(CELL("строка",BG503)-BW503+BV503,68)) * CL503</f>
        <v>#VALUE!</v>
      </c>
      <c r="CA503" s="173" t="e">
        <f aca="true">INDIRECT( ADDRESS(CELL("строка",BG503)-BW503+BV503,59)) * CI503</f>
        <v>#VALUE!</v>
      </c>
      <c r="CB503" s="174" t="e">
        <f aca="true">INDIRECT( ADDRESS(CELL("строка",BG503)-BW503+BV503,69)) * CL503</f>
        <v>#VALUE!</v>
      </c>
      <c r="CC503" s="175" t="e">
        <f aca="true">INDIRECT( ADDRESS(CELL("строка",BG503)-BW503+BV503,61)) *CI503</f>
        <v>#VALUE!</v>
      </c>
      <c r="CD503" s="176" t="e">
        <f aca="false">BZ503-CA503</f>
        <v>#VALUE!</v>
      </c>
      <c r="CE503" s="187" t="e">
        <f aca="false">CB503-CC503</f>
        <v>#VALUE!</v>
      </c>
      <c r="CI503" s="178" t="n">
        <f aca="false">$CI$7</f>
        <v>0.1</v>
      </c>
      <c r="CL503" s="23" t="n">
        <f aca="false">CL499</f>
        <v>0.25</v>
      </c>
    </row>
    <row r="504" customFormat="false" ht="13.25" hidden="false" customHeight="true" outlineLevel="0" collapsed="false">
      <c r="A504" s="151" t="s">
        <v>599</v>
      </c>
      <c r="B504" s="152" t="n">
        <v>9.9</v>
      </c>
      <c r="C504" s="152" t="n">
        <v>764.8</v>
      </c>
      <c r="D504" s="153" t="n">
        <v>60</v>
      </c>
      <c r="E504" s="154" t="s">
        <v>107</v>
      </c>
      <c r="F504" s="153" t="n">
        <v>10.5</v>
      </c>
      <c r="G504" s="115" t="n">
        <v>0.25</v>
      </c>
      <c r="H504" s="116" t="n">
        <f aca="false">RANDBETWEEN(80,100)/100</f>
        <v>0.93</v>
      </c>
      <c r="I504" s="117"/>
      <c r="J504" s="118"/>
      <c r="K504" s="119"/>
      <c r="L504" s="118"/>
      <c r="M504" s="179"/>
      <c r="Q504" s="151" t="s">
        <v>599</v>
      </c>
      <c r="R504" s="152" t="n">
        <v>-7.9</v>
      </c>
      <c r="S504" s="152" t="n">
        <v>768.3</v>
      </c>
      <c r="T504" s="153" t="n">
        <v>80</v>
      </c>
      <c r="U504" s="154" t="s">
        <v>107</v>
      </c>
      <c r="V504" s="153" t="n">
        <v>1</v>
      </c>
      <c r="W504" s="115" t="n">
        <v>0.75</v>
      </c>
      <c r="X504" s="116" t="n">
        <f aca="false">RANDBETWEEN(80,100)/100</f>
        <v>0.82</v>
      </c>
      <c r="Y504" s="117"/>
      <c r="Z504" s="118"/>
      <c r="AA504" s="119"/>
      <c r="AB504" s="123"/>
      <c r="AC504" s="124"/>
      <c r="AG504" s="186"/>
      <c r="BO504" s="202"/>
      <c r="BT504" s="82" t="s">
        <v>79</v>
      </c>
      <c r="BU504" s="158"/>
      <c r="BV504" s="140" t="n">
        <f aca="false">QUOTIENT(BW504,$BW$5)</f>
        <v>124</v>
      </c>
      <c r="BW504" s="17" t="n">
        <v>496</v>
      </c>
      <c r="BX504" s="141" t="n">
        <f aca="false">DATE(2023,2,(1-QUOTIENT(BW504,$BW$5)))</f>
        <v>44834</v>
      </c>
      <c r="BY504" s="190" t="s">
        <v>80</v>
      </c>
      <c r="BZ504" s="143" t="e">
        <f aca="true">INDIRECT( ADDRESS(CELL("строка",BG504)-BW504+BV504,68)) * CL504</f>
        <v>#VALUE!</v>
      </c>
      <c r="CA504" s="144" t="e">
        <f aca="true">INDIRECT( ADDRESS(CELL("строка",BG504)-BW504+BV504,59)) *CI504</f>
        <v>#VALUE!</v>
      </c>
      <c r="CB504" s="145" t="e">
        <f aca="true">INDIRECT( ADDRESS(CELL("строка",BG504)-BW504+BV504,69)) * CL504</f>
        <v>#VALUE!</v>
      </c>
      <c r="CC504" s="146" t="e">
        <f aca="true">INDIRECT( ADDRESS(CELL("строка",BG504)-BW504+BV504,61)) *CI504</f>
        <v>#VALUE!</v>
      </c>
      <c r="CD504" s="147" t="e">
        <f aca="false">BZ504-CA504</f>
        <v>#VALUE!</v>
      </c>
      <c r="CE504" s="188" t="e">
        <f aca="false">CB504-CC504</f>
        <v>#VALUE!</v>
      </c>
      <c r="CI504" s="22" t="n">
        <f aca="false">$CI$4</f>
        <v>0.2</v>
      </c>
      <c r="CL504" s="23" t="n">
        <f aca="false">CL500</f>
        <v>0.25</v>
      </c>
    </row>
    <row r="505" customFormat="false" ht="13.25" hidden="false" customHeight="true" outlineLevel="0" collapsed="false">
      <c r="A505" s="151" t="s">
        <v>600</v>
      </c>
      <c r="B505" s="152" t="n">
        <v>8.1</v>
      </c>
      <c r="C505" s="152" t="n">
        <v>765</v>
      </c>
      <c r="D505" s="153" t="n">
        <v>65</v>
      </c>
      <c r="E505" s="154" t="s">
        <v>107</v>
      </c>
      <c r="F505" s="153" t="n">
        <v>9</v>
      </c>
      <c r="G505" s="182" t="s">
        <v>110</v>
      </c>
      <c r="H505" s="116" t="n">
        <f aca="false">RANDBETWEEN(80,100)/100</f>
        <v>0.81</v>
      </c>
      <c r="I505" s="117"/>
      <c r="J505" s="118"/>
      <c r="K505" s="119"/>
      <c r="L505" s="118"/>
      <c r="M505" s="179"/>
      <c r="Q505" s="151" t="s">
        <v>600</v>
      </c>
      <c r="R505" s="152" t="n">
        <v>-9.4</v>
      </c>
      <c r="S505" s="152" t="n">
        <v>768.7</v>
      </c>
      <c r="T505" s="153" t="n">
        <v>82</v>
      </c>
      <c r="U505" s="154" t="n">
        <v>0</v>
      </c>
      <c r="V505" s="153" t="n">
        <v>0</v>
      </c>
      <c r="W505" s="182" t="s">
        <v>110</v>
      </c>
      <c r="X505" s="116" t="n">
        <f aca="false">RANDBETWEEN(80,100)/100</f>
        <v>0.91</v>
      </c>
      <c r="Y505" s="117"/>
      <c r="Z505" s="118"/>
      <c r="AA505" s="119"/>
      <c r="AB505" s="123"/>
      <c r="AC505" s="124"/>
      <c r="AG505" s="186"/>
      <c r="BO505" s="202"/>
      <c r="BT505" s="82"/>
      <c r="BU505" s="158"/>
      <c r="BV505" s="140" t="n">
        <f aca="false">QUOTIENT(BW505,$BW$5)</f>
        <v>124</v>
      </c>
      <c r="BW505" s="17" t="n">
        <v>497</v>
      </c>
      <c r="BX505" s="141"/>
      <c r="BY505" s="191" t="s">
        <v>84</v>
      </c>
      <c r="BZ505" s="160" t="e">
        <f aca="true">INDIRECT( ADDRESS(CELL("строка",BG505)-BW505+BV505,68)) * CL505</f>
        <v>#VALUE!</v>
      </c>
      <c r="CA505" s="161" t="e">
        <f aca="true">INDIRECT( ADDRESS(CELL("строка",BG505)-BW505+BV505,59)) *CI505</f>
        <v>#VALUE!</v>
      </c>
      <c r="CB505" s="162" t="e">
        <f aca="true">INDIRECT( ADDRESS(CELL("строка",BG505)-BW505+BV505,69)) * CL505</f>
        <v>#VALUE!</v>
      </c>
      <c r="CC505" s="163" t="e">
        <f aca="true">INDIRECT( ADDRESS(CELL("строка",BG505)-BW505+BV505,61)) *CI505</f>
        <v>#VALUE!</v>
      </c>
      <c r="CD505" s="164" t="e">
        <f aca="false">BZ505-CA505</f>
        <v>#VALUE!</v>
      </c>
      <c r="CE505" s="189" t="e">
        <f aca="false">CB505-CC505</f>
        <v>#VALUE!</v>
      </c>
      <c r="CI505" s="22" t="n">
        <f aca="false">$CI$5</f>
        <v>0.3</v>
      </c>
      <c r="CL505" s="23" t="n">
        <f aca="false">CL501</f>
        <v>0.25</v>
      </c>
    </row>
    <row r="506" customFormat="false" ht="13.25" hidden="false" customHeight="true" outlineLevel="0" collapsed="false">
      <c r="A506" s="151" t="s">
        <v>601</v>
      </c>
      <c r="B506" s="152" t="n">
        <v>3</v>
      </c>
      <c r="C506" s="152" t="n">
        <v>765.5</v>
      </c>
      <c r="D506" s="153" t="n">
        <v>80</v>
      </c>
      <c r="E506" s="154" t="s">
        <v>107</v>
      </c>
      <c r="F506" s="153" t="n">
        <v>7.5</v>
      </c>
      <c r="G506" s="115" t="n">
        <v>0.9</v>
      </c>
      <c r="H506" s="116" t="n">
        <f aca="false">RANDBETWEEN(80,100)/100</f>
        <v>0.96</v>
      </c>
      <c r="I506" s="117"/>
      <c r="J506" s="118"/>
      <c r="K506" s="119"/>
      <c r="L506" s="118"/>
      <c r="M506" s="179"/>
      <c r="Q506" s="151" t="s">
        <v>601</v>
      </c>
      <c r="R506" s="152" t="n">
        <v>-13.5</v>
      </c>
      <c r="S506" s="152" t="n">
        <v>768.6</v>
      </c>
      <c r="T506" s="153" t="n">
        <v>87</v>
      </c>
      <c r="U506" s="154" t="n">
        <v>0</v>
      </c>
      <c r="V506" s="153" t="n">
        <v>0</v>
      </c>
      <c r="W506" s="182" t="s">
        <v>110</v>
      </c>
      <c r="X506" s="116" t="n">
        <f aca="false">RANDBETWEEN(80,100)/100</f>
        <v>0.88</v>
      </c>
      <c r="Y506" s="117"/>
      <c r="Z506" s="118"/>
      <c r="AA506" s="119"/>
      <c r="AB506" s="123"/>
      <c r="AC506" s="124"/>
      <c r="AG506" s="186"/>
      <c r="BO506" s="202"/>
      <c r="BT506" s="82"/>
      <c r="BU506" s="158"/>
      <c r="BV506" s="140" t="n">
        <f aca="false">QUOTIENT(BW506,$BW$5)</f>
        <v>124</v>
      </c>
      <c r="BW506" s="17" t="n">
        <v>498</v>
      </c>
      <c r="BX506" s="141"/>
      <c r="BY506" s="191" t="s">
        <v>58</v>
      </c>
      <c r="BZ506" s="160" t="e">
        <f aca="true">INDIRECT( ADDRESS(CELL("строка",BG506)-BW506+BV506,68)) * CL506</f>
        <v>#VALUE!</v>
      </c>
      <c r="CA506" s="161" t="e">
        <f aca="true">INDIRECT( ADDRESS(CELL("строка",BG506)-BW506+BV506,59)) *CI506</f>
        <v>#VALUE!</v>
      </c>
      <c r="CB506" s="162" t="e">
        <f aca="true">INDIRECT( ADDRESS(CELL("строка",BG506)-BW506+BV506,69)) * CL506</f>
        <v>#VALUE!</v>
      </c>
      <c r="CC506" s="163" t="e">
        <f aca="true">INDIRECT( ADDRESS(CELL("строка",BG506)-BW506+BV506,61)) *CI506</f>
        <v>#VALUE!</v>
      </c>
      <c r="CD506" s="164" t="e">
        <f aca="false">BZ506-CA506</f>
        <v>#VALUE!</v>
      </c>
      <c r="CE506" s="189" t="e">
        <f aca="false">CB506-CC506</f>
        <v>#VALUE!</v>
      </c>
      <c r="CI506" s="22" t="n">
        <f aca="false">$CI$6</f>
        <v>0.4</v>
      </c>
      <c r="CL506" s="23" t="n">
        <f aca="false">CL502</f>
        <v>0.25</v>
      </c>
    </row>
    <row r="507" customFormat="false" ht="13.25" hidden="false" customHeight="true" outlineLevel="0" collapsed="false">
      <c r="A507" s="151" t="s">
        <v>602</v>
      </c>
      <c r="B507" s="152" t="n">
        <v>2.3</v>
      </c>
      <c r="C507" s="152" t="n">
        <v>765.1</v>
      </c>
      <c r="D507" s="153" t="n">
        <v>82</v>
      </c>
      <c r="E507" s="154" t="s">
        <v>83</v>
      </c>
      <c r="F507" s="153" t="n">
        <v>7.5</v>
      </c>
      <c r="G507" s="115" t="n">
        <v>0.15</v>
      </c>
      <c r="H507" s="116" t="n">
        <f aca="false">RANDBETWEEN(80,100)/100</f>
        <v>0.95</v>
      </c>
      <c r="I507" s="117"/>
      <c r="J507" s="118"/>
      <c r="K507" s="119"/>
      <c r="L507" s="118"/>
      <c r="M507" s="179"/>
      <c r="Q507" s="151" t="s">
        <v>602</v>
      </c>
      <c r="R507" s="152" t="n">
        <v>-13.2</v>
      </c>
      <c r="S507" s="152" t="n">
        <v>768.4</v>
      </c>
      <c r="T507" s="153" t="n">
        <v>87</v>
      </c>
      <c r="U507" s="154" t="n">
        <v>0</v>
      </c>
      <c r="V507" s="153" t="n">
        <v>0</v>
      </c>
      <c r="W507" s="115" t="n">
        <v>0</v>
      </c>
      <c r="X507" s="116" t="n">
        <f aca="false">RANDBETWEEN(80,100)/100</f>
        <v>1</v>
      </c>
      <c r="Y507" s="117"/>
      <c r="Z507" s="118"/>
      <c r="AA507" s="119"/>
      <c r="AB507" s="123"/>
      <c r="AC507" s="124"/>
      <c r="AG507" s="186"/>
      <c r="BO507" s="202"/>
      <c r="BT507" s="82" t="e">
        <f aca="false">IF(SUM(CD504:CD507) &gt; 0,0,(SUM(CD504:CD507))/(-$BM$10*1000))</f>
        <v>#VALUE!</v>
      </c>
      <c r="BU507" s="158" t="e">
        <f aca="false">IF(SUM(CE504:CE507) &gt; 0,0,(SUM(CE504:CE507))/(-$BM$10*1000))</f>
        <v>#VALUE!</v>
      </c>
      <c r="BV507" s="140" t="n">
        <f aca="false">QUOTIENT(BW507,$BW$5)</f>
        <v>124</v>
      </c>
      <c r="BW507" s="17" t="n">
        <v>499</v>
      </c>
      <c r="BX507" s="141"/>
      <c r="BY507" s="192" t="s">
        <v>75</v>
      </c>
      <c r="BZ507" s="172" t="e">
        <f aca="true">INDIRECT( ADDRESS(CELL("строка",BG507)-BW507+BV507,68)) * CL507</f>
        <v>#VALUE!</v>
      </c>
      <c r="CA507" s="173" t="e">
        <f aca="true">INDIRECT( ADDRESS(CELL("строка",BG507)-BW507+BV507,59)) * CI507</f>
        <v>#VALUE!</v>
      </c>
      <c r="CB507" s="174" t="e">
        <f aca="true">INDIRECT( ADDRESS(CELL("строка",BG507)-BW507+BV507,69)) * CL507</f>
        <v>#VALUE!</v>
      </c>
      <c r="CC507" s="175" t="e">
        <f aca="true">INDIRECT( ADDRESS(CELL("строка",BG507)-BW507+BV507,61)) *CI507</f>
        <v>#VALUE!</v>
      </c>
      <c r="CD507" s="176" t="e">
        <f aca="false">BZ507-CA507</f>
        <v>#VALUE!</v>
      </c>
      <c r="CE507" s="187" t="e">
        <f aca="false">CB507-CC507</f>
        <v>#VALUE!</v>
      </c>
      <c r="CI507" s="178" t="n">
        <f aca="false">$CI$7</f>
        <v>0.1</v>
      </c>
      <c r="CL507" s="23" t="n">
        <f aca="false">CL503</f>
        <v>0.25</v>
      </c>
    </row>
    <row r="508" customFormat="false" ht="13.25" hidden="false" customHeight="true" outlineLevel="0" collapsed="false">
      <c r="A508" s="151" t="s">
        <v>603</v>
      </c>
      <c r="B508" s="152" t="n">
        <v>2.2</v>
      </c>
      <c r="C508" s="152" t="n">
        <v>765.7</v>
      </c>
      <c r="D508" s="153" t="n">
        <v>84</v>
      </c>
      <c r="E508" s="154" t="s">
        <v>83</v>
      </c>
      <c r="F508" s="153" t="n">
        <v>6</v>
      </c>
      <c r="G508" s="115" t="n">
        <v>0.15</v>
      </c>
      <c r="H508" s="116" t="n">
        <f aca="false">RANDBETWEEN(80,100)/100</f>
        <v>0.86</v>
      </c>
      <c r="I508" s="117"/>
      <c r="J508" s="118"/>
      <c r="K508" s="119"/>
      <c r="L508" s="118"/>
      <c r="M508" s="179"/>
      <c r="Q508" s="151" t="s">
        <v>603</v>
      </c>
      <c r="R508" s="152" t="n">
        <v>-12.1</v>
      </c>
      <c r="S508" s="152" t="n">
        <v>768.5</v>
      </c>
      <c r="T508" s="153" t="n">
        <v>89</v>
      </c>
      <c r="U508" s="154" t="n">
        <v>0</v>
      </c>
      <c r="V508" s="153" t="n">
        <v>0</v>
      </c>
      <c r="W508" s="115" t="n">
        <v>0</v>
      </c>
      <c r="X508" s="116" t="n">
        <f aca="false">RANDBETWEEN(80,100)/100</f>
        <v>0.89</v>
      </c>
      <c r="Y508" s="117"/>
      <c r="Z508" s="118"/>
      <c r="AA508" s="119"/>
      <c r="AB508" s="123"/>
      <c r="AC508" s="124"/>
      <c r="AG508" s="186"/>
      <c r="BO508" s="202"/>
      <c r="BT508" s="82" t="s">
        <v>79</v>
      </c>
      <c r="BU508" s="158"/>
      <c r="BV508" s="140" t="n">
        <f aca="false">QUOTIENT(BW508,$BW$5)</f>
        <v>125</v>
      </c>
      <c r="BW508" s="17" t="n">
        <v>500</v>
      </c>
      <c r="BX508" s="141" t="n">
        <f aca="false">DATE(2023,2,(1-QUOTIENT(BW508,$BW$5)))</f>
        <v>44833</v>
      </c>
      <c r="BY508" s="190" t="s">
        <v>80</v>
      </c>
      <c r="BZ508" s="143" t="e">
        <f aca="true">INDIRECT( ADDRESS(CELL("строка",BG508)-BW508+BV508,68)) * CL508</f>
        <v>#VALUE!</v>
      </c>
      <c r="CA508" s="144" t="e">
        <f aca="true">INDIRECT( ADDRESS(CELL("строка",BG508)-BW508+BV508,59)) *CI508</f>
        <v>#VALUE!</v>
      </c>
      <c r="CB508" s="145" t="e">
        <f aca="true">INDIRECT( ADDRESS(CELL("строка",BG508)-BW508+BV508,69)) * CL508</f>
        <v>#VALUE!</v>
      </c>
      <c r="CC508" s="146" t="e">
        <f aca="true">INDIRECT( ADDRESS(CELL("строка",BG508)-BW508+BV508,61)) *CI508</f>
        <v>#VALUE!</v>
      </c>
      <c r="CD508" s="147" t="e">
        <f aca="false">BZ508-CA508</f>
        <v>#VALUE!</v>
      </c>
      <c r="CE508" s="188" t="e">
        <f aca="false">CB508-CC508</f>
        <v>#VALUE!</v>
      </c>
      <c r="CI508" s="22" t="n">
        <f aca="false">$CI$4</f>
        <v>0.2</v>
      </c>
      <c r="CL508" s="23" t="n">
        <f aca="false">CL504</f>
        <v>0.25</v>
      </c>
    </row>
    <row r="509" customFormat="false" ht="13.25" hidden="false" customHeight="true" outlineLevel="0" collapsed="false">
      <c r="A509" s="151" t="s">
        <v>604</v>
      </c>
      <c r="B509" s="152" t="n">
        <v>2.9</v>
      </c>
      <c r="C509" s="152" t="n">
        <v>765.6</v>
      </c>
      <c r="D509" s="153" t="n">
        <v>81</v>
      </c>
      <c r="E509" s="154" t="s">
        <v>83</v>
      </c>
      <c r="F509" s="153" t="n">
        <v>7.5</v>
      </c>
      <c r="G509" s="115" t="n">
        <v>0.15</v>
      </c>
      <c r="H509" s="116" t="n">
        <f aca="false">RANDBETWEEN(80,100)/100</f>
        <v>0.95</v>
      </c>
      <c r="I509" s="117"/>
      <c r="J509" s="118"/>
      <c r="K509" s="119"/>
      <c r="L509" s="118"/>
      <c r="M509" s="179"/>
      <c r="Q509" s="151" t="s">
        <v>604</v>
      </c>
      <c r="R509" s="152" t="n">
        <v>-10.6</v>
      </c>
      <c r="S509" s="152" t="n">
        <v>768.5</v>
      </c>
      <c r="T509" s="153" t="n">
        <v>90</v>
      </c>
      <c r="U509" s="154" t="n">
        <v>0</v>
      </c>
      <c r="V509" s="153" t="n">
        <v>0</v>
      </c>
      <c r="W509" s="115" t="n">
        <v>0</v>
      </c>
      <c r="X509" s="116" t="n">
        <f aca="false">RANDBETWEEN(80,100)/100</f>
        <v>0.99</v>
      </c>
      <c r="Y509" s="117"/>
      <c r="Z509" s="118"/>
      <c r="AA509" s="119"/>
      <c r="AB509" s="123"/>
      <c r="AC509" s="124"/>
      <c r="AG509" s="186"/>
      <c r="BO509" s="202"/>
      <c r="BT509" s="82"/>
      <c r="BU509" s="158"/>
      <c r="BV509" s="140" t="n">
        <f aca="false">QUOTIENT(BW509,$BW$5)</f>
        <v>125</v>
      </c>
      <c r="BW509" s="17" t="n">
        <v>501</v>
      </c>
      <c r="BX509" s="141"/>
      <c r="BY509" s="191" t="s">
        <v>84</v>
      </c>
      <c r="BZ509" s="160" t="e">
        <f aca="true">INDIRECT( ADDRESS(CELL("строка",BG509)-BW509+BV509,68)) * CL509</f>
        <v>#VALUE!</v>
      </c>
      <c r="CA509" s="161" t="e">
        <f aca="true">INDIRECT( ADDRESS(CELL("строка",BG509)-BW509+BV509,59)) *CI509</f>
        <v>#VALUE!</v>
      </c>
      <c r="CB509" s="162" t="e">
        <f aca="true">INDIRECT( ADDRESS(CELL("строка",BG509)-BW509+BV509,69)) * CL509</f>
        <v>#VALUE!</v>
      </c>
      <c r="CC509" s="163" t="e">
        <f aca="true">INDIRECT( ADDRESS(CELL("строка",BG509)-BW509+BV509,61)) *CI509</f>
        <v>#VALUE!</v>
      </c>
      <c r="CD509" s="164" t="e">
        <f aca="false">BZ509-CA509</f>
        <v>#VALUE!</v>
      </c>
      <c r="CE509" s="189" t="e">
        <f aca="false">CB509-CC509</f>
        <v>#VALUE!</v>
      </c>
      <c r="CI509" s="22" t="n">
        <f aca="false">$CI$5</f>
        <v>0.3</v>
      </c>
      <c r="CL509" s="23" t="n">
        <f aca="false">CL505</f>
        <v>0.25</v>
      </c>
    </row>
    <row r="510" customFormat="false" ht="13.25" hidden="false" customHeight="true" outlineLevel="0" collapsed="false">
      <c r="A510" s="151" t="s">
        <v>605</v>
      </c>
      <c r="B510" s="152" t="n">
        <v>3.3</v>
      </c>
      <c r="C510" s="152" t="n">
        <v>765.4</v>
      </c>
      <c r="D510" s="153" t="n">
        <v>78</v>
      </c>
      <c r="E510" s="154" t="s">
        <v>83</v>
      </c>
      <c r="F510" s="153" t="n">
        <v>9</v>
      </c>
      <c r="G510" s="115" t="n">
        <v>0.15</v>
      </c>
      <c r="H510" s="116" t="n">
        <f aca="false">RANDBETWEEN(80,100)/100</f>
        <v>0.85</v>
      </c>
      <c r="I510" s="117" t="n">
        <v>0.377731481481482</v>
      </c>
      <c r="J510" s="118" t="n">
        <v>0.377731481481482</v>
      </c>
      <c r="K510" s="119" t="n">
        <f aca="false">(J510 * 24) * $B$3 * $F$3 * (1 - 0.7*AVERAGE(G510:G517)) * AVERAGE(H510:H517)</f>
        <v>7969.16726666667</v>
      </c>
      <c r="L510" s="118" t="n">
        <f aca="false">IF(AVERAGE(F510:F517)&gt; $J$3, $B$4*$F$4*AVERAGE(F510:F517)/$B$5*24*AVERAGE(H510:H517), $B$4*$F$4*AVERAGE(F510:F517)/$B$5*24*AVERAGE(H510:H517) * 0.2)</f>
        <v>54600</v>
      </c>
      <c r="M510" s="179" t="n">
        <f aca="false">K510+L510</f>
        <v>62569.1672666667</v>
      </c>
      <c r="Q510" s="151" t="s">
        <v>605</v>
      </c>
      <c r="R510" s="152" t="n">
        <v>-9.2</v>
      </c>
      <c r="S510" s="152" t="n">
        <v>768</v>
      </c>
      <c r="T510" s="153" t="n">
        <v>90</v>
      </c>
      <c r="U510" s="154" t="n">
        <v>0</v>
      </c>
      <c r="V510" s="153" t="n">
        <v>0</v>
      </c>
      <c r="W510" s="115" t="n">
        <v>0</v>
      </c>
      <c r="X510" s="116" t="n">
        <f aca="false">RANDBETWEEN(80,100)/100</f>
        <v>0.9</v>
      </c>
      <c r="Y510" s="117" t="n">
        <v>0.312997685185185</v>
      </c>
      <c r="Z510" s="118" t="n">
        <v>0.312997685185185</v>
      </c>
      <c r="AA510" s="119" t="n">
        <f aca="false">(Z510 * 24) * $B$3 * $F$3 * (1 - 0.7 * AVERAGE(W510:W517)) * AVERAGE(X510:X517)</f>
        <v>7044.9127734375</v>
      </c>
      <c r="AB510" s="123" t="n">
        <f aca="false">IF(AVERAGE(V510:V517)&gt; $J$3, $B$4*$F$4*AVERAGE(V510:V517)/$B$5*24*AVERAGE(X510:X517), $B$4*$F$4*AVERAGE(V510:V517)/$B$5*24*AVERAGE(X510:X517) * 0.2)</f>
        <v>421.2</v>
      </c>
      <c r="AC510" s="124" t="n">
        <f aca="false">AA510+AB510</f>
        <v>7466.1127734375</v>
      </c>
      <c r="AG510" s="186"/>
      <c r="BO510" s="202"/>
      <c r="BT510" s="82"/>
      <c r="BU510" s="158"/>
      <c r="BV510" s="140" t="n">
        <f aca="false">QUOTIENT(BW510,$BW$5)</f>
        <v>125</v>
      </c>
      <c r="BW510" s="17" t="n">
        <v>502</v>
      </c>
      <c r="BX510" s="141"/>
      <c r="BY510" s="191" t="s">
        <v>58</v>
      </c>
      <c r="BZ510" s="160" t="e">
        <f aca="true">INDIRECT( ADDRESS(CELL("строка",BG510)-BW510+BV510,68)) * CL510</f>
        <v>#VALUE!</v>
      </c>
      <c r="CA510" s="161" t="e">
        <f aca="true">INDIRECT( ADDRESS(CELL("строка",BG510)-BW510+BV510,59)) *CI510</f>
        <v>#VALUE!</v>
      </c>
      <c r="CB510" s="162" t="e">
        <f aca="true">INDIRECT( ADDRESS(CELL("строка",BG510)-BW510+BV510,69)) * CL510</f>
        <v>#VALUE!</v>
      </c>
      <c r="CC510" s="163" t="e">
        <f aca="true">INDIRECT( ADDRESS(CELL("строка",BG510)-BW510+BV510,61)) *CI510</f>
        <v>#VALUE!</v>
      </c>
      <c r="CD510" s="164" t="e">
        <f aca="false">BZ510-CA510</f>
        <v>#VALUE!</v>
      </c>
      <c r="CE510" s="189" t="e">
        <f aca="false">CB510-CC510</f>
        <v>#VALUE!</v>
      </c>
      <c r="CI510" s="22" t="n">
        <f aca="false">$CI$6</f>
        <v>0.4</v>
      </c>
      <c r="CL510" s="23" t="n">
        <f aca="false">CL506</f>
        <v>0.25</v>
      </c>
    </row>
    <row r="511" customFormat="false" ht="13.25" hidden="false" customHeight="true" outlineLevel="0" collapsed="false">
      <c r="A511" s="151" t="s">
        <v>606</v>
      </c>
      <c r="B511" s="152" t="n">
        <v>3.7</v>
      </c>
      <c r="C511" s="152" t="n">
        <v>765.6</v>
      </c>
      <c r="D511" s="153" t="n">
        <v>73</v>
      </c>
      <c r="E511" s="154" t="s">
        <v>107</v>
      </c>
      <c r="F511" s="153" t="n">
        <v>10.5</v>
      </c>
      <c r="G511" s="115" t="n">
        <v>0.25</v>
      </c>
      <c r="H511" s="116" t="n">
        <f aca="false">RANDBETWEEN(80,100)/100</f>
        <v>0.88</v>
      </c>
      <c r="I511" s="117"/>
      <c r="J511" s="118"/>
      <c r="K511" s="119"/>
      <c r="L511" s="118"/>
      <c r="M511" s="179"/>
      <c r="Q511" s="151" t="s">
        <v>606</v>
      </c>
      <c r="R511" s="152" t="n">
        <v>-8.2</v>
      </c>
      <c r="S511" s="152" t="n">
        <v>768</v>
      </c>
      <c r="T511" s="153" t="n">
        <v>86</v>
      </c>
      <c r="U511" s="154" t="n">
        <v>0</v>
      </c>
      <c r="V511" s="153" t="n">
        <v>0</v>
      </c>
      <c r="W511" s="115" t="n">
        <v>0</v>
      </c>
      <c r="X511" s="116" t="n">
        <f aca="false">RANDBETWEEN(80,100)/100</f>
        <v>0.85</v>
      </c>
      <c r="Y511" s="117"/>
      <c r="Z511" s="118"/>
      <c r="AA511" s="119"/>
      <c r="AB511" s="123"/>
      <c r="AC511" s="124"/>
      <c r="AG511" s="186"/>
      <c r="BO511" s="202"/>
      <c r="BT511" s="82" t="e">
        <f aca="false">IF(SUM(CD508:CD511) &gt; 0,0,(SUM(CD508:CD511))/(-$BM$10*1000))</f>
        <v>#VALUE!</v>
      </c>
      <c r="BU511" s="158" t="e">
        <f aca="false">IF(SUM(CE508:CE511) &gt; 0,0,(SUM(CE508:CE511))/(-$BM$10*1000))</f>
        <v>#VALUE!</v>
      </c>
      <c r="BV511" s="140" t="n">
        <f aca="false">QUOTIENT(BW511,$BW$5)</f>
        <v>125</v>
      </c>
      <c r="BW511" s="17" t="n">
        <v>503</v>
      </c>
      <c r="BX511" s="141"/>
      <c r="BY511" s="192" t="s">
        <v>75</v>
      </c>
      <c r="BZ511" s="172" t="e">
        <f aca="true">INDIRECT( ADDRESS(CELL("строка",BG511)-BW511+BV511,68)) * CL511</f>
        <v>#VALUE!</v>
      </c>
      <c r="CA511" s="173" t="e">
        <f aca="true">INDIRECT( ADDRESS(CELL("строка",BG511)-BW511+BV511,59)) * CI511</f>
        <v>#VALUE!</v>
      </c>
      <c r="CB511" s="174" t="e">
        <f aca="true">INDIRECT( ADDRESS(CELL("строка",BG511)-BW511+BV511,69)) * CL511</f>
        <v>#VALUE!</v>
      </c>
      <c r="CC511" s="175" t="e">
        <f aca="true">INDIRECT( ADDRESS(CELL("строка",BG511)-BW511+BV511,61)) *CI511</f>
        <v>#VALUE!</v>
      </c>
      <c r="CD511" s="176" t="e">
        <f aca="false">BZ511-CA511</f>
        <v>#VALUE!</v>
      </c>
      <c r="CE511" s="187" t="e">
        <f aca="false">CB511-CC511</f>
        <v>#VALUE!</v>
      </c>
      <c r="CI511" s="178" t="n">
        <f aca="false">$CI$7</f>
        <v>0.1</v>
      </c>
      <c r="CL511" s="23" t="n">
        <f aca="false">CL507</f>
        <v>0.25</v>
      </c>
    </row>
    <row r="512" customFormat="false" ht="13.25" hidden="false" customHeight="true" outlineLevel="0" collapsed="false">
      <c r="A512" s="151" t="s">
        <v>607</v>
      </c>
      <c r="B512" s="152" t="n">
        <v>7.8</v>
      </c>
      <c r="C512" s="152" t="n">
        <v>764.8</v>
      </c>
      <c r="D512" s="153" t="n">
        <v>59</v>
      </c>
      <c r="E512" s="154" t="s">
        <v>107</v>
      </c>
      <c r="F512" s="153" t="n">
        <v>12</v>
      </c>
      <c r="G512" s="115" t="n">
        <v>0.25</v>
      </c>
      <c r="H512" s="116" t="n">
        <f aca="false">RANDBETWEEN(80,100)/100</f>
        <v>0.89</v>
      </c>
      <c r="I512" s="117"/>
      <c r="J512" s="118"/>
      <c r="K512" s="119"/>
      <c r="L512" s="118"/>
      <c r="M512" s="179"/>
      <c r="Q512" s="151" t="s">
        <v>607</v>
      </c>
      <c r="R512" s="152" t="n">
        <v>-6.5</v>
      </c>
      <c r="S512" s="152" t="n">
        <v>768</v>
      </c>
      <c r="T512" s="153" t="n">
        <v>82</v>
      </c>
      <c r="U512" s="154" t="s">
        <v>78</v>
      </c>
      <c r="V512" s="153" t="n">
        <v>1</v>
      </c>
      <c r="W512" s="115" t="n">
        <v>0.25</v>
      </c>
      <c r="X512" s="116" t="n">
        <f aca="false">RANDBETWEEN(80,100)/100</f>
        <v>0.83</v>
      </c>
      <c r="Y512" s="117"/>
      <c r="Z512" s="118"/>
      <c r="AA512" s="119"/>
      <c r="AB512" s="123"/>
      <c r="AC512" s="124"/>
      <c r="AG512" s="186"/>
      <c r="BO512" s="202"/>
      <c r="BT512" s="82" t="s">
        <v>79</v>
      </c>
      <c r="BU512" s="158"/>
      <c r="BV512" s="140" t="n">
        <f aca="false">QUOTIENT(BW512,$BW$5)</f>
        <v>126</v>
      </c>
      <c r="BW512" s="17" t="n">
        <v>504</v>
      </c>
      <c r="BX512" s="141" t="n">
        <f aca="false">DATE(2023,2,(1-QUOTIENT(BW512,$BW$5)))</f>
        <v>44832</v>
      </c>
      <c r="BY512" s="190" t="s">
        <v>80</v>
      </c>
      <c r="BZ512" s="143" t="e">
        <f aca="true">INDIRECT( ADDRESS(CELL("строка",BG512)-BW512+BV512,68)) * CL512</f>
        <v>#VALUE!</v>
      </c>
      <c r="CA512" s="144" t="e">
        <f aca="true">INDIRECT( ADDRESS(CELL("строка",BG512)-BW512+BV512,59)) *CI512</f>
        <v>#VALUE!</v>
      </c>
      <c r="CB512" s="145" t="e">
        <f aca="true">INDIRECT( ADDRESS(CELL("строка",BG512)-BW512+BV512,69)) * CL512</f>
        <v>#VALUE!</v>
      </c>
      <c r="CC512" s="146" t="e">
        <f aca="true">INDIRECT( ADDRESS(CELL("строка",BG512)-BW512+BV512,61)) *CI512</f>
        <v>#VALUE!</v>
      </c>
      <c r="CD512" s="147" t="e">
        <f aca="false">BZ512-CA512</f>
        <v>#VALUE!</v>
      </c>
      <c r="CE512" s="188" t="e">
        <f aca="false">CB512-CC512</f>
        <v>#VALUE!</v>
      </c>
      <c r="CI512" s="22" t="n">
        <f aca="false">$CI$4</f>
        <v>0.2</v>
      </c>
      <c r="CL512" s="23" t="n">
        <f aca="false">CL508</f>
        <v>0.25</v>
      </c>
    </row>
    <row r="513" customFormat="false" ht="13.25" hidden="false" customHeight="true" outlineLevel="0" collapsed="false">
      <c r="A513" s="151" t="s">
        <v>608</v>
      </c>
      <c r="B513" s="152" t="n">
        <v>6.5</v>
      </c>
      <c r="C513" s="152" t="n">
        <v>764.7</v>
      </c>
      <c r="D513" s="153" t="n">
        <v>64</v>
      </c>
      <c r="E513" s="154" t="s">
        <v>107</v>
      </c>
      <c r="F513" s="153" t="n">
        <v>10.5</v>
      </c>
      <c r="G513" s="115" t="n">
        <v>0.25</v>
      </c>
      <c r="H513" s="116" t="n">
        <f aca="false">RANDBETWEEN(80,100)/100</f>
        <v>0.96</v>
      </c>
      <c r="I513" s="117"/>
      <c r="J513" s="118"/>
      <c r="K513" s="119"/>
      <c r="L513" s="118"/>
      <c r="M513" s="179"/>
      <c r="Q513" s="151" t="s">
        <v>608</v>
      </c>
      <c r="R513" s="152" t="n">
        <v>-8.2</v>
      </c>
      <c r="S513" s="152" t="n">
        <v>768.3</v>
      </c>
      <c r="T513" s="153" t="n">
        <v>84</v>
      </c>
      <c r="U513" s="154" t="s">
        <v>107</v>
      </c>
      <c r="V513" s="153" t="n">
        <v>1</v>
      </c>
      <c r="W513" s="115" t="n">
        <v>0.25</v>
      </c>
      <c r="X513" s="116" t="n">
        <f aca="false">RANDBETWEEN(80,100)/100</f>
        <v>0.99</v>
      </c>
      <c r="Y513" s="117"/>
      <c r="Z513" s="118"/>
      <c r="AA513" s="119"/>
      <c r="AB513" s="123"/>
      <c r="AC513" s="124"/>
      <c r="AG513" s="186"/>
      <c r="BO513" s="202"/>
      <c r="BT513" s="82"/>
      <c r="BU513" s="158"/>
      <c r="BV513" s="140" t="n">
        <f aca="false">QUOTIENT(BW513,$BW$5)</f>
        <v>126</v>
      </c>
      <c r="BW513" s="17" t="n">
        <v>505</v>
      </c>
      <c r="BX513" s="141"/>
      <c r="BY513" s="191" t="s">
        <v>84</v>
      </c>
      <c r="BZ513" s="160" t="e">
        <f aca="true">INDIRECT( ADDRESS(CELL("строка",BG513)-BW513+BV513,68)) * CL513</f>
        <v>#VALUE!</v>
      </c>
      <c r="CA513" s="161" t="e">
        <f aca="true">INDIRECT( ADDRESS(CELL("строка",BG513)-BW513+BV513,59)) *CI513</f>
        <v>#VALUE!</v>
      </c>
      <c r="CB513" s="162" t="e">
        <f aca="true">INDIRECT( ADDRESS(CELL("строка",BG513)-BW513+BV513,69)) * CL513</f>
        <v>#VALUE!</v>
      </c>
      <c r="CC513" s="163" t="e">
        <f aca="true">INDIRECT( ADDRESS(CELL("строка",BG513)-BW513+BV513,61)) *CI513</f>
        <v>#VALUE!</v>
      </c>
      <c r="CD513" s="164" t="e">
        <f aca="false">BZ513-CA513</f>
        <v>#VALUE!</v>
      </c>
      <c r="CE513" s="189" t="e">
        <f aca="false">CB513-CC513</f>
        <v>#VALUE!</v>
      </c>
      <c r="CI513" s="22" t="n">
        <f aca="false">$CI$5</f>
        <v>0.3</v>
      </c>
      <c r="CL513" s="23" t="n">
        <f aca="false">CL509</f>
        <v>0.25</v>
      </c>
    </row>
    <row r="514" customFormat="false" ht="13.25" hidden="false" customHeight="true" outlineLevel="0" collapsed="false">
      <c r="A514" s="151" t="s">
        <v>609</v>
      </c>
      <c r="B514" s="152" t="n">
        <v>2.6</v>
      </c>
      <c r="C514" s="152" t="n">
        <v>764.8</v>
      </c>
      <c r="D514" s="153" t="n">
        <v>79</v>
      </c>
      <c r="E514" s="154" t="s">
        <v>107</v>
      </c>
      <c r="F514" s="153" t="n">
        <v>9</v>
      </c>
      <c r="G514" s="182" t="s">
        <v>110</v>
      </c>
      <c r="H514" s="116" t="n">
        <f aca="false">RANDBETWEEN(80,100)/100</f>
        <v>0.86</v>
      </c>
      <c r="I514" s="117"/>
      <c r="J514" s="118"/>
      <c r="K514" s="119"/>
      <c r="L514" s="118"/>
      <c r="M514" s="179"/>
      <c r="Q514" s="151" t="s">
        <v>609</v>
      </c>
      <c r="R514" s="152" t="n">
        <v>-12</v>
      </c>
      <c r="S514" s="152" t="n">
        <v>768.1</v>
      </c>
      <c r="T514" s="153" t="n">
        <v>84</v>
      </c>
      <c r="U514" s="154" t="s">
        <v>107</v>
      </c>
      <c r="V514" s="153" t="n">
        <v>1</v>
      </c>
      <c r="W514" s="115" t="n">
        <v>0.75</v>
      </c>
      <c r="X514" s="116" t="n">
        <f aca="false">RANDBETWEEN(80,100)/100</f>
        <v>0.81</v>
      </c>
      <c r="Y514" s="117"/>
      <c r="Z514" s="118"/>
      <c r="AA514" s="119"/>
      <c r="AB514" s="123"/>
      <c r="AC514" s="124"/>
      <c r="AG514" s="186"/>
      <c r="BO514" s="202"/>
      <c r="BT514" s="82"/>
      <c r="BU514" s="158"/>
      <c r="BV514" s="140" t="n">
        <f aca="false">QUOTIENT(BW514,$BW$5)</f>
        <v>126</v>
      </c>
      <c r="BW514" s="17" t="n">
        <v>506</v>
      </c>
      <c r="BX514" s="141"/>
      <c r="BY514" s="191" t="s">
        <v>58</v>
      </c>
      <c r="BZ514" s="160" t="e">
        <f aca="true">INDIRECT( ADDRESS(CELL("строка",BG514)-BW514+BV514,68)) * CL514</f>
        <v>#VALUE!</v>
      </c>
      <c r="CA514" s="161" t="e">
        <f aca="true">INDIRECT( ADDRESS(CELL("строка",BG514)-BW514+BV514,59)) *CI514</f>
        <v>#VALUE!</v>
      </c>
      <c r="CB514" s="162" t="e">
        <f aca="true">INDIRECT( ADDRESS(CELL("строка",BG514)-BW514+BV514,69)) * CL514</f>
        <v>#VALUE!</v>
      </c>
      <c r="CC514" s="163" t="e">
        <f aca="true">INDIRECT( ADDRESS(CELL("строка",BG514)-BW514+BV514,61)) *CI514</f>
        <v>#VALUE!</v>
      </c>
      <c r="CD514" s="164" t="e">
        <f aca="false">BZ514-CA514</f>
        <v>#VALUE!</v>
      </c>
      <c r="CE514" s="189" t="e">
        <f aca="false">CB514-CC514</f>
        <v>#VALUE!</v>
      </c>
      <c r="CI514" s="22" t="n">
        <f aca="false">$CI$6</f>
        <v>0.4</v>
      </c>
      <c r="CL514" s="23" t="n">
        <f aca="false">CL510</f>
        <v>0.25</v>
      </c>
    </row>
    <row r="515" customFormat="false" ht="13.25" hidden="false" customHeight="true" outlineLevel="0" collapsed="false">
      <c r="A515" s="151" t="s">
        <v>610</v>
      </c>
      <c r="B515" s="152" t="n">
        <v>2.6</v>
      </c>
      <c r="C515" s="152" t="n">
        <v>764.7</v>
      </c>
      <c r="D515" s="153" t="n">
        <v>81</v>
      </c>
      <c r="E515" s="154" t="s">
        <v>107</v>
      </c>
      <c r="F515" s="153" t="n">
        <v>9</v>
      </c>
      <c r="G515" s="115" t="n">
        <v>0.75</v>
      </c>
      <c r="H515" s="116" t="n">
        <f aca="false">RANDBETWEEN(80,100)/100</f>
        <v>0.95</v>
      </c>
      <c r="I515" s="117"/>
      <c r="J515" s="118"/>
      <c r="K515" s="119"/>
      <c r="L515" s="118"/>
      <c r="M515" s="179"/>
      <c r="Q515" s="151" t="s">
        <v>610</v>
      </c>
      <c r="R515" s="152" t="n">
        <v>-11.9</v>
      </c>
      <c r="S515" s="152" t="n">
        <v>767.8</v>
      </c>
      <c r="T515" s="153" t="n">
        <v>87</v>
      </c>
      <c r="U515" s="154" t="n">
        <v>0</v>
      </c>
      <c r="V515" s="153" t="n">
        <v>0</v>
      </c>
      <c r="W515" s="115" t="n">
        <v>0</v>
      </c>
      <c r="X515" s="116" t="n">
        <f aca="false">RANDBETWEEN(80,100)/100</f>
        <v>0.86</v>
      </c>
      <c r="Y515" s="117"/>
      <c r="Z515" s="118"/>
      <c r="AA515" s="119"/>
      <c r="AB515" s="123"/>
      <c r="AC515" s="124"/>
      <c r="AG515" s="186"/>
      <c r="BO515" s="202"/>
      <c r="BT515" s="82" t="e">
        <f aca="false">IF(SUM(CD512:CD515) &gt; 0,0,(SUM(CD512:CD515))/(-$BM$10*1000))</f>
        <v>#VALUE!</v>
      </c>
      <c r="BU515" s="158" t="e">
        <f aca="false">IF(SUM(CE512:CE515) &gt; 0,0,(SUM(CE512:CE515))/(-$BM$10*1000))</f>
        <v>#VALUE!</v>
      </c>
      <c r="BV515" s="140" t="n">
        <f aca="false">QUOTIENT(BW515,$BW$5)</f>
        <v>126</v>
      </c>
      <c r="BW515" s="17" t="n">
        <v>507</v>
      </c>
      <c r="BX515" s="141"/>
      <c r="BY515" s="192" t="s">
        <v>75</v>
      </c>
      <c r="BZ515" s="172" t="e">
        <f aca="true">INDIRECT( ADDRESS(CELL("строка",BG515)-BW515+BV515,68)) * CL515</f>
        <v>#VALUE!</v>
      </c>
      <c r="CA515" s="173" t="e">
        <f aca="true">INDIRECT( ADDRESS(CELL("строка",BG515)-BW515+BV515,59)) * CI515</f>
        <v>#VALUE!</v>
      </c>
      <c r="CB515" s="174" t="e">
        <f aca="true">INDIRECT( ADDRESS(CELL("строка",BG515)-BW515+BV515,69)) * CL515</f>
        <v>#VALUE!</v>
      </c>
      <c r="CC515" s="175" t="e">
        <f aca="true">INDIRECT( ADDRESS(CELL("строка",BG515)-BW515+BV515,61)) *CI515</f>
        <v>#VALUE!</v>
      </c>
      <c r="CD515" s="176" t="e">
        <f aca="false">BZ515-CA515</f>
        <v>#VALUE!</v>
      </c>
      <c r="CE515" s="187" t="e">
        <f aca="false">CB515-CC515</f>
        <v>#VALUE!</v>
      </c>
      <c r="CI515" s="178" t="n">
        <f aca="false">$CI$7</f>
        <v>0.1</v>
      </c>
      <c r="CL515" s="23" t="n">
        <f aca="false">CL511</f>
        <v>0.25</v>
      </c>
    </row>
    <row r="516" customFormat="false" ht="13.25" hidden="false" customHeight="true" outlineLevel="0" collapsed="false">
      <c r="A516" s="151" t="s">
        <v>611</v>
      </c>
      <c r="B516" s="152" t="n">
        <v>1.9</v>
      </c>
      <c r="C516" s="152" t="n">
        <v>765.1</v>
      </c>
      <c r="D516" s="153" t="n">
        <v>84</v>
      </c>
      <c r="E516" s="154" t="s">
        <v>83</v>
      </c>
      <c r="F516" s="153" t="n">
        <v>6</v>
      </c>
      <c r="G516" s="115" t="n">
        <v>0.25</v>
      </c>
      <c r="H516" s="116" t="n">
        <f aca="false">RANDBETWEEN(80,100)/100</f>
        <v>0.92</v>
      </c>
      <c r="I516" s="117"/>
      <c r="J516" s="118"/>
      <c r="K516" s="119"/>
      <c r="L516" s="118"/>
      <c r="M516" s="179"/>
      <c r="Q516" s="151" t="s">
        <v>611</v>
      </c>
      <c r="R516" s="152" t="n">
        <v>-11.1</v>
      </c>
      <c r="S516" s="152" t="n">
        <v>768.2</v>
      </c>
      <c r="T516" s="153" t="n">
        <v>87</v>
      </c>
      <c r="U516" s="154" t="n">
        <v>0</v>
      </c>
      <c r="V516" s="153" t="n">
        <v>0</v>
      </c>
      <c r="W516" s="115" t="n">
        <v>0</v>
      </c>
      <c r="X516" s="116" t="n">
        <f aca="false">RANDBETWEEN(80,100)/100</f>
        <v>0.92</v>
      </c>
      <c r="Y516" s="117"/>
      <c r="Z516" s="118"/>
      <c r="AA516" s="119"/>
      <c r="AB516" s="123"/>
      <c r="AC516" s="124"/>
      <c r="AG516" s="186"/>
      <c r="BO516" s="202"/>
      <c r="BT516" s="82" t="s">
        <v>79</v>
      </c>
      <c r="BU516" s="158"/>
      <c r="BV516" s="140" t="n">
        <f aca="false">QUOTIENT(BW516,$BW$5)</f>
        <v>127</v>
      </c>
      <c r="BW516" s="17" t="n">
        <v>508</v>
      </c>
      <c r="BX516" s="141" t="n">
        <f aca="false">DATE(2023,2,(1-QUOTIENT(BW516,$BW$5)))</f>
        <v>44831</v>
      </c>
      <c r="BY516" s="190" t="s">
        <v>80</v>
      </c>
      <c r="BZ516" s="143" t="e">
        <f aca="true">INDIRECT( ADDRESS(CELL("строка",BG516)-BW516+BV516,68)) * CL516</f>
        <v>#VALUE!</v>
      </c>
      <c r="CA516" s="144" t="e">
        <f aca="true">INDIRECT( ADDRESS(CELL("строка",BG516)-BW516+BV516,59)) *CI516</f>
        <v>#VALUE!</v>
      </c>
      <c r="CB516" s="145" t="e">
        <f aca="true">INDIRECT( ADDRESS(CELL("строка",BG516)-BW516+BV516,69)) * CL516</f>
        <v>#VALUE!</v>
      </c>
      <c r="CC516" s="146" t="e">
        <f aca="true">INDIRECT( ADDRESS(CELL("строка",BG516)-BW516+BV516,61)) *CI516</f>
        <v>#VALUE!</v>
      </c>
      <c r="CD516" s="147" t="e">
        <f aca="false">BZ516-CA516</f>
        <v>#VALUE!</v>
      </c>
      <c r="CE516" s="188" t="e">
        <f aca="false">CB516-CC516</f>
        <v>#VALUE!</v>
      </c>
      <c r="CI516" s="22" t="n">
        <f aca="false">$CI$4</f>
        <v>0.2</v>
      </c>
      <c r="CL516" s="23" t="n">
        <f aca="false">CL512</f>
        <v>0.25</v>
      </c>
    </row>
    <row r="517" customFormat="false" ht="13.25" hidden="false" customHeight="true" outlineLevel="0" collapsed="false">
      <c r="A517" s="151" t="s">
        <v>612</v>
      </c>
      <c r="B517" s="152" t="n">
        <v>1.2</v>
      </c>
      <c r="C517" s="152" t="n">
        <v>765.3</v>
      </c>
      <c r="D517" s="153" t="n">
        <v>85</v>
      </c>
      <c r="E517" s="154" t="s">
        <v>83</v>
      </c>
      <c r="F517" s="153" t="n">
        <v>9</v>
      </c>
      <c r="G517" s="115" t="n">
        <v>0.05</v>
      </c>
      <c r="H517" s="116" t="n">
        <f aca="false">RANDBETWEEN(80,100)/100</f>
        <v>0.97</v>
      </c>
      <c r="I517" s="117"/>
      <c r="J517" s="118"/>
      <c r="K517" s="119"/>
      <c r="L517" s="118"/>
      <c r="M517" s="179"/>
      <c r="Q517" s="151" t="s">
        <v>612</v>
      </c>
      <c r="R517" s="152" t="n">
        <v>-9.3</v>
      </c>
      <c r="S517" s="152" t="n">
        <v>768</v>
      </c>
      <c r="T517" s="153" t="n">
        <v>89</v>
      </c>
      <c r="U517" s="154" t="n">
        <v>0</v>
      </c>
      <c r="V517" s="153" t="n">
        <v>0</v>
      </c>
      <c r="W517" s="115" t="n">
        <v>0</v>
      </c>
      <c r="X517" s="116" t="n">
        <f aca="false">RANDBETWEEN(80,100)/100</f>
        <v>0.86</v>
      </c>
      <c r="Y517" s="117"/>
      <c r="Z517" s="118"/>
      <c r="AA517" s="119"/>
      <c r="AB517" s="123"/>
      <c r="AC517" s="124"/>
      <c r="AG517" s="186"/>
      <c r="BO517" s="202"/>
      <c r="BT517" s="82"/>
      <c r="BU517" s="158"/>
      <c r="BV517" s="140" t="n">
        <f aca="false">QUOTIENT(BW517,$BW$5)</f>
        <v>127</v>
      </c>
      <c r="BW517" s="17" t="n">
        <v>509</v>
      </c>
      <c r="BX517" s="141"/>
      <c r="BY517" s="191" t="s">
        <v>84</v>
      </c>
      <c r="BZ517" s="160" t="e">
        <f aca="true">INDIRECT( ADDRESS(CELL("строка",BG517)-BW517+BV517,68)) * CL517</f>
        <v>#VALUE!</v>
      </c>
      <c r="CA517" s="161" t="e">
        <f aca="true">INDIRECT( ADDRESS(CELL("строка",BG517)-BW517+BV517,59)) *CI517</f>
        <v>#VALUE!</v>
      </c>
      <c r="CB517" s="162" t="e">
        <f aca="true">INDIRECT( ADDRESS(CELL("строка",BG517)-BW517+BV517,69)) * CL517</f>
        <v>#VALUE!</v>
      </c>
      <c r="CC517" s="163" t="e">
        <f aca="true">INDIRECT( ADDRESS(CELL("строка",BG517)-BW517+BV517,61)) *CI517</f>
        <v>#VALUE!</v>
      </c>
      <c r="CD517" s="164" t="e">
        <f aca="false">BZ517-CA517</f>
        <v>#VALUE!</v>
      </c>
      <c r="CE517" s="189" t="e">
        <f aca="false">CB517-CC517</f>
        <v>#VALUE!</v>
      </c>
      <c r="CI517" s="22" t="n">
        <f aca="false">$CI$5</f>
        <v>0.3</v>
      </c>
      <c r="CL517" s="23" t="n">
        <f aca="false">CL513</f>
        <v>0.25</v>
      </c>
    </row>
    <row r="518" customFormat="false" ht="13.25" hidden="false" customHeight="true" outlineLevel="0" collapsed="false">
      <c r="A518" s="151" t="s">
        <v>613</v>
      </c>
      <c r="B518" s="152" t="n">
        <v>1.8</v>
      </c>
      <c r="C518" s="152" t="n">
        <v>765.7</v>
      </c>
      <c r="D518" s="153" t="n">
        <v>83</v>
      </c>
      <c r="E518" s="154" t="s">
        <v>83</v>
      </c>
      <c r="F518" s="153" t="n">
        <v>9</v>
      </c>
      <c r="G518" s="115" t="n">
        <v>0.25</v>
      </c>
      <c r="H518" s="116" t="n">
        <f aca="false">RANDBETWEEN(80,100)/100</f>
        <v>1</v>
      </c>
      <c r="I518" s="117" t="n">
        <v>0.378877314814815</v>
      </c>
      <c r="J518" s="118" t="n">
        <v>0.378877314814815</v>
      </c>
      <c r="K518" s="119" t="n">
        <f aca="false">(J518 * 24) * $B$3 * $F$3 * (1 - 0.7*AVERAGE(G518:G525)) * AVERAGE(H518:H525)</f>
        <v>4903.8564453125</v>
      </c>
      <c r="L518" s="118" t="n">
        <f aca="false">IF(AVERAGE(F518:F525)&gt; $J$3, $B$4*$F$4*AVERAGE(F518:F525)/$B$5*24*AVERAGE(H518:H525), $B$4*$F$4*AVERAGE(F518:F525)/$B$5*24*AVERAGE(H518:H525) * 0.2)</f>
        <v>51750</v>
      </c>
      <c r="M518" s="179" t="n">
        <f aca="false">K518+L518</f>
        <v>56653.8564453125</v>
      </c>
      <c r="Q518" s="151" t="s">
        <v>613</v>
      </c>
      <c r="R518" s="152" t="n">
        <v>-8.8</v>
      </c>
      <c r="S518" s="152" t="n">
        <v>767.9</v>
      </c>
      <c r="T518" s="153" t="n">
        <v>88</v>
      </c>
      <c r="U518" s="154" t="s">
        <v>78</v>
      </c>
      <c r="V518" s="153" t="n">
        <v>1</v>
      </c>
      <c r="W518" s="115" t="n">
        <v>0.25</v>
      </c>
      <c r="X518" s="116" t="n">
        <f aca="false">RANDBETWEEN(80,100)/100</f>
        <v>0.93</v>
      </c>
      <c r="Y518" s="117" t="n">
        <v>0.314884259259259</v>
      </c>
      <c r="Z518" s="118" t="n">
        <v>0.314884259259259</v>
      </c>
      <c r="AA518" s="119" t="n">
        <f aca="false">(Z518 * 24) * $B$3 * $F$3 * (1 - 0.7 * AVERAGE(W518:W525)) * AVERAGE(X518:X525)</f>
        <v>3430.22316666667</v>
      </c>
      <c r="AB518" s="123" t="n">
        <f aca="false">IF(AVERAGE(V518:V525)&gt; $J$3, $B$4*$F$4*AVERAGE(V518:V525)/$B$5*24*AVERAGE(X518:X525), $B$4*$F$4*AVERAGE(V518:V525)/$B$5*24*AVERAGE(X518:X525) * 0.2)</f>
        <v>1566.4</v>
      </c>
      <c r="AC518" s="124" t="n">
        <f aca="false">AA518+AB518</f>
        <v>4996.62316666667</v>
      </c>
      <c r="AG518" s="186"/>
      <c r="BO518" s="202"/>
      <c r="BT518" s="82"/>
      <c r="BU518" s="158"/>
      <c r="BV518" s="140" t="n">
        <f aca="false">QUOTIENT(BW518,$BW$5)</f>
        <v>127</v>
      </c>
      <c r="BW518" s="17" t="n">
        <v>510</v>
      </c>
      <c r="BX518" s="141"/>
      <c r="BY518" s="191" t="s">
        <v>58</v>
      </c>
      <c r="BZ518" s="160" t="e">
        <f aca="true">INDIRECT( ADDRESS(CELL("строка",BG518)-BW518+BV518,68)) * CL518</f>
        <v>#VALUE!</v>
      </c>
      <c r="CA518" s="161" t="e">
        <f aca="true">INDIRECT( ADDRESS(CELL("строка",BG518)-BW518+BV518,59)) *CI518</f>
        <v>#VALUE!</v>
      </c>
      <c r="CB518" s="162" t="e">
        <f aca="true">INDIRECT( ADDRESS(CELL("строка",BG518)-BW518+BV518,69)) * CL518</f>
        <v>#VALUE!</v>
      </c>
      <c r="CC518" s="163" t="e">
        <f aca="true">INDIRECT( ADDRESS(CELL("строка",BG518)-BW518+BV518,61)) *CI518</f>
        <v>#VALUE!</v>
      </c>
      <c r="CD518" s="164" t="e">
        <f aca="false">BZ518-CA518</f>
        <v>#VALUE!</v>
      </c>
      <c r="CE518" s="189" t="e">
        <f aca="false">CB518-CC518</f>
        <v>#VALUE!</v>
      </c>
      <c r="CI518" s="22" t="n">
        <f aca="false">$CI$6</f>
        <v>0.4</v>
      </c>
      <c r="CL518" s="23" t="n">
        <f aca="false">CL514</f>
        <v>0.25</v>
      </c>
    </row>
    <row r="519" customFormat="false" ht="13.25" hidden="false" customHeight="true" outlineLevel="0" collapsed="false">
      <c r="A519" s="151" t="s">
        <v>614</v>
      </c>
      <c r="B519" s="152" t="n">
        <v>3.3</v>
      </c>
      <c r="C519" s="152" t="n">
        <v>765.8</v>
      </c>
      <c r="D519" s="153" t="n">
        <v>83</v>
      </c>
      <c r="E519" s="154" t="s">
        <v>83</v>
      </c>
      <c r="F519" s="153" t="n">
        <v>9</v>
      </c>
      <c r="G519" s="115" t="n">
        <v>0.25</v>
      </c>
      <c r="H519" s="116" t="n">
        <f aca="false">RANDBETWEEN(80,100)/100</f>
        <v>0.95</v>
      </c>
      <c r="I519" s="117"/>
      <c r="J519" s="118"/>
      <c r="K519" s="119"/>
      <c r="L519" s="118"/>
      <c r="M519" s="179"/>
      <c r="Q519" s="151" t="s">
        <v>614</v>
      </c>
      <c r="R519" s="152" t="n">
        <v>-8.1</v>
      </c>
      <c r="S519" s="152" t="n">
        <v>767.9</v>
      </c>
      <c r="T519" s="153" t="n">
        <v>85</v>
      </c>
      <c r="U519" s="154" t="s">
        <v>78</v>
      </c>
      <c r="V519" s="153" t="n">
        <v>1</v>
      </c>
      <c r="W519" s="182" t="s">
        <v>110</v>
      </c>
      <c r="X519" s="116" t="n">
        <f aca="false">RANDBETWEEN(80,100)/100</f>
        <v>0.8</v>
      </c>
      <c r="Y519" s="117"/>
      <c r="Z519" s="118"/>
      <c r="AA519" s="119"/>
      <c r="AB519" s="123"/>
      <c r="AC519" s="124"/>
      <c r="AG519" s="186"/>
      <c r="BO519" s="202"/>
      <c r="BT519" s="82" t="e">
        <f aca="false">IF(SUM(CD516:CD519) &gt; 0,0,(SUM(CD516:CD519))/(-$BM$10*1000))</f>
        <v>#VALUE!</v>
      </c>
      <c r="BU519" s="158" t="e">
        <f aca="false">IF(SUM(CE516:CE519) &gt; 0,0,(SUM(CE516:CE519))/(-$BM$10*1000))</f>
        <v>#VALUE!</v>
      </c>
      <c r="BV519" s="140" t="n">
        <f aca="false">QUOTIENT(BW519,$BW$5)</f>
        <v>127</v>
      </c>
      <c r="BW519" s="17" t="n">
        <v>511</v>
      </c>
      <c r="BX519" s="141"/>
      <c r="BY519" s="192" t="s">
        <v>75</v>
      </c>
      <c r="BZ519" s="172" t="e">
        <f aca="true">INDIRECT( ADDRESS(CELL("строка",BG519)-BW519+BV519,68)) * CL519</f>
        <v>#VALUE!</v>
      </c>
      <c r="CA519" s="173" t="e">
        <f aca="true">INDIRECT( ADDRESS(CELL("строка",BG519)-BW519+BV519,59)) * CI519</f>
        <v>#VALUE!</v>
      </c>
      <c r="CB519" s="174" t="e">
        <f aca="true">INDIRECT( ADDRESS(CELL("строка",BG519)-BW519+BV519,69)) * CL519</f>
        <v>#VALUE!</v>
      </c>
      <c r="CC519" s="175" t="e">
        <f aca="true">INDIRECT( ADDRESS(CELL("строка",BG519)-BW519+BV519,61)) *CI519</f>
        <v>#VALUE!</v>
      </c>
      <c r="CD519" s="176" t="e">
        <f aca="false">BZ519-CA519</f>
        <v>#VALUE!</v>
      </c>
      <c r="CE519" s="187" t="e">
        <f aca="false">CB519-CC519</f>
        <v>#VALUE!</v>
      </c>
      <c r="CI519" s="178" t="n">
        <f aca="false">$CI$7</f>
        <v>0.1</v>
      </c>
      <c r="CL519" s="23" t="n">
        <f aca="false">CL515</f>
        <v>0.25</v>
      </c>
    </row>
    <row r="520" customFormat="false" ht="13.25" hidden="false" customHeight="true" outlineLevel="0" collapsed="false">
      <c r="A520" s="151" t="s">
        <v>615</v>
      </c>
      <c r="B520" s="152" t="n">
        <v>7.8</v>
      </c>
      <c r="C520" s="152" t="n">
        <v>765.1</v>
      </c>
      <c r="D520" s="153" t="n">
        <v>74</v>
      </c>
      <c r="E520" s="154" t="s">
        <v>107</v>
      </c>
      <c r="F520" s="153" t="n">
        <v>7.5</v>
      </c>
      <c r="G520" s="115" t="n">
        <v>0.95</v>
      </c>
      <c r="H520" s="116" t="n">
        <f aca="false">RANDBETWEEN(80,100)/100</f>
        <v>0.83</v>
      </c>
      <c r="I520" s="117"/>
      <c r="J520" s="118"/>
      <c r="K520" s="119"/>
      <c r="L520" s="118"/>
      <c r="M520" s="179"/>
      <c r="Q520" s="151" t="s">
        <v>615</v>
      </c>
      <c r="R520" s="152" t="n">
        <v>-6</v>
      </c>
      <c r="S520" s="152" t="n">
        <v>767.7</v>
      </c>
      <c r="T520" s="153" t="n">
        <v>80</v>
      </c>
      <c r="U520" s="154" t="s">
        <v>107</v>
      </c>
      <c r="V520" s="153" t="n">
        <v>1</v>
      </c>
      <c r="W520" s="115" t="n">
        <v>0.95</v>
      </c>
      <c r="X520" s="116" t="n">
        <f aca="false">RANDBETWEEN(80,100)/100</f>
        <v>0.84</v>
      </c>
      <c r="Y520" s="117"/>
      <c r="Z520" s="118"/>
      <c r="AA520" s="119"/>
      <c r="AB520" s="123"/>
      <c r="AC520" s="124"/>
      <c r="AG520" s="186"/>
      <c r="BO520" s="202"/>
      <c r="BT520" s="82" t="s">
        <v>79</v>
      </c>
      <c r="BU520" s="158"/>
      <c r="BV520" s="140" t="n">
        <f aca="false">QUOTIENT(BW520,$BW$5)</f>
        <v>128</v>
      </c>
      <c r="BW520" s="17" t="n">
        <v>512</v>
      </c>
      <c r="BX520" s="141" t="n">
        <f aca="false">DATE(2023,2,(1-QUOTIENT(BW520,$BW$5)))</f>
        <v>44830</v>
      </c>
      <c r="BY520" s="190" t="s">
        <v>80</v>
      </c>
      <c r="BZ520" s="143" t="e">
        <f aca="true">INDIRECT( ADDRESS(CELL("строка",BG520)-BW520+BV520,68)) * CL520</f>
        <v>#VALUE!</v>
      </c>
      <c r="CA520" s="144" t="e">
        <f aca="true">INDIRECT( ADDRESS(CELL("строка",BG520)-BW520+BV520,59)) *CI520</f>
        <v>#VALUE!</v>
      </c>
      <c r="CB520" s="145" t="e">
        <f aca="true">INDIRECT( ADDRESS(CELL("строка",BG520)-BW520+BV520,69)) * CL520</f>
        <v>#VALUE!</v>
      </c>
      <c r="CC520" s="146" t="e">
        <f aca="true">INDIRECT( ADDRESS(CELL("строка",BG520)-BW520+BV520,61)) *CI520</f>
        <v>#VALUE!</v>
      </c>
      <c r="CD520" s="147" t="e">
        <f aca="false">BZ520-CA520</f>
        <v>#VALUE!</v>
      </c>
      <c r="CE520" s="188" t="e">
        <f aca="false">CB520-CC520</f>
        <v>#VALUE!</v>
      </c>
      <c r="CI520" s="22" t="n">
        <f aca="false">$CI$4</f>
        <v>0.2</v>
      </c>
      <c r="CL520" s="23" t="n">
        <f aca="false">CL516</f>
        <v>0.25</v>
      </c>
    </row>
    <row r="521" customFormat="false" ht="13.25" hidden="false" customHeight="true" outlineLevel="0" collapsed="false">
      <c r="A521" s="151" t="s">
        <v>616</v>
      </c>
      <c r="B521" s="152" t="n">
        <v>6.4</v>
      </c>
      <c r="C521" s="152" t="n">
        <v>765.4</v>
      </c>
      <c r="D521" s="153" t="n">
        <v>79</v>
      </c>
      <c r="E521" s="154" t="s">
        <v>107</v>
      </c>
      <c r="F521" s="153" t="n">
        <v>12</v>
      </c>
      <c r="G521" s="115" t="n">
        <v>0.9</v>
      </c>
      <c r="H521" s="116" t="n">
        <f aca="false">RANDBETWEEN(80,100)/100</f>
        <v>0.96</v>
      </c>
      <c r="I521" s="117"/>
      <c r="J521" s="118"/>
      <c r="K521" s="119"/>
      <c r="L521" s="118"/>
      <c r="M521" s="179"/>
      <c r="Q521" s="151" t="s">
        <v>616</v>
      </c>
      <c r="R521" s="152" t="n">
        <v>-6.3</v>
      </c>
      <c r="S521" s="152" t="n">
        <v>767.8</v>
      </c>
      <c r="T521" s="153" t="n">
        <v>80</v>
      </c>
      <c r="U521" s="154" t="s">
        <v>78</v>
      </c>
      <c r="V521" s="153" t="n">
        <v>2</v>
      </c>
      <c r="W521" s="115" t="n">
        <v>0.95</v>
      </c>
      <c r="X521" s="116" t="n">
        <f aca="false">RANDBETWEEN(80,100)/100</f>
        <v>0.98</v>
      </c>
      <c r="Y521" s="117"/>
      <c r="Z521" s="118"/>
      <c r="AA521" s="119"/>
      <c r="AB521" s="123"/>
      <c r="AC521" s="124"/>
      <c r="AG521" s="186"/>
      <c r="BO521" s="202"/>
      <c r="BT521" s="82"/>
      <c r="BU521" s="158"/>
      <c r="BV521" s="140" t="n">
        <f aca="false">QUOTIENT(BW521,$BW$5)</f>
        <v>128</v>
      </c>
      <c r="BW521" s="17" t="n">
        <v>513</v>
      </c>
      <c r="BX521" s="141"/>
      <c r="BY521" s="191" t="s">
        <v>84</v>
      </c>
      <c r="BZ521" s="160" t="e">
        <f aca="true">INDIRECT( ADDRESS(CELL("строка",BG521)-BW521+BV521,68)) * CL521</f>
        <v>#VALUE!</v>
      </c>
      <c r="CA521" s="161" t="e">
        <f aca="true">INDIRECT( ADDRESS(CELL("строка",BG521)-BW521+BV521,59)) *CI521</f>
        <v>#VALUE!</v>
      </c>
      <c r="CB521" s="162" t="e">
        <f aca="true">INDIRECT( ADDRESS(CELL("строка",BG521)-BW521+BV521,69)) * CL521</f>
        <v>#VALUE!</v>
      </c>
      <c r="CC521" s="163" t="e">
        <f aca="true">INDIRECT( ADDRESS(CELL("строка",BG521)-BW521+BV521,61)) *CI521</f>
        <v>#VALUE!</v>
      </c>
      <c r="CD521" s="164" t="e">
        <f aca="false">BZ521-CA521</f>
        <v>#VALUE!</v>
      </c>
      <c r="CE521" s="189" t="e">
        <f aca="false">CB521-CC521</f>
        <v>#VALUE!</v>
      </c>
      <c r="CI521" s="22" t="n">
        <f aca="false">$CI$5</f>
        <v>0.3</v>
      </c>
      <c r="CL521" s="23" t="n">
        <f aca="false">CL517</f>
        <v>0.25</v>
      </c>
    </row>
    <row r="522" customFormat="false" ht="13.25" hidden="false" customHeight="true" outlineLevel="0" collapsed="false">
      <c r="A522" s="151" t="s">
        <v>617</v>
      </c>
      <c r="B522" s="152" t="n">
        <v>4.2</v>
      </c>
      <c r="C522" s="152" t="n">
        <v>765.8</v>
      </c>
      <c r="D522" s="153" t="n">
        <v>96</v>
      </c>
      <c r="E522" s="154" t="s">
        <v>83</v>
      </c>
      <c r="F522" s="153" t="n">
        <v>9</v>
      </c>
      <c r="G522" s="115" t="n">
        <v>0.9</v>
      </c>
      <c r="H522" s="116" t="n">
        <f aca="false">RANDBETWEEN(80,100)/100</f>
        <v>0.96</v>
      </c>
      <c r="I522" s="117"/>
      <c r="J522" s="118"/>
      <c r="K522" s="119"/>
      <c r="L522" s="118"/>
      <c r="M522" s="179"/>
      <c r="Q522" s="151" t="s">
        <v>617</v>
      </c>
      <c r="R522" s="152" t="n">
        <v>-5.8</v>
      </c>
      <c r="S522" s="152" t="n">
        <v>767.4</v>
      </c>
      <c r="T522" s="153" t="n">
        <v>84</v>
      </c>
      <c r="U522" s="154" t="s">
        <v>78</v>
      </c>
      <c r="V522" s="153" t="n">
        <v>1</v>
      </c>
      <c r="W522" s="115" t="n">
        <v>0.9</v>
      </c>
      <c r="X522" s="116" t="n">
        <f aca="false">RANDBETWEEN(80,100)/100</f>
        <v>0.84</v>
      </c>
      <c r="Y522" s="117"/>
      <c r="Z522" s="118"/>
      <c r="AA522" s="119"/>
      <c r="AB522" s="123"/>
      <c r="AC522" s="124"/>
      <c r="AG522" s="186"/>
      <c r="BO522" s="202"/>
      <c r="BT522" s="82"/>
      <c r="BU522" s="158"/>
      <c r="BV522" s="140" t="n">
        <f aca="false">QUOTIENT(BW522,$BW$5)</f>
        <v>128</v>
      </c>
      <c r="BW522" s="17" t="n">
        <v>514</v>
      </c>
      <c r="BX522" s="141"/>
      <c r="BY522" s="191" t="s">
        <v>58</v>
      </c>
      <c r="BZ522" s="160" t="e">
        <f aca="true">INDIRECT( ADDRESS(CELL("строка",BG522)-BW522+BV522,68)) * CL522</f>
        <v>#VALUE!</v>
      </c>
      <c r="CA522" s="161" t="e">
        <f aca="true">INDIRECT( ADDRESS(CELL("строка",BG522)-BW522+BV522,59)) *CI522</f>
        <v>#VALUE!</v>
      </c>
      <c r="CB522" s="162" t="e">
        <f aca="true">INDIRECT( ADDRESS(CELL("строка",BG522)-BW522+BV522,69)) * CL522</f>
        <v>#VALUE!</v>
      </c>
      <c r="CC522" s="163" t="e">
        <f aca="true">INDIRECT( ADDRESS(CELL("строка",BG522)-BW522+BV522,61)) *CI522</f>
        <v>#VALUE!</v>
      </c>
      <c r="CD522" s="164" t="e">
        <f aca="false">BZ522-CA522</f>
        <v>#VALUE!</v>
      </c>
      <c r="CE522" s="189" t="e">
        <f aca="false">CB522-CC522</f>
        <v>#VALUE!</v>
      </c>
      <c r="CI522" s="22" t="n">
        <f aca="false">$CI$6</f>
        <v>0.4</v>
      </c>
      <c r="CL522" s="23" t="n">
        <f aca="false">CL518</f>
        <v>0.25</v>
      </c>
    </row>
    <row r="523" customFormat="false" ht="13.25" hidden="false" customHeight="true" outlineLevel="0" collapsed="false">
      <c r="A523" s="151" t="s">
        <v>618</v>
      </c>
      <c r="B523" s="152" t="n">
        <v>4.1</v>
      </c>
      <c r="C523" s="152" t="n">
        <v>764.8</v>
      </c>
      <c r="D523" s="153" t="n">
        <v>99</v>
      </c>
      <c r="E523" s="154" t="s">
        <v>83</v>
      </c>
      <c r="F523" s="153" t="n">
        <v>7.5</v>
      </c>
      <c r="G523" s="115" t="n">
        <v>0.9</v>
      </c>
      <c r="H523" s="116" t="n">
        <f aca="false">RANDBETWEEN(80,100)/100</f>
        <v>0.89</v>
      </c>
      <c r="I523" s="117"/>
      <c r="J523" s="118"/>
      <c r="K523" s="119"/>
      <c r="L523" s="118"/>
      <c r="M523" s="179"/>
      <c r="Q523" s="151" t="s">
        <v>618</v>
      </c>
      <c r="R523" s="152" t="n">
        <v>-5.4</v>
      </c>
      <c r="S523" s="152" t="n">
        <v>766.7</v>
      </c>
      <c r="T523" s="153" t="n">
        <v>90</v>
      </c>
      <c r="U523" s="154" t="s">
        <v>78</v>
      </c>
      <c r="V523" s="153" t="n">
        <v>1</v>
      </c>
      <c r="W523" s="115" t="n">
        <v>0.9</v>
      </c>
      <c r="X523" s="116" t="n">
        <f aca="false">RANDBETWEEN(80,100)/100</f>
        <v>0.95</v>
      </c>
      <c r="Y523" s="117"/>
      <c r="Z523" s="118"/>
      <c r="AA523" s="119"/>
      <c r="AB523" s="123"/>
      <c r="AC523" s="124"/>
      <c r="AG523" s="186"/>
      <c r="BO523" s="202"/>
      <c r="BT523" s="82" t="e">
        <f aca="false">IF(SUM(CD520:CD523) &gt; 0,0,(SUM(CD520:CD523))/(-$BM$10*1000))</f>
        <v>#VALUE!</v>
      </c>
      <c r="BU523" s="158" t="e">
        <f aca="false">IF(SUM(CE520:CE523) &gt; 0,0,(SUM(CE520:CE523))/(-$BM$10*1000))</f>
        <v>#VALUE!</v>
      </c>
      <c r="BV523" s="140" t="n">
        <f aca="false">QUOTIENT(BW523,$BW$5)</f>
        <v>128</v>
      </c>
      <c r="BW523" s="17" t="n">
        <v>515</v>
      </c>
      <c r="BX523" s="141"/>
      <c r="BY523" s="192" t="s">
        <v>75</v>
      </c>
      <c r="BZ523" s="172" t="e">
        <f aca="true">INDIRECT( ADDRESS(CELL("строка",BG523)-BW523+BV523,68)) * CL523</f>
        <v>#VALUE!</v>
      </c>
      <c r="CA523" s="173" t="e">
        <f aca="true">INDIRECT( ADDRESS(CELL("строка",BG523)-BW523+BV523,59)) * CI523</f>
        <v>#VALUE!</v>
      </c>
      <c r="CB523" s="174" t="e">
        <f aca="true">INDIRECT( ADDRESS(CELL("строка",BG523)-BW523+BV523,69)) * CL523</f>
        <v>#VALUE!</v>
      </c>
      <c r="CC523" s="175" t="e">
        <f aca="true">INDIRECT( ADDRESS(CELL("строка",BG523)-BW523+BV523,61)) *CI523</f>
        <v>#VALUE!</v>
      </c>
      <c r="CD523" s="176" t="e">
        <f aca="false">BZ523-CA523</f>
        <v>#VALUE!</v>
      </c>
      <c r="CE523" s="187" t="e">
        <f aca="false">CB523-CC523</f>
        <v>#VALUE!</v>
      </c>
      <c r="CI523" s="178" t="n">
        <f aca="false">$CI$7</f>
        <v>0.1</v>
      </c>
      <c r="CL523" s="23" t="n">
        <f aca="false">CL519</f>
        <v>0.25</v>
      </c>
    </row>
    <row r="524" customFormat="false" ht="13.25" hidden="false" customHeight="true" outlineLevel="0" collapsed="false">
      <c r="A524" s="151" t="s">
        <v>619</v>
      </c>
      <c r="B524" s="152" t="n">
        <v>4.8</v>
      </c>
      <c r="C524" s="152" t="n">
        <v>765.1</v>
      </c>
      <c r="D524" s="153" t="n">
        <v>99</v>
      </c>
      <c r="E524" s="154" t="s">
        <v>83</v>
      </c>
      <c r="F524" s="153" t="n">
        <v>9</v>
      </c>
      <c r="G524" s="115" t="n">
        <v>0.9</v>
      </c>
      <c r="H524" s="116" t="n">
        <f aca="false">RANDBETWEEN(80,100)/100</f>
        <v>0.98</v>
      </c>
      <c r="I524" s="117"/>
      <c r="J524" s="118"/>
      <c r="K524" s="119"/>
      <c r="L524" s="118"/>
      <c r="M524" s="179"/>
      <c r="Q524" s="151" t="s">
        <v>619</v>
      </c>
      <c r="R524" s="152" t="n">
        <v>-4.5</v>
      </c>
      <c r="S524" s="152" t="n">
        <v>766.7</v>
      </c>
      <c r="T524" s="153" t="n">
        <v>88</v>
      </c>
      <c r="U524" s="154" t="s">
        <v>78</v>
      </c>
      <c r="V524" s="153" t="n">
        <v>2</v>
      </c>
      <c r="W524" s="115" t="n">
        <v>0.9</v>
      </c>
      <c r="X524" s="116" t="n">
        <f aca="false">RANDBETWEEN(80,100)/100</f>
        <v>0.89</v>
      </c>
      <c r="Y524" s="117"/>
      <c r="Z524" s="118"/>
      <c r="AA524" s="119"/>
      <c r="AB524" s="123"/>
      <c r="AC524" s="124"/>
      <c r="AG524" s="186"/>
      <c r="BO524" s="202"/>
      <c r="BT524" s="82" t="s">
        <v>79</v>
      </c>
      <c r="BU524" s="158"/>
      <c r="BV524" s="140" t="n">
        <f aca="false">QUOTIENT(BW524,$BW$5)</f>
        <v>129</v>
      </c>
      <c r="BW524" s="17" t="n">
        <v>516</v>
      </c>
      <c r="BX524" s="141" t="n">
        <f aca="false">DATE(2023,2,(1-QUOTIENT(BW524,$BW$5)))</f>
        <v>44829</v>
      </c>
      <c r="BY524" s="190" t="s">
        <v>80</v>
      </c>
      <c r="BZ524" s="143" t="e">
        <f aca="true">INDIRECT( ADDRESS(CELL("строка",BG524)-BW524+BV524,68)) * CL524</f>
        <v>#VALUE!</v>
      </c>
      <c r="CA524" s="144" t="e">
        <f aca="true">INDIRECT( ADDRESS(CELL("строка",BG524)-BW524+BV524,59)) *CI524</f>
        <v>#VALUE!</v>
      </c>
      <c r="CB524" s="145" t="e">
        <f aca="true">INDIRECT( ADDRESS(CELL("строка",BG524)-BW524+BV524,69)) * CL524</f>
        <v>#VALUE!</v>
      </c>
      <c r="CC524" s="146" t="e">
        <f aca="true">INDIRECT( ADDRESS(CELL("строка",BG524)-BW524+BV524,61)) *CI524</f>
        <v>#VALUE!</v>
      </c>
      <c r="CD524" s="147" t="e">
        <f aca="false">BZ524-CA524</f>
        <v>#VALUE!</v>
      </c>
      <c r="CE524" s="188" t="e">
        <f aca="false">CB524-CC524</f>
        <v>#VALUE!</v>
      </c>
      <c r="CI524" s="22" t="n">
        <f aca="false">$CI$4</f>
        <v>0.2</v>
      </c>
      <c r="CL524" s="23" t="n">
        <f aca="false">CL520</f>
        <v>0.25</v>
      </c>
    </row>
    <row r="525" customFormat="false" ht="13.25" hidden="false" customHeight="true" outlineLevel="0" collapsed="false">
      <c r="A525" s="151" t="s">
        <v>620</v>
      </c>
      <c r="B525" s="152" t="n">
        <v>5</v>
      </c>
      <c r="C525" s="152" t="n">
        <v>765.3</v>
      </c>
      <c r="D525" s="153" t="n">
        <v>100</v>
      </c>
      <c r="E525" s="154" t="s">
        <v>83</v>
      </c>
      <c r="F525" s="153" t="n">
        <v>6</v>
      </c>
      <c r="G525" s="115" t="n">
        <v>0.9</v>
      </c>
      <c r="H525" s="116" t="n">
        <f aca="false">RANDBETWEEN(80,100)/100</f>
        <v>0.93</v>
      </c>
      <c r="I525" s="117"/>
      <c r="J525" s="118"/>
      <c r="K525" s="119"/>
      <c r="L525" s="118"/>
      <c r="M525" s="179"/>
      <c r="Q525" s="151" t="s">
        <v>620</v>
      </c>
      <c r="R525" s="152" t="n">
        <v>-4.6</v>
      </c>
      <c r="S525" s="152" t="n">
        <v>766.6</v>
      </c>
      <c r="T525" s="153" t="n">
        <v>89</v>
      </c>
      <c r="U525" s="154" t="s">
        <v>78</v>
      </c>
      <c r="V525" s="153" t="n">
        <v>2</v>
      </c>
      <c r="W525" s="115" t="n">
        <v>0.9</v>
      </c>
      <c r="X525" s="116" t="n">
        <f aca="false">RANDBETWEEN(80,100)/100</f>
        <v>0.89</v>
      </c>
      <c r="Y525" s="117"/>
      <c r="Z525" s="118"/>
      <c r="AA525" s="119"/>
      <c r="AB525" s="123"/>
      <c r="AC525" s="124"/>
      <c r="AG525" s="186"/>
      <c r="BO525" s="202"/>
      <c r="BT525" s="82"/>
      <c r="BU525" s="158"/>
      <c r="BV525" s="140" t="n">
        <f aca="false">QUOTIENT(BW525,$BW$5)</f>
        <v>129</v>
      </c>
      <c r="BW525" s="17" t="n">
        <v>517</v>
      </c>
      <c r="BX525" s="141"/>
      <c r="BY525" s="191" t="s">
        <v>84</v>
      </c>
      <c r="BZ525" s="160" t="e">
        <f aca="true">INDIRECT( ADDRESS(CELL("строка",BG525)-BW525+BV525,68)) * CL525</f>
        <v>#VALUE!</v>
      </c>
      <c r="CA525" s="161" t="e">
        <f aca="true">INDIRECT( ADDRESS(CELL("строка",BG525)-BW525+BV525,59)) *CI525</f>
        <v>#VALUE!</v>
      </c>
      <c r="CB525" s="162" t="e">
        <f aca="true">INDIRECT( ADDRESS(CELL("строка",BG525)-BW525+BV525,69)) * CL525</f>
        <v>#VALUE!</v>
      </c>
      <c r="CC525" s="163" t="e">
        <f aca="true">INDIRECT( ADDRESS(CELL("строка",BG525)-BW525+BV525,61)) *CI525</f>
        <v>#VALUE!</v>
      </c>
      <c r="CD525" s="164" t="e">
        <f aca="false">BZ525-CA525</f>
        <v>#VALUE!</v>
      </c>
      <c r="CE525" s="189" t="e">
        <f aca="false">CB525-CC525</f>
        <v>#VALUE!</v>
      </c>
      <c r="CI525" s="22" t="n">
        <f aca="false">$CI$5</f>
        <v>0.3</v>
      </c>
      <c r="CL525" s="23" t="n">
        <f aca="false">CL521</f>
        <v>0.25</v>
      </c>
    </row>
    <row r="526" customFormat="false" ht="13.25" hidden="false" customHeight="true" outlineLevel="0" collapsed="false">
      <c r="A526" s="151" t="s">
        <v>621</v>
      </c>
      <c r="B526" s="152" t="n">
        <v>5</v>
      </c>
      <c r="C526" s="152" t="n">
        <v>765.4</v>
      </c>
      <c r="D526" s="153" t="n">
        <v>100</v>
      </c>
      <c r="E526" s="154" t="s">
        <v>83</v>
      </c>
      <c r="F526" s="153" t="n">
        <v>7.5</v>
      </c>
      <c r="G526" s="115" t="n">
        <v>0.9</v>
      </c>
      <c r="H526" s="116" t="n">
        <f aca="false">RANDBETWEEN(80,100)/100</f>
        <v>0.85</v>
      </c>
      <c r="I526" s="117" t="n">
        <v>0.380069444444444</v>
      </c>
      <c r="J526" s="118" t="n">
        <v>0.380069444444444</v>
      </c>
      <c r="K526" s="119" t="n">
        <f aca="false">(J526 * 24) * $B$3 * $F$3 * (1 - 0.7*AVERAGE(G526:G533)) * AVERAGE(H526:H533)</f>
        <v>3690.580725</v>
      </c>
      <c r="L526" s="118" t="n">
        <f aca="false">IF(AVERAGE(F526:F533)&gt; $J$3, $B$4*$F$4*AVERAGE(F526:F533)/$B$5*24*AVERAGE(H526:H533), $B$4*$F$4*AVERAGE(F526:F533)/$B$5*24*AVERAGE(H526:H533) * 0.2)</f>
        <v>30618</v>
      </c>
      <c r="M526" s="179" t="n">
        <f aca="false">K526+L526</f>
        <v>34308.580725</v>
      </c>
      <c r="Q526" s="151" t="s">
        <v>621</v>
      </c>
      <c r="R526" s="152" t="n">
        <v>-5</v>
      </c>
      <c r="S526" s="152" t="n">
        <v>766.3</v>
      </c>
      <c r="T526" s="153" t="n">
        <v>89</v>
      </c>
      <c r="U526" s="154" t="s">
        <v>78</v>
      </c>
      <c r="V526" s="153" t="n">
        <v>2</v>
      </c>
      <c r="W526" s="115" t="n">
        <v>0.9</v>
      </c>
      <c r="X526" s="116" t="n">
        <f aca="false">RANDBETWEEN(80,100)/100</f>
        <v>0.93</v>
      </c>
      <c r="Y526" s="117" t="n">
        <v>0.316828703703704</v>
      </c>
      <c r="Z526" s="118" t="n">
        <v>0.316828703703704</v>
      </c>
      <c r="AA526" s="119" t="n">
        <f aca="false">(Z526 * 24) * $B$3 * $F$3 * (1 - 0.7 * AVERAGE(W526:W533)) * AVERAGE(X526:X533)</f>
        <v>2979.43178333333</v>
      </c>
      <c r="AB526" s="123" t="n">
        <f aca="false">IF(AVERAGE(V526:V533)&gt; $J$3, $B$4*$F$4*AVERAGE(V526:V533)/$B$5*24*AVERAGE(X526:X533), $B$4*$F$4*AVERAGE(V526:V533)/$B$5*24*AVERAGE(X526:X533) * 0.2)</f>
        <v>1976.8</v>
      </c>
      <c r="AC526" s="124" t="n">
        <f aca="false">AA526+AB526</f>
        <v>4956.23178333333</v>
      </c>
      <c r="AG526" s="186"/>
      <c r="BO526" s="202"/>
      <c r="BT526" s="82"/>
      <c r="BU526" s="158"/>
      <c r="BV526" s="140" t="n">
        <f aca="false">QUOTIENT(BW526,$BW$5)</f>
        <v>129</v>
      </c>
      <c r="BW526" s="17" t="n">
        <v>518</v>
      </c>
      <c r="BX526" s="141"/>
      <c r="BY526" s="191" t="s">
        <v>58</v>
      </c>
      <c r="BZ526" s="160" t="e">
        <f aca="true">INDIRECT( ADDRESS(CELL("строка",BG526)-BW526+BV526,68)) * CL526</f>
        <v>#VALUE!</v>
      </c>
      <c r="CA526" s="161" t="e">
        <f aca="true">INDIRECT( ADDRESS(CELL("строка",BG526)-BW526+BV526,59)) *CI526</f>
        <v>#VALUE!</v>
      </c>
      <c r="CB526" s="162" t="e">
        <f aca="true">INDIRECT( ADDRESS(CELL("строка",BG526)-BW526+BV526,69)) * CL526</f>
        <v>#VALUE!</v>
      </c>
      <c r="CC526" s="163" t="e">
        <f aca="true">INDIRECT( ADDRESS(CELL("строка",BG526)-BW526+BV526,61)) *CI526</f>
        <v>#VALUE!</v>
      </c>
      <c r="CD526" s="164" t="e">
        <f aca="false">BZ526-CA526</f>
        <v>#VALUE!</v>
      </c>
      <c r="CE526" s="189" t="e">
        <f aca="false">CB526-CC526</f>
        <v>#VALUE!</v>
      </c>
      <c r="CI526" s="22" t="n">
        <f aca="false">$CI$6</f>
        <v>0.4</v>
      </c>
      <c r="CL526" s="23" t="n">
        <f aca="false">CL522</f>
        <v>0.25</v>
      </c>
    </row>
    <row r="527" customFormat="false" ht="13.25" hidden="false" customHeight="true" outlineLevel="0" collapsed="false">
      <c r="A527" s="151" t="s">
        <v>622</v>
      </c>
      <c r="B527" s="152" t="n">
        <v>5</v>
      </c>
      <c r="C527" s="152" t="n">
        <v>766</v>
      </c>
      <c r="D527" s="153" t="n">
        <v>100</v>
      </c>
      <c r="E527" s="154" t="s">
        <v>83</v>
      </c>
      <c r="F527" s="153" t="n">
        <v>6</v>
      </c>
      <c r="G527" s="115" t="n">
        <v>0.9</v>
      </c>
      <c r="H527" s="116" t="n">
        <f aca="false">RANDBETWEEN(80,100)/100</f>
        <v>0.93</v>
      </c>
      <c r="I527" s="117"/>
      <c r="J527" s="118"/>
      <c r="K527" s="119"/>
      <c r="L527" s="118"/>
      <c r="M527" s="179"/>
      <c r="Q527" s="151" t="s">
        <v>622</v>
      </c>
      <c r="R527" s="152" t="n">
        <v>-4.8</v>
      </c>
      <c r="S527" s="152" t="n">
        <v>766</v>
      </c>
      <c r="T527" s="153" t="n">
        <v>90</v>
      </c>
      <c r="U527" s="154" t="s">
        <v>78</v>
      </c>
      <c r="V527" s="153" t="n">
        <v>1</v>
      </c>
      <c r="W527" s="115" t="n">
        <v>0.9</v>
      </c>
      <c r="X527" s="116" t="n">
        <f aca="false">RANDBETWEEN(80,100)/100</f>
        <v>0.81</v>
      </c>
      <c r="Y527" s="117"/>
      <c r="Z527" s="118"/>
      <c r="AA527" s="119"/>
      <c r="AB527" s="123"/>
      <c r="AC527" s="124"/>
      <c r="AG527" s="186"/>
      <c r="BO527" s="202"/>
      <c r="BT527" s="82" t="e">
        <f aca="false">IF(SUM(CD524:CD527) &gt; 0,0,(SUM(CD524:CD527))/(-$BM$10*1000))</f>
        <v>#VALUE!</v>
      </c>
      <c r="BU527" s="158" t="e">
        <f aca="false">IF(SUM(CE524:CE527) &gt; 0,0,(SUM(CE524:CE527))/(-$BM$10*1000))</f>
        <v>#VALUE!</v>
      </c>
      <c r="BV527" s="140" t="n">
        <f aca="false">QUOTIENT(BW527,$BW$5)</f>
        <v>129</v>
      </c>
      <c r="BW527" s="17" t="n">
        <v>519</v>
      </c>
      <c r="BX527" s="141"/>
      <c r="BY527" s="192" t="s">
        <v>75</v>
      </c>
      <c r="BZ527" s="172" t="e">
        <f aca="true">INDIRECT( ADDRESS(CELL("строка",BG527)-BW527+BV527,68)) * CL527</f>
        <v>#VALUE!</v>
      </c>
      <c r="CA527" s="173" t="e">
        <f aca="true">INDIRECT( ADDRESS(CELL("строка",BG527)-BW527+BV527,59)) * CI527</f>
        <v>#VALUE!</v>
      </c>
      <c r="CB527" s="174" t="e">
        <f aca="true">INDIRECT( ADDRESS(CELL("строка",BG527)-BW527+BV527,69)) * CL527</f>
        <v>#VALUE!</v>
      </c>
      <c r="CC527" s="175" t="e">
        <f aca="true">INDIRECT( ADDRESS(CELL("строка",BG527)-BW527+BV527,61)) *CI527</f>
        <v>#VALUE!</v>
      </c>
      <c r="CD527" s="176" t="e">
        <f aca="false">BZ527-CA527</f>
        <v>#VALUE!</v>
      </c>
      <c r="CE527" s="187" t="e">
        <f aca="false">CB527-CC527</f>
        <v>#VALUE!</v>
      </c>
      <c r="CI527" s="178" t="n">
        <f aca="false">$CI$7</f>
        <v>0.1</v>
      </c>
      <c r="CL527" s="23" t="n">
        <f aca="false">CL523</f>
        <v>0.25</v>
      </c>
    </row>
    <row r="528" customFormat="false" ht="13.25" hidden="false" customHeight="true" outlineLevel="0" collapsed="false">
      <c r="A528" s="151" t="s">
        <v>623</v>
      </c>
      <c r="B528" s="152" t="n">
        <v>5.6</v>
      </c>
      <c r="C528" s="152" t="n">
        <v>765.9</v>
      </c>
      <c r="D528" s="153" t="n">
        <v>100</v>
      </c>
      <c r="E528" s="154" t="s">
        <v>83</v>
      </c>
      <c r="F528" s="153" t="n">
        <v>6</v>
      </c>
      <c r="G528" s="115" t="n">
        <v>0.9</v>
      </c>
      <c r="H528" s="116" t="n">
        <f aca="false">RANDBETWEEN(80,100)/100</f>
        <v>1</v>
      </c>
      <c r="I528" s="117"/>
      <c r="J528" s="118"/>
      <c r="K528" s="119"/>
      <c r="L528" s="118"/>
      <c r="M528" s="179"/>
      <c r="Q528" s="151" t="s">
        <v>623</v>
      </c>
      <c r="R528" s="152" t="n">
        <v>-4.2</v>
      </c>
      <c r="S528" s="152" t="n">
        <v>765.4</v>
      </c>
      <c r="T528" s="153" t="n">
        <v>84</v>
      </c>
      <c r="U528" s="154" t="s">
        <v>107</v>
      </c>
      <c r="V528" s="153" t="n">
        <v>2</v>
      </c>
      <c r="W528" s="115" t="n">
        <v>0.9</v>
      </c>
      <c r="X528" s="116" t="n">
        <f aca="false">RANDBETWEEN(80,100)/100</f>
        <v>0.91</v>
      </c>
      <c r="Y528" s="117"/>
      <c r="Z528" s="118"/>
      <c r="AA528" s="119"/>
      <c r="AB528" s="123"/>
      <c r="AC528" s="124"/>
      <c r="AG528" s="186"/>
      <c r="BO528" s="202"/>
      <c r="BT528" s="82" t="s">
        <v>79</v>
      </c>
      <c r="BU528" s="158"/>
      <c r="BV528" s="140" t="n">
        <f aca="false">QUOTIENT(BW528,$BW$5)</f>
        <v>130</v>
      </c>
      <c r="BW528" s="17" t="n">
        <v>520</v>
      </c>
      <c r="BX528" s="141" t="n">
        <f aca="false">DATE(2023,2,(1-QUOTIENT(BW528,$BW$5)))</f>
        <v>44828</v>
      </c>
      <c r="BY528" s="190" t="s">
        <v>80</v>
      </c>
      <c r="BZ528" s="143" t="e">
        <f aca="true">INDIRECT( ADDRESS(CELL("строка",BG528)-BW528+BV528,68)) * CL528</f>
        <v>#VALUE!</v>
      </c>
      <c r="CA528" s="144" t="e">
        <f aca="true">INDIRECT( ADDRESS(CELL("строка",BG528)-BW528+BV528,59)) *CI528</f>
        <v>#VALUE!</v>
      </c>
      <c r="CB528" s="145" t="e">
        <f aca="true">INDIRECT( ADDRESS(CELL("строка",BG528)-BW528+BV528,69)) * CL528</f>
        <v>#VALUE!</v>
      </c>
      <c r="CC528" s="146" t="e">
        <f aca="true">INDIRECT( ADDRESS(CELL("строка",BG528)-BW528+BV528,61)) *CI528</f>
        <v>#VALUE!</v>
      </c>
      <c r="CD528" s="147" t="e">
        <f aca="false">BZ528-CA528</f>
        <v>#VALUE!</v>
      </c>
      <c r="CE528" s="188" t="e">
        <f aca="false">CB528-CC528</f>
        <v>#VALUE!</v>
      </c>
      <c r="CI528" s="22" t="n">
        <f aca="false">$CI$4</f>
        <v>0.2</v>
      </c>
      <c r="CL528" s="23" t="n">
        <f aca="false">CL524</f>
        <v>0.25</v>
      </c>
    </row>
    <row r="529" customFormat="false" ht="13.25" hidden="false" customHeight="true" outlineLevel="0" collapsed="false">
      <c r="A529" s="151" t="s">
        <v>624</v>
      </c>
      <c r="B529" s="152" t="n">
        <v>6.3</v>
      </c>
      <c r="C529" s="152" t="n">
        <v>766.5</v>
      </c>
      <c r="D529" s="153" t="n">
        <v>100</v>
      </c>
      <c r="E529" s="154" t="s">
        <v>83</v>
      </c>
      <c r="F529" s="153" t="n">
        <v>6</v>
      </c>
      <c r="G529" s="115" t="n">
        <v>0.9</v>
      </c>
      <c r="H529" s="116" t="n">
        <f aca="false">RANDBETWEEN(80,100)/100</f>
        <v>0.93</v>
      </c>
      <c r="I529" s="117"/>
      <c r="J529" s="118"/>
      <c r="K529" s="119"/>
      <c r="L529" s="118"/>
      <c r="M529" s="179"/>
      <c r="Q529" s="151" t="s">
        <v>624</v>
      </c>
      <c r="R529" s="152" t="n">
        <v>-4.3</v>
      </c>
      <c r="S529" s="152" t="n">
        <v>765.3</v>
      </c>
      <c r="T529" s="153" t="n">
        <v>88</v>
      </c>
      <c r="U529" s="154" t="s">
        <v>78</v>
      </c>
      <c r="V529" s="153" t="n">
        <v>2</v>
      </c>
      <c r="W529" s="115" t="n">
        <v>0.9</v>
      </c>
      <c r="X529" s="116" t="n">
        <f aca="false">RANDBETWEEN(80,100)/100</f>
        <v>0.82</v>
      </c>
      <c r="Y529" s="117"/>
      <c r="Z529" s="118"/>
      <c r="AA529" s="119"/>
      <c r="AB529" s="123"/>
      <c r="AC529" s="124"/>
      <c r="AG529" s="186"/>
      <c r="BO529" s="202"/>
      <c r="BT529" s="82"/>
      <c r="BU529" s="158"/>
      <c r="BV529" s="140" t="n">
        <f aca="false">QUOTIENT(BW529,$BW$5)</f>
        <v>130</v>
      </c>
      <c r="BW529" s="17" t="n">
        <v>521</v>
      </c>
      <c r="BX529" s="141"/>
      <c r="BY529" s="191" t="s">
        <v>84</v>
      </c>
      <c r="BZ529" s="160" t="e">
        <f aca="true">INDIRECT( ADDRESS(CELL("строка",BG529)-BW529+BV529,68)) * CL529</f>
        <v>#VALUE!</v>
      </c>
      <c r="CA529" s="161" t="e">
        <f aca="true">INDIRECT( ADDRESS(CELL("строка",BG529)-BW529+BV529,59)) *CI529</f>
        <v>#VALUE!</v>
      </c>
      <c r="CB529" s="162" t="e">
        <f aca="true">INDIRECT( ADDRESS(CELL("строка",BG529)-BW529+BV529,69)) * CL529</f>
        <v>#VALUE!</v>
      </c>
      <c r="CC529" s="163" t="e">
        <f aca="true">INDIRECT( ADDRESS(CELL("строка",BG529)-BW529+BV529,61)) *CI529</f>
        <v>#VALUE!</v>
      </c>
      <c r="CD529" s="164" t="e">
        <f aca="false">BZ529-CA529</f>
        <v>#VALUE!</v>
      </c>
      <c r="CE529" s="189" t="e">
        <f aca="false">CB529-CC529</f>
        <v>#VALUE!</v>
      </c>
      <c r="CI529" s="22" t="n">
        <f aca="false">$CI$5</f>
        <v>0.3</v>
      </c>
      <c r="CL529" s="23" t="n">
        <f aca="false">CL525</f>
        <v>0.25</v>
      </c>
    </row>
    <row r="530" customFormat="false" ht="13.25" hidden="false" customHeight="true" outlineLevel="0" collapsed="false">
      <c r="A530" s="151" t="s">
        <v>625</v>
      </c>
      <c r="B530" s="152" t="n">
        <v>5.7</v>
      </c>
      <c r="C530" s="152" t="n">
        <v>766.9</v>
      </c>
      <c r="D530" s="153" t="n">
        <v>100</v>
      </c>
      <c r="E530" s="154" t="s">
        <v>83</v>
      </c>
      <c r="F530" s="153" t="n">
        <v>6</v>
      </c>
      <c r="G530" s="115" t="n">
        <v>0.9</v>
      </c>
      <c r="H530" s="116" t="n">
        <f aca="false">RANDBETWEEN(80,100)/100</f>
        <v>0.98</v>
      </c>
      <c r="I530" s="117"/>
      <c r="J530" s="118"/>
      <c r="K530" s="119"/>
      <c r="L530" s="118"/>
      <c r="M530" s="179"/>
      <c r="Q530" s="151" t="s">
        <v>625</v>
      </c>
      <c r="R530" s="152" t="n">
        <v>-4.6</v>
      </c>
      <c r="S530" s="152" t="n">
        <v>764.7</v>
      </c>
      <c r="T530" s="153" t="n">
        <v>93</v>
      </c>
      <c r="U530" s="154" t="s">
        <v>107</v>
      </c>
      <c r="V530" s="153" t="n">
        <v>1</v>
      </c>
      <c r="W530" s="115" t="n">
        <v>0.9</v>
      </c>
      <c r="X530" s="116" t="n">
        <f aca="false">RANDBETWEEN(80,100)/100</f>
        <v>0.87</v>
      </c>
      <c r="Y530" s="117"/>
      <c r="Z530" s="118"/>
      <c r="AA530" s="119"/>
      <c r="AB530" s="123"/>
      <c r="AC530" s="124"/>
      <c r="AG530" s="186"/>
      <c r="BO530" s="202"/>
      <c r="BT530" s="82"/>
      <c r="BU530" s="158"/>
      <c r="BV530" s="140" t="n">
        <f aca="false">QUOTIENT(BW530,$BW$5)</f>
        <v>130</v>
      </c>
      <c r="BW530" s="17" t="n">
        <v>522</v>
      </c>
      <c r="BX530" s="141"/>
      <c r="BY530" s="191" t="s">
        <v>58</v>
      </c>
      <c r="BZ530" s="160" t="e">
        <f aca="true">INDIRECT( ADDRESS(CELL("строка",BG530)-BW530+BV530,68)) * CL530</f>
        <v>#VALUE!</v>
      </c>
      <c r="CA530" s="161" t="e">
        <f aca="true">INDIRECT( ADDRESS(CELL("строка",BG530)-BW530+BV530,59)) *CI530</f>
        <v>#VALUE!</v>
      </c>
      <c r="CB530" s="162" t="e">
        <f aca="true">INDIRECT( ADDRESS(CELL("строка",BG530)-BW530+BV530,69)) * CL530</f>
        <v>#VALUE!</v>
      </c>
      <c r="CC530" s="163" t="e">
        <f aca="true">INDIRECT( ADDRESS(CELL("строка",BG530)-BW530+BV530,61)) *CI530</f>
        <v>#VALUE!</v>
      </c>
      <c r="CD530" s="164" t="e">
        <f aca="false">BZ530-CA530</f>
        <v>#VALUE!</v>
      </c>
      <c r="CE530" s="189" t="e">
        <f aca="false">CB530-CC530</f>
        <v>#VALUE!</v>
      </c>
      <c r="CI530" s="22" t="n">
        <f aca="false">$CI$6</f>
        <v>0.4</v>
      </c>
      <c r="CL530" s="23" t="n">
        <f aca="false">CL526</f>
        <v>0.25</v>
      </c>
    </row>
    <row r="531" customFormat="false" ht="13.25" hidden="false" customHeight="true" outlineLevel="0" collapsed="false">
      <c r="A531" s="151" t="s">
        <v>626</v>
      </c>
      <c r="B531" s="152" t="n">
        <v>6</v>
      </c>
      <c r="C531" s="152" t="n">
        <v>766.3</v>
      </c>
      <c r="D531" s="153" t="n">
        <v>100</v>
      </c>
      <c r="E531" s="154" t="s">
        <v>83</v>
      </c>
      <c r="F531" s="153" t="n">
        <v>4.5</v>
      </c>
      <c r="G531" s="115" t="n">
        <v>0.9</v>
      </c>
      <c r="H531" s="116" t="n">
        <f aca="false">RANDBETWEEN(80,100)/100</f>
        <v>0.83</v>
      </c>
      <c r="I531" s="117"/>
      <c r="J531" s="118"/>
      <c r="K531" s="119"/>
      <c r="L531" s="118"/>
      <c r="M531" s="179"/>
      <c r="Q531" s="151" t="s">
        <v>626</v>
      </c>
      <c r="R531" s="152" t="n">
        <v>-4.3</v>
      </c>
      <c r="S531" s="152" t="n">
        <v>763.8</v>
      </c>
      <c r="T531" s="153" t="n">
        <v>94</v>
      </c>
      <c r="U531" s="154" t="s">
        <v>78</v>
      </c>
      <c r="V531" s="153" t="n">
        <v>2</v>
      </c>
      <c r="W531" s="115" t="n">
        <v>0.9</v>
      </c>
      <c r="X531" s="116" t="n">
        <f aca="false">RANDBETWEEN(80,100)/100</f>
        <v>0.99</v>
      </c>
      <c r="Y531" s="117"/>
      <c r="Z531" s="118"/>
      <c r="AA531" s="119"/>
      <c r="AB531" s="123"/>
      <c r="AC531" s="124"/>
      <c r="AG531" s="186"/>
      <c r="BO531" s="202"/>
      <c r="BT531" s="82" t="e">
        <f aca="false">IF(SUM(CD528:CD531) &gt; 0,0,(SUM(CD528:CD531))/(-$BM$10*1000))</f>
        <v>#VALUE!</v>
      </c>
      <c r="BU531" s="158" t="e">
        <f aca="false">IF(SUM(CE528:CE531) &gt; 0,0,(SUM(CE528:CE531))/(-$BM$10*1000))</f>
        <v>#VALUE!</v>
      </c>
      <c r="BV531" s="140" t="n">
        <f aca="false">QUOTIENT(BW531,$BW$5)</f>
        <v>130</v>
      </c>
      <c r="BW531" s="17" t="n">
        <v>523</v>
      </c>
      <c r="BX531" s="141"/>
      <c r="BY531" s="192" t="s">
        <v>75</v>
      </c>
      <c r="BZ531" s="172" t="e">
        <f aca="true">INDIRECT( ADDRESS(CELL("строка",BG531)-BW531+BV531,68)) * CL531</f>
        <v>#VALUE!</v>
      </c>
      <c r="CA531" s="173" t="e">
        <f aca="true">INDIRECT( ADDRESS(CELL("строка",BG531)-BW531+BV531,59)) * CI531</f>
        <v>#VALUE!</v>
      </c>
      <c r="CB531" s="174" t="e">
        <f aca="true">INDIRECT( ADDRESS(CELL("строка",BG531)-BW531+BV531,69)) * CL531</f>
        <v>#VALUE!</v>
      </c>
      <c r="CC531" s="175" t="e">
        <f aca="true">INDIRECT( ADDRESS(CELL("строка",BG531)-BW531+BV531,61)) *CI531</f>
        <v>#VALUE!</v>
      </c>
      <c r="CD531" s="176" t="e">
        <f aca="false">BZ531-CA531</f>
        <v>#VALUE!</v>
      </c>
      <c r="CE531" s="187" t="e">
        <f aca="false">CB531-CC531</f>
        <v>#VALUE!</v>
      </c>
      <c r="CI531" s="178" t="n">
        <f aca="false">$CI$7</f>
        <v>0.1</v>
      </c>
      <c r="CL531" s="23" t="n">
        <f aca="false">CL527</f>
        <v>0.25</v>
      </c>
    </row>
    <row r="532" customFormat="false" ht="13.25" hidden="false" customHeight="true" outlineLevel="0" collapsed="false">
      <c r="A532" s="151" t="s">
        <v>627</v>
      </c>
      <c r="B532" s="152" t="n">
        <v>6.6</v>
      </c>
      <c r="C532" s="152" t="n">
        <v>766.2</v>
      </c>
      <c r="D532" s="153" t="n">
        <v>100</v>
      </c>
      <c r="E532" s="154" t="s">
        <v>83</v>
      </c>
      <c r="F532" s="153" t="n">
        <v>4.5</v>
      </c>
      <c r="G532" s="115" t="n">
        <v>0.9</v>
      </c>
      <c r="H532" s="116" t="n">
        <f aca="false">RANDBETWEEN(80,100)/100</f>
        <v>0.88</v>
      </c>
      <c r="I532" s="117"/>
      <c r="J532" s="118"/>
      <c r="K532" s="119"/>
      <c r="L532" s="118"/>
      <c r="M532" s="179"/>
      <c r="Q532" s="151" t="s">
        <v>627</v>
      </c>
      <c r="R532" s="152" t="n">
        <v>-3.6</v>
      </c>
      <c r="S532" s="152" t="n">
        <v>763.5</v>
      </c>
      <c r="T532" s="153" t="n">
        <v>94</v>
      </c>
      <c r="U532" s="154" t="s">
        <v>107</v>
      </c>
      <c r="V532" s="153" t="n">
        <v>2</v>
      </c>
      <c r="W532" s="115" t="n">
        <v>0.9</v>
      </c>
      <c r="X532" s="116" t="n">
        <f aca="false">RANDBETWEEN(80,100)/100</f>
        <v>0.84</v>
      </c>
      <c r="Y532" s="117"/>
      <c r="Z532" s="118"/>
      <c r="AA532" s="119"/>
      <c r="AB532" s="123"/>
      <c r="AC532" s="124"/>
      <c r="AG532" s="186"/>
      <c r="BO532" s="202"/>
      <c r="BT532" s="82" t="s">
        <v>79</v>
      </c>
      <c r="BU532" s="158"/>
      <c r="BV532" s="140" t="n">
        <f aca="false">QUOTIENT(BW532,$BW$5)</f>
        <v>131</v>
      </c>
      <c r="BW532" s="17" t="n">
        <v>524</v>
      </c>
      <c r="BX532" s="141" t="n">
        <f aca="false">DATE(2023,2,(1-QUOTIENT(BW532,$BW$5)))</f>
        <v>44827</v>
      </c>
      <c r="BY532" s="190" t="s">
        <v>80</v>
      </c>
      <c r="BZ532" s="143" t="e">
        <f aca="true">INDIRECT( ADDRESS(CELL("строка",BG532)-BW532+BV532,68)) * CL532</f>
        <v>#VALUE!</v>
      </c>
      <c r="CA532" s="144" t="e">
        <f aca="true">INDIRECT( ADDRESS(CELL("строка",BG532)-BW532+BV532,59)) *CI532</f>
        <v>#VALUE!</v>
      </c>
      <c r="CB532" s="145" t="e">
        <f aca="true">INDIRECT( ADDRESS(CELL("строка",BG532)-BW532+BV532,69)) * CL532</f>
        <v>#VALUE!</v>
      </c>
      <c r="CC532" s="146" t="e">
        <f aca="true">INDIRECT( ADDRESS(CELL("строка",BG532)-BW532+BV532,61)) *CI532</f>
        <v>#VALUE!</v>
      </c>
      <c r="CD532" s="147" t="e">
        <f aca="false">BZ532-CA532</f>
        <v>#VALUE!</v>
      </c>
      <c r="CE532" s="188" t="e">
        <f aca="false">CB532-CC532</f>
        <v>#VALUE!</v>
      </c>
      <c r="CI532" s="22" t="n">
        <f aca="false">$CI$4</f>
        <v>0.2</v>
      </c>
      <c r="CL532" s="23" t="n">
        <f aca="false">CL528</f>
        <v>0.25</v>
      </c>
    </row>
    <row r="533" customFormat="false" ht="13.25" hidden="false" customHeight="true" outlineLevel="0" collapsed="false">
      <c r="A533" s="151" t="s">
        <v>628</v>
      </c>
      <c r="B533" s="152" t="n">
        <v>7</v>
      </c>
      <c r="C533" s="152" t="n">
        <v>766</v>
      </c>
      <c r="D533" s="153" t="n">
        <v>100</v>
      </c>
      <c r="E533" s="154" t="s">
        <v>83</v>
      </c>
      <c r="F533" s="153" t="n">
        <v>1.5</v>
      </c>
      <c r="G533" s="115" t="n">
        <v>0.9</v>
      </c>
      <c r="H533" s="116" t="n">
        <f aca="false">RANDBETWEEN(80,100)/100</f>
        <v>0.89</v>
      </c>
      <c r="I533" s="117"/>
      <c r="J533" s="118"/>
      <c r="K533" s="119"/>
      <c r="L533" s="118"/>
      <c r="M533" s="179"/>
      <c r="Q533" s="151" t="s">
        <v>628</v>
      </c>
      <c r="R533" s="152" t="n">
        <v>-3.8</v>
      </c>
      <c r="S533" s="152" t="n">
        <v>763.2</v>
      </c>
      <c r="T533" s="153" t="n">
        <v>91</v>
      </c>
      <c r="U533" s="154" t="s">
        <v>107</v>
      </c>
      <c r="V533" s="153" t="n">
        <v>2</v>
      </c>
      <c r="W533" s="115" t="n">
        <v>0.9</v>
      </c>
      <c r="X533" s="116" t="n">
        <f aca="false">RANDBETWEEN(80,100)/100</f>
        <v>0.89</v>
      </c>
      <c r="Y533" s="117"/>
      <c r="Z533" s="118"/>
      <c r="AA533" s="119"/>
      <c r="AB533" s="123"/>
      <c r="AC533" s="124"/>
      <c r="AG533" s="186"/>
      <c r="BO533" s="202"/>
      <c r="BT533" s="82"/>
      <c r="BU533" s="158"/>
      <c r="BV533" s="140" t="n">
        <f aca="false">QUOTIENT(BW533,$BW$5)</f>
        <v>131</v>
      </c>
      <c r="BW533" s="17" t="n">
        <v>525</v>
      </c>
      <c r="BX533" s="141"/>
      <c r="BY533" s="191" t="s">
        <v>84</v>
      </c>
      <c r="BZ533" s="160" t="e">
        <f aca="true">INDIRECT( ADDRESS(CELL("строка",BG533)-BW533+BV533,68)) * CL533</f>
        <v>#VALUE!</v>
      </c>
      <c r="CA533" s="161" t="e">
        <f aca="true">INDIRECT( ADDRESS(CELL("строка",BG533)-BW533+BV533,59)) *CI533</f>
        <v>#VALUE!</v>
      </c>
      <c r="CB533" s="162" t="e">
        <f aca="true">INDIRECT( ADDRESS(CELL("строка",BG533)-BW533+BV533,69)) * CL533</f>
        <v>#VALUE!</v>
      </c>
      <c r="CC533" s="163" t="e">
        <f aca="true">INDIRECT( ADDRESS(CELL("строка",BG533)-BW533+BV533,61)) *CI533</f>
        <v>#VALUE!</v>
      </c>
      <c r="CD533" s="164" t="e">
        <f aca="false">BZ533-CA533</f>
        <v>#VALUE!</v>
      </c>
      <c r="CE533" s="189" t="e">
        <f aca="false">CB533-CC533</f>
        <v>#VALUE!</v>
      </c>
      <c r="CI533" s="22" t="n">
        <f aca="false">$CI$5</f>
        <v>0.3</v>
      </c>
      <c r="CL533" s="23" t="n">
        <f aca="false">CL529</f>
        <v>0.25</v>
      </c>
    </row>
    <row r="534" customFormat="false" ht="13.25" hidden="false" customHeight="true" outlineLevel="0" collapsed="false">
      <c r="A534" s="151" t="s">
        <v>629</v>
      </c>
      <c r="B534" s="152" t="n">
        <v>6.8</v>
      </c>
      <c r="C534" s="152" t="n">
        <v>765.7</v>
      </c>
      <c r="D534" s="153" t="n">
        <v>100</v>
      </c>
      <c r="E534" s="154" t="s">
        <v>77</v>
      </c>
      <c r="F534" s="153" t="n">
        <v>1.5</v>
      </c>
      <c r="G534" s="115" t="n">
        <v>0.9</v>
      </c>
      <c r="H534" s="116" t="n">
        <f aca="false">RANDBETWEEN(80,100)/100</f>
        <v>0.91</v>
      </c>
      <c r="I534" s="117" t="n">
        <v>0.38130787037037</v>
      </c>
      <c r="J534" s="118" t="n">
        <v>0.38130787037037</v>
      </c>
      <c r="K534" s="119" t="n">
        <f aca="false">(J534 * 24) * $B$3 * $F$3 * (1 - 0.7*AVERAGE(G534:G541)) * AVERAGE(H534:H541)</f>
        <v>3738.15933333333</v>
      </c>
      <c r="L534" s="118" t="n">
        <f aca="false">IF(AVERAGE(F534:F541)&gt; $J$3, $B$4*$F$4*AVERAGE(F534:F541)/$B$5*24*AVERAGE(H534:H541), $B$4*$F$4*AVERAGE(F534:F541)/$B$5*24*AVERAGE(H534:H541) * 0.2)</f>
        <v>2649.6</v>
      </c>
      <c r="M534" s="179" t="n">
        <f aca="false">K534+L534</f>
        <v>6387.75933333333</v>
      </c>
      <c r="Q534" s="151" t="s">
        <v>629</v>
      </c>
      <c r="R534" s="152" t="n">
        <v>-4</v>
      </c>
      <c r="S534" s="152" t="n">
        <v>762.8</v>
      </c>
      <c r="T534" s="153" t="n">
        <v>91</v>
      </c>
      <c r="U534" s="154" t="s">
        <v>107</v>
      </c>
      <c r="V534" s="153" t="n">
        <v>1</v>
      </c>
      <c r="W534" s="115" t="n">
        <v>0.9</v>
      </c>
      <c r="X534" s="116" t="n">
        <f aca="false">RANDBETWEEN(80,100)/100</f>
        <v>0.98</v>
      </c>
      <c r="Y534" s="117" t="n">
        <v>0.318831018518518</v>
      </c>
      <c r="Z534" s="118" t="n">
        <v>0.318831018518518</v>
      </c>
      <c r="AA534" s="119" t="n">
        <f aca="false">(Z534 * 24) * $B$3 * $F$3 * (1 - 0.7 * AVERAGE(W534:W541)) * AVERAGE(X534:X541)</f>
        <v>3057.717</v>
      </c>
      <c r="AB534" s="123" t="n">
        <f aca="false">IF(AVERAGE(V534:V541)&gt; $J$3, $B$4*$F$4*AVERAGE(V534:V541)/$B$5*24*AVERAGE(X534:X541), $B$4*$F$4*AVERAGE(V534:V541)/$B$5*24*AVERAGE(X534:X541) * 0.2)</f>
        <v>1440</v>
      </c>
      <c r="AC534" s="124" t="n">
        <f aca="false">AA534+AB534</f>
        <v>4497.717</v>
      </c>
      <c r="AG534" s="186"/>
      <c r="BO534" s="202"/>
      <c r="BT534" s="82"/>
      <c r="BU534" s="158"/>
      <c r="BV534" s="140" t="n">
        <f aca="false">QUOTIENT(BW534,$BW$5)</f>
        <v>131</v>
      </c>
      <c r="BW534" s="17" t="n">
        <v>526</v>
      </c>
      <c r="BX534" s="141"/>
      <c r="BY534" s="191" t="s">
        <v>58</v>
      </c>
      <c r="BZ534" s="160" t="e">
        <f aca="true">INDIRECT( ADDRESS(CELL("строка",BG534)-BW534+BV534,68)) * CL534</f>
        <v>#VALUE!</v>
      </c>
      <c r="CA534" s="161" t="e">
        <f aca="true">INDIRECT( ADDRESS(CELL("строка",BG534)-BW534+BV534,59)) *CI534</f>
        <v>#VALUE!</v>
      </c>
      <c r="CB534" s="162" t="e">
        <f aca="true">INDIRECT( ADDRESS(CELL("строка",BG534)-BW534+BV534,69)) * CL534</f>
        <v>#VALUE!</v>
      </c>
      <c r="CC534" s="163" t="e">
        <f aca="true">INDIRECT( ADDRESS(CELL("строка",BG534)-BW534+BV534,61)) *CI534</f>
        <v>#VALUE!</v>
      </c>
      <c r="CD534" s="164" t="e">
        <f aca="false">BZ534-CA534</f>
        <v>#VALUE!</v>
      </c>
      <c r="CE534" s="189" t="e">
        <f aca="false">CB534-CC534</f>
        <v>#VALUE!</v>
      </c>
      <c r="CI534" s="22" t="n">
        <f aca="false">$CI$6</f>
        <v>0.4</v>
      </c>
      <c r="CL534" s="23" t="n">
        <f aca="false">CL530</f>
        <v>0.25</v>
      </c>
    </row>
    <row r="535" customFormat="false" ht="13.25" hidden="false" customHeight="true" outlineLevel="0" collapsed="false">
      <c r="A535" s="151" t="s">
        <v>630</v>
      </c>
      <c r="B535" s="152" t="n">
        <v>6.8</v>
      </c>
      <c r="C535" s="152" t="n">
        <v>765.1</v>
      </c>
      <c r="D535" s="153" t="n">
        <v>100</v>
      </c>
      <c r="E535" s="154" t="n">
        <v>0</v>
      </c>
      <c r="F535" s="153" t="n">
        <v>0</v>
      </c>
      <c r="G535" s="115" t="n">
        <v>0.9</v>
      </c>
      <c r="H535" s="116" t="n">
        <f aca="false">RANDBETWEEN(80,100)/100</f>
        <v>0.99</v>
      </c>
      <c r="I535" s="117"/>
      <c r="J535" s="118"/>
      <c r="K535" s="119"/>
      <c r="L535" s="118"/>
      <c r="M535" s="179"/>
      <c r="Q535" s="151" t="s">
        <v>630</v>
      </c>
      <c r="R535" s="152" t="n">
        <v>-3.7</v>
      </c>
      <c r="S535" s="152" t="n">
        <v>762.5</v>
      </c>
      <c r="T535" s="153" t="n">
        <v>91</v>
      </c>
      <c r="U535" s="154" t="s">
        <v>83</v>
      </c>
      <c r="V535" s="153" t="n">
        <v>1</v>
      </c>
      <c r="W535" s="115" t="n">
        <v>0.9</v>
      </c>
      <c r="X535" s="116" t="n">
        <f aca="false">RANDBETWEEN(80,100)/100</f>
        <v>0.95</v>
      </c>
      <c r="Y535" s="117"/>
      <c r="Z535" s="118"/>
      <c r="AA535" s="119"/>
      <c r="AB535" s="123"/>
      <c r="AC535" s="124"/>
      <c r="AG535" s="186"/>
      <c r="BO535" s="202"/>
      <c r="BT535" s="82" t="e">
        <f aca="false">IF(SUM(CD532:CD535) &gt; 0,0,(SUM(CD532:CD535))/(-$BM$10*1000))</f>
        <v>#VALUE!</v>
      </c>
      <c r="BU535" s="158" t="e">
        <f aca="false">IF(SUM(CE532:CE535) &gt; 0,0,(SUM(CE532:CE535))/(-$BM$10*1000))</f>
        <v>#VALUE!</v>
      </c>
      <c r="BV535" s="140" t="n">
        <f aca="false">QUOTIENT(BW535,$BW$5)</f>
        <v>131</v>
      </c>
      <c r="BW535" s="17" t="n">
        <v>527</v>
      </c>
      <c r="BX535" s="141"/>
      <c r="BY535" s="192" t="s">
        <v>75</v>
      </c>
      <c r="BZ535" s="172" t="e">
        <f aca="true">INDIRECT( ADDRESS(CELL("строка",BG535)-BW535+BV535,68)) * CL535</f>
        <v>#VALUE!</v>
      </c>
      <c r="CA535" s="173" t="e">
        <f aca="true">INDIRECT( ADDRESS(CELL("строка",BG535)-BW535+BV535,59)) * CI535</f>
        <v>#VALUE!</v>
      </c>
      <c r="CB535" s="174" t="e">
        <f aca="true">INDIRECT( ADDRESS(CELL("строка",BG535)-BW535+BV535,69)) * CL535</f>
        <v>#VALUE!</v>
      </c>
      <c r="CC535" s="175" t="e">
        <f aca="true">INDIRECT( ADDRESS(CELL("строка",BG535)-BW535+BV535,61)) *CI535</f>
        <v>#VALUE!</v>
      </c>
      <c r="CD535" s="176" t="e">
        <f aca="false">BZ535-CA535</f>
        <v>#VALUE!</v>
      </c>
      <c r="CE535" s="187" t="e">
        <f aca="false">CB535-CC535</f>
        <v>#VALUE!</v>
      </c>
      <c r="CI535" s="178" t="n">
        <f aca="false">$CI$7</f>
        <v>0.1</v>
      </c>
      <c r="CL535" s="23" t="n">
        <f aca="false">CL531</f>
        <v>0.25</v>
      </c>
    </row>
    <row r="536" customFormat="false" ht="13.25" hidden="false" customHeight="true" outlineLevel="0" collapsed="false">
      <c r="A536" s="151" t="s">
        <v>631</v>
      </c>
      <c r="B536" s="152" t="n">
        <v>7</v>
      </c>
      <c r="C536" s="152" t="n">
        <v>764.3</v>
      </c>
      <c r="D536" s="153" t="n">
        <v>100</v>
      </c>
      <c r="E536" s="154" t="s">
        <v>77</v>
      </c>
      <c r="F536" s="153" t="n">
        <v>1.5</v>
      </c>
      <c r="G536" s="115" t="n">
        <v>0.9</v>
      </c>
      <c r="H536" s="116" t="n">
        <f aca="false">RANDBETWEEN(80,100)/100</f>
        <v>0.85</v>
      </c>
      <c r="I536" s="117"/>
      <c r="J536" s="118"/>
      <c r="K536" s="119"/>
      <c r="L536" s="118"/>
      <c r="M536" s="179"/>
      <c r="Q536" s="151" t="s">
        <v>631</v>
      </c>
      <c r="R536" s="152" t="n">
        <v>-2.8</v>
      </c>
      <c r="S536" s="152" t="n">
        <v>762.2</v>
      </c>
      <c r="T536" s="153" t="n">
        <v>87</v>
      </c>
      <c r="U536" s="154" t="s">
        <v>107</v>
      </c>
      <c r="V536" s="153" t="n">
        <v>2</v>
      </c>
      <c r="W536" s="115" t="n">
        <v>0.9</v>
      </c>
      <c r="X536" s="116" t="n">
        <f aca="false">RANDBETWEEN(80,100)/100</f>
        <v>0.9</v>
      </c>
      <c r="Y536" s="117"/>
      <c r="Z536" s="118"/>
      <c r="AA536" s="119"/>
      <c r="AB536" s="123"/>
      <c r="AC536" s="124"/>
      <c r="AG536" s="186"/>
      <c r="BO536" s="202"/>
      <c r="BT536" s="82" t="s">
        <v>79</v>
      </c>
      <c r="BU536" s="158"/>
      <c r="BV536" s="140" t="n">
        <f aca="false">QUOTIENT(BW536,$BW$5)</f>
        <v>132</v>
      </c>
      <c r="BW536" s="17" t="n">
        <v>528</v>
      </c>
      <c r="BX536" s="141" t="n">
        <f aca="false">DATE(2023,2,(1-QUOTIENT(BW536,$BW$5)))</f>
        <v>44826</v>
      </c>
      <c r="BY536" s="190" t="s">
        <v>80</v>
      </c>
      <c r="BZ536" s="143" t="e">
        <f aca="true">INDIRECT( ADDRESS(CELL("строка",BG536)-BW536+BV536,68)) * CL536</f>
        <v>#VALUE!</v>
      </c>
      <c r="CA536" s="144" t="e">
        <f aca="true">INDIRECT( ADDRESS(CELL("строка",BG536)-BW536+BV536,59)) *CI536</f>
        <v>#VALUE!</v>
      </c>
      <c r="CB536" s="145" t="e">
        <f aca="true">INDIRECT( ADDRESS(CELL("строка",BG536)-BW536+BV536,69)) * CL536</f>
        <v>#VALUE!</v>
      </c>
      <c r="CC536" s="146" t="e">
        <f aca="true">INDIRECT( ADDRESS(CELL("строка",BG536)-BW536+BV536,61)) *CI536</f>
        <v>#VALUE!</v>
      </c>
      <c r="CD536" s="147" t="e">
        <f aca="false">BZ536-CA536</f>
        <v>#VALUE!</v>
      </c>
      <c r="CE536" s="188" t="e">
        <f aca="false">CB536-CC536</f>
        <v>#VALUE!</v>
      </c>
      <c r="CI536" s="22" t="n">
        <f aca="false">$CI$4</f>
        <v>0.2</v>
      </c>
      <c r="CL536" s="23" t="n">
        <f aca="false">CL532</f>
        <v>0.25</v>
      </c>
    </row>
    <row r="537" customFormat="false" ht="13.25" hidden="false" customHeight="true" outlineLevel="0" collapsed="false">
      <c r="A537" s="151" t="s">
        <v>632</v>
      </c>
      <c r="B537" s="152" t="n">
        <v>6.9</v>
      </c>
      <c r="C537" s="152" t="n">
        <v>763.7</v>
      </c>
      <c r="D537" s="153" t="n">
        <v>100</v>
      </c>
      <c r="E537" s="154" t="s">
        <v>83</v>
      </c>
      <c r="F537" s="153" t="n">
        <v>3</v>
      </c>
      <c r="G537" s="115" t="n">
        <v>0.9</v>
      </c>
      <c r="H537" s="116" t="n">
        <f aca="false">RANDBETWEEN(80,100)/100</f>
        <v>0.91</v>
      </c>
      <c r="I537" s="117"/>
      <c r="J537" s="118"/>
      <c r="K537" s="119"/>
      <c r="L537" s="118"/>
      <c r="M537" s="179"/>
      <c r="Q537" s="151" t="s">
        <v>632</v>
      </c>
      <c r="R537" s="152" t="n">
        <v>-2.8</v>
      </c>
      <c r="S537" s="152" t="n">
        <v>762.1</v>
      </c>
      <c r="T537" s="153" t="n">
        <v>88</v>
      </c>
      <c r="U537" s="154" t="s">
        <v>107</v>
      </c>
      <c r="V537" s="153" t="n">
        <v>1</v>
      </c>
      <c r="W537" s="115" t="n">
        <v>0.9</v>
      </c>
      <c r="X537" s="116" t="n">
        <f aca="false">RANDBETWEEN(80,100)/100</f>
        <v>0.88</v>
      </c>
      <c r="Y537" s="117"/>
      <c r="Z537" s="118"/>
      <c r="AA537" s="119"/>
      <c r="AB537" s="123"/>
      <c r="AC537" s="124"/>
      <c r="AG537" s="186"/>
      <c r="BO537" s="202"/>
      <c r="BT537" s="82"/>
      <c r="BU537" s="158"/>
      <c r="BV537" s="140" t="n">
        <f aca="false">QUOTIENT(BW537,$BW$5)</f>
        <v>132</v>
      </c>
      <c r="BW537" s="17" t="n">
        <v>529</v>
      </c>
      <c r="BX537" s="141"/>
      <c r="BY537" s="191" t="s">
        <v>84</v>
      </c>
      <c r="BZ537" s="160" t="e">
        <f aca="true">INDIRECT( ADDRESS(CELL("строка",BG537)-BW537+BV537,68)) * CL537</f>
        <v>#VALUE!</v>
      </c>
      <c r="CA537" s="161" t="e">
        <f aca="true">INDIRECT( ADDRESS(CELL("строка",BG537)-BW537+BV537,59)) *CI537</f>
        <v>#VALUE!</v>
      </c>
      <c r="CB537" s="162" t="e">
        <f aca="true">INDIRECT( ADDRESS(CELL("строка",BG537)-BW537+BV537,69)) * CL537</f>
        <v>#VALUE!</v>
      </c>
      <c r="CC537" s="163" t="e">
        <f aca="true">INDIRECT( ADDRESS(CELL("строка",BG537)-BW537+BV537,61)) *CI537</f>
        <v>#VALUE!</v>
      </c>
      <c r="CD537" s="164" t="e">
        <f aca="false">BZ537-CA537</f>
        <v>#VALUE!</v>
      </c>
      <c r="CE537" s="189" t="e">
        <f aca="false">CB537-CC537</f>
        <v>#VALUE!</v>
      </c>
      <c r="CI537" s="22" t="n">
        <f aca="false">$CI$5</f>
        <v>0.3</v>
      </c>
      <c r="CL537" s="23" t="n">
        <f aca="false">CL533</f>
        <v>0.25</v>
      </c>
    </row>
    <row r="538" customFormat="false" ht="13.25" hidden="false" customHeight="true" outlineLevel="0" collapsed="false">
      <c r="A538" s="151" t="s">
        <v>633</v>
      </c>
      <c r="B538" s="152" t="n">
        <v>6.3</v>
      </c>
      <c r="C538" s="152" t="n">
        <v>763.3</v>
      </c>
      <c r="D538" s="153" t="n">
        <v>100</v>
      </c>
      <c r="E538" s="154" t="s">
        <v>83</v>
      </c>
      <c r="F538" s="153" t="n">
        <v>3</v>
      </c>
      <c r="G538" s="115" t="n">
        <v>0.9</v>
      </c>
      <c r="H538" s="116" t="n">
        <f aca="false">RANDBETWEEN(80,100)/100</f>
        <v>0.88</v>
      </c>
      <c r="I538" s="117"/>
      <c r="J538" s="118"/>
      <c r="K538" s="119"/>
      <c r="L538" s="118"/>
      <c r="M538" s="179"/>
      <c r="Q538" s="151" t="s">
        <v>633</v>
      </c>
      <c r="R538" s="152" t="n">
        <v>-4.8</v>
      </c>
      <c r="S538" s="152" t="n">
        <v>762.1</v>
      </c>
      <c r="T538" s="153" t="n">
        <v>92</v>
      </c>
      <c r="U538" s="154" t="s">
        <v>107</v>
      </c>
      <c r="V538" s="153" t="n">
        <v>1</v>
      </c>
      <c r="W538" s="115" t="n">
        <v>0.9</v>
      </c>
      <c r="X538" s="116" t="n">
        <f aca="false">RANDBETWEEN(80,100)/100</f>
        <v>0.84</v>
      </c>
      <c r="Y538" s="117"/>
      <c r="Z538" s="118"/>
      <c r="AA538" s="119"/>
      <c r="AB538" s="123"/>
      <c r="AC538" s="124"/>
      <c r="AG538" s="186"/>
      <c r="BO538" s="202"/>
      <c r="BT538" s="82"/>
      <c r="BU538" s="158"/>
      <c r="BV538" s="140" t="n">
        <f aca="false">QUOTIENT(BW538,$BW$5)</f>
        <v>132</v>
      </c>
      <c r="BW538" s="17" t="n">
        <v>530</v>
      </c>
      <c r="BX538" s="141"/>
      <c r="BY538" s="191" t="s">
        <v>58</v>
      </c>
      <c r="BZ538" s="160" t="e">
        <f aca="true">INDIRECT( ADDRESS(CELL("строка",BG538)-BW538+BV538,68)) * CL538</f>
        <v>#VALUE!</v>
      </c>
      <c r="CA538" s="161" t="e">
        <f aca="true">INDIRECT( ADDRESS(CELL("строка",BG538)-BW538+BV538,59)) *CI538</f>
        <v>#VALUE!</v>
      </c>
      <c r="CB538" s="162" t="e">
        <f aca="true">INDIRECT( ADDRESS(CELL("строка",BG538)-BW538+BV538,69)) * CL538</f>
        <v>#VALUE!</v>
      </c>
      <c r="CC538" s="163" t="e">
        <f aca="true">INDIRECT( ADDRESS(CELL("строка",BG538)-BW538+BV538,61)) *CI538</f>
        <v>#VALUE!</v>
      </c>
      <c r="CD538" s="164" t="e">
        <f aca="false">BZ538-CA538</f>
        <v>#VALUE!</v>
      </c>
      <c r="CE538" s="189" t="e">
        <f aca="false">CB538-CC538</f>
        <v>#VALUE!</v>
      </c>
      <c r="CI538" s="22" t="n">
        <f aca="false">$CI$6</f>
        <v>0.4</v>
      </c>
      <c r="CL538" s="23" t="n">
        <f aca="false">CL534</f>
        <v>0.25</v>
      </c>
    </row>
    <row r="539" customFormat="false" ht="13.25" hidden="false" customHeight="true" outlineLevel="0" collapsed="false">
      <c r="A539" s="151" t="s">
        <v>634</v>
      </c>
      <c r="B539" s="152" t="n">
        <v>6.3</v>
      </c>
      <c r="C539" s="152" t="n">
        <v>762.2</v>
      </c>
      <c r="D539" s="153" t="n">
        <v>100</v>
      </c>
      <c r="E539" s="154" t="s">
        <v>83</v>
      </c>
      <c r="F539" s="153" t="n">
        <v>1.5</v>
      </c>
      <c r="G539" s="115" t="n">
        <v>0.9</v>
      </c>
      <c r="H539" s="116" t="n">
        <f aca="false">RANDBETWEEN(80,100)/100</f>
        <v>0.92</v>
      </c>
      <c r="I539" s="117"/>
      <c r="J539" s="118"/>
      <c r="K539" s="119"/>
      <c r="L539" s="118"/>
      <c r="M539" s="179"/>
      <c r="Q539" s="151" t="s">
        <v>634</v>
      </c>
      <c r="R539" s="152" t="n">
        <v>-5.8</v>
      </c>
      <c r="S539" s="152" t="n">
        <v>761.8</v>
      </c>
      <c r="T539" s="153" t="n">
        <v>91</v>
      </c>
      <c r="U539" s="154" t="s">
        <v>107</v>
      </c>
      <c r="V539" s="153" t="n">
        <v>1</v>
      </c>
      <c r="W539" s="115" t="n">
        <v>0.9</v>
      </c>
      <c r="X539" s="116" t="n">
        <f aca="false">RANDBETWEEN(80,100)/100</f>
        <v>0.89</v>
      </c>
      <c r="Y539" s="117"/>
      <c r="Z539" s="118"/>
      <c r="AA539" s="119"/>
      <c r="AB539" s="123"/>
      <c r="AC539" s="124"/>
      <c r="AG539" s="186"/>
      <c r="BO539" s="202"/>
      <c r="BT539" s="82" t="e">
        <f aca="false">IF(SUM(CD536:CD539) &gt; 0,0,(SUM(CD536:CD539))/(-$BM$10*1000))</f>
        <v>#VALUE!</v>
      </c>
      <c r="BU539" s="158" t="e">
        <f aca="false">IF(SUM(CE536:CE539) &gt; 0,0,(SUM(CE536:CE539))/(-$BM$10*1000))</f>
        <v>#VALUE!</v>
      </c>
      <c r="BV539" s="140" t="n">
        <f aca="false">QUOTIENT(BW539,$BW$5)</f>
        <v>132</v>
      </c>
      <c r="BW539" s="17" t="n">
        <v>531</v>
      </c>
      <c r="BX539" s="141"/>
      <c r="BY539" s="192" t="s">
        <v>75</v>
      </c>
      <c r="BZ539" s="172" t="e">
        <f aca="true">INDIRECT( ADDRESS(CELL("строка",BG539)-BW539+BV539,68)) * CL539</f>
        <v>#VALUE!</v>
      </c>
      <c r="CA539" s="173" t="e">
        <f aca="true">INDIRECT( ADDRESS(CELL("строка",BG539)-BW539+BV539,59)) * CI539</f>
        <v>#VALUE!</v>
      </c>
      <c r="CB539" s="174" t="e">
        <f aca="true">INDIRECT( ADDRESS(CELL("строка",BG539)-BW539+BV539,69)) * CL539</f>
        <v>#VALUE!</v>
      </c>
      <c r="CC539" s="175" t="e">
        <f aca="true">INDIRECT( ADDRESS(CELL("строка",BG539)-BW539+BV539,61)) *CI539</f>
        <v>#VALUE!</v>
      </c>
      <c r="CD539" s="176" t="e">
        <f aca="false">BZ539-CA539</f>
        <v>#VALUE!</v>
      </c>
      <c r="CE539" s="187" t="e">
        <f aca="false">CB539-CC539</f>
        <v>#VALUE!</v>
      </c>
      <c r="CI539" s="178" t="n">
        <f aca="false">$CI$7</f>
        <v>0.1</v>
      </c>
      <c r="CL539" s="23" t="n">
        <f aca="false">CL535</f>
        <v>0.25</v>
      </c>
    </row>
    <row r="540" customFormat="false" ht="13.25" hidden="false" customHeight="true" outlineLevel="0" collapsed="false">
      <c r="A540" s="151" t="s">
        <v>635</v>
      </c>
      <c r="B540" s="152" t="n">
        <v>6.5</v>
      </c>
      <c r="C540" s="152" t="n">
        <v>761.5</v>
      </c>
      <c r="D540" s="153" t="n">
        <v>100</v>
      </c>
      <c r="E540" s="154" t="s">
        <v>83</v>
      </c>
      <c r="F540" s="153" t="n">
        <v>3</v>
      </c>
      <c r="G540" s="115" t="n">
        <v>0.9</v>
      </c>
      <c r="H540" s="116" t="n">
        <f aca="false">RANDBETWEEN(80,100)/100</f>
        <v>0.93</v>
      </c>
      <c r="I540" s="117"/>
      <c r="J540" s="118"/>
      <c r="K540" s="119"/>
      <c r="L540" s="118"/>
      <c r="M540" s="179"/>
      <c r="Q540" s="151" t="s">
        <v>635</v>
      </c>
      <c r="R540" s="152" t="n">
        <v>-6.3</v>
      </c>
      <c r="S540" s="152" t="n">
        <v>761.6</v>
      </c>
      <c r="T540" s="153" t="n">
        <v>91</v>
      </c>
      <c r="U540" s="154" t="s">
        <v>83</v>
      </c>
      <c r="V540" s="153" t="n">
        <v>1</v>
      </c>
      <c r="W540" s="115" t="n">
        <v>0.9</v>
      </c>
      <c r="X540" s="116" t="n">
        <f aca="false">RANDBETWEEN(80,100)/100</f>
        <v>0.87</v>
      </c>
      <c r="Y540" s="117"/>
      <c r="Z540" s="118"/>
      <c r="AA540" s="119"/>
      <c r="AB540" s="123"/>
      <c r="AC540" s="124"/>
      <c r="AG540" s="186"/>
      <c r="BO540" s="202"/>
      <c r="BT540" s="82" t="s">
        <v>79</v>
      </c>
      <c r="BU540" s="158"/>
      <c r="BV540" s="140" t="n">
        <f aca="false">QUOTIENT(BW540,$BW$5)</f>
        <v>133</v>
      </c>
      <c r="BW540" s="17" t="n">
        <v>532</v>
      </c>
      <c r="BX540" s="141" t="n">
        <f aca="false">DATE(2023,2,(1-QUOTIENT(BW540,$BW$5)))</f>
        <v>44825</v>
      </c>
      <c r="BY540" s="190" t="s">
        <v>80</v>
      </c>
      <c r="BZ540" s="143" t="e">
        <f aca="true">INDIRECT( ADDRESS(CELL("строка",BG540)-BW540+BV540,68)) * CL540</f>
        <v>#VALUE!</v>
      </c>
      <c r="CA540" s="144" t="e">
        <f aca="true">INDIRECT( ADDRESS(CELL("строка",BG540)-BW540+BV540,59)) *CI540</f>
        <v>#VALUE!</v>
      </c>
      <c r="CB540" s="145" t="e">
        <f aca="true">INDIRECT( ADDRESS(CELL("строка",BG540)-BW540+BV540,69)) * CL540</f>
        <v>#VALUE!</v>
      </c>
      <c r="CC540" s="146" t="e">
        <f aca="true">INDIRECT( ADDRESS(CELL("строка",BG540)-BW540+BV540,61)) *CI540</f>
        <v>#VALUE!</v>
      </c>
      <c r="CD540" s="147" t="e">
        <f aca="false">BZ540-CA540</f>
        <v>#VALUE!</v>
      </c>
      <c r="CE540" s="188" t="e">
        <f aca="false">CB540-CC540</f>
        <v>#VALUE!</v>
      </c>
      <c r="CI540" s="22" t="n">
        <f aca="false">$CI$4</f>
        <v>0.2</v>
      </c>
      <c r="CL540" s="23" t="n">
        <f aca="false">CL536</f>
        <v>0.25</v>
      </c>
    </row>
    <row r="541" customFormat="false" ht="13.25" hidden="false" customHeight="true" outlineLevel="0" collapsed="false">
      <c r="A541" s="151" t="s">
        <v>636</v>
      </c>
      <c r="B541" s="152" t="n">
        <v>6.7</v>
      </c>
      <c r="C541" s="152" t="n">
        <v>760.6</v>
      </c>
      <c r="D541" s="153" t="n">
        <v>100</v>
      </c>
      <c r="E541" s="154" t="s">
        <v>83</v>
      </c>
      <c r="F541" s="153" t="n">
        <v>4.5</v>
      </c>
      <c r="G541" s="115" t="n">
        <v>0.9</v>
      </c>
      <c r="H541" s="116" t="n">
        <f aca="false">RANDBETWEEN(80,100)/100</f>
        <v>0.97</v>
      </c>
      <c r="I541" s="117"/>
      <c r="J541" s="118"/>
      <c r="K541" s="119"/>
      <c r="L541" s="118"/>
      <c r="M541" s="179"/>
      <c r="Q541" s="151" t="s">
        <v>636</v>
      </c>
      <c r="R541" s="152" t="n">
        <v>-6.5</v>
      </c>
      <c r="S541" s="152" t="n">
        <v>761.4</v>
      </c>
      <c r="T541" s="153" t="n">
        <v>91</v>
      </c>
      <c r="U541" s="154" t="s">
        <v>83</v>
      </c>
      <c r="V541" s="153" t="n">
        <v>2</v>
      </c>
      <c r="W541" s="115" t="n">
        <v>0.9</v>
      </c>
      <c r="X541" s="116" t="n">
        <f aca="false">RANDBETWEEN(80,100)/100</f>
        <v>0.89</v>
      </c>
      <c r="Y541" s="117"/>
      <c r="Z541" s="118"/>
      <c r="AA541" s="119"/>
      <c r="AB541" s="123"/>
      <c r="AC541" s="124"/>
      <c r="AG541" s="186"/>
      <c r="BO541" s="202"/>
      <c r="BT541" s="82"/>
      <c r="BU541" s="158"/>
      <c r="BV541" s="140" t="n">
        <f aca="false">QUOTIENT(BW541,$BW$5)</f>
        <v>133</v>
      </c>
      <c r="BW541" s="17" t="n">
        <v>533</v>
      </c>
      <c r="BX541" s="141"/>
      <c r="BY541" s="191" t="s">
        <v>84</v>
      </c>
      <c r="BZ541" s="160" t="e">
        <f aca="true">INDIRECT( ADDRESS(CELL("строка",BG541)-BW541+BV541,68)) * CL541</f>
        <v>#VALUE!</v>
      </c>
      <c r="CA541" s="161" t="e">
        <f aca="true">INDIRECT( ADDRESS(CELL("строка",BG541)-BW541+BV541,59)) *CI541</f>
        <v>#VALUE!</v>
      </c>
      <c r="CB541" s="162" t="e">
        <f aca="true">INDIRECT( ADDRESS(CELL("строка",BG541)-BW541+BV541,69)) * CL541</f>
        <v>#VALUE!</v>
      </c>
      <c r="CC541" s="163" t="e">
        <f aca="true">INDIRECT( ADDRESS(CELL("строка",BG541)-BW541+BV541,61)) *CI541</f>
        <v>#VALUE!</v>
      </c>
      <c r="CD541" s="164" t="e">
        <f aca="false">BZ541-CA541</f>
        <v>#VALUE!</v>
      </c>
      <c r="CE541" s="189" t="e">
        <f aca="false">CB541-CC541</f>
        <v>#VALUE!</v>
      </c>
      <c r="CI541" s="22" t="n">
        <f aca="false">$CI$5</f>
        <v>0.3</v>
      </c>
      <c r="CL541" s="23" t="n">
        <f aca="false">CL537</f>
        <v>0.25</v>
      </c>
    </row>
    <row r="542" customFormat="false" ht="13.25" hidden="false" customHeight="true" outlineLevel="0" collapsed="false">
      <c r="A542" s="151" t="s">
        <v>637</v>
      </c>
      <c r="B542" s="152" t="n">
        <v>7</v>
      </c>
      <c r="C542" s="152" t="n">
        <v>759.8</v>
      </c>
      <c r="D542" s="153" t="n">
        <v>100</v>
      </c>
      <c r="E542" s="154" t="s">
        <v>83</v>
      </c>
      <c r="F542" s="153" t="n">
        <v>3</v>
      </c>
      <c r="G542" s="115" t="n">
        <v>0.9</v>
      </c>
      <c r="H542" s="116" t="n">
        <f aca="false">RANDBETWEEN(80,100)/100</f>
        <v>0.98</v>
      </c>
      <c r="I542" s="117" t="n">
        <v>0.382592592592593</v>
      </c>
      <c r="J542" s="118" t="n">
        <v>0.382592592592593</v>
      </c>
      <c r="K542" s="119" t="n">
        <f aca="false">(J542 * 24) * $B$3 * $F$3 * (1 - 0.7*AVERAGE(G542:G549)) * AVERAGE(H542:H549)</f>
        <v>3598.85148333333</v>
      </c>
      <c r="L542" s="118" t="n">
        <f aca="false">IF(AVERAGE(F542:F549)&gt; $J$3, $B$4*$F$4*AVERAGE(F542:F549)/$B$5*24*AVERAGE(H542:H549), $B$4*$F$4*AVERAGE(F542:F549)/$B$5*24*AVERAGE(H542:H549) * 0.2)</f>
        <v>22506</v>
      </c>
      <c r="M542" s="179" t="n">
        <f aca="false">K542+L542</f>
        <v>26104.8514833333</v>
      </c>
      <c r="Q542" s="151" t="s">
        <v>637</v>
      </c>
      <c r="R542" s="152" t="n">
        <v>-6.2</v>
      </c>
      <c r="S542" s="152" t="n">
        <v>761.2</v>
      </c>
      <c r="T542" s="153" t="n">
        <v>91</v>
      </c>
      <c r="U542" s="154" t="s">
        <v>107</v>
      </c>
      <c r="V542" s="153" t="n">
        <v>1</v>
      </c>
      <c r="W542" s="115" t="n">
        <v>0.9</v>
      </c>
      <c r="X542" s="116" t="n">
        <f aca="false">RANDBETWEEN(80,100)/100</f>
        <v>0.89</v>
      </c>
      <c r="Y542" s="117" t="n">
        <v>0.320902777777778</v>
      </c>
      <c r="Z542" s="118" t="n">
        <v>0.320902777777778</v>
      </c>
      <c r="AA542" s="119" t="n">
        <f aca="false">(Z542 * 24) * $B$3 * $F$3 * (1 - 0.7 * AVERAGE(W542:W549)) * AVERAGE(X542:X549)</f>
        <v>3081.860425</v>
      </c>
      <c r="AB542" s="123" t="n">
        <f aca="false">IF(AVERAGE(V542:V549)&gt; $J$3, $B$4*$F$4*AVERAGE(V542:V549)/$B$5*24*AVERAGE(X542:X549), $B$4*$F$4*AVERAGE(V542:V549)/$B$5*24*AVERAGE(X542:X549) * 0.2)</f>
        <v>1442</v>
      </c>
      <c r="AC542" s="124" t="n">
        <f aca="false">AA542+AB542</f>
        <v>4523.860425</v>
      </c>
      <c r="AG542" s="186"/>
      <c r="BO542" s="202"/>
      <c r="BT542" s="82"/>
      <c r="BU542" s="158"/>
      <c r="BV542" s="140" t="n">
        <f aca="false">QUOTIENT(BW542,$BW$5)</f>
        <v>133</v>
      </c>
      <c r="BW542" s="17" t="n">
        <v>534</v>
      </c>
      <c r="BX542" s="141"/>
      <c r="BY542" s="191" t="s">
        <v>58</v>
      </c>
      <c r="BZ542" s="160" t="e">
        <f aca="true">INDIRECT( ADDRESS(CELL("строка",BG542)-BW542+BV542,68)) * CL542</f>
        <v>#VALUE!</v>
      </c>
      <c r="CA542" s="161" t="e">
        <f aca="true">INDIRECT( ADDRESS(CELL("строка",BG542)-BW542+BV542,59)) *CI542</f>
        <v>#VALUE!</v>
      </c>
      <c r="CB542" s="162" t="e">
        <f aca="true">INDIRECT( ADDRESS(CELL("строка",BG542)-BW542+BV542,69)) * CL542</f>
        <v>#VALUE!</v>
      </c>
      <c r="CC542" s="163" t="e">
        <f aca="true">INDIRECT( ADDRESS(CELL("строка",BG542)-BW542+BV542,61)) *CI542</f>
        <v>#VALUE!</v>
      </c>
      <c r="CD542" s="164" t="e">
        <f aca="false">BZ542-CA542</f>
        <v>#VALUE!</v>
      </c>
      <c r="CE542" s="189" t="e">
        <f aca="false">CB542-CC542</f>
        <v>#VALUE!</v>
      </c>
      <c r="CI542" s="22" t="n">
        <f aca="false">$CI$6</f>
        <v>0.4</v>
      </c>
      <c r="CL542" s="23" t="n">
        <f aca="false">CL538</f>
        <v>0.25</v>
      </c>
    </row>
    <row r="543" customFormat="false" ht="13.25" hidden="false" customHeight="true" outlineLevel="0" collapsed="false">
      <c r="A543" s="151" t="s">
        <v>638</v>
      </c>
      <c r="B543" s="152" t="n">
        <v>7.4</v>
      </c>
      <c r="C543" s="152" t="n">
        <v>759.6</v>
      </c>
      <c r="D543" s="153" t="n">
        <v>100</v>
      </c>
      <c r="E543" s="154" t="s">
        <v>83</v>
      </c>
      <c r="F543" s="153" t="n">
        <v>4.5</v>
      </c>
      <c r="G543" s="115" t="n">
        <v>0.9</v>
      </c>
      <c r="H543" s="116" t="n">
        <f aca="false">RANDBETWEEN(80,100)/100</f>
        <v>0.81</v>
      </c>
      <c r="I543" s="117"/>
      <c r="J543" s="118"/>
      <c r="K543" s="119"/>
      <c r="L543" s="118"/>
      <c r="M543" s="179"/>
      <c r="Q543" s="151" t="s">
        <v>638</v>
      </c>
      <c r="R543" s="152" t="n">
        <v>-6.2</v>
      </c>
      <c r="S543" s="152" t="n">
        <v>761</v>
      </c>
      <c r="T543" s="153" t="n">
        <v>91</v>
      </c>
      <c r="U543" s="154" t="s">
        <v>107</v>
      </c>
      <c r="V543" s="153" t="n">
        <v>2</v>
      </c>
      <c r="W543" s="115" t="n">
        <v>0.9</v>
      </c>
      <c r="X543" s="116" t="n">
        <f aca="false">RANDBETWEEN(80,100)/100</f>
        <v>0.9</v>
      </c>
      <c r="Y543" s="117"/>
      <c r="Z543" s="118"/>
      <c r="AA543" s="119"/>
      <c r="AB543" s="123"/>
      <c r="AC543" s="124"/>
      <c r="AG543" s="186"/>
      <c r="BO543" s="202"/>
      <c r="BT543" s="82" t="e">
        <f aca="false">IF(SUM(CD540:CD543) &gt; 0,0,(SUM(CD540:CD543))/(-$BM$10*1000))</f>
        <v>#VALUE!</v>
      </c>
      <c r="BU543" s="158" t="e">
        <f aca="false">IF(SUM(CE540:CE543) &gt; 0,0,(SUM(CE540:CE543))/(-$BM$10*1000))</f>
        <v>#VALUE!</v>
      </c>
      <c r="BV543" s="140" t="n">
        <f aca="false">QUOTIENT(BW543,$BW$5)</f>
        <v>133</v>
      </c>
      <c r="BW543" s="17" t="n">
        <v>535</v>
      </c>
      <c r="BX543" s="141"/>
      <c r="BY543" s="192" t="s">
        <v>75</v>
      </c>
      <c r="BZ543" s="172" t="e">
        <f aca="true">INDIRECT( ADDRESS(CELL("строка",BG543)-BW543+BV543,68)) * CL543</f>
        <v>#VALUE!</v>
      </c>
      <c r="CA543" s="173" t="e">
        <f aca="true">INDIRECT( ADDRESS(CELL("строка",BG543)-BW543+BV543,59)) * CI543</f>
        <v>#VALUE!</v>
      </c>
      <c r="CB543" s="174" t="e">
        <f aca="true">INDIRECT( ADDRESS(CELL("строка",BG543)-BW543+BV543,69)) * CL543</f>
        <v>#VALUE!</v>
      </c>
      <c r="CC543" s="175" t="e">
        <f aca="true">INDIRECT( ADDRESS(CELL("строка",BG543)-BW543+BV543,61)) *CI543</f>
        <v>#VALUE!</v>
      </c>
      <c r="CD543" s="176" t="e">
        <f aca="false">BZ543-CA543</f>
        <v>#VALUE!</v>
      </c>
      <c r="CE543" s="187" t="e">
        <f aca="false">CB543-CC543</f>
        <v>#VALUE!</v>
      </c>
      <c r="CI543" s="178" t="n">
        <f aca="false">$CI$7</f>
        <v>0.1</v>
      </c>
      <c r="CL543" s="23" t="n">
        <f aca="false">CL539</f>
        <v>0.25</v>
      </c>
    </row>
    <row r="544" customFormat="false" ht="13.25" hidden="false" customHeight="true" outlineLevel="0" collapsed="false">
      <c r="A544" s="151" t="s">
        <v>639</v>
      </c>
      <c r="B544" s="152" t="n">
        <v>8.2</v>
      </c>
      <c r="C544" s="152" t="n">
        <v>758.9</v>
      </c>
      <c r="D544" s="153" t="n">
        <v>100</v>
      </c>
      <c r="E544" s="154" t="s">
        <v>83</v>
      </c>
      <c r="F544" s="153" t="n">
        <v>6</v>
      </c>
      <c r="G544" s="115" t="n">
        <v>0.9</v>
      </c>
      <c r="H544" s="116" t="n">
        <f aca="false">RANDBETWEEN(80,100)/100</f>
        <v>0.8</v>
      </c>
      <c r="I544" s="117"/>
      <c r="J544" s="118"/>
      <c r="K544" s="119"/>
      <c r="L544" s="118"/>
      <c r="M544" s="179"/>
      <c r="Q544" s="151" t="s">
        <v>639</v>
      </c>
      <c r="R544" s="152" t="n">
        <v>-5.8</v>
      </c>
      <c r="S544" s="152" t="n">
        <v>760.8</v>
      </c>
      <c r="T544" s="153" t="n">
        <v>89</v>
      </c>
      <c r="U544" s="154" t="s">
        <v>83</v>
      </c>
      <c r="V544" s="153" t="n">
        <v>1</v>
      </c>
      <c r="W544" s="115" t="n">
        <v>0.9</v>
      </c>
      <c r="X544" s="116" t="n">
        <f aca="false">RANDBETWEEN(80,100)/100</f>
        <v>1</v>
      </c>
      <c r="Y544" s="117"/>
      <c r="Z544" s="118"/>
      <c r="AA544" s="119"/>
      <c r="AB544" s="123"/>
      <c r="AC544" s="124"/>
      <c r="AG544" s="186"/>
      <c r="BO544" s="202"/>
      <c r="BT544" s="82" t="s">
        <v>79</v>
      </c>
      <c r="BU544" s="158"/>
      <c r="BV544" s="140" t="n">
        <f aca="false">QUOTIENT(BW544,$BW$5)</f>
        <v>134</v>
      </c>
      <c r="BW544" s="17" t="n">
        <v>536</v>
      </c>
      <c r="BX544" s="141" t="n">
        <f aca="false">DATE(2023,2,(1-QUOTIENT(BW544,$BW$5)))</f>
        <v>44824</v>
      </c>
      <c r="BY544" s="190" t="s">
        <v>80</v>
      </c>
      <c r="BZ544" s="143" t="e">
        <f aca="true">INDIRECT( ADDRESS(CELL("строка",BG544)-BW544+BV544,68)) * CL544</f>
        <v>#VALUE!</v>
      </c>
      <c r="CA544" s="144" t="e">
        <f aca="true">INDIRECT( ADDRESS(CELL("строка",BG544)-BW544+BV544,59)) *CI544</f>
        <v>#VALUE!</v>
      </c>
      <c r="CB544" s="145" t="e">
        <f aca="true">INDIRECT( ADDRESS(CELL("строка",BG544)-BW544+BV544,69)) * CL544</f>
        <v>#VALUE!</v>
      </c>
      <c r="CC544" s="146" t="e">
        <f aca="true">INDIRECT( ADDRESS(CELL("строка",BG544)-BW544+BV544,61)) *CI544</f>
        <v>#VALUE!</v>
      </c>
      <c r="CD544" s="147" t="e">
        <f aca="false">BZ544-CA544</f>
        <v>#VALUE!</v>
      </c>
      <c r="CE544" s="188" t="e">
        <f aca="false">CB544-CC544</f>
        <v>#VALUE!</v>
      </c>
      <c r="CI544" s="22" t="n">
        <f aca="false">$CI$4</f>
        <v>0.2</v>
      </c>
      <c r="CL544" s="23" t="n">
        <f aca="false">CL540</f>
        <v>0.25</v>
      </c>
    </row>
    <row r="545" customFormat="false" ht="13.25" hidden="false" customHeight="true" outlineLevel="0" collapsed="false">
      <c r="A545" s="151" t="s">
        <v>640</v>
      </c>
      <c r="B545" s="152" t="n">
        <v>8.9</v>
      </c>
      <c r="C545" s="152" t="n">
        <v>758.1</v>
      </c>
      <c r="D545" s="153"/>
      <c r="E545" s="154" t="s">
        <v>83</v>
      </c>
      <c r="F545" s="153" t="n">
        <v>4.5</v>
      </c>
      <c r="G545" s="115" t="n">
        <v>0.9</v>
      </c>
      <c r="H545" s="116" t="n">
        <f aca="false">RANDBETWEEN(80,100)/100</f>
        <v>0.81</v>
      </c>
      <c r="I545" s="117"/>
      <c r="J545" s="118"/>
      <c r="K545" s="119"/>
      <c r="L545" s="118"/>
      <c r="M545" s="179"/>
      <c r="Q545" s="151" t="s">
        <v>640</v>
      </c>
      <c r="R545" s="152" t="n">
        <v>-6.1</v>
      </c>
      <c r="S545" s="152" t="n">
        <v>760.6</v>
      </c>
      <c r="T545" s="153" t="n">
        <v>89</v>
      </c>
      <c r="U545" s="154" t="s">
        <v>83</v>
      </c>
      <c r="V545" s="153" t="n">
        <v>1</v>
      </c>
      <c r="W545" s="115" t="n">
        <v>0.9</v>
      </c>
      <c r="X545" s="116" t="n">
        <f aca="false">RANDBETWEEN(80,100)/100</f>
        <v>0.92</v>
      </c>
      <c r="Y545" s="117"/>
      <c r="Z545" s="118"/>
      <c r="AA545" s="119"/>
      <c r="AB545" s="123"/>
      <c r="AC545" s="124"/>
      <c r="AG545" s="186"/>
      <c r="BO545" s="202"/>
      <c r="BT545" s="82"/>
      <c r="BU545" s="158"/>
      <c r="BV545" s="140" t="n">
        <f aca="false">QUOTIENT(BW545,$BW$5)</f>
        <v>134</v>
      </c>
      <c r="BW545" s="17" t="n">
        <v>537</v>
      </c>
      <c r="BX545" s="141"/>
      <c r="BY545" s="191" t="s">
        <v>84</v>
      </c>
      <c r="BZ545" s="160" t="e">
        <f aca="true">INDIRECT( ADDRESS(CELL("строка",BG545)-BW545+BV545,68)) * CL545</f>
        <v>#VALUE!</v>
      </c>
      <c r="CA545" s="161" t="e">
        <f aca="true">INDIRECT( ADDRESS(CELL("строка",BG545)-BW545+BV545,59)) *CI545</f>
        <v>#VALUE!</v>
      </c>
      <c r="CB545" s="162" t="e">
        <f aca="true">INDIRECT( ADDRESS(CELL("строка",BG545)-BW545+BV545,69)) * CL545</f>
        <v>#VALUE!</v>
      </c>
      <c r="CC545" s="163" t="e">
        <f aca="true">INDIRECT( ADDRESS(CELL("строка",BG545)-BW545+BV545,61)) *CI545</f>
        <v>#VALUE!</v>
      </c>
      <c r="CD545" s="164" t="e">
        <f aca="false">BZ545-CA545</f>
        <v>#VALUE!</v>
      </c>
      <c r="CE545" s="189" t="e">
        <f aca="false">CB545-CC545</f>
        <v>#VALUE!</v>
      </c>
      <c r="CI545" s="22" t="n">
        <f aca="false">$CI$5</f>
        <v>0.3</v>
      </c>
      <c r="CL545" s="23" t="n">
        <f aca="false">CL541</f>
        <v>0.25</v>
      </c>
    </row>
    <row r="546" customFormat="false" ht="13.25" hidden="false" customHeight="true" outlineLevel="0" collapsed="false">
      <c r="A546" s="151" t="s">
        <v>641</v>
      </c>
      <c r="B546" s="152" t="n">
        <v>8.9</v>
      </c>
      <c r="C546" s="152" t="n">
        <v>757.3</v>
      </c>
      <c r="D546" s="153" t="n">
        <v>100</v>
      </c>
      <c r="E546" s="154" t="s">
        <v>83</v>
      </c>
      <c r="F546" s="153" t="n">
        <v>4.5</v>
      </c>
      <c r="G546" s="115" t="n">
        <v>0.9</v>
      </c>
      <c r="H546" s="116" t="n">
        <f aca="false">RANDBETWEEN(80,100)/100</f>
        <v>0.8</v>
      </c>
      <c r="I546" s="117"/>
      <c r="J546" s="118"/>
      <c r="K546" s="119"/>
      <c r="L546" s="118"/>
      <c r="M546" s="179"/>
      <c r="Q546" s="151" t="s">
        <v>641</v>
      </c>
      <c r="R546" s="152" t="n">
        <v>-6.3</v>
      </c>
      <c r="S546" s="152" t="n">
        <v>760.1</v>
      </c>
      <c r="T546" s="153" t="n">
        <v>89</v>
      </c>
      <c r="U546" s="154" t="s">
        <v>83</v>
      </c>
      <c r="V546" s="153" t="n">
        <v>1</v>
      </c>
      <c r="W546" s="115" t="n">
        <v>0.9</v>
      </c>
      <c r="X546" s="116" t="n">
        <f aca="false">RANDBETWEEN(80,100)/100</f>
        <v>0.84</v>
      </c>
      <c r="Y546" s="117"/>
      <c r="Z546" s="118"/>
      <c r="AA546" s="119"/>
      <c r="AB546" s="123"/>
      <c r="AC546" s="124"/>
      <c r="AG546" s="186"/>
      <c r="BO546" s="202"/>
      <c r="BT546" s="82"/>
      <c r="BU546" s="158"/>
      <c r="BV546" s="140" t="n">
        <f aca="false">QUOTIENT(BW546,$BW$5)</f>
        <v>134</v>
      </c>
      <c r="BW546" s="17" t="n">
        <v>538</v>
      </c>
      <c r="BX546" s="141"/>
      <c r="BY546" s="191" t="s">
        <v>58</v>
      </c>
      <c r="BZ546" s="160" t="e">
        <f aca="true">INDIRECT( ADDRESS(CELL("строка",BG546)-BW546+BV546,68)) * CL546</f>
        <v>#VALUE!</v>
      </c>
      <c r="CA546" s="161" t="e">
        <f aca="true">INDIRECT( ADDRESS(CELL("строка",BG546)-BW546+BV546,59)) *CI546</f>
        <v>#VALUE!</v>
      </c>
      <c r="CB546" s="162" t="e">
        <f aca="true">INDIRECT( ADDRESS(CELL("строка",BG546)-BW546+BV546,69)) * CL546</f>
        <v>#VALUE!</v>
      </c>
      <c r="CC546" s="163" t="e">
        <f aca="true">INDIRECT( ADDRESS(CELL("строка",BG546)-BW546+BV546,61)) *CI546</f>
        <v>#VALUE!</v>
      </c>
      <c r="CD546" s="164" t="e">
        <f aca="false">BZ546-CA546</f>
        <v>#VALUE!</v>
      </c>
      <c r="CE546" s="189" t="e">
        <f aca="false">CB546-CC546</f>
        <v>#VALUE!</v>
      </c>
      <c r="CI546" s="22" t="n">
        <f aca="false">$CI$6</f>
        <v>0.4</v>
      </c>
      <c r="CL546" s="23" t="n">
        <f aca="false">CL542</f>
        <v>0.25</v>
      </c>
    </row>
    <row r="547" customFormat="false" ht="13.25" hidden="false" customHeight="true" outlineLevel="0" collapsed="false">
      <c r="A547" s="151" t="s">
        <v>642</v>
      </c>
      <c r="B547" s="152" t="n">
        <v>8.9</v>
      </c>
      <c r="C547" s="152" t="n">
        <v>756.2</v>
      </c>
      <c r="D547" s="153" t="n">
        <v>100</v>
      </c>
      <c r="E547" s="154" t="s">
        <v>83</v>
      </c>
      <c r="F547" s="153" t="n">
        <v>3</v>
      </c>
      <c r="G547" s="115" t="n">
        <v>0.9</v>
      </c>
      <c r="H547" s="116" t="n">
        <f aca="false">RANDBETWEEN(80,100)/100</f>
        <v>0.84</v>
      </c>
      <c r="I547" s="117"/>
      <c r="J547" s="118"/>
      <c r="K547" s="119"/>
      <c r="L547" s="118"/>
      <c r="M547" s="179"/>
      <c r="Q547" s="151" t="s">
        <v>642</v>
      </c>
      <c r="R547" s="152" t="n">
        <v>-5.6</v>
      </c>
      <c r="S547" s="152" t="n">
        <v>759.4</v>
      </c>
      <c r="T547" s="153" t="n">
        <v>92</v>
      </c>
      <c r="U547" s="154" t="s">
        <v>83</v>
      </c>
      <c r="V547" s="153" t="n">
        <v>1</v>
      </c>
      <c r="W547" s="115" t="n">
        <v>0.9</v>
      </c>
      <c r="X547" s="116" t="n">
        <f aca="false">RANDBETWEEN(80,100)/100</f>
        <v>0.86</v>
      </c>
      <c r="Y547" s="117"/>
      <c r="Z547" s="118"/>
      <c r="AA547" s="119"/>
      <c r="AB547" s="123"/>
      <c r="AC547" s="124"/>
      <c r="AG547" s="186"/>
      <c r="BO547" s="202"/>
      <c r="BT547" s="82" t="e">
        <f aca="false">IF(SUM(CD544:CD547) &gt; 0,0,(SUM(CD544:CD547))/(-$BM$10*1000))</f>
        <v>#VALUE!</v>
      </c>
      <c r="BU547" s="158" t="e">
        <f aca="false">IF(SUM(CE544:CE547) &gt; 0,0,(SUM(CE544:CE547))/(-$BM$10*1000))</f>
        <v>#VALUE!</v>
      </c>
      <c r="BV547" s="140" t="n">
        <f aca="false">QUOTIENT(BW547,$BW$5)</f>
        <v>134</v>
      </c>
      <c r="BW547" s="17" t="n">
        <v>539</v>
      </c>
      <c r="BX547" s="141"/>
      <c r="BY547" s="192" t="s">
        <v>75</v>
      </c>
      <c r="BZ547" s="172" t="e">
        <f aca="true">INDIRECT( ADDRESS(CELL("строка",BG547)-BW547+BV547,68)) * CL547</f>
        <v>#VALUE!</v>
      </c>
      <c r="CA547" s="173" t="e">
        <f aca="true">INDIRECT( ADDRESS(CELL("строка",BG547)-BW547+BV547,59)) * CI547</f>
        <v>#VALUE!</v>
      </c>
      <c r="CB547" s="174" t="e">
        <f aca="true">INDIRECT( ADDRESS(CELL("строка",BG547)-BW547+BV547,69)) * CL547</f>
        <v>#VALUE!</v>
      </c>
      <c r="CC547" s="175" t="e">
        <f aca="true">INDIRECT( ADDRESS(CELL("строка",BG547)-BW547+BV547,61)) *CI547</f>
        <v>#VALUE!</v>
      </c>
      <c r="CD547" s="176" t="e">
        <f aca="false">BZ547-CA547</f>
        <v>#VALUE!</v>
      </c>
      <c r="CE547" s="187" t="e">
        <f aca="false">CB547-CC547</f>
        <v>#VALUE!</v>
      </c>
      <c r="CI547" s="178" t="n">
        <f aca="false">$CI$7</f>
        <v>0.1</v>
      </c>
      <c r="CL547" s="23" t="n">
        <f aca="false">CL543</f>
        <v>0.25</v>
      </c>
    </row>
    <row r="548" customFormat="false" ht="13.25" hidden="false" customHeight="true" outlineLevel="0" collapsed="false">
      <c r="A548" s="151" t="s">
        <v>643</v>
      </c>
      <c r="B548" s="152" t="n">
        <v>9</v>
      </c>
      <c r="C548" s="152" t="n">
        <v>755.5</v>
      </c>
      <c r="D548" s="153" t="n">
        <v>100</v>
      </c>
      <c r="E548" s="154" t="s">
        <v>83</v>
      </c>
      <c r="F548" s="153" t="n">
        <v>4.5</v>
      </c>
      <c r="G548" s="115" t="n">
        <v>0.9</v>
      </c>
      <c r="H548" s="116" t="n">
        <f aca="false">RANDBETWEEN(80,100)/100</f>
        <v>0.81</v>
      </c>
      <c r="I548" s="117"/>
      <c r="J548" s="118"/>
      <c r="K548" s="119"/>
      <c r="L548" s="118"/>
      <c r="M548" s="179"/>
      <c r="Q548" s="151" t="s">
        <v>643</v>
      </c>
      <c r="R548" s="152" t="n">
        <v>-5.4</v>
      </c>
      <c r="S548" s="152" t="n">
        <v>759.1</v>
      </c>
      <c r="T548" s="153" t="n">
        <v>91</v>
      </c>
      <c r="U548" s="154" t="s">
        <v>83</v>
      </c>
      <c r="V548" s="153" t="n">
        <v>1</v>
      </c>
      <c r="W548" s="115" t="n">
        <v>0.9</v>
      </c>
      <c r="X548" s="116" t="n">
        <f aca="false">RANDBETWEEN(80,100)/100</f>
        <v>0.92</v>
      </c>
      <c r="Y548" s="117"/>
      <c r="Z548" s="118"/>
      <c r="AA548" s="119"/>
      <c r="AB548" s="123"/>
      <c r="AC548" s="124"/>
      <c r="AG548" s="186"/>
      <c r="BO548" s="202"/>
      <c r="BT548" s="82" t="s">
        <v>79</v>
      </c>
      <c r="BU548" s="158"/>
      <c r="BV548" s="140" t="n">
        <f aca="false">QUOTIENT(BW548,$BW$5)</f>
        <v>135</v>
      </c>
      <c r="BW548" s="17" t="n">
        <v>540</v>
      </c>
      <c r="BX548" s="141" t="n">
        <f aca="false">DATE(2023,2,(1-QUOTIENT(BW548,$BW$5)))</f>
        <v>44823</v>
      </c>
      <c r="BY548" s="190" t="s">
        <v>80</v>
      </c>
      <c r="BZ548" s="143" t="e">
        <f aca="true">INDIRECT( ADDRESS(CELL("строка",BG548)-BW548+BV548,68)) * CL548</f>
        <v>#VALUE!</v>
      </c>
      <c r="CA548" s="144" t="e">
        <f aca="true">INDIRECT( ADDRESS(CELL("строка",BG548)-BW548+BV548,59)) *CI548</f>
        <v>#VALUE!</v>
      </c>
      <c r="CB548" s="145" t="e">
        <f aca="true">INDIRECT( ADDRESS(CELL("строка",BG548)-BW548+BV548,69)) * CL548</f>
        <v>#VALUE!</v>
      </c>
      <c r="CC548" s="146" t="e">
        <f aca="true">INDIRECT( ADDRESS(CELL("строка",BG548)-BW548+BV548,61)) *CI548</f>
        <v>#VALUE!</v>
      </c>
      <c r="CD548" s="147" t="e">
        <f aca="false">BZ548-CA548</f>
        <v>#VALUE!</v>
      </c>
      <c r="CE548" s="188" t="e">
        <f aca="false">CB548-CC548</f>
        <v>#VALUE!</v>
      </c>
      <c r="CI548" s="22" t="n">
        <f aca="false">$CI$4</f>
        <v>0.2</v>
      </c>
      <c r="CL548" s="23" t="n">
        <f aca="false">CL544</f>
        <v>0.25</v>
      </c>
    </row>
    <row r="549" customFormat="false" ht="13.25" hidden="false" customHeight="true" outlineLevel="0" collapsed="false">
      <c r="A549" s="151" t="s">
        <v>644</v>
      </c>
      <c r="B549" s="152" t="n">
        <v>8</v>
      </c>
      <c r="C549" s="152" t="n">
        <v>754.9</v>
      </c>
      <c r="D549" s="153" t="n">
        <v>100</v>
      </c>
      <c r="E549" s="154" t="s">
        <v>83</v>
      </c>
      <c r="F549" s="153" t="n">
        <v>3</v>
      </c>
      <c r="G549" s="115" t="n">
        <v>0.75</v>
      </c>
      <c r="H549" s="116" t="n">
        <f aca="false">RANDBETWEEN(80,100)/100</f>
        <v>0.97</v>
      </c>
      <c r="I549" s="117"/>
      <c r="J549" s="118"/>
      <c r="K549" s="119"/>
      <c r="L549" s="118"/>
      <c r="M549" s="179"/>
      <c r="Q549" s="151" t="s">
        <v>644</v>
      </c>
      <c r="R549" s="152" t="n">
        <v>-5.5</v>
      </c>
      <c r="S549" s="152" t="n">
        <v>758.8</v>
      </c>
      <c r="T549" s="153" t="n">
        <v>89</v>
      </c>
      <c r="U549" s="154" t="s">
        <v>107</v>
      </c>
      <c r="V549" s="153" t="n">
        <v>2</v>
      </c>
      <c r="W549" s="115" t="n">
        <v>0.9</v>
      </c>
      <c r="X549" s="116" t="n">
        <f aca="false">RANDBETWEEN(80,100)/100</f>
        <v>0.88</v>
      </c>
      <c r="Y549" s="117"/>
      <c r="Z549" s="118"/>
      <c r="AA549" s="119"/>
      <c r="AB549" s="123"/>
      <c r="AC549" s="124"/>
      <c r="AG549" s="186"/>
      <c r="BO549" s="202"/>
      <c r="BT549" s="82"/>
      <c r="BU549" s="158"/>
      <c r="BV549" s="140" t="n">
        <f aca="false">QUOTIENT(BW549,$BW$5)</f>
        <v>135</v>
      </c>
      <c r="BW549" s="17" t="n">
        <v>541</v>
      </c>
      <c r="BX549" s="141"/>
      <c r="BY549" s="191" t="s">
        <v>84</v>
      </c>
      <c r="BZ549" s="160" t="e">
        <f aca="true">INDIRECT( ADDRESS(CELL("строка",BG549)-BW549+BV549,68)) * CL549</f>
        <v>#VALUE!</v>
      </c>
      <c r="CA549" s="161" t="e">
        <f aca="true">INDIRECT( ADDRESS(CELL("строка",BG549)-BW549+BV549,59)) *CI549</f>
        <v>#VALUE!</v>
      </c>
      <c r="CB549" s="162" t="e">
        <f aca="true">INDIRECT( ADDRESS(CELL("строка",BG549)-BW549+BV549,69)) * CL549</f>
        <v>#VALUE!</v>
      </c>
      <c r="CC549" s="163" t="e">
        <f aca="true">INDIRECT( ADDRESS(CELL("строка",BG549)-BW549+BV549,61)) *CI549</f>
        <v>#VALUE!</v>
      </c>
      <c r="CD549" s="164" t="e">
        <f aca="false">BZ549-CA549</f>
        <v>#VALUE!</v>
      </c>
      <c r="CE549" s="189" t="e">
        <f aca="false">CB549-CC549</f>
        <v>#VALUE!</v>
      </c>
      <c r="CI549" s="22" t="n">
        <f aca="false">$CI$5</f>
        <v>0.3</v>
      </c>
      <c r="CL549" s="23" t="n">
        <f aca="false">CL545</f>
        <v>0.25</v>
      </c>
    </row>
    <row r="550" customFormat="false" ht="13.25" hidden="false" customHeight="true" outlineLevel="0" collapsed="false">
      <c r="A550" s="151" t="s">
        <v>645</v>
      </c>
      <c r="B550" s="152" t="n">
        <v>8.6</v>
      </c>
      <c r="C550" s="152" t="n">
        <v>754.2</v>
      </c>
      <c r="D550" s="153" t="n">
        <v>95</v>
      </c>
      <c r="E550" s="154" t="s">
        <v>83</v>
      </c>
      <c r="F550" s="153" t="n">
        <v>3</v>
      </c>
      <c r="G550" s="182" t="s">
        <v>185</v>
      </c>
      <c r="H550" s="116" t="n">
        <f aca="false">RANDBETWEEN(80,100)/100</f>
        <v>0.85</v>
      </c>
      <c r="I550" s="117" t="n">
        <v>0.383900462962963</v>
      </c>
      <c r="J550" s="118" t="n">
        <v>0.383900462962963</v>
      </c>
      <c r="K550" s="119" t="n">
        <f aca="false">(J550 * 24) * $B$3 * $F$3 * (1 - 0.7*AVERAGE(G550:G557)) * AVERAGE(H550:H557)</f>
        <v>3877.31789583333</v>
      </c>
      <c r="L550" s="118" t="n">
        <f aca="false">IF(AVERAGE(F550:F557)&gt; $J$3, $B$4*$F$4*AVERAGE(F550:F557)/$B$5*24*AVERAGE(H550:H557), $B$4*$F$4*AVERAGE(F550:F557)/$B$5*24*AVERAGE(H550:H557) * 0.2)</f>
        <v>4561.2</v>
      </c>
      <c r="M550" s="179" t="n">
        <f aca="false">K550+L550</f>
        <v>8438.51789583333</v>
      </c>
      <c r="Q550" s="151" t="s">
        <v>645</v>
      </c>
      <c r="R550" s="152" t="n">
        <v>-5.1</v>
      </c>
      <c r="S550" s="152" t="n">
        <v>758.2</v>
      </c>
      <c r="T550" s="153" t="n">
        <v>88</v>
      </c>
      <c r="U550" s="154" t="s">
        <v>107</v>
      </c>
      <c r="V550" s="153" t="n">
        <v>2</v>
      </c>
      <c r="W550" s="115" t="n">
        <v>0.9</v>
      </c>
      <c r="X550" s="116" t="n">
        <f aca="false">RANDBETWEEN(80,100)/100</f>
        <v>0.93</v>
      </c>
      <c r="Y550" s="117" t="n">
        <v>0.323032407407407</v>
      </c>
      <c r="Z550" s="118" t="n">
        <v>0.323032407407407</v>
      </c>
      <c r="AA550" s="119" t="n">
        <f aca="false">(Z550 * 24) * $B$3 * $F$3 * (1 - 0.7 * AVERAGE(W550:W557)) * AVERAGE(X550:X557)</f>
        <v>3115.22116666667</v>
      </c>
      <c r="AB550" s="123" t="n">
        <f aca="false">IF(AVERAGE(V550:V557)&gt; $J$3, $B$4*$F$4*AVERAGE(V550:V557)/$B$5*24*AVERAGE(X550:X557), $B$4*$F$4*AVERAGE(V550:V557)/$B$5*24*AVERAGE(X550:X557) * 0.2)</f>
        <v>1448</v>
      </c>
      <c r="AC550" s="124" t="n">
        <f aca="false">AA550+AB550</f>
        <v>4563.22116666667</v>
      </c>
      <c r="AG550" s="186"/>
      <c r="BO550" s="202"/>
      <c r="BT550" s="82"/>
      <c r="BU550" s="158"/>
      <c r="BV550" s="140" t="n">
        <f aca="false">QUOTIENT(BW550,$BW$5)</f>
        <v>135</v>
      </c>
      <c r="BW550" s="17" t="n">
        <v>542</v>
      </c>
      <c r="BX550" s="141"/>
      <c r="BY550" s="191" t="s">
        <v>58</v>
      </c>
      <c r="BZ550" s="160" t="e">
        <f aca="true">INDIRECT( ADDRESS(CELL("строка",BG550)-BW550+BV550,68)) * CL550</f>
        <v>#VALUE!</v>
      </c>
      <c r="CA550" s="161" t="e">
        <f aca="true">INDIRECT( ADDRESS(CELL("строка",BG550)-BW550+BV550,59)) *CI550</f>
        <v>#VALUE!</v>
      </c>
      <c r="CB550" s="162" t="e">
        <f aca="true">INDIRECT( ADDRESS(CELL("строка",BG550)-BW550+BV550,69)) * CL550</f>
        <v>#VALUE!</v>
      </c>
      <c r="CC550" s="163" t="e">
        <f aca="true">INDIRECT( ADDRESS(CELL("строка",BG550)-BW550+BV550,61)) *CI550</f>
        <v>#VALUE!</v>
      </c>
      <c r="CD550" s="164" t="e">
        <f aca="false">BZ550-CA550</f>
        <v>#VALUE!</v>
      </c>
      <c r="CE550" s="189" t="e">
        <f aca="false">CB550-CC550</f>
        <v>#VALUE!</v>
      </c>
      <c r="CI550" s="22" t="n">
        <f aca="false">$CI$6</f>
        <v>0.4</v>
      </c>
      <c r="CL550" s="23" t="n">
        <f aca="false">CL546</f>
        <v>0.25</v>
      </c>
    </row>
    <row r="551" customFormat="false" ht="13.25" hidden="false" customHeight="true" outlineLevel="0" collapsed="false">
      <c r="A551" s="151" t="s">
        <v>646</v>
      </c>
      <c r="B551" s="152" t="n">
        <v>10.6</v>
      </c>
      <c r="C551" s="152" t="n">
        <v>754.2</v>
      </c>
      <c r="D551" s="153" t="n">
        <v>85</v>
      </c>
      <c r="E551" s="154" t="s">
        <v>83</v>
      </c>
      <c r="F551" s="153" t="n">
        <v>3</v>
      </c>
      <c r="G551" s="182" t="s">
        <v>185</v>
      </c>
      <c r="H551" s="116" t="n">
        <f aca="false">RANDBETWEEN(80,100)/100</f>
        <v>0.82</v>
      </c>
      <c r="I551" s="117"/>
      <c r="J551" s="118"/>
      <c r="K551" s="119"/>
      <c r="L551" s="118"/>
      <c r="M551" s="179"/>
      <c r="Q551" s="151" t="s">
        <v>646</v>
      </c>
      <c r="R551" s="152" t="n">
        <v>-4.7</v>
      </c>
      <c r="S551" s="152" t="n">
        <v>757.7</v>
      </c>
      <c r="T551" s="153" t="n">
        <v>85</v>
      </c>
      <c r="U551" s="154" t="s">
        <v>83</v>
      </c>
      <c r="V551" s="153" t="n">
        <v>1</v>
      </c>
      <c r="W551" s="115" t="n">
        <v>0.9</v>
      </c>
      <c r="X551" s="116" t="n">
        <f aca="false">RANDBETWEEN(80,100)/100</f>
        <v>0.99</v>
      </c>
      <c r="Y551" s="117"/>
      <c r="Z551" s="118"/>
      <c r="AA551" s="119"/>
      <c r="AB551" s="123"/>
      <c r="AC551" s="124"/>
      <c r="AG551" s="186"/>
      <c r="BO551" s="202"/>
      <c r="BT551" s="82" t="e">
        <f aca="false">IF(SUM(CD548:CD551) &gt; 0,0,(SUM(CD548:CD551))/(-$BM$10*1000))</f>
        <v>#VALUE!</v>
      </c>
      <c r="BU551" s="158" t="e">
        <f aca="false">IF(SUM(CE548:CE551) &gt; 0,0,(SUM(CE548:CE551))/(-$BM$10*1000))</f>
        <v>#VALUE!</v>
      </c>
      <c r="BV551" s="140" t="n">
        <f aca="false">QUOTIENT(BW551,$BW$5)</f>
        <v>135</v>
      </c>
      <c r="BW551" s="17" t="n">
        <v>543</v>
      </c>
      <c r="BX551" s="141"/>
      <c r="BY551" s="192" t="s">
        <v>75</v>
      </c>
      <c r="BZ551" s="172" t="e">
        <f aca="true">INDIRECT( ADDRESS(CELL("строка",BG551)-BW551+BV551,68)) * CL551</f>
        <v>#VALUE!</v>
      </c>
      <c r="CA551" s="173" t="e">
        <f aca="true">INDIRECT( ADDRESS(CELL("строка",BG551)-BW551+BV551,59)) * CI551</f>
        <v>#VALUE!</v>
      </c>
      <c r="CB551" s="174" t="e">
        <f aca="true">INDIRECT( ADDRESS(CELL("строка",BG551)-BW551+BV551,69)) * CL551</f>
        <v>#VALUE!</v>
      </c>
      <c r="CC551" s="175" t="e">
        <f aca="true">INDIRECT( ADDRESS(CELL("строка",BG551)-BW551+BV551,61)) *CI551</f>
        <v>#VALUE!</v>
      </c>
      <c r="CD551" s="176" t="e">
        <f aca="false">BZ551-CA551</f>
        <v>#VALUE!</v>
      </c>
      <c r="CE551" s="187" t="e">
        <f aca="false">CB551-CC551</f>
        <v>#VALUE!</v>
      </c>
      <c r="CI551" s="178" t="n">
        <f aca="false">$CI$7</f>
        <v>0.1</v>
      </c>
      <c r="CL551" s="23" t="n">
        <f aca="false">CL547</f>
        <v>0.25</v>
      </c>
    </row>
    <row r="552" customFormat="false" ht="13.25" hidden="false" customHeight="true" outlineLevel="0" collapsed="false">
      <c r="A552" s="151" t="s">
        <v>647</v>
      </c>
      <c r="B552" s="152" t="n">
        <v>12.7</v>
      </c>
      <c r="C552" s="152" t="n">
        <v>753.6</v>
      </c>
      <c r="D552" s="153" t="n">
        <v>76</v>
      </c>
      <c r="E552" s="154" t="s">
        <v>107</v>
      </c>
      <c r="F552" s="153" t="n">
        <v>6</v>
      </c>
      <c r="G552" s="115" t="n">
        <v>0.75</v>
      </c>
      <c r="H552" s="116" t="n">
        <f aca="false">RANDBETWEEN(80,100)/100</f>
        <v>0.96</v>
      </c>
      <c r="I552" s="117"/>
      <c r="J552" s="118"/>
      <c r="K552" s="119"/>
      <c r="L552" s="118"/>
      <c r="M552" s="179"/>
      <c r="Q552" s="151" t="s">
        <v>647</v>
      </c>
      <c r="R552" s="152" t="n">
        <v>-5.1</v>
      </c>
      <c r="S552" s="152" t="n">
        <v>756.9</v>
      </c>
      <c r="T552" s="153" t="n">
        <v>85</v>
      </c>
      <c r="U552" s="154" t="s">
        <v>107</v>
      </c>
      <c r="V552" s="153" t="n">
        <v>2</v>
      </c>
      <c r="W552" s="115" t="n">
        <v>0.9</v>
      </c>
      <c r="X552" s="116" t="n">
        <f aca="false">RANDBETWEEN(80,100)/100</f>
        <v>0.83</v>
      </c>
      <c r="Y552" s="117"/>
      <c r="Z552" s="118"/>
      <c r="AA552" s="119"/>
      <c r="AB552" s="123"/>
      <c r="AC552" s="124"/>
      <c r="AG552" s="186"/>
      <c r="BO552" s="202"/>
      <c r="BT552" s="82" t="s">
        <v>79</v>
      </c>
      <c r="BU552" s="158"/>
      <c r="BV552" s="140" t="n">
        <f aca="false">QUOTIENT(BW552,$BW$5)</f>
        <v>136</v>
      </c>
      <c r="BW552" s="17" t="n">
        <v>544</v>
      </c>
      <c r="BX552" s="141" t="n">
        <f aca="false">DATE(2023,2,(1-QUOTIENT(BW552,$BW$5)))</f>
        <v>44822</v>
      </c>
      <c r="BY552" s="190" t="s">
        <v>80</v>
      </c>
      <c r="BZ552" s="143" t="e">
        <f aca="true">INDIRECT( ADDRESS(CELL("строка",BG552)-BW552+BV552,68)) * CL552</f>
        <v>#VALUE!</v>
      </c>
      <c r="CA552" s="144" t="e">
        <f aca="true">INDIRECT( ADDRESS(CELL("строка",BG552)-BW552+BV552,59)) *CI552</f>
        <v>#VALUE!</v>
      </c>
      <c r="CB552" s="145" t="e">
        <f aca="true">INDIRECT( ADDRESS(CELL("строка",BG552)-BW552+BV552,69)) * CL552</f>
        <v>#VALUE!</v>
      </c>
      <c r="CC552" s="146" t="e">
        <f aca="true">INDIRECT( ADDRESS(CELL("строка",BG552)-BW552+BV552,61)) *CI552</f>
        <v>#VALUE!</v>
      </c>
      <c r="CD552" s="147" t="e">
        <f aca="false">BZ552-CA552</f>
        <v>#VALUE!</v>
      </c>
      <c r="CE552" s="188" t="e">
        <f aca="false">CB552-CC552</f>
        <v>#VALUE!</v>
      </c>
      <c r="CI552" s="22" t="n">
        <f aca="false">$CI$4</f>
        <v>0.2</v>
      </c>
      <c r="CL552" s="23" t="n">
        <f aca="false">CL548</f>
        <v>0.25</v>
      </c>
    </row>
    <row r="553" customFormat="false" ht="13.25" hidden="false" customHeight="true" outlineLevel="0" collapsed="false">
      <c r="A553" s="151" t="s">
        <v>648</v>
      </c>
      <c r="B553" s="152" t="n">
        <v>10.4</v>
      </c>
      <c r="C553" s="152" t="n">
        <v>753.9</v>
      </c>
      <c r="D553" s="153" t="n">
        <v>81</v>
      </c>
      <c r="E553" s="154" t="s">
        <v>107</v>
      </c>
      <c r="F553" s="153" t="n">
        <v>6</v>
      </c>
      <c r="G553" s="115" t="n">
        <v>0.9</v>
      </c>
      <c r="H553" s="116" t="n">
        <f aca="false">RANDBETWEEN(80,100)/100</f>
        <v>0.91</v>
      </c>
      <c r="I553" s="117"/>
      <c r="J553" s="118"/>
      <c r="K553" s="119"/>
      <c r="L553" s="118"/>
      <c r="M553" s="179"/>
      <c r="Q553" s="151" t="s">
        <v>648</v>
      </c>
      <c r="R553" s="152" t="n">
        <v>-5.3</v>
      </c>
      <c r="S553" s="152" t="n">
        <v>756.4</v>
      </c>
      <c r="T553" s="153" t="n">
        <v>85</v>
      </c>
      <c r="U553" s="154" t="s">
        <v>83</v>
      </c>
      <c r="V553" s="153" t="n">
        <v>1</v>
      </c>
      <c r="W553" s="115" t="n">
        <v>0.9</v>
      </c>
      <c r="X553" s="116" t="n">
        <f aca="false">RANDBETWEEN(80,100)/100</f>
        <v>0.86</v>
      </c>
      <c r="Y553" s="117"/>
      <c r="Z553" s="118"/>
      <c r="AA553" s="119"/>
      <c r="AB553" s="123"/>
      <c r="AC553" s="124"/>
      <c r="AG553" s="186"/>
      <c r="BO553" s="202"/>
      <c r="BT553" s="82"/>
      <c r="BU553" s="158"/>
      <c r="BV553" s="140" t="n">
        <f aca="false">QUOTIENT(BW553,$BW$5)</f>
        <v>136</v>
      </c>
      <c r="BW553" s="17" t="n">
        <v>545</v>
      </c>
      <c r="BX553" s="141"/>
      <c r="BY553" s="191" t="s">
        <v>84</v>
      </c>
      <c r="BZ553" s="160" t="e">
        <f aca="true">INDIRECT( ADDRESS(CELL("строка",BG553)-BW553+BV553,68)) * CL553</f>
        <v>#VALUE!</v>
      </c>
      <c r="CA553" s="161" t="e">
        <f aca="true">INDIRECT( ADDRESS(CELL("строка",BG553)-BW553+BV553,59)) *CI553</f>
        <v>#VALUE!</v>
      </c>
      <c r="CB553" s="162" t="e">
        <f aca="true">INDIRECT( ADDRESS(CELL("строка",BG553)-BW553+BV553,69)) * CL553</f>
        <v>#VALUE!</v>
      </c>
      <c r="CC553" s="163" t="e">
        <f aca="true">INDIRECT( ADDRESS(CELL("строка",BG553)-BW553+BV553,61)) *CI553</f>
        <v>#VALUE!</v>
      </c>
      <c r="CD553" s="164" t="e">
        <f aca="false">BZ553-CA553</f>
        <v>#VALUE!</v>
      </c>
      <c r="CE553" s="189" t="e">
        <f aca="false">CB553-CC553</f>
        <v>#VALUE!</v>
      </c>
      <c r="CI553" s="22" t="n">
        <f aca="false">$CI$5</f>
        <v>0.3</v>
      </c>
      <c r="CL553" s="23" t="n">
        <f aca="false">CL549</f>
        <v>0.25</v>
      </c>
    </row>
    <row r="554" customFormat="false" ht="13.25" hidden="false" customHeight="true" outlineLevel="0" collapsed="false">
      <c r="A554" s="151" t="s">
        <v>649</v>
      </c>
      <c r="B554" s="152" t="n">
        <v>9.7</v>
      </c>
      <c r="C554" s="152" t="n">
        <v>753.4</v>
      </c>
      <c r="D554" s="153" t="n">
        <v>80</v>
      </c>
      <c r="E554" s="154" t="s">
        <v>83</v>
      </c>
      <c r="F554" s="153" t="n">
        <v>4.5</v>
      </c>
      <c r="G554" s="115" t="n">
        <v>0.9</v>
      </c>
      <c r="H554" s="116" t="n">
        <f aca="false">RANDBETWEEN(80,100)/100</f>
        <v>0.91</v>
      </c>
      <c r="I554" s="117"/>
      <c r="J554" s="118"/>
      <c r="K554" s="119"/>
      <c r="L554" s="118"/>
      <c r="M554" s="179"/>
      <c r="Q554" s="151" t="s">
        <v>649</v>
      </c>
      <c r="R554" s="152" t="n">
        <v>-5.7</v>
      </c>
      <c r="S554" s="152" t="n">
        <v>755.5</v>
      </c>
      <c r="T554" s="153" t="n">
        <v>88</v>
      </c>
      <c r="U554" s="154" t="s">
        <v>83</v>
      </c>
      <c r="V554" s="153" t="n">
        <v>1</v>
      </c>
      <c r="W554" s="115" t="n">
        <v>0.9</v>
      </c>
      <c r="X554" s="116" t="n">
        <f aca="false">RANDBETWEEN(80,100)/100</f>
        <v>0.92</v>
      </c>
      <c r="Y554" s="117"/>
      <c r="Z554" s="118"/>
      <c r="AA554" s="119"/>
      <c r="AB554" s="123"/>
      <c r="AC554" s="124"/>
      <c r="AG554" s="186"/>
      <c r="BO554" s="202"/>
      <c r="BT554" s="82"/>
      <c r="BU554" s="158"/>
      <c r="BV554" s="140" t="n">
        <f aca="false">QUOTIENT(BW554,$BW$5)</f>
        <v>136</v>
      </c>
      <c r="BW554" s="17" t="n">
        <v>546</v>
      </c>
      <c r="BX554" s="141"/>
      <c r="BY554" s="191" t="s">
        <v>58</v>
      </c>
      <c r="BZ554" s="160" t="e">
        <f aca="true">INDIRECT( ADDRESS(CELL("строка",BG554)-BW554+BV554,68)) * CL554</f>
        <v>#VALUE!</v>
      </c>
      <c r="CA554" s="161" t="e">
        <f aca="true">INDIRECT( ADDRESS(CELL("строка",BG554)-BW554+BV554,59)) *CI554</f>
        <v>#VALUE!</v>
      </c>
      <c r="CB554" s="162" t="e">
        <f aca="true">INDIRECT( ADDRESS(CELL("строка",BG554)-BW554+BV554,69)) * CL554</f>
        <v>#VALUE!</v>
      </c>
      <c r="CC554" s="163" t="e">
        <f aca="true">INDIRECT( ADDRESS(CELL("строка",BG554)-BW554+BV554,61)) *CI554</f>
        <v>#VALUE!</v>
      </c>
      <c r="CD554" s="164" t="e">
        <f aca="false">BZ554-CA554</f>
        <v>#VALUE!</v>
      </c>
      <c r="CE554" s="189" t="e">
        <f aca="false">CB554-CC554</f>
        <v>#VALUE!</v>
      </c>
      <c r="CI554" s="22" t="n">
        <f aca="false">$CI$6</f>
        <v>0.4</v>
      </c>
      <c r="CL554" s="23" t="n">
        <f aca="false">CL550</f>
        <v>0.25</v>
      </c>
    </row>
    <row r="555" customFormat="false" ht="13.25" hidden="false" customHeight="true" outlineLevel="0" collapsed="false">
      <c r="A555" s="151" t="s">
        <v>650</v>
      </c>
      <c r="B555" s="152" t="n">
        <v>8.6</v>
      </c>
      <c r="C555" s="152" t="n">
        <v>752.8</v>
      </c>
      <c r="D555" s="153" t="n">
        <v>81</v>
      </c>
      <c r="E555" s="154" t="s">
        <v>83</v>
      </c>
      <c r="F555" s="153" t="n">
        <v>3</v>
      </c>
      <c r="G555" s="115" t="n">
        <v>0.9</v>
      </c>
      <c r="H555" s="116" t="n">
        <f aca="false">RANDBETWEEN(80,100)/100</f>
        <v>0.85</v>
      </c>
      <c r="I555" s="117"/>
      <c r="J555" s="118"/>
      <c r="K555" s="119"/>
      <c r="L555" s="118"/>
      <c r="M555" s="179"/>
      <c r="Q555" s="151" t="s">
        <v>650</v>
      </c>
      <c r="R555" s="152" t="n">
        <v>-5.9</v>
      </c>
      <c r="S555" s="152" t="n">
        <v>754.5</v>
      </c>
      <c r="T555" s="153" t="n">
        <v>89</v>
      </c>
      <c r="U555" s="154" t="s">
        <v>83</v>
      </c>
      <c r="V555" s="153" t="n">
        <v>1</v>
      </c>
      <c r="W555" s="115" t="n">
        <v>0.9</v>
      </c>
      <c r="X555" s="116" t="n">
        <f aca="false">RANDBETWEEN(80,100)/100</f>
        <v>0.82</v>
      </c>
      <c r="Y555" s="117"/>
      <c r="Z555" s="118"/>
      <c r="AA555" s="119"/>
      <c r="AB555" s="123"/>
      <c r="AC555" s="124"/>
      <c r="AG555" s="186"/>
      <c r="BO555" s="202"/>
      <c r="BT555" s="82" t="e">
        <f aca="false">IF(SUM(CD552:CD555) &gt; 0,0,(SUM(CD552:CD555))/(-$BM$10*1000))</f>
        <v>#VALUE!</v>
      </c>
      <c r="BU555" s="158" t="e">
        <f aca="false">IF(SUM(CE552:CE555) &gt; 0,0,(SUM(CE552:CE555))/(-$BM$10*1000))</f>
        <v>#VALUE!</v>
      </c>
      <c r="BV555" s="140" t="n">
        <f aca="false">QUOTIENT(BW555,$BW$5)</f>
        <v>136</v>
      </c>
      <c r="BW555" s="17" t="n">
        <v>547</v>
      </c>
      <c r="BX555" s="141"/>
      <c r="BY555" s="192" t="s">
        <v>75</v>
      </c>
      <c r="BZ555" s="172" t="e">
        <f aca="true">INDIRECT( ADDRESS(CELL("строка",BG555)-BW555+BV555,68)) * CL555</f>
        <v>#VALUE!</v>
      </c>
      <c r="CA555" s="173" t="e">
        <f aca="true">INDIRECT( ADDRESS(CELL("строка",BG555)-BW555+BV555,59)) * CI555</f>
        <v>#VALUE!</v>
      </c>
      <c r="CB555" s="174" t="e">
        <f aca="true">INDIRECT( ADDRESS(CELL("строка",BG555)-BW555+BV555,69)) * CL555</f>
        <v>#VALUE!</v>
      </c>
      <c r="CC555" s="175" t="e">
        <f aca="true">INDIRECT( ADDRESS(CELL("строка",BG555)-BW555+BV555,61)) *CI555</f>
        <v>#VALUE!</v>
      </c>
      <c r="CD555" s="176" t="e">
        <f aca="false">BZ555-CA555</f>
        <v>#VALUE!</v>
      </c>
      <c r="CE555" s="187" t="e">
        <f aca="false">CB555-CC555</f>
        <v>#VALUE!</v>
      </c>
      <c r="CI555" s="178" t="n">
        <f aca="false">$CI$7</f>
        <v>0.1</v>
      </c>
      <c r="CL555" s="23" t="n">
        <f aca="false">CL551</f>
        <v>0.25</v>
      </c>
    </row>
    <row r="556" customFormat="false" ht="13.25" hidden="false" customHeight="true" outlineLevel="0" collapsed="false">
      <c r="A556" s="151" t="s">
        <v>651</v>
      </c>
      <c r="B556" s="152" t="n">
        <v>8.1</v>
      </c>
      <c r="C556" s="152" t="n">
        <v>752.5</v>
      </c>
      <c r="D556" s="153" t="n">
        <v>80</v>
      </c>
      <c r="E556" s="154" t="s">
        <v>107</v>
      </c>
      <c r="F556" s="153" t="n">
        <v>3</v>
      </c>
      <c r="G556" s="115" t="n">
        <v>0.9</v>
      </c>
      <c r="H556" s="116" t="n">
        <f aca="false">RANDBETWEEN(80,100)/100</f>
        <v>0.99</v>
      </c>
      <c r="I556" s="117"/>
      <c r="J556" s="118"/>
      <c r="K556" s="119"/>
      <c r="L556" s="118"/>
      <c r="M556" s="179"/>
      <c r="Q556" s="151" t="s">
        <v>651</v>
      </c>
      <c r="R556" s="152" t="n">
        <v>-5.9</v>
      </c>
      <c r="S556" s="152" t="n">
        <v>754.1</v>
      </c>
      <c r="T556" s="153" t="n">
        <v>84</v>
      </c>
      <c r="U556" s="154" t="s">
        <v>83</v>
      </c>
      <c r="V556" s="153" t="n">
        <v>1</v>
      </c>
      <c r="W556" s="115" t="n">
        <v>0.9</v>
      </c>
      <c r="X556" s="116" t="n">
        <f aca="false">RANDBETWEEN(80,100)/100</f>
        <v>0.96</v>
      </c>
      <c r="Y556" s="117"/>
      <c r="Z556" s="118"/>
      <c r="AA556" s="119"/>
      <c r="AB556" s="123"/>
      <c r="AC556" s="124"/>
      <c r="AG556" s="186"/>
      <c r="BO556" s="202"/>
      <c r="BT556" s="82" t="s">
        <v>79</v>
      </c>
      <c r="BU556" s="158"/>
      <c r="BV556" s="140" t="n">
        <f aca="false">QUOTIENT(BW556,$BW$5)</f>
        <v>137</v>
      </c>
      <c r="BW556" s="17" t="n">
        <v>548</v>
      </c>
      <c r="BX556" s="141" t="n">
        <f aca="false">DATE(2023,2,(1-QUOTIENT(BW556,$BW$5)))</f>
        <v>44821</v>
      </c>
      <c r="BY556" s="190" t="s">
        <v>80</v>
      </c>
      <c r="BZ556" s="143" t="e">
        <f aca="true">INDIRECT( ADDRESS(CELL("строка",BG556)-BW556+BV556,68)) * CL556</f>
        <v>#VALUE!</v>
      </c>
      <c r="CA556" s="144" t="e">
        <f aca="true">INDIRECT( ADDRESS(CELL("строка",BG556)-BW556+BV556,59)) *CI556</f>
        <v>#VALUE!</v>
      </c>
      <c r="CB556" s="145" t="e">
        <f aca="true">INDIRECT( ADDRESS(CELL("строка",BG556)-BW556+BV556,69)) * CL556</f>
        <v>#VALUE!</v>
      </c>
      <c r="CC556" s="146" t="e">
        <f aca="true">INDIRECT( ADDRESS(CELL("строка",BG556)-BW556+BV556,61)) *CI556</f>
        <v>#VALUE!</v>
      </c>
      <c r="CD556" s="147" t="e">
        <f aca="false">BZ556-CA556</f>
        <v>#VALUE!</v>
      </c>
      <c r="CE556" s="188" t="e">
        <f aca="false">CB556-CC556</f>
        <v>#VALUE!</v>
      </c>
      <c r="CI556" s="22" t="n">
        <f aca="false">$CI$4</f>
        <v>0.2</v>
      </c>
      <c r="CL556" s="23" t="n">
        <f aca="false">CL552</f>
        <v>0.25</v>
      </c>
    </row>
    <row r="557" customFormat="false" ht="13.25" hidden="false" customHeight="true" outlineLevel="0" collapsed="false">
      <c r="A557" s="151" t="s">
        <v>652</v>
      </c>
      <c r="B557" s="152" t="n">
        <v>10</v>
      </c>
      <c r="C557" s="152" t="n">
        <v>753.1</v>
      </c>
      <c r="D557" s="153" t="n">
        <v>71</v>
      </c>
      <c r="E557" s="154" t="s">
        <v>107</v>
      </c>
      <c r="F557" s="153" t="n">
        <v>3</v>
      </c>
      <c r="G557" s="115" t="n">
        <v>0.9</v>
      </c>
      <c r="H557" s="116" t="n">
        <f aca="false">RANDBETWEEN(80,100)/100</f>
        <v>0.95</v>
      </c>
      <c r="I557" s="117"/>
      <c r="J557" s="118"/>
      <c r="K557" s="119"/>
      <c r="L557" s="118"/>
      <c r="M557" s="179"/>
      <c r="Q557" s="151" t="s">
        <v>652</v>
      </c>
      <c r="R557" s="152" t="n">
        <v>-5.7</v>
      </c>
      <c r="S557" s="152" t="n">
        <v>753.3</v>
      </c>
      <c r="T557" s="153" t="n">
        <v>87</v>
      </c>
      <c r="U557" s="154" t="s">
        <v>83</v>
      </c>
      <c r="V557" s="153" t="n">
        <v>1</v>
      </c>
      <c r="W557" s="115" t="n">
        <v>0.9</v>
      </c>
      <c r="X557" s="116" t="n">
        <f aca="false">RANDBETWEEN(80,100)/100</f>
        <v>0.93</v>
      </c>
      <c r="Y557" s="117"/>
      <c r="Z557" s="118"/>
      <c r="AA557" s="119"/>
      <c r="AB557" s="123"/>
      <c r="AC557" s="124"/>
      <c r="AG557" s="186"/>
      <c r="BO557" s="202"/>
      <c r="BT557" s="82"/>
      <c r="BU557" s="158"/>
      <c r="BV557" s="140" t="n">
        <f aca="false">QUOTIENT(BW557,$BW$5)</f>
        <v>137</v>
      </c>
      <c r="BW557" s="17" t="n">
        <v>549</v>
      </c>
      <c r="BX557" s="141"/>
      <c r="BY557" s="191" t="s">
        <v>84</v>
      </c>
      <c r="BZ557" s="160" t="e">
        <f aca="true">INDIRECT( ADDRESS(CELL("строка",BG557)-BW557+BV557,68)) * CL557</f>
        <v>#VALUE!</v>
      </c>
      <c r="CA557" s="161" t="e">
        <f aca="true">INDIRECT( ADDRESS(CELL("строка",BG557)-BW557+BV557,59)) *CI557</f>
        <v>#VALUE!</v>
      </c>
      <c r="CB557" s="162" t="e">
        <f aca="true">INDIRECT( ADDRESS(CELL("строка",BG557)-BW557+BV557,69)) * CL557</f>
        <v>#VALUE!</v>
      </c>
      <c r="CC557" s="163" t="e">
        <f aca="true">INDIRECT( ADDRESS(CELL("строка",BG557)-BW557+BV557,61)) *CI557</f>
        <v>#VALUE!</v>
      </c>
      <c r="CD557" s="164" t="e">
        <f aca="false">BZ557-CA557</f>
        <v>#VALUE!</v>
      </c>
      <c r="CE557" s="189" t="e">
        <f aca="false">CB557-CC557</f>
        <v>#VALUE!</v>
      </c>
      <c r="CI557" s="22" t="n">
        <f aca="false">$CI$5</f>
        <v>0.3</v>
      </c>
      <c r="CL557" s="23" t="n">
        <f aca="false">CL553</f>
        <v>0.25</v>
      </c>
    </row>
    <row r="558" customFormat="false" ht="13.25" hidden="false" customHeight="true" outlineLevel="0" collapsed="false">
      <c r="A558" s="151" t="s">
        <v>653</v>
      </c>
      <c r="B558" s="152" t="n">
        <v>12.2</v>
      </c>
      <c r="C558" s="152" t="n">
        <v>753.5</v>
      </c>
      <c r="D558" s="153" t="n">
        <v>60</v>
      </c>
      <c r="E558" s="154" t="s">
        <v>83</v>
      </c>
      <c r="F558" s="153" t="n">
        <v>4.5</v>
      </c>
      <c r="G558" s="115" t="n">
        <v>0.9</v>
      </c>
      <c r="H558" s="116" t="n">
        <f aca="false">RANDBETWEEN(80,100)/100</f>
        <v>0.87</v>
      </c>
      <c r="I558" s="117" t="n">
        <v>0.38525462962963</v>
      </c>
      <c r="J558" s="118" t="n">
        <v>0.38525462962963</v>
      </c>
      <c r="K558" s="119" t="n">
        <f aca="false">(J558 * 24) * $B$3 * $F$3 * (1 - 0.7*AVERAGE(G558:G565)) * AVERAGE(H558:H565)</f>
        <v>3462.57615</v>
      </c>
      <c r="L558" s="118" t="n">
        <f aca="false">IF(AVERAGE(F558:F565)&gt; $J$3, $B$4*$F$4*AVERAGE(F558:F565)/$B$5*24*AVERAGE(H558:H565), $B$4*$F$4*AVERAGE(F558:F565)/$B$5*24*AVERAGE(H558:H565) * 0.2)</f>
        <v>22572</v>
      </c>
      <c r="M558" s="179" t="n">
        <f aca="false">K558+L558</f>
        <v>26034.57615</v>
      </c>
      <c r="Q558" s="151" t="s">
        <v>653</v>
      </c>
      <c r="R558" s="152" t="n">
        <v>-5.9</v>
      </c>
      <c r="S558" s="152" t="n">
        <v>752.8</v>
      </c>
      <c r="T558" s="153" t="n">
        <v>88</v>
      </c>
      <c r="U558" s="154" t="s">
        <v>83</v>
      </c>
      <c r="V558" s="153" t="n">
        <v>1</v>
      </c>
      <c r="W558" s="115" t="n">
        <v>0.9</v>
      </c>
      <c r="X558" s="116" t="n">
        <f aca="false">RANDBETWEEN(80,100)/100</f>
        <v>0.9</v>
      </c>
      <c r="Y558" s="117" t="n">
        <v>0.325208333333333</v>
      </c>
      <c r="Z558" s="118" t="n">
        <v>0.325208333333333</v>
      </c>
      <c r="AA558" s="119" t="n">
        <f aca="false">(Z558 * 24) * $B$3 * $F$3 * (1 - 0.7 * AVERAGE(W558:W565)) * AVERAGE(X558:X565)</f>
        <v>3157.863975</v>
      </c>
      <c r="AB558" s="123" t="n">
        <f aca="false">IF(AVERAGE(V558:V565)&gt; $J$3, $B$4*$F$4*AVERAGE(V558:V565)/$B$5*24*AVERAGE(X558:X565), $B$4*$F$4*AVERAGE(V558:V565)/$B$5*24*AVERAGE(X558:X565) * 0.2)</f>
        <v>1458</v>
      </c>
      <c r="AC558" s="124" t="n">
        <f aca="false">AA558+AB558</f>
        <v>4615.863975</v>
      </c>
      <c r="AG558" s="186"/>
      <c r="BO558" s="202"/>
      <c r="BT558" s="82"/>
      <c r="BU558" s="158"/>
      <c r="BV558" s="140" t="n">
        <f aca="false">QUOTIENT(BW558,$BW$5)</f>
        <v>137</v>
      </c>
      <c r="BW558" s="17" t="n">
        <v>550</v>
      </c>
      <c r="BX558" s="141"/>
      <c r="BY558" s="191" t="s">
        <v>58</v>
      </c>
      <c r="BZ558" s="160" t="e">
        <f aca="true">INDIRECT( ADDRESS(CELL("строка",BG558)-BW558+BV558,68)) * CL558</f>
        <v>#VALUE!</v>
      </c>
      <c r="CA558" s="161" t="e">
        <f aca="true">INDIRECT( ADDRESS(CELL("строка",BG558)-BW558+BV558,59)) *CI558</f>
        <v>#VALUE!</v>
      </c>
      <c r="CB558" s="162" t="e">
        <f aca="true">INDIRECT( ADDRESS(CELL("строка",BG558)-BW558+BV558,69)) * CL558</f>
        <v>#VALUE!</v>
      </c>
      <c r="CC558" s="163" t="e">
        <f aca="true">INDIRECT( ADDRESS(CELL("строка",BG558)-BW558+BV558,61)) *CI558</f>
        <v>#VALUE!</v>
      </c>
      <c r="CD558" s="164" t="e">
        <f aca="false">BZ558-CA558</f>
        <v>#VALUE!</v>
      </c>
      <c r="CE558" s="189" t="e">
        <f aca="false">CB558-CC558</f>
        <v>#VALUE!</v>
      </c>
      <c r="CI558" s="22" t="n">
        <f aca="false">$CI$6</f>
        <v>0.4</v>
      </c>
      <c r="CL558" s="23" t="n">
        <f aca="false">CL554</f>
        <v>0.25</v>
      </c>
    </row>
    <row r="559" customFormat="false" ht="13.25" hidden="false" customHeight="true" outlineLevel="0" collapsed="false">
      <c r="A559" s="151" t="s">
        <v>654</v>
      </c>
      <c r="B559" s="152" t="n">
        <v>13.3</v>
      </c>
      <c r="C559" s="152" t="n">
        <v>754.2</v>
      </c>
      <c r="D559" s="153" t="n">
        <v>63</v>
      </c>
      <c r="E559" s="154" t="s">
        <v>83</v>
      </c>
      <c r="F559" s="153" t="n">
        <v>6</v>
      </c>
      <c r="G559" s="115" t="n">
        <v>0.9</v>
      </c>
      <c r="H559" s="116" t="n">
        <f aca="false">RANDBETWEEN(80,100)/100</f>
        <v>0.83</v>
      </c>
      <c r="I559" s="117"/>
      <c r="J559" s="118"/>
      <c r="K559" s="119"/>
      <c r="L559" s="118"/>
      <c r="M559" s="179"/>
      <c r="Q559" s="151" t="s">
        <v>654</v>
      </c>
      <c r="R559" s="152" t="n">
        <v>-5.3</v>
      </c>
      <c r="S559" s="152" t="n">
        <v>751.9</v>
      </c>
      <c r="T559" s="153" t="n">
        <v>85</v>
      </c>
      <c r="U559" s="154" t="s">
        <v>107</v>
      </c>
      <c r="V559" s="153" t="n">
        <v>2</v>
      </c>
      <c r="W559" s="115" t="n">
        <v>0.9</v>
      </c>
      <c r="X559" s="116" t="n">
        <f aca="false">RANDBETWEEN(80,100)/100</f>
        <v>0.91</v>
      </c>
      <c r="Y559" s="117"/>
      <c r="Z559" s="118"/>
      <c r="AA559" s="119"/>
      <c r="AB559" s="123"/>
      <c r="AC559" s="124"/>
      <c r="AG559" s="186"/>
      <c r="BO559" s="202"/>
      <c r="BT559" s="82" t="e">
        <f aca="false">IF(SUM(CD556:CD559) &gt; 0,0,(SUM(CD556:CD559))/(-$BM$10*1000))</f>
        <v>#VALUE!</v>
      </c>
      <c r="BU559" s="158" t="e">
        <f aca="false">IF(SUM(CE556:CE559) &gt; 0,0,(SUM(CE556:CE559))/(-$BM$10*1000))</f>
        <v>#VALUE!</v>
      </c>
      <c r="BV559" s="140" t="n">
        <f aca="false">QUOTIENT(BW559,$BW$5)</f>
        <v>137</v>
      </c>
      <c r="BW559" s="17" t="n">
        <v>551</v>
      </c>
      <c r="BX559" s="141"/>
      <c r="BY559" s="192" t="s">
        <v>75</v>
      </c>
      <c r="BZ559" s="172" t="e">
        <f aca="true">INDIRECT( ADDRESS(CELL("строка",BG559)-BW559+BV559,68)) * CL559</f>
        <v>#VALUE!</v>
      </c>
      <c r="CA559" s="173" t="e">
        <f aca="true">INDIRECT( ADDRESS(CELL("строка",BG559)-BW559+BV559,59)) * CI559</f>
        <v>#VALUE!</v>
      </c>
      <c r="CB559" s="174" t="e">
        <f aca="true">INDIRECT( ADDRESS(CELL("строка",BG559)-BW559+BV559,69)) * CL559</f>
        <v>#VALUE!</v>
      </c>
      <c r="CC559" s="175" t="e">
        <f aca="true">INDIRECT( ADDRESS(CELL("строка",BG559)-BW559+BV559,61)) *CI559</f>
        <v>#VALUE!</v>
      </c>
      <c r="CD559" s="176" t="e">
        <f aca="false">BZ559-CA559</f>
        <v>#VALUE!</v>
      </c>
      <c r="CE559" s="187" t="e">
        <f aca="false">CB559-CC559</f>
        <v>#VALUE!</v>
      </c>
      <c r="CI559" s="178" t="n">
        <f aca="false">$CI$7</f>
        <v>0.1</v>
      </c>
      <c r="CL559" s="23" t="n">
        <f aca="false">CL555</f>
        <v>0.25</v>
      </c>
    </row>
    <row r="560" customFormat="false" ht="13.25" hidden="false" customHeight="true" outlineLevel="0" collapsed="false">
      <c r="A560" s="151" t="s">
        <v>655</v>
      </c>
      <c r="B560" s="152" t="n">
        <v>17.3</v>
      </c>
      <c r="C560" s="152" t="n">
        <v>754.9</v>
      </c>
      <c r="D560" s="153" t="n">
        <v>55</v>
      </c>
      <c r="E560" s="154" t="s">
        <v>83</v>
      </c>
      <c r="F560" s="153" t="n">
        <v>3</v>
      </c>
      <c r="G560" s="115" t="n">
        <v>0.9</v>
      </c>
      <c r="H560" s="116" t="n">
        <f aca="false">RANDBETWEEN(80,100)/100</f>
        <v>0.84</v>
      </c>
      <c r="I560" s="117"/>
      <c r="J560" s="118"/>
      <c r="K560" s="119"/>
      <c r="L560" s="118"/>
      <c r="M560" s="179"/>
      <c r="Q560" s="151" t="s">
        <v>655</v>
      </c>
      <c r="R560" s="152" t="n">
        <v>-4.5</v>
      </c>
      <c r="S560" s="152" t="n">
        <v>750.8</v>
      </c>
      <c r="T560" s="153" t="n">
        <v>87</v>
      </c>
      <c r="U560" s="154" t="s">
        <v>83</v>
      </c>
      <c r="V560" s="153" t="n">
        <v>1</v>
      </c>
      <c r="W560" s="115" t="n">
        <v>0.9</v>
      </c>
      <c r="X560" s="116" t="n">
        <f aca="false">RANDBETWEEN(80,100)/100</f>
        <v>0.92</v>
      </c>
      <c r="Y560" s="117"/>
      <c r="Z560" s="118"/>
      <c r="AA560" s="119"/>
      <c r="AB560" s="123"/>
      <c r="AC560" s="124"/>
      <c r="AG560" s="186"/>
      <c r="BO560" s="202"/>
      <c r="BT560" s="82" t="s">
        <v>79</v>
      </c>
      <c r="BU560" s="158"/>
      <c r="BV560" s="140" t="n">
        <f aca="false">QUOTIENT(BW560,$BW$5)</f>
        <v>138</v>
      </c>
      <c r="BW560" s="17" t="n">
        <v>552</v>
      </c>
      <c r="BX560" s="141" t="n">
        <f aca="false">DATE(2023,2,(1-QUOTIENT(BW560,$BW$5)))</f>
        <v>44820</v>
      </c>
      <c r="BY560" s="190" t="s">
        <v>80</v>
      </c>
      <c r="BZ560" s="143" t="e">
        <f aca="true">INDIRECT( ADDRESS(CELL("строка",BG560)-BW560+BV560,68)) * CL560</f>
        <v>#VALUE!</v>
      </c>
      <c r="CA560" s="144" t="e">
        <f aca="true">INDIRECT( ADDRESS(CELL("строка",BG560)-BW560+BV560,59)) *CI560</f>
        <v>#VALUE!</v>
      </c>
      <c r="CB560" s="145" t="e">
        <f aca="true">INDIRECT( ADDRESS(CELL("строка",BG560)-BW560+BV560,69)) * CL560</f>
        <v>#VALUE!</v>
      </c>
      <c r="CC560" s="146" t="e">
        <f aca="true">INDIRECT( ADDRESS(CELL("строка",BG560)-BW560+BV560,61)) *CI560</f>
        <v>#VALUE!</v>
      </c>
      <c r="CD560" s="147" t="e">
        <f aca="false">BZ560-CA560</f>
        <v>#VALUE!</v>
      </c>
      <c r="CE560" s="188" t="e">
        <f aca="false">CB560-CC560</f>
        <v>#VALUE!</v>
      </c>
      <c r="CI560" s="22" t="n">
        <f aca="false">$CI$4</f>
        <v>0.2</v>
      </c>
      <c r="CL560" s="23" t="n">
        <f aca="false">CL556</f>
        <v>0.25</v>
      </c>
    </row>
    <row r="561" customFormat="false" ht="13.25" hidden="false" customHeight="true" outlineLevel="0" collapsed="false">
      <c r="A561" s="151" t="s">
        <v>656</v>
      </c>
      <c r="B561" s="152" t="n">
        <v>13.5</v>
      </c>
      <c r="C561" s="152" t="n">
        <v>755.7</v>
      </c>
      <c r="D561" s="153" t="n">
        <v>62</v>
      </c>
      <c r="E561" s="154" t="s">
        <v>78</v>
      </c>
      <c r="F561" s="153" t="n">
        <v>3</v>
      </c>
      <c r="G561" s="115" t="n">
        <v>0.9</v>
      </c>
      <c r="H561" s="116" t="n">
        <f aca="false">RANDBETWEEN(80,100)/100</f>
        <v>0.92</v>
      </c>
      <c r="I561" s="117"/>
      <c r="J561" s="118"/>
      <c r="K561" s="119"/>
      <c r="L561" s="118"/>
      <c r="M561" s="179"/>
      <c r="Q561" s="151" t="s">
        <v>656</v>
      </c>
      <c r="R561" s="152" t="n">
        <v>-4</v>
      </c>
      <c r="S561" s="152" t="n">
        <v>750.3</v>
      </c>
      <c r="T561" s="153" t="n">
        <v>84</v>
      </c>
      <c r="U561" s="154" t="s">
        <v>83</v>
      </c>
      <c r="V561" s="153" t="n">
        <v>1</v>
      </c>
      <c r="W561" s="115" t="n">
        <v>0.9</v>
      </c>
      <c r="X561" s="116" t="n">
        <f aca="false">RANDBETWEEN(80,100)/100</f>
        <v>0.95</v>
      </c>
      <c r="Y561" s="117"/>
      <c r="Z561" s="118"/>
      <c r="AA561" s="119"/>
      <c r="AB561" s="123"/>
      <c r="AC561" s="124"/>
      <c r="AG561" s="186"/>
      <c r="BO561" s="202"/>
      <c r="BT561" s="82"/>
      <c r="BU561" s="158"/>
      <c r="BV561" s="140" t="n">
        <f aca="false">QUOTIENT(BW561,$BW$5)</f>
        <v>138</v>
      </c>
      <c r="BW561" s="17" t="n">
        <v>553</v>
      </c>
      <c r="BX561" s="141"/>
      <c r="BY561" s="191" t="s">
        <v>84</v>
      </c>
      <c r="BZ561" s="160" t="e">
        <f aca="true">INDIRECT( ADDRESS(CELL("строка",BG561)-BW561+BV561,68)) * CL561</f>
        <v>#VALUE!</v>
      </c>
      <c r="CA561" s="161" t="e">
        <f aca="true">INDIRECT( ADDRESS(CELL("строка",BG561)-BW561+BV561,59)) *CI561</f>
        <v>#VALUE!</v>
      </c>
      <c r="CB561" s="162" t="e">
        <f aca="true">INDIRECT( ADDRESS(CELL("строка",BG561)-BW561+BV561,69)) * CL561</f>
        <v>#VALUE!</v>
      </c>
      <c r="CC561" s="163" t="e">
        <f aca="true">INDIRECT( ADDRESS(CELL("строка",BG561)-BW561+BV561,61)) *CI561</f>
        <v>#VALUE!</v>
      </c>
      <c r="CD561" s="164" t="e">
        <f aca="false">BZ561-CA561</f>
        <v>#VALUE!</v>
      </c>
      <c r="CE561" s="189" t="e">
        <f aca="false">CB561-CC561</f>
        <v>#VALUE!</v>
      </c>
      <c r="CI561" s="22" t="n">
        <f aca="false">$CI$5</f>
        <v>0.3</v>
      </c>
      <c r="CL561" s="23" t="n">
        <f aca="false">CL557</f>
        <v>0.25</v>
      </c>
    </row>
    <row r="562" customFormat="false" ht="13.25" hidden="false" customHeight="true" outlineLevel="0" collapsed="false">
      <c r="A562" s="151" t="s">
        <v>657</v>
      </c>
      <c r="B562" s="152" t="n">
        <v>7.4</v>
      </c>
      <c r="C562" s="152" t="n">
        <v>756.4</v>
      </c>
      <c r="D562" s="153" t="n">
        <v>97</v>
      </c>
      <c r="E562" s="154" t="s">
        <v>78</v>
      </c>
      <c r="F562" s="153" t="n">
        <v>4.5</v>
      </c>
      <c r="G562" s="115" t="n">
        <v>0.9</v>
      </c>
      <c r="H562" s="116" t="n">
        <f aca="false">RANDBETWEEN(80,100)/100</f>
        <v>0.86</v>
      </c>
      <c r="I562" s="117"/>
      <c r="J562" s="118"/>
      <c r="K562" s="119"/>
      <c r="L562" s="118"/>
      <c r="M562" s="179"/>
      <c r="Q562" s="151" t="s">
        <v>657</v>
      </c>
      <c r="R562" s="152" t="n">
        <v>-4.1</v>
      </c>
      <c r="S562" s="152" t="n">
        <v>749.2</v>
      </c>
      <c r="T562" s="153" t="n">
        <v>83</v>
      </c>
      <c r="U562" s="154" t="s">
        <v>83</v>
      </c>
      <c r="V562" s="153" t="n">
        <v>1</v>
      </c>
      <c r="W562" s="115" t="n">
        <v>0.9</v>
      </c>
      <c r="X562" s="116" t="n">
        <f aca="false">RANDBETWEEN(80,100)/100</f>
        <v>0.85</v>
      </c>
      <c r="Y562" s="117"/>
      <c r="Z562" s="118"/>
      <c r="AA562" s="119"/>
      <c r="AB562" s="123"/>
      <c r="AC562" s="124"/>
      <c r="AG562" s="186"/>
      <c r="BO562" s="202"/>
      <c r="BT562" s="82"/>
      <c r="BU562" s="158"/>
      <c r="BV562" s="140" t="n">
        <f aca="false">QUOTIENT(BW562,$BW$5)</f>
        <v>138</v>
      </c>
      <c r="BW562" s="17" t="n">
        <v>554</v>
      </c>
      <c r="BX562" s="141"/>
      <c r="BY562" s="191" t="s">
        <v>58</v>
      </c>
      <c r="BZ562" s="160" t="e">
        <f aca="true">INDIRECT( ADDRESS(CELL("строка",BG562)-BW562+BV562,68)) * CL562</f>
        <v>#VALUE!</v>
      </c>
      <c r="CA562" s="161" t="e">
        <f aca="true">INDIRECT( ADDRESS(CELL("строка",BG562)-BW562+BV562,59)) *CI562</f>
        <v>#VALUE!</v>
      </c>
      <c r="CB562" s="162" t="e">
        <f aca="true">INDIRECT( ADDRESS(CELL("строка",BG562)-BW562+BV562,69)) * CL562</f>
        <v>#VALUE!</v>
      </c>
      <c r="CC562" s="163" t="e">
        <f aca="true">INDIRECT( ADDRESS(CELL("строка",BG562)-BW562+BV562,61)) *CI562</f>
        <v>#VALUE!</v>
      </c>
      <c r="CD562" s="164" t="e">
        <f aca="false">BZ562-CA562</f>
        <v>#VALUE!</v>
      </c>
      <c r="CE562" s="189" t="e">
        <f aca="false">CB562-CC562</f>
        <v>#VALUE!</v>
      </c>
      <c r="CI562" s="22" t="n">
        <f aca="false">$CI$6</f>
        <v>0.4</v>
      </c>
      <c r="CL562" s="23" t="n">
        <f aca="false">CL558</f>
        <v>0.25</v>
      </c>
    </row>
    <row r="563" customFormat="false" ht="13.25" hidden="false" customHeight="true" outlineLevel="0" collapsed="false">
      <c r="A563" s="151" t="s">
        <v>658</v>
      </c>
      <c r="B563" s="152" t="n">
        <v>5.6</v>
      </c>
      <c r="C563" s="152" t="n">
        <v>756.4</v>
      </c>
      <c r="D563" s="153"/>
      <c r="E563" s="154" t="s">
        <v>83</v>
      </c>
      <c r="F563" s="153" t="n">
        <v>3</v>
      </c>
      <c r="G563" s="182" t="s">
        <v>110</v>
      </c>
      <c r="H563" s="116" t="n">
        <f aca="false">RANDBETWEEN(80,100)/100</f>
        <v>0.9</v>
      </c>
      <c r="I563" s="117"/>
      <c r="J563" s="118"/>
      <c r="K563" s="119"/>
      <c r="L563" s="118"/>
      <c r="M563" s="179"/>
      <c r="Q563" s="151" t="s">
        <v>658</v>
      </c>
      <c r="R563" s="152" t="n">
        <v>-3.7</v>
      </c>
      <c r="S563" s="152" t="n">
        <v>748</v>
      </c>
      <c r="T563" s="153" t="n">
        <v>87</v>
      </c>
      <c r="U563" s="154" t="s">
        <v>83</v>
      </c>
      <c r="V563" s="153" t="n">
        <v>1</v>
      </c>
      <c r="W563" s="115" t="n">
        <v>0.9</v>
      </c>
      <c r="X563" s="116" t="n">
        <f aca="false">RANDBETWEEN(80,100)/100</f>
        <v>0.89</v>
      </c>
      <c r="Y563" s="117"/>
      <c r="Z563" s="118"/>
      <c r="AA563" s="119"/>
      <c r="AB563" s="123"/>
      <c r="AC563" s="124"/>
      <c r="AG563" s="186"/>
      <c r="BO563" s="202"/>
      <c r="BT563" s="82" t="e">
        <f aca="false">IF(SUM(CD560:CD563) &gt; 0,0,(SUM(CD560:CD563))/(-$BM$10*1000))</f>
        <v>#VALUE!</v>
      </c>
      <c r="BU563" s="158" t="e">
        <f aca="false">IF(SUM(CE560:CE563) &gt; 0,0,(SUM(CE560:CE563))/(-$BM$10*1000))</f>
        <v>#VALUE!</v>
      </c>
      <c r="BV563" s="140" t="n">
        <f aca="false">QUOTIENT(BW563,$BW$5)</f>
        <v>138</v>
      </c>
      <c r="BW563" s="17" t="n">
        <v>555</v>
      </c>
      <c r="BX563" s="141"/>
      <c r="BY563" s="192" t="s">
        <v>75</v>
      </c>
      <c r="BZ563" s="172" t="e">
        <f aca="true">INDIRECT( ADDRESS(CELL("строка",BG563)-BW563+BV563,68)) * CL563</f>
        <v>#VALUE!</v>
      </c>
      <c r="CA563" s="173" t="e">
        <f aca="true">INDIRECT( ADDRESS(CELL("строка",BG563)-BW563+BV563,59)) * CI563</f>
        <v>#VALUE!</v>
      </c>
      <c r="CB563" s="174" t="e">
        <f aca="true">INDIRECT( ADDRESS(CELL("строка",BG563)-BW563+BV563,69)) * CL563</f>
        <v>#VALUE!</v>
      </c>
      <c r="CC563" s="175" t="e">
        <f aca="true">INDIRECT( ADDRESS(CELL("строка",BG563)-BW563+BV563,61)) *CI563</f>
        <v>#VALUE!</v>
      </c>
      <c r="CD563" s="176" t="e">
        <f aca="false">BZ563-CA563</f>
        <v>#VALUE!</v>
      </c>
      <c r="CE563" s="187" t="e">
        <f aca="false">CB563-CC563</f>
        <v>#VALUE!</v>
      </c>
      <c r="CI563" s="178" t="n">
        <f aca="false">$CI$7</f>
        <v>0.1</v>
      </c>
      <c r="CL563" s="23" t="n">
        <f aca="false">CL559</f>
        <v>0.25</v>
      </c>
    </row>
    <row r="564" customFormat="false" ht="13.25" hidden="false" customHeight="true" outlineLevel="0" collapsed="false">
      <c r="A564" s="151" t="s">
        <v>659</v>
      </c>
      <c r="B564" s="152" t="n">
        <v>7.1</v>
      </c>
      <c r="C564" s="152" t="n">
        <v>757.1</v>
      </c>
      <c r="D564" s="153" t="n">
        <v>91</v>
      </c>
      <c r="E564" s="154" t="s">
        <v>107</v>
      </c>
      <c r="F564" s="153" t="n">
        <v>4.5</v>
      </c>
      <c r="G564" s="115" t="n">
        <v>0.95</v>
      </c>
      <c r="H564" s="116" t="n">
        <f aca="false">RANDBETWEEN(80,100)/100</f>
        <v>0.81</v>
      </c>
      <c r="I564" s="117"/>
      <c r="J564" s="118"/>
      <c r="K564" s="119"/>
      <c r="L564" s="118"/>
      <c r="M564" s="179"/>
      <c r="Q564" s="151" t="s">
        <v>659</v>
      </c>
      <c r="R564" s="152" t="n">
        <v>-3.2</v>
      </c>
      <c r="S564" s="152" t="n">
        <v>746.9</v>
      </c>
      <c r="T564" s="153" t="n">
        <v>89</v>
      </c>
      <c r="U564" s="154" t="s">
        <v>83</v>
      </c>
      <c r="V564" s="153" t="n">
        <v>1</v>
      </c>
      <c r="W564" s="115" t="n">
        <v>0.9</v>
      </c>
      <c r="X564" s="116" t="n">
        <f aca="false">RANDBETWEEN(80,100)/100</f>
        <v>0.98</v>
      </c>
      <c r="Y564" s="117"/>
      <c r="Z564" s="118"/>
      <c r="AA564" s="119"/>
      <c r="AB564" s="123"/>
      <c r="AC564" s="124"/>
      <c r="AG564" s="186"/>
      <c r="BO564" s="202"/>
      <c r="BT564" s="82" t="s">
        <v>79</v>
      </c>
      <c r="BU564" s="158"/>
      <c r="BV564" s="140" t="n">
        <f aca="false">QUOTIENT(BW564,$BW$5)</f>
        <v>139</v>
      </c>
      <c r="BW564" s="17" t="n">
        <v>556</v>
      </c>
      <c r="BX564" s="141" t="n">
        <f aca="false">DATE(2023,2,(1-QUOTIENT(BW564,$BW$5)))</f>
        <v>44819</v>
      </c>
      <c r="BY564" s="190" t="s">
        <v>80</v>
      </c>
      <c r="BZ564" s="143" t="e">
        <f aca="true">INDIRECT( ADDRESS(CELL("строка",BG564)-BW564+BV564,68)) * CL564</f>
        <v>#VALUE!</v>
      </c>
      <c r="CA564" s="144" t="e">
        <f aca="true">INDIRECT( ADDRESS(CELL("строка",BG564)-BW564+BV564,59)) *CI564</f>
        <v>#VALUE!</v>
      </c>
      <c r="CB564" s="145" t="e">
        <f aca="true">INDIRECT( ADDRESS(CELL("строка",BG564)-BW564+BV564,69)) * CL564</f>
        <v>#VALUE!</v>
      </c>
      <c r="CC564" s="146" t="e">
        <f aca="true">INDIRECT( ADDRESS(CELL("строка",BG564)-BW564+BV564,61)) *CI564</f>
        <v>#VALUE!</v>
      </c>
      <c r="CD564" s="147" t="e">
        <f aca="false">BZ564-CA564</f>
        <v>#VALUE!</v>
      </c>
      <c r="CE564" s="188" t="e">
        <f aca="false">CB564-CC564</f>
        <v>#VALUE!</v>
      </c>
      <c r="CI564" s="22" t="n">
        <f aca="false">$CI$4</f>
        <v>0.2</v>
      </c>
      <c r="CL564" s="23" t="n">
        <f aca="false">CL560</f>
        <v>0.25</v>
      </c>
    </row>
    <row r="565" customFormat="false" ht="13.25" hidden="false" customHeight="true" outlineLevel="0" collapsed="false">
      <c r="A565" s="151" t="s">
        <v>660</v>
      </c>
      <c r="B565" s="152" t="n">
        <v>8.1</v>
      </c>
      <c r="C565" s="152" t="n">
        <v>757.6</v>
      </c>
      <c r="D565" s="153" t="n">
        <v>86</v>
      </c>
      <c r="E565" s="154" t="s">
        <v>83</v>
      </c>
      <c r="F565" s="153" t="n">
        <v>4.5</v>
      </c>
      <c r="G565" s="115" t="n">
        <v>0.9</v>
      </c>
      <c r="H565" s="116" t="n">
        <f aca="false">RANDBETWEEN(80,100)/100</f>
        <v>0.81</v>
      </c>
      <c r="I565" s="117"/>
      <c r="J565" s="118"/>
      <c r="K565" s="119"/>
      <c r="L565" s="118"/>
      <c r="M565" s="179"/>
      <c r="Q565" s="151" t="s">
        <v>660</v>
      </c>
      <c r="R565" s="152" t="n">
        <v>-2.8</v>
      </c>
      <c r="S565" s="152" t="n">
        <v>746</v>
      </c>
      <c r="T565" s="153" t="n">
        <v>93</v>
      </c>
      <c r="U565" s="154" t="s">
        <v>77</v>
      </c>
      <c r="V565" s="153" t="n">
        <v>2</v>
      </c>
      <c r="W565" s="115" t="n">
        <v>0.9</v>
      </c>
      <c r="X565" s="116" t="n">
        <f aca="false">RANDBETWEEN(80,100)/100</f>
        <v>0.89</v>
      </c>
      <c r="Y565" s="117"/>
      <c r="Z565" s="118"/>
      <c r="AA565" s="119"/>
      <c r="AB565" s="123"/>
      <c r="AC565" s="124"/>
      <c r="AG565" s="186"/>
      <c r="BO565" s="202"/>
      <c r="BT565" s="82"/>
      <c r="BU565" s="158"/>
      <c r="BV565" s="140" t="n">
        <f aca="false">QUOTIENT(BW565,$BW$5)</f>
        <v>139</v>
      </c>
      <c r="BW565" s="17" t="n">
        <v>557</v>
      </c>
      <c r="BX565" s="141"/>
      <c r="BY565" s="191" t="s">
        <v>84</v>
      </c>
      <c r="BZ565" s="160" t="e">
        <f aca="true">INDIRECT( ADDRESS(CELL("строка",BG565)-BW565+BV565,68)) * CL565</f>
        <v>#VALUE!</v>
      </c>
      <c r="CA565" s="161" t="e">
        <f aca="true">INDIRECT( ADDRESS(CELL("строка",BG565)-BW565+BV565,59)) *CI565</f>
        <v>#VALUE!</v>
      </c>
      <c r="CB565" s="162" t="e">
        <f aca="true">INDIRECT( ADDRESS(CELL("строка",BG565)-BW565+BV565,69)) * CL565</f>
        <v>#VALUE!</v>
      </c>
      <c r="CC565" s="163" t="e">
        <f aca="true">INDIRECT( ADDRESS(CELL("строка",BG565)-BW565+BV565,61)) *CI565</f>
        <v>#VALUE!</v>
      </c>
      <c r="CD565" s="164" t="e">
        <f aca="false">BZ565-CA565</f>
        <v>#VALUE!</v>
      </c>
      <c r="CE565" s="189" t="e">
        <f aca="false">CB565-CC565</f>
        <v>#VALUE!</v>
      </c>
      <c r="CI565" s="22" t="n">
        <f aca="false">$CI$5</f>
        <v>0.3</v>
      </c>
      <c r="CL565" s="23" t="n">
        <f aca="false">CL561</f>
        <v>0.25</v>
      </c>
    </row>
    <row r="566" customFormat="false" ht="13.25" hidden="false" customHeight="true" outlineLevel="0" collapsed="false">
      <c r="A566" s="151" t="s">
        <v>661</v>
      </c>
      <c r="B566" s="152" t="n">
        <v>8.4</v>
      </c>
      <c r="C566" s="152" t="n">
        <v>757.9</v>
      </c>
      <c r="D566" s="153" t="n">
        <v>83</v>
      </c>
      <c r="E566" s="154" t="s">
        <v>83</v>
      </c>
      <c r="F566" s="153" t="n">
        <v>4.5</v>
      </c>
      <c r="G566" s="115" t="n">
        <v>0.95</v>
      </c>
      <c r="H566" s="116" t="n">
        <f aca="false">RANDBETWEEN(80,100)/100</f>
        <v>0.91</v>
      </c>
      <c r="I566" s="117" t="n">
        <v>0.386643518518518</v>
      </c>
      <c r="J566" s="118" t="n">
        <v>0.386643518518518</v>
      </c>
      <c r="K566" s="119" t="n">
        <f aca="false">(J566 * 24) * $B$3 * $F$3 * (1 - 0.7*AVERAGE(G566:G573)) * AVERAGE(H566:H573)</f>
        <v>4213.61013333333</v>
      </c>
      <c r="L566" s="118" t="n">
        <f aca="false">IF(AVERAGE(F566:F573)&gt; $J$3, $B$4*$F$4*AVERAGE(F566:F573)/$B$5*24*AVERAGE(H566:H573), $B$4*$F$4*AVERAGE(F566:F573)/$B$5*24*AVERAGE(H566:H573) * 0.2)</f>
        <v>26832</v>
      </c>
      <c r="M566" s="179" t="n">
        <f aca="false">K566+L566</f>
        <v>31045.6101333333</v>
      </c>
      <c r="Q566" s="151" t="s">
        <v>661</v>
      </c>
      <c r="R566" s="152" t="n">
        <v>-1.4</v>
      </c>
      <c r="S566" s="152" t="n">
        <v>744.9</v>
      </c>
      <c r="T566" s="153" t="n">
        <v>94</v>
      </c>
      <c r="U566" s="154" t="s">
        <v>77</v>
      </c>
      <c r="V566" s="153" t="n">
        <v>2</v>
      </c>
      <c r="W566" s="115" t="n">
        <v>0.9</v>
      </c>
      <c r="X566" s="116" t="n">
        <f aca="false">RANDBETWEEN(80,100)/100</f>
        <v>1</v>
      </c>
      <c r="Y566" s="117" t="n">
        <v>0.32744212962963</v>
      </c>
      <c r="Z566" s="118" t="n">
        <v>0.32744212962963</v>
      </c>
      <c r="AA566" s="119" t="n">
        <f aca="false">(Z566 * 24) * $B$3 * $F$3 * (1 - 0.7 * AVERAGE(W566:W573)) * AVERAGE(X566:X573)</f>
        <v>3135.93947083333</v>
      </c>
      <c r="AB566" s="123" t="n">
        <f aca="false">IF(AVERAGE(V566:V573)&gt; $J$3, $B$4*$F$4*AVERAGE(V566:V573)/$B$5*24*AVERAGE(X566:X573), $B$4*$F$4*AVERAGE(V566:V573)/$B$5*24*AVERAGE(X566:X573) * 0.2)</f>
        <v>1438</v>
      </c>
      <c r="AC566" s="124" t="n">
        <f aca="false">AA566+AB566</f>
        <v>4573.93947083333</v>
      </c>
      <c r="AG566" s="186"/>
      <c r="BO566" s="202"/>
      <c r="BT566" s="82"/>
      <c r="BU566" s="158"/>
      <c r="BV566" s="140" t="n">
        <f aca="false">QUOTIENT(BW566,$BW$5)</f>
        <v>139</v>
      </c>
      <c r="BW566" s="17" t="n">
        <v>558</v>
      </c>
      <c r="BX566" s="141"/>
      <c r="BY566" s="191" t="s">
        <v>58</v>
      </c>
      <c r="BZ566" s="160" t="e">
        <f aca="true">INDIRECT( ADDRESS(CELL("строка",BG566)-BW566+BV566,68)) * CL566</f>
        <v>#VALUE!</v>
      </c>
      <c r="CA566" s="161" t="e">
        <f aca="true">INDIRECT( ADDRESS(CELL("строка",BG566)-BW566+BV566,59)) *CI566</f>
        <v>#VALUE!</v>
      </c>
      <c r="CB566" s="162" t="e">
        <f aca="true">INDIRECT( ADDRESS(CELL("строка",BG566)-BW566+BV566,69)) * CL566</f>
        <v>#VALUE!</v>
      </c>
      <c r="CC566" s="163" t="e">
        <f aca="true">INDIRECT( ADDRESS(CELL("строка",BG566)-BW566+BV566,61)) *CI566</f>
        <v>#VALUE!</v>
      </c>
      <c r="CD566" s="164" t="e">
        <f aca="false">BZ566-CA566</f>
        <v>#VALUE!</v>
      </c>
      <c r="CE566" s="189" t="e">
        <f aca="false">CB566-CC566</f>
        <v>#VALUE!</v>
      </c>
      <c r="CI566" s="22" t="n">
        <f aca="false">$CI$6</f>
        <v>0.4</v>
      </c>
      <c r="CL566" s="23" t="n">
        <f aca="false">CL562</f>
        <v>0.25</v>
      </c>
    </row>
    <row r="567" customFormat="false" ht="13.25" hidden="false" customHeight="true" outlineLevel="0" collapsed="false">
      <c r="A567" s="151" t="s">
        <v>662</v>
      </c>
      <c r="B567" s="152" t="n">
        <v>9.2</v>
      </c>
      <c r="C567" s="152" t="n">
        <v>758.2</v>
      </c>
      <c r="D567" s="153" t="n">
        <v>78</v>
      </c>
      <c r="E567" s="154" t="s">
        <v>83</v>
      </c>
      <c r="F567" s="153" t="n">
        <v>3</v>
      </c>
      <c r="G567" s="115" t="n">
        <v>0.95</v>
      </c>
      <c r="H567" s="116" t="n">
        <f aca="false">RANDBETWEEN(80,100)/100</f>
        <v>0.82</v>
      </c>
      <c r="I567" s="117"/>
      <c r="J567" s="118"/>
      <c r="K567" s="119"/>
      <c r="L567" s="118"/>
      <c r="M567" s="179"/>
      <c r="Q567" s="151" t="s">
        <v>662</v>
      </c>
      <c r="R567" s="152" t="n">
        <v>-0.2</v>
      </c>
      <c r="S567" s="152" t="n">
        <v>743.5</v>
      </c>
      <c r="T567" s="153" t="n">
        <v>94</v>
      </c>
      <c r="U567" s="154" t="s">
        <v>83</v>
      </c>
      <c r="V567" s="153" t="n">
        <v>2</v>
      </c>
      <c r="W567" s="115" t="n">
        <v>0.9</v>
      </c>
      <c r="X567" s="116" t="n">
        <f aca="false">RANDBETWEEN(80,100)/100</f>
        <v>0.93</v>
      </c>
      <c r="Y567" s="117"/>
      <c r="Z567" s="118"/>
      <c r="AA567" s="119"/>
      <c r="AB567" s="123"/>
      <c r="AC567" s="124"/>
      <c r="AG567" s="186"/>
      <c r="BO567" s="202"/>
      <c r="BT567" s="82" t="e">
        <f aca="false">IF(SUM(CD564:CD567) &gt; 0,0,(SUM(CD564:CD567))/(-$BM$10*1000))</f>
        <v>#VALUE!</v>
      </c>
      <c r="BU567" s="158" t="e">
        <f aca="false">IF(SUM(CE564:CE567) &gt; 0,0,(SUM(CE564:CE567))/(-$BM$10*1000))</f>
        <v>#VALUE!</v>
      </c>
      <c r="BV567" s="140" t="n">
        <f aca="false">QUOTIENT(BW567,$BW$5)</f>
        <v>139</v>
      </c>
      <c r="BW567" s="17" t="n">
        <v>559</v>
      </c>
      <c r="BX567" s="141"/>
      <c r="BY567" s="192" t="s">
        <v>75</v>
      </c>
      <c r="BZ567" s="172" t="e">
        <f aca="true">INDIRECT( ADDRESS(CELL("строка",BG567)-BW567+BV567,68)) * CL567</f>
        <v>#VALUE!</v>
      </c>
      <c r="CA567" s="173" t="e">
        <f aca="true">INDIRECT( ADDRESS(CELL("строка",BG567)-BW567+BV567,59)) * CI567</f>
        <v>#VALUE!</v>
      </c>
      <c r="CB567" s="174" t="e">
        <f aca="true">INDIRECT( ADDRESS(CELL("строка",BG567)-BW567+BV567,69)) * CL567</f>
        <v>#VALUE!</v>
      </c>
      <c r="CC567" s="175" t="e">
        <f aca="true">INDIRECT( ADDRESS(CELL("строка",BG567)-BW567+BV567,61)) *CI567</f>
        <v>#VALUE!</v>
      </c>
      <c r="CD567" s="176" t="e">
        <f aca="false">BZ567-CA567</f>
        <v>#VALUE!</v>
      </c>
      <c r="CE567" s="187" t="e">
        <f aca="false">CB567-CC567</f>
        <v>#VALUE!</v>
      </c>
      <c r="CI567" s="178" t="n">
        <f aca="false">$CI$7</f>
        <v>0.1</v>
      </c>
      <c r="CL567" s="23" t="n">
        <f aca="false">CL563</f>
        <v>0.25</v>
      </c>
    </row>
    <row r="568" customFormat="false" ht="13.25" hidden="false" customHeight="true" outlineLevel="0" collapsed="false">
      <c r="A568" s="151" t="s">
        <v>663</v>
      </c>
      <c r="B568" s="152" t="n">
        <v>11.2</v>
      </c>
      <c r="C568" s="152" t="n">
        <v>758.5</v>
      </c>
      <c r="D568" s="153" t="n">
        <v>67</v>
      </c>
      <c r="E568" s="154" t="s">
        <v>78</v>
      </c>
      <c r="F568" s="153" t="n">
        <v>6</v>
      </c>
      <c r="G568" s="115" t="n">
        <v>0.75</v>
      </c>
      <c r="H568" s="116" t="n">
        <f aca="false">RANDBETWEEN(80,100)/100</f>
        <v>0.81</v>
      </c>
      <c r="I568" s="117"/>
      <c r="J568" s="118"/>
      <c r="K568" s="119"/>
      <c r="L568" s="118"/>
      <c r="M568" s="179"/>
      <c r="Q568" s="151" t="s">
        <v>663</v>
      </c>
      <c r="R568" s="152" t="n">
        <v>0.9</v>
      </c>
      <c r="S568" s="152" t="n">
        <v>742.2</v>
      </c>
      <c r="T568" s="153" t="n">
        <v>92</v>
      </c>
      <c r="U568" s="154" t="s">
        <v>83</v>
      </c>
      <c r="V568" s="153" t="n">
        <v>1</v>
      </c>
      <c r="W568" s="115" t="n">
        <v>0.9</v>
      </c>
      <c r="X568" s="116" t="n">
        <f aca="false">RANDBETWEEN(80,100)/100</f>
        <v>0.98</v>
      </c>
      <c r="Y568" s="117"/>
      <c r="Z568" s="118"/>
      <c r="AA568" s="119"/>
      <c r="AB568" s="123"/>
      <c r="AC568" s="124"/>
      <c r="AG568" s="186"/>
      <c r="BO568" s="202"/>
      <c r="BT568" s="82" t="s">
        <v>79</v>
      </c>
      <c r="BU568" s="158"/>
      <c r="BV568" s="140" t="n">
        <f aca="false">QUOTIENT(BW568,$BW$5)</f>
        <v>140</v>
      </c>
      <c r="BW568" s="17" t="n">
        <v>560</v>
      </c>
      <c r="BX568" s="141" t="n">
        <f aca="false">DATE(2023,2,(1-QUOTIENT(BW568,$BW$5)))</f>
        <v>44818</v>
      </c>
      <c r="BY568" s="190" t="s">
        <v>80</v>
      </c>
      <c r="BZ568" s="143" t="e">
        <f aca="true">INDIRECT( ADDRESS(CELL("строка",BG568)-BW568+BV568,68)) * CL568</f>
        <v>#VALUE!</v>
      </c>
      <c r="CA568" s="144" t="e">
        <f aca="true">INDIRECT( ADDRESS(CELL("строка",BG568)-BW568+BV568,59)) *CI568</f>
        <v>#VALUE!</v>
      </c>
      <c r="CB568" s="145" t="e">
        <f aca="true">INDIRECT( ADDRESS(CELL("строка",BG568)-BW568+BV568,69)) * CL568</f>
        <v>#VALUE!</v>
      </c>
      <c r="CC568" s="146" t="e">
        <f aca="true">INDIRECT( ADDRESS(CELL("строка",BG568)-BW568+BV568,61)) *CI568</f>
        <v>#VALUE!</v>
      </c>
      <c r="CD568" s="147" t="e">
        <f aca="false">BZ568-CA568</f>
        <v>#VALUE!</v>
      </c>
      <c r="CE568" s="188" t="e">
        <f aca="false">CB568-CC568</f>
        <v>#VALUE!</v>
      </c>
      <c r="CI568" s="22" t="n">
        <f aca="false">$CI$4</f>
        <v>0.2</v>
      </c>
      <c r="CL568" s="23" t="n">
        <f aca="false">CL564</f>
        <v>0.25</v>
      </c>
    </row>
    <row r="569" customFormat="false" ht="13.25" hidden="false" customHeight="true" outlineLevel="0" collapsed="false">
      <c r="A569" s="151" t="s">
        <v>664</v>
      </c>
      <c r="B569" s="152" t="n">
        <v>10.8</v>
      </c>
      <c r="C569" s="152" t="n">
        <v>759.8</v>
      </c>
      <c r="D569" s="153" t="n">
        <v>62</v>
      </c>
      <c r="E569" s="154" t="s">
        <v>83</v>
      </c>
      <c r="F569" s="153" t="n">
        <v>3</v>
      </c>
      <c r="G569" s="182" t="s">
        <v>110</v>
      </c>
      <c r="H569" s="116" t="n">
        <f aca="false">RANDBETWEEN(80,100)/100</f>
        <v>0.83</v>
      </c>
      <c r="I569" s="117"/>
      <c r="J569" s="118"/>
      <c r="K569" s="119"/>
      <c r="L569" s="118"/>
      <c r="M569" s="179"/>
      <c r="Q569" s="151" t="s">
        <v>664</v>
      </c>
      <c r="R569" s="152" t="n">
        <v>1.1</v>
      </c>
      <c r="S569" s="152" t="n">
        <v>741.7</v>
      </c>
      <c r="T569" s="153" t="n">
        <v>93</v>
      </c>
      <c r="U569" s="154" t="s">
        <v>83</v>
      </c>
      <c r="V569" s="153" t="n">
        <v>1</v>
      </c>
      <c r="W569" s="115" t="n">
        <v>0.9</v>
      </c>
      <c r="X569" s="116" t="n">
        <f aca="false">RANDBETWEEN(80,100)/100</f>
        <v>0.81</v>
      </c>
      <c r="Y569" s="117"/>
      <c r="Z569" s="118"/>
      <c r="AA569" s="119"/>
      <c r="AB569" s="123"/>
      <c r="AC569" s="124"/>
      <c r="AG569" s="186"/>
      <c r="BO569" s="202"/>
      <c r="BT569" s="82"/>
      <c r="BU569" s="158"/>
      <c r="BV569" s="140" t="n">
        <f aca="false">QUOTIENT(BW569,$BW$5)</f>
        <v>140</v>
      </c>
      <c r="BW569" s="17" t="n">
        <v>561</v>
      </c>
      <c r="BX569" s="141"/>
      <c r="BY569" s="191" t="s">
        <v>84</v>
      </c>
      <c r="BZ569" s="160" t="e">
        <f aca="true">INDIRECT( ADDRESS(CELL("строка",BG569)-BW569+BV569,68)) * CL569</f>
        <v>#VALUE!</v>
      </c>
      <c r="CA569" s="161" t="e">
        <f aca="true">INDIRECT( ADDRESS(CELL("строка",BG569)-BW569+BV569,59)) *CI569</f>
        <v>#VALUE!</v>
      </c>
      <c r="CB569" s="162" t="e">
        <f aca="true">INDIRECT( ADDRESS(CELL("строка",BG569)-BW569+BV569,69)) * CL569</f>
        <v>#VALUE!</v>
      </c>
      <c r="CC569" s="163" t="e">
        <f aca="true">INDIRECT( ADDRESS(CELL("строка",BG569)-BW569+BV569,61)) *CI569</f>
        <v>#VALUE!</v>
      </c>
      <c r="CD569" s="164" t="e">
        <f aca="false">BZ569-CA569</f>
        <v>#VALUE!</v>
      </c>
      <c r="CE569" s="189" t="e">
        <f aca="false">CB569-CC569</f>
        <v>#VALUE!</v>
      </c>
      <c r="CI569" s="22" t="n">
        <f aca="false">$CI$5</f>
        <v>0.3</v>
      </c>
      <c r="CL569" s="23" t="n">
        <f aca="false">CL565</f>
        <v>0.25</v>
      </c>
    </row>
    <row r="570" customFormat="false" ht="13.25" hidden="false" customHeight="true" outlineLevel="0" collapsed="false">
      <c r="A570" s="151" t="s">
        <v>665</v>
      </c>
      <c r="B570" s="152" t="n">
        <v>7.4</v>
      </c>
      <c r="C570" s="152" t="n">
        <v>760.6</v>
      </c>
      <c r="D570" s="153" t="n">
        <v>69</v>
      </c>
      <c r="E570" s="154" t="s">
        <v>93</v>
      </c>
      <c r="F570" s="153" t="n">
        <v>3</v>
      </c>
      <c r="G570" s="115" t="n">
        <v>0.95</v>
      </c>
      <c r="H570" s="116" t="n">
        <f aca="false">RANDBETWEEN(80,100)/100</f>
        <v>0.88</v>
      </c>
      <c r="I570" s="117"/>
      <c r="J570" s="118"/>
      <c r="K570" s="119"/>
      <c r="L570" s="118"/>
      <c r="M570" s="179"/>
      <c r="Q570" s="151" t="s">
        <v>665</v>
      </c>
      <c r="R570" s="152" t="n">
        <v>0.6</v>
      </c>
      <c r="S570" s="152" t="n">
        <v>741.4</v>
      </c>
      <c r="T570" s="153" t="n">
        <v>97</v>
      </c>
      <c r="U570" s="154" t="s">
        <v>83</v>
      </c>
      <c r="V570" s="153" t="n">
        <v>1</v>
      </c>
      <c r="W570" s="115" t="n">
        <v>0.9</v>
      </c>
      <c r="X570" s="116" t="n">
        <f aca="false">RANDBETWEEN(80,100)/100</f>
        <v>0.85</v>
      </c>
      <c r="Y570" s="117"/>
      <c r="Z570" s="118"/>
      <c r="AA570" s="119"/>
      <c r="AB570" s="123"/>
      <c r="AC570" s="124"/>
      <c r="AG570" s="186"/>
      <c r="BO570" s="202"/>
      <c r="BT570" s="82"/>
      <c r="BU570" s="158"/>
      <c r="BV570" s="140" t="n">
        <f aca="false">QUOTIENT(BW570,$BW$5)</f>
        <v>140</v>
      </c>
      <c r="BW570" s="17" t="n">
        <v>562</v>
      </c>
      <c r="BX570" s="141"/>
      <c r="BY570" s="191" t="s">
        <v>58</v>
      </c>
      <c r="BZ570" s="160" t="e">
        <f aca="true">INDIRECT( ADDRESS(CELL("строка",BG570)-BW570+BV570,68)) * CL570</f>
        <v>#VALUE!</v>
      </c>
      <c r="CA570" s="161" t="e">
        <f aca="true">INDIRECT( ADDRESS(CELL("строка",BG570)-BW570+BV570,59)) *CI570</f>
        <v>#VALUE!</v>
      </c>
      <c r="CB570" s="162" t="e">
        <f aca="true">INDIRECT( ADDRESS(CELL("строка",BG570)-BW570+BV570,69)) * CL570</f>
        <v>#VALUE!</v>
      </c>
      <c r="CC570" s="163" t="e">
        <f aca="true">INDIRECT( ADDRESS(CELL("строка",BG570)-BW570+BV570,61)) *CI570</f>
        <v>#VALUE!</v>
      </c>
      <c r="CD570" s="164" t="e">
        <f aca="false">BZ570-CA570</f>
        <v>#VALUE!</v>
      </c>
      <c r="CE570" s="189" t="e">
        <f aca="false">CB570-CC570</f>
        <v>#VALUE!</v>
      </c>
      <c r="CI570" s="22" t="n">
        <f aca="false">$CI$6</f>
        <v>0.4</v>
      </c>
      <c r="CL570" s="23" t="n">
        <f aca="false">CL566</f>
        <v>0.25</v>
      </c>
    </row>
    <row r="571" customFormat="false" ht="13.25" hidden="false" customHeight="true" outlineLevel="0" collapsed="false">
      <c r="A571" s="151" t="s">
        <v>666</v>
      </c>
      <c r="B571" s="152" t="n">
        <v>6.6</v>
      </c>
      <c r="C571" s="152" t="n">
        <v>759.9</v>
      </c>
      <c r="D571" s="153" t="n">
        <v>65</v>
      </c>
      <c r="E571" s="154" t="s">
        <v>93</v>
      </c>
      <c r="F571" s="153" t="n">
        <v>4.5</v>
      </c>
      <c r="G571" s="182" t="s">
        <v>185</v>
      </c>
      <c r="H571" s="116" t="n">
        <f aca="false">RANDBETWEEN(80,100)/100</f>
        <v>0.93</v>
      </c>
      <c r="I571" s="117"/>
      <c r="J571" s="118"/>
      <c r="K571" s="119"/>
      <c r="L571" s="118"/>
      <c r="M571" s="179"/>
      <c r="Q571" s="151" t="s">
        <v>666</v>
      </c>
      <c r="R571" s="152" t="n">
        <v>0.4</v>
      </c>
      <c r="S571" s="152" t="n">
        <v>741</v>
      </c>
      <c r="T571" s="153" t="n">
        <v>97</v>
      </c>
      <c r="U571" s="154" t="s">
        <v>83</v>
      </c>
      <c r="V571" s="153" t="n">
        <v>1</v>
      </c>
      <c r="W571" s="115" t="n">
        <v>0.9</v>
      </c>
      <c r="X571" s="116" t="n">
        <f aca="false">RANDBETWEEN(80,100)/100</f>
        <v>0.88</v>
      </c>
      <c r="Y571" s="117"/>
      <c r="Z571" s="118"/>
      <c r="AA571" s="119"/>
      <c r="AB571" s="123"/>
      <c r="AC571" s="124"/>
      <c r="AG571" s="186"/>
      <c r="BO571" s="202"/>
      <c r="BT571" s="82" t="e">
        <f aca="false">IF(SUM(CD568:CD571) &gt; 0,0,(SUM(CD568:CD571))/(-$BM$10*1000))</f>
        <v>#VALUE!</v>
      </c>
      <c r="BU571" s="158" t="e">
        <f aca="false">IF(SUM(CE568:CE571) &gt; 0,0,(SUM(CE568:CE571))/(-$BM$10*1000))</f>
        <v>#VALUE!</v>
      </c>
      <c r="BV571" s="140" t="n">
        <f aca="false">QUOTIENT(BW571,$BW$5)</f>
        <v>140</v>
      </c>
      <c r="BW571" s="17" t="n">
        <v>563</v>
      </c>
      <c r="BX571" s="141"/>
      <c r="BY571" s="192" t="s">
        <v>75</v>
      </c>
      <c r="BZ571" s="172" t="e">
        <f aca="true">INDIRECT( ADDRESS(CELL("строка",BG571)-BW571+BV571,68)) * CL571</f>
        <v>#VALUE!</v>
      </c>
      <c r="CA571" s="173" t="e">
        <f aca="true">INDIRECT( ADDRESS(CELL("строка",BG571)-BW571+BV571,59)) * CI571</f>
        <v>#VALUE!</v>
      </c>
      <c r="CB571" s="174" t="e">
        <f aca="true">INDIRECT( ADDRESS(CELL("строка",BG571)-BW571+BV571,69)) * CL571</f>
        <v>#VALUE!</v>
      </c>
      <c r="CC571" s="175" t="e">
        <f aca="true">INDIRECT( ADDRESS(CELL("строка",BG571)-BW571+BV571,61)) *CI571</f>
        <v>#VALUE!</v>
      </c>
      <c r="CD571" s="176" t="e">
        <f aca="false">BZ571-CA571</f>
        <v>#VALUE!</v>
      </c>
      <c r="CE571" s="187" t="e">
        <f aca="false">CB571-CC571</f>
        <v>#VALUE!</v>
      </c>
      <c r="CI571" s="178" t="n">
        <f aca="false">$CI$7</f>
        <v>0.1</v>
      </c>
      <c r="CL571" s="23" t="n">
        <f aca="false">CL567</f>
        <v>0.25</v>
      </c>
    </row>
    <row r="572" customFormat="false" ht="13.25" hidden="false" customHeight="true" outlineLevel="0" collapsed="false">
      <c r="A572" s="151" t="s">
        <v>667</v>
      </c>
      <c r="B572" s="152" t="n">
        <v>7.7</v>
      </c>
      <c r="C572" s="152" t="n">
        <v>759.9</v>
      </c>
      <c r="D572" s="153" t="n">
        <v>68</v>
      </c>
      <c r="E572" s="154" t="s">
        <v>129</v>
      </c>
      <c r="F572" s="153" t="n">
        <v>6</v>
      </c>
      <c r="G572" s="115" t="n">
        <v>0.95</v>
      </c>
      <c r="H572" s="116" t="n">
        <f aca="false">RANDBETWEEN(80,100)/100</f>
        <v>0.83</v>
      </c>
      <c r="I572" s="117"/>
      <c r="J572" s="118"/>
      <c r="K572" s="119"/>
      <c r="L572" s="118"/>
      <c r="M572" s="179"/>
      <c r="Q572" s="151" t="s">
        <v>667</v>
      </c>
      <c r="R572" s="152" t="n">
        <v>0.4</v>
      </c>
      <c r="S572" s="152" t="n">
        <v>741.1</v>
      </c>
      <c r="T572" s="153" t="n">
        <v>97</v>
      </c>
      <c r="U572" s="154" t="s">
        <v>83</v>
      </c>
      <c r="V572" s="153" t="n">
        <v>1</v>
      </c>
      <c r="W572" s="115" t="n">
        <v>0.9</v>
      </c>
      <c r="X572" s="116" t="n">
        <f aca="false">RANDBETWEEN(80,100)/100</f>
        <v>0.8</v>
      </c>
      <c r="Y572" s="117"/>
      <c r="Z572" s="118"/>
      <c r="AA572" s="119"/>
      <c r="AB572" s="123"/>
      <c r="AC572" s="124"/>
      <c r="AG572" s="186"/>
      <c r="BO572" s="202"/>
      <c r="BT572" s="82" t="s">
        <v>79</v>
      </c>
      <c r="BU572" s="158"/>
      <c r="BV572" s="140" t="n">
        <f aca="false">QUOTIENT(BW572,$BW$5)</f>
        <v>141</v>
      </c>
      <c r="BW572" s="17" t="n">
        <v>564</v>
      </c>
      <c r="BX572" s="141" t="n">
        <f aca="false">DATE(2023,2,(1-QUOTIENT(BW572,$BW$5)))</f>
        <v>44817</v>
      </c>
      <c r="BY572" s="190" t="s">
        <v>80</v>
      </c>
      <c r="BZ572" s="143" t="e">
        <f aca="true">INDIRECT( ADDRESS(CELL("строка",BG572)-BW572+BV572,68)) * CL572</f>
        <v>#VALUE!</v>
      </c>
      <c r="CA572" s="144" t="e">
        <f aca="true">INDIRECT( ADDRESS(CELL("строка",BG572)-BW572+BV572,59)) *CI572</f>
        <v>#VALUE!</v>
      </c>
      <c r="CB572" s="145" t="e">
        <f aca="true">INDIRECT( ADDRESS(CELL("строка",BG572)-BW572+BV572,69)) * CL572</f>
        <v>#VALUE!</v>
      </c>
      <c r="CC572" s="146" t="e">
        <f aca="true">INDIRECT( ADDRESS(CELL("строка",BG572)-BW572+BV572,61)) *CI572</f>
        <v>#VALUE!</v>
      </c>
      <c r="CD572" s="147" t="e">
        <f aca="false">BZ572-CA572</f>
        <v>#VALUE!</v>
      </c>
      <c r="CE572" s="188" t="e">
        <f aca="false">CB572-CC572</f>
        <v>#VALUE!</v>
      </c>
      <c r="CI572" s="22" t="n">
        <f aca="false">$CI$4</f>
        <v>0.2</v>
      </c>
      <c r="CL572" s="23" t="n">
        <f aca="false">CL568</f>
        <v>0.25</v>
      </c>
    </row>
    <row r="573" customFormat="false" ht="13.25" hidden="false" customHeight="true" outlineLevel="0" collapsed="false">
      <c r="A573" s="151" t="s">
        <v>668</v>
      </c>
      <c r="B573" s="152" t="n">
        <v>7.8</v>
      </c>
      <c r="C573" s="152" t="n">
        <v>758.4</v>
      </c>
      <c r="D573" s="153" t="n">
        <v>83</v>
      </c>
      <c r="E573" s="154" t="s">
        <v>129</v>
      </c>
      <c r="F573" s="153" t="n">
        <v>9</v>
      </c>
      <c r="G573" s="115" t="n">
        <v>0.25</v>
      </c>
      <c r="H573" s="116" t="n">
        <f aca="false">RANDBETWEEN(80,100)/100</f>
        <v>0.87</v>
      </c>
      <c r="I573" s="117"/>
      <c r="J573" s="118"/>
      <c r="K573" s="119"/>
      <c r="L573" s="118"/>
      <c r="M573" s="179"/>
      <c r="Q573" s="151" t="s">
        <v>668</v>
      </c>
      <c r="R573" s="152" t="n">
        <v>0.5</v>
      </c>
      <c r="S573" s="152" t="n">
        <v>741.7</v>
      </c>
      <c r="T573" s="153" t="n">
        <v>97</v>
      </c>
      <c r="U573" s="154" t="s">
        <v>107</v>
      </c>
      <c r="V573" s="153" t="n">
        <v>1</v>
      </c>
      <c r="W573" s="115" t="n">
        <v>0.9</v>
      </c>
      <c r="X573" s="116" t="n">
        <f aca="false">RANDBETWEEN(80,100)/100</f>
        <v>0.94</v>
      </c>
      <c r="Y573" s="117"/>
      <c r="Z573" s="118"/>
      <c r="AA573" s="119"/>
      <c r="AB573" s="123"/>
      <c r="AC573" s="124"/>
      <c r="AG573" s="186"/>
      <c r="BO573" s="202"/>
      <c r="BT573" s="82"/>
      <c r="BU573" s="158"/>
      <c r="BV573" s="140" t="n">
        <f aca="false">QUOTIENT(BW573,$BW$5)</f>
        <v>141</v>
      </c>
      <c r="BW573" s="17" t="n">
        <v>565</v>
      </c>
      <c r="BX573" s="141"/>
      <c r="BY573" s="191" t="s">
        <v>84</v>
      </c>
      <c r="BZ573" s="160" t="e">
        <f aca="true">INDIRECT( ADDRESS(CELL("строка",BG573)-BW573+BV573,68)) * CL573</f>
        <v>#VALUE!</v>
      </c>
      <c r="CA573" s="161" t="e">
        <f aca="true">INDIRECT( ADDRESS(CELL("строка",BG573)-BW573+BV573,59)) *CI573</f>
        <v>#VALUE!</v>
      </c>
      <c r="CB573" s="162" t="e">
        <f aca="true">INDIRECT( ADDRESS(CELL("строка",BG573)-BW573+BV573,69)) * CL573</f>
        <v>#VALUE!</v>
      </c>
      <c r="CC573" s="163" t="e">
        <f aca="true">INDIRECT( ADDRESS(CELL("строка",BG573)-BW573+BV573,61)) *CI573</f>
        <v>#VALUE!</v>
      </c>
      <c r="CD573" s="164" t="e">
        <f aca="false">BZ573-CA573</f>
        <v>#VALUE!</v>
      </c>
      <c r="CE573" s="189" t="e">
        <f aca="false">CB573-CC573</f>
        <v>#VALUE!</v>
      </c>
      <c r="CI573" s="22" t="n">
        <f aca="false">$CI$5</f>
        <v>0.3</v>
      </c>
      <c r="CL573" s="23" t="n">
        <f aca="false">CL569</f>
        <v>0.25</v>
      </c>
    </row>
    <row r="574" customFormat="false" ht="13.25" hidden="false" customHeight="true" outlineLevel="0" collapsed="false">
      <c r="A574" s="151" t="s">
        <v>669</v>
      </c>
      <c r="B574" s="152" t="n">
        <v>12</v>
      </c>
      <c r="C574" s="152" t="n">
        <v>755.5</v>
      </c>
      <c r="D574" s="153" t="n">
        <v>94</v>
      </c>
      <c r="E574" s="154" t="s">
        <v>101</v>
      </c>
      <c r="F574" s="153" t="n">
        <v>7.5</v>
      </c>
      <c r="G574" s="115" t="n">
        <v>0.95</v>
      </c>
      <c r="H574" s="116" t="n">
        <f aca="false">RANDBETWEEN(80,100)/100</f>
        <v>0.91</v>
      </c>
      <c r="I574" s="117" t="n">
        <v>0.38806712962963</v>
      </c>
      <c r="J574" s="118" t="n">
        <v>0.38806712962963</v>
      </c>
      <c r="K574" s="119" t="n">
        <f aca="false">(J574 * 24) * $B$3 * $F$3 * (1 - 0.7*AVERAGE(G574:G581)) * AVERAGE(H574:H581)</f>
        <v>3590.87731640625</v>
      </c>
      <c r="L574" s="118" t="n">
        <f aca="false">IF(AVERAGE(F574:F581)&gt; $J$3, $B$4*$F$4*AVERAGE(F574:F581)/$B$5*24*AVERAGE(H574:H581), $B$4*$F$4*AVERAGE(F574:F581)/$B$5*24*AVERAGE(H574:H581) * 0.2)</f>
        <v>30580.5</v>
      </c>
      <c r="M574" s="179" t="n">
        <f aca="false">K574+L574</f>
        <v>34171.3773164062</v>
      </c>
      <c r="Q574" s="151" t="s">
        <v>669</v>
      </c>
      <c r="R574" s="152" t="n">
        <v>0.5</v>
      </c>
      <c r="S574" s="152" t="n">
        <v>741.7</v>
      </c>
      <c r="T574" s="153" t="n">
        <v>96</v>
      </c>
      <c r="U574" s="154" t="s">
        <v>78</v>
      </c>
      <c r="V574" s="153" t="n">
        <v>1</v>
      </c>
      <c r="W574" s="115" t="n">
        <v>0.9</v>
      </c>
      <c r="X574" s="116" t="n">
        <f aca="false">RANDBETWEEN(80,100)/100</f>
        <v>0.96</v>
      </c>
      <c r="Y574" s="117" t="n">
        <v>0.329722222222222</v>
      </c>
      <c r="Z574" s="118" t="n">
        <v>0.329722222222222</v>
      </c>
      <c r="AA574" s="119" t="n">
        <f aca="false">(Z574 * 24) * $B$3 * $F$3 * (1 - 0.7 * AVERAGE(W574:W581)) * AVERAGE(X574:X581)</f>
        <v>3302.7088</v>
      </c>
      <c r="AB574" s="123" t="n">
        <f aca="false">IF(AVERAGE(V574:V581)&gt; $J$3, $B$4*$F$4*AVERAGE(V574:V581)/$B$5*24*AVERAGE(X574:X581), $B$4*$F$4*AVERAGE(V574:V581)/$B$5*24*AVERAGE(X574:X581) * 0.2)</f>
        <v>1654.4</v>
      </c>
      <c r="AC574" s="124" t="n">
        <f aca="false">AA574+AB574</f>
        <v>4957.1088</v>
      </c>
      <c r="AG574" s="186"/>
      <c r="BO574" s="202"/>
      <c r="BT574" s="82"/>
      <c r="BU574" s="158"/>
      <c r="BV574" s="140" t="n">
        <f aca="false">QUOTIENT(BW574,$BW$5)</f>
        <v>141</v>
      </c>
      <c r="BW574" s="17" t="n">
        <v>566</v>
      </c>
      <c r="BX574" s="141"/>
      <c r="BY574" s="191" t="s">
        <v>58</v>
      </c>
      <c r="BZ574" s="160" t="e">
        <f aca="true">INDIRECT( ADDRESS(CELL("строка",BG574)-BW574+BV574,68)) * CL574</f>
        <v>#VALUE!</v>
      </c>
      <c r="CA574" s="161" t="e">
        <f aca="true">INDIRECT( ADDRESS(CELL("строка",BG574)-BW574+BV574,59)) *CI574</f>
        <v>#VALUE!</v>
      </c>
      <c r="CB574" s="162" t="e">
        <f aca="true">INDIRECT( ADDRESS(CELL("строка",BG574)-BW574+BV574,69)) * CL574</f>
        <v>#VALUE!</v>
      </c>
      <c r="CC574" s="163" t="e">
        <f aca="true">INDIRECT( ADDRESS(CELL("строка",BG574)-BW574+BV574,61)) *CI574</f>
        <v>#VALUE!</v>
      </c>
      <c r="CD574" s="164" t="e">
        <f aca="false">BZ574-CA574</f>
        <v>#VALUE!</v>
      </c>
      <c r="CE574" s="189" t="e">
        <f aca="false">CB574-CC574</f>
        <v>#VALUE!</v>
      </c>
      <c r="CI574" s="22" t="n">
        <f aca="false">$CI$6</f>
        <v>0.4</v>
      </c>
      <c r="CL574" s="23" t="n">
        <f aca="false">CL570</f>
        <v>0.25</v>
      </c>
    </row>
    <row r="575" customFormat="false" ht="13.25" hidden="false" customHeight="true" outlineLevel="0" collapsed="false">
      <c r="A575" s="151" t="s">
        <v>670</v>
      </c>
      <c r="B575" s="152" t="n">
        <v>12.9</v>
      </c>
      <c r="C575" s="152" t="n">
        <v>755.2</v>
      </c>
      <c r="D575" s="153" t="n">
        <v>98</v>
      </c>
      <c r="E575" s="154" t="s">
        <v>101</v>
      </c>
      <c r="F575" s="153" t="n">
        <v>12</v>
      </c>
      <c r="G575" s="115" t="n">
        <v>0.9</v>
      </c>
      <c r="H575" s="116" t="n">
        <f aca="false">RANDBETWEEN(80,100)/100</f>
        <v>0.85</v>
      </c>
      <c r="I575" s="117"/>
      <c r="J575" s="118"/>
      <c r="K575" s="119"/>
      <c r="L575" s="118"/>
      <c r="M575" s="179"/>
      <c r="Q575" s="151" t="s">
        <v>670</v>
      </c>
      <c r="R575" s="152" t="n">
        <v>0.5</v>
      </c>
      <c r="S575" s="152" t="n">
        <v>741.8</v>
      </c>
      <c r="T575" s="153" t="n">
        <v>96</v>
      </c>
      <c r="U575" s="154" t="s">
        <v>107</v>
      </c>
      <c r="V575" s="153" t="n">
        <v>2</v>
      </c>
      <c r="W575" s="115" t="n">
        <v>0.9</v>
      </c>
      <c r="X575" s="116" t="n">
        <f aca="false">RANDBETWEEN(80,100)/100</f>
        <v>0.92</v>
      </c>
      <c r="Y575" s="117"/>
      <c r="Z575" s="118"/>
      <c r="AA575" s="119"/>
      <c r="AB575" s="123"/>
      <c r="AC575" s="124"/>
      <c r="AG575" s="186"/>
      <c r="BO575" s="202"/>
      <c r="BT575" s="82" t="e">
        <f aca="false">IF(SUM(CD572:CD575) &gt; 0,0,(SUM(CD572:CD575))/(-$BM$10*1000))</f>
        <v>#VALUE!</v>
      </c>
      <c r="BU575" s="158" t="e">
        <f aca="false">IF(SUM(CE572:CE575) &gt; 0,0,(SUM(CE572:CE575))/(-$BM$10*1000))</f>
        <v>#VALUE!</v>
      </c>
      <c r="BV575" s="140" t="n">
        <f aca="false">QUOTIENT(BW575,$BW$5)</f>
        <v>141</v>
      </c>
      <c r="BW575" s="17" t="n">
        <v>567</v>
      </c>
      <c r="BX575" s="141"/>
      <c r="BY575" s="192" t="s">
        <v>75</v>
      </c>
      <c r="BZ575" s="172" t="e">
        <f aca="true">INDIRECT( ADDRESS(CELL("строка",BG575)-BW575+BV575,68)) * CL575</f>
        <v>#VALUE!</v>
      </c>
      <c r="CA575" s="173" t="e">
        <f aca="true">INDIRECT( ADDRESS(CELL("строка",BG575)-BW575+BV575,59)) * CI575</f>
        <v>#VALUE!</v>
      </c>
      <c r="CB575" s="174" t="e">
        <f aca="true">INDIRECT( ADDRESS(CELL("строка",BG575)-BW575+BV575,69)) * CL575</f>
        <v>#VALUE!</v>
      </c>
      <c r="CC575" s="175" t="e">
        <f aca="true">INDIRECT( ADDRESS(CELL("строка",BG575)-BW575+BV575,61)) *CI575</f>
        <v>#VALUE!</v>
      </c>
      <c r="CD575" s="176" t="e">
        <f aca="false">BZ575-CA575</f>
        <v>#VALUE!</v>
      </c>
      <c r="CE575" s="187" t="e">
        <f aca="false">CB575-CC575</f>
        <v>#VALUE!</v>
      </c>
      <c r="CI575" s="178" t="n">
        <f aca="false">$CI$7</f>
        <v>0.1</v>
      </c>
      <c r="CL575" s="23" t="n">
        <f aca="false">CL571</f>
        <v>0.25</v>
      </c>
    </row>
    <row r="576" customFormat="false" ht="13.25" hidden="false" customHeight="true" outlineLevel="0" collapsed="false">
      <c r="A576" s="151" t="s">
        <v>671</v>
      </c>
      <c r="B576" s="152" t="n">
        <v>18.6</v>
      </c>
      <c r="C576" s="152" t="n">
        <v>753.4</v>
      </c>
      <c r="D576" s="153" t="n">
        <v>60</v>
      </c>
      <c r="E576" s="154" t="s">
        <v>101</v>
      </c>
      <c r="F576" s="153" t="n">
        <v>6</v>
      </c>
      <c r="G576" s="115" t="n">
        <v>0.9</v>
      </c>
      <c r="H576" s="116" t="n">
        <f aca="false">RANDBETWEEN(80,100)/100</f>
        <v>0.88</v>
      </c>
      <c r="I576" s="117"/>
      <c r="J576" s="118"/>
      <c r="K576" s="119"/>
      <c r="L576" s="118"/>
      <c r="M576" s="179"/>
      <c r="Q576" s="151" t="s">
        <v>671</v>
      </c>
      <c r="R576" s="152" t="n">
        <v>0.2</v>
      </c>
      <c r="S576" s="152" t="n">
        <v>742.3</v>
      </c>
      <c r="T576" s="153" t="n">
        <v>95</v>
      </c>
      <c r="U576" s="154" t="s">
        <v>107</v>
      </c>
      <c r="V576" s="153" t="n">
        <v>1</v>
      </c>
      <c r="W576" s="115" t="n">
        <v>0.9</v>
      </c>
      <c r="X576" s="116" t="n">
        <f aca="false">RANDBETWEEN(80,100)/100</f>
        <v>1</v>
      </c>
      <c r="Y576" s="117"/>
      <c r="Z576" s="118"/>
      <c r="AA576" s="119"/>
      <c r="AB576" s="123"/>
      <c r="AC576" s="124"/>
      <c r="AG576" s="186"/>
      <c r="BO576" s="202"/>
      <c r="BT576" s="82" t="s">
        <v>79</v>
      </c>
      <c r="BU576" s="158"/>
      <c r="BV576" s="140" t="n">
        <f aca="false">QUOTIENT(BW576,$BW$5)</f>
        <v>142</v>
      </c>
      <c r="BW576" s="17" t="n">
        <v>568</v>
      </c>
      <c r="BX576" s="141" t="n">
        <f aca="false">DATE(2023,2,(1-QUOTIENT(BW576,$BW$5)))</f>
        <v>44816</v>
      </c>
      <c r="BY576" s="190" t="s">
        <v>80</v>
      </c>
      <c r="BZ576" s="143" t="e">
        <f aca="true">INDIRECT( ADDRESS(CELL("строка",BG576)-BW576+BV576,68)) * CL576</f>
        <v>#VALUE!</v>
      </c>
      <c r="CA576" s="144" t="e">
        <f aca="true">INDIRECT( ADDRESS(CELL("строка",BG576)-BW576+BV576,59)) *CI576</f>
        <v>#VALUE!</v>
      </c>
      <c r="CB576" s="145" t="e">
        <f aca="true">INDIRECT( ADDRESS(CELL("строка",BG576)-BW576+BV576,69)) * CL576</f>
        <v>#VALUE!</v>
      </c>
      <c r="CC576" s="146" t="e">
        <f aca="true">INDIRECT( ADDRESS(CELL("строка",BG576)-BW576+BV576,61)) *CI576</f>
        <v>#VALUE!</v>
      </c>
      <c r="CD576" s="147" t="e">
        <f aca="false">BZ576-CA576</f>
        <v>#VALUE!</v>
      </c>
      <c r="CE576" s="188" t="e">
        <f aca="false">CB576-CC576</f>
        <v>#VALUE!</v>
      </c>
      <c r="CI576" s="22" t="n">
        <f aca="false">$CI$4</f>
        <v>0.2</v>
      </c>
      <c r="CL576" s="23" t="n">
        <f aca="false">CL572</f>
        <v>0.25</v>
      </c>
    </row>
    <row r="577" customFormat="false" ht="13.25" hidden="false" customHeight="true" outlineLevel="0" collapsed="false">
      <c r="A577" s="151" t="s">
        <v>672</v>
      </c>
      <c r="B577" s="152" t="n">
        <v>20.7</v>
      </c>
      <c r="C577" s="152" t="n">
        <v>753.3</v>
      </c>
      <c r="D577" s="153" t="n">
        <v>51</v>
      </c>
      <c r="E577" s="154" t="s">
        <v>101</v>
      </c>
      <c r="F577" s="153" t="n">
        <v>7.5</v>
      </c>
      <c r="G577" s="115" t="n">
        <v>0.9</v>
      </c>
      <c r="H577" s="116" t="n">
        <f aca="false">RANDBETWEEN(80,100)/100</f>
        <v>0.84</v>
      </c>
      <c r="I577" s="117"/>
      <c r="J577" s="118"/>
      <c r="K577" s="119"/>
      <c r="L577" s="118"/>
      <c r="M577" s="179"/>
      <c r="Q577" s="151" t="s">
        <v>672</v>
      </c>
      <c r="R577" s="152" t="n">
        <v>-0.9</v>
      </c>
      <c r="S577" s="152" t="n">
        <v>743.2</v>
      </c>
      <c r="T577" s="153" t="n">
        <v>94</v>
      </c>
      <c r="U577" s="154" t="s">
        <v>107</v>
      </c>
      <c r="V577" s="153" t="n">
        <v>2</v>
      </c>
      <c r="W577" s="115" t="n">
        <v>0.9</v>
      </c>
      <c r="X577" s="116" t="n">
        <f aca="false">RANDBETWEEN(80,100)/100</f>
        <v>0.91</v>
      </c>
      <c r="Y577" s="117"/>
      <c r="Z577" s="118"/>
      <c r="AA577" s="119"/>
      <c r="AB577" s="123"/>
      <c r="AC577" s="124"/>
      <c r="AG577" s="186"/>
      <c r="BO577" s="202"/>
      <c r="BT577" s="82"/>
      <c r="BU577" s="158"/>
      <c r="BV577" s="140" t="n">
        <f aca="false">QUOTIENT(BW577,$BW$5)</f>
        <v>142</v>
      </c>
      <c r="BW577" s="17" t="n">
        <v>569</v>
      </c>
      <c r="BX577" s="141"/>
      <c r="BY577" s="191" t="s">
        <v>84</v>
      </c>
      <c r="BZ577" s="160" t="e">
        <f aca="true">INDIRECT( ADDRESS(CELL("строка",BG577)-BW577+BV577,68)) * CL577</f>
        <v>#VALUE!</v>
      </c>
      <c r="CA577" s="161" t="e">
        <f aca="true">INDIRECT( ADDRESS(CELL("строка",BG577)-BW577+BV577,59)) *CI577</f>
        <v>#VALUE!</v>
      </c>
      <c r="CB577" s="162" t="e">
        <f aca="true">INDIRECT( ADDRESS(CELL("строка",BG577)-BW577+BV577,69)) * CL577</f>
        <v>#VALUE!</v>
      </c>
      <c r="CC577" s="163" t="e">
        <f aca="true">INDIRECT( ADDRESS(CELL("строка",BG577)-BW577+BV577,61)) *CI577</f>
        <v>#VALUE!</v>
      </c>
      <c r="CD577" s="164" t="e">
        <f aca="false">BZ577-CA577</f>
        <v>#VALUE!</v>
      </c>
      <c r="CE577" s="189" t="e">
        <f aca="false">CB577-CC577</f>
        <v>#VALUE!</v>
      </c>
      <c r="CI577" s="22" t="n">
        <f aca="false">$CI$5</f>
        <v>0.3</v>
      </c>
      <c r="CL577" s="23" t="n">
        <f aca="false">CL573</f>
        <v>0.25</v>
      </c>
    </row>
    <row r="578" customFormat="false" ht="13.25" hidden="false" customHeight="true" outlineLevel="0" collapsed="false">
      <c r="A578" s="151" t="s">
        <v>673</v>
      </c>
      <c r="B578" s="152" t="n">
        <v>17.8</v>
      </c>
      <c r="C578" s="152" t="n">
        <v>753.8</v>
      </c>
      <c r="D578" s="153" t="n">
        <v>53</v>
      </c>
      <c r="E578" s="154" t="s">
        <v>101</v>
      </c>
      <c r="F578" s="153" t="n">
        <v>6</v>
      </c>
      <c r="G578" s="115" t="n">
        <v>0.9</v>
      </c>
      <c r="H578" s="116" t="n">
        <f aca="false">RANDBETWEEN(80,100)/100</f>
        <v>0.88</v>
      </c>
      <c r="I578" s="117"/>
      <c r="J578" s="118"/>
      <c r="K578" s="119"/>
      <c r="L578" s="118"/>
      <c r="M578" s="179"/>
      <c r="Q578" s="151" t="s">
        <v>673</v>
      </c>
      <c r="R578" s="152" t="n">
        <v>-2.7</v>
      </c>
      <c r="S578" s="152" t="n">
        <v>744.1</v>
      </c>
      <c r="T578" s="153" t="n">
        <v>94</v>
      </c>
      <c r="U578" s="154" t="s">
        <v>107</v>
      </c>
      <c r="V578" s="153" t="n">
        <v>2</v>
      </c>
      <c r="W578" s="115" t="n">
        <v>0.9</v>
      </c>
      <c r="X578" s="116" t="n">
        <f aca="false">RANDBETWEEN(80,100)/100</f>
        <v>1</v>
      </c>
      <c r="Y578" s="117"/>
      <c r="Z578" s="118"/>
      <c r="AA578" s="119"/>
      <c r="AB578" s="123"/>
      <c r="AC578" s="124"/>
      <c r="AG578" s="186"/>
      <c r="BO578" s="202"/>
      <c r="BT578" s="82"/>
      <c r="BU578" s="158"/>
      <c r="BV578" s="140" t="n">
        <f aca="false">QUOTIENT(BW578,$BW$5)</f>
        <v>142</v>
      </c>
      <c r="BW578" s="17" t="n">
        <v>570</v>
      </c>
      <c r="BX578" s="141"/>
      <c r="BY578" s="191" t="s">
        <v>58</v>
      </c>
      <c r="BZ578" s="160" t="e">
        <f aca="true">INDIRECT( ADDRESS(CELL("строка",BG578)-BW578+BV578,68)) * CL578</f>
        <v>#VALUE!</v>
      </c>
      <c r="CA578" s="161" t="e">
        <f aca="true">INDIRECT( ADDRESS(CELL("строка",BG578)-BW578+BV578,59)) *CI578</f>
        <v>#VALUE!</v>
      </c>
      <c r="CB578" s="162" t="e">
        <f aca="true">INDIRECT( ADDRESS(CELL("строка",BG578)-BW578+BV578,69)) * CL578</f>
        <v>#VALUE!</v>
      </c>
      <c r="CC578" s="163" t="e">
        <f aca="true">INDIRECT( ADDRESS(CELL("строка",BG578)-BW578+BV578,61)) *CI578</f>
        <v>#VALUE!</v>
      </c>
      <c r="CD578" s="164" t="e">
        <f aca="false">BZ578-CA578</f>
        <v>#VALUE!</v>
      </c>
      <c r="CE578" s="189" t="e">
        <f aca="false">CB578-CC578</f>
        <v>#VALUE!</v>
      </c>
      <c r="CI578" s="22" t="n">
        <f aca="false">$CI$6</f>
        <v>0.4</v>
      </c>
      <c r="CL578" s="23" t="n">
        <f aca="false">CL574</f>
        <v>0.25</v>
      </c>
    </row>
    <row r="579" customFormat="false" ht="13.25" hidden="false" customHeight="true" outlineLevel="0" collapsed="false">
      <c r="A579" s="151" t="s">
        <v>674</v>
      </c>
      <c r="B579" s="152" t="n">
        <v>12.4</v>
      </c>
      <c r="C579" s="152" t="n">
        <v>753.7</v>
      </c>
      <c r="D579" s="153" t="n">
        <v>79</v>
      </c>
      <c r="E579" s="154" t="s">
        <v>78</v>
      </c>
      <c r="F579" s="153" t="n">
        <v>1.5</v>
      </c>
      <c r="G579" s="115" t="n">
        <v>0.9</v>
      </c>
      <c r="H579" s="116" t="n">
        <f aca="false">RANDBETWEEN(80,100)/100</f>
        <v>0.91</v>
      </c>
      <c r="I579" s="117"/>
      <c r="J579" s="118"/>
      <c r="K579" s="119"/>
      <c r="L579" s="118"/>
      <c r="M579" s="179"/>
      <c r="Q579" s="151" t="s">
        <v>674</v>
      </c>
      <c r="R579" s="152" t="n">
        <v>-3.9</v>
      </c>
      <c r="S579" s="152" t="n">
        <v>745.9</v>
      </c>
      <c r="T579" s="153" t="n">
        <v>91</v>
      </c>
      <c r="U579" s="154" t="s">
        <v>107</v>
      </c>
      <c r="V579" s="153" t="n">
        <v>1</v>
      </c>
      <c r="W579" s="115" t="n">
        <v>0.9</v>
      </c>
      <c r="X579" s="116" t="n">
        <f aca="false">RANDBETWEEN(80,100)/100</f>
        <v>0.94</v>
      </c>
      <c r="Y579" s="117"/>
      <c r="Z579" s="118"/>
      <c r="AA579" s="119"/>
      <c r="AB579" s="123"/>
      <c r="AC579" s="124"/>
      <c r="AG579" s="186"/>
      <c r="BO579" s="202"/>
      <c r="BT579" s="82" t="e">
        <f aca="false">IF(SUM(CD576:CD579) &gt; 0,0,(SUM(CD576:CD579))/(-$BM$10*1000))</f>
        <v>#VALUE!</v>
      </c>
      <c r="BU579" s="158" t="e">
        <f aca="false">IF(SUM(CE576:CE579) &gt; 0,0,(SUM(CE576:CE579))/(-$BM$10*1000))</f>
        <v>#VALUE!</v>
      </c>
      <c r="BV579" s="140" t="n">
        <f aca="false">QUOTIENT(BW579,$BW$5)</f>
        <v>142</v>
      </c>
      <c r="BW579" s="17" t="n">
        <v>571</v>
      </c>
      <c r="BX579" s="141"/>
      <c r="BY579" s="192" t="s">
        <v>75</v>
      </c>
      <c r="BZ579" s="172" t="e">
        <f aca="true">INDIRECT( ADDRESS(CELL("строка",BG579)-BW579+BV579,68)) * CL579</f>
        <v>#VALUE!</v>
      </c>
      <c r="CA579" s="173" t="e">
        <f aca="true">INDIRECT( ADDRESS(CELL("строка",BG579)-BW579+BV579,59)) * CI579</f>
        <v>#VALUE!</v>
      </c>
      <c r="CB579" s="174" t="e">
        <f aca="true">INDIRECT( ADDRESS(CELL("строка",BG579)-BW579+BV579,69)) * CL579</f>
        <v>#VALUE!</v>
      </c>
      <c r="CC579" s="175" t="e">
        <f aca="true">INDIRECT( ADDRESS(CELL("строка",BG579)-BW579+BV579,61)) *CI579</f>
        <v>#VALUE!</v>
      </c>
      <c r="CD579" s="176" t="e">
        <f aca="false">BZ579-CA579</f>
        <v>#VALUE!</v>
      </c>
      <c r="CE579" s="187" t="e">
        <f aca="false">CB579-CC579</f>
        <v>#VALUE!</v>
      </c>
      <c r="CI579" s="178" t="n">
        <f aca="false">$CI$7</f>
        <v>0.1</v>
      </c>
      <c r="CL579" s="23" t="n">
        <f aca="false">CL575</f>
        <v>0.25</v>
      </c>
    </row>
    <row r="580" customFormat="false" ht="13.25" hidden="false" customHeight="true" outlineLevel="0" collapsed="false">
      <c r="A580" s="151" t="s">
        <v>675</v>
      </c>
      <c r="B580" s="152" t="n">
        <v>13.5</v>
      </c>
      <c r="C580" s="152" t="n">
        <v>754.2</v>
      </c>
      <c r="D580" s="153" t="n">
        <v>73</v>
      </c>
      <c r="E580" s="154" t="s">
        <v>107</v>
      </c>
      <c r="F580" s="153" t="n">
        <v>1.5</v>
      </c>
      <c r="G580" s="115" t="n">
        <v>0.9</v>
      </c>
      <c r="H580" s="116" t="n">
        <f aca="false">RANDBETWEEN(80,100)/100</f>
        <v>0.83</v>
      </c>
      <c r="I580" s="117"/>
      <c r="J580" s="118"/>
      <c r="K580" s="119"/>
      <c r="L580" s="118"/>
      <c r="M580" s="179"/>
      <c r="Q580" s="151" t="s">
        <v>675</v>
      </c>
      <c r="R580" s="152" t="n">
        <v>-4.8</v>
      </c>
      <c r="S580" s="152" t="n">
        <v>747.7</v>
      </c>
      <c r="T580" s="153" t="n">
        <v>91</v>
      </c>
      <c r="U580" s="154" t="s">
        <v>83</v>
      </c>
      <c r="V580" s="153" t="n">
        <v>1</v>
      </c>
      <c r="W580" s="115" t="n">
        <v>0.9</v>
      </c>
      <c r="X580" s="116" t="n">
        <f aca="false">RANDBETWEEN(80,100)/100</f>
        <v>0.97</v>
      </c>
      <c r="Y580" s="117"/>
      <c r="Z580" s="118"/>
      <c r="AA580" s="119"/>
      <c r="AB580" s="123"/>
      <c r="AC580" s="124"/>
      <c r="AG580" s="186"/>
      <c r="BO580" s="202"/>
      <c r="BT580" s="82" t="s">
        <v>79</v>
      </c>
      <c r="BU580" s="158"/>
      <c r="BV580" s="140" t="n">
        <f aca="false">QUOTIENT(BW580,$BW$5)</f>
        <v>143</v>
      </c>
      <c r="BW580" s="17" t="n">
        <v>572</v>
      </c>
      <c r="BX580" s="141" t="n">
        <f aca="false">DATE(2023,2,(1-QUOTIENT(BW580,$BW$5)))</f>
        <v>44815</v>
      </c>
      <c r="BY580" s="190" t="s">
        <v>80</v>
      </c>
      <c r="BZ580" s="143" t="e">
        <f aca="true">INDIRECT( ADDRESS(CELL("строка",BG580)-BW580+BV580,68)) * CL580</f>
        <v>#VALUE!</v>
      </c>
      <c r="CA580" s="144" t="e">
        <f aca="true">INDIRECT( ADDRESS(CELL("строка",BG580)-BW580+BV580,59)) *CI580</f>
        <v>#VALUE!</v>
      </c>
      <c r="CB580" s="145" t="e">
        <f aca="true">INDIRECT( ADDRESS(CELL("строка",BG580)-BW580+BV580,69)) * CL580</f>
        <v>#VALUE!</v>
      </c>
      <c r="CC580" s="146" t="e">
        <f aca="true">INDIRECT( ADDRESS(CELL("строка",BG580)-BW580+BV580,61)) *CI580</f>
        <v>#VALUE!</v>
      </c>
      <c r="CD580" s="147" t="e">
        <f aca="false">BZ580-CA580</f>
        <v>#VALUE!</v>
      </c>
      <c r="CE580" s="188" t="e">
        <f aca="false">CB580-CC580</f>
        <v>#VALUE!</v>
      </c>
      <c r="CI580" s="22" t="n">
        <f aca="false">$CI$4</f>
        <v>0.2</v>
      </c>
      <c r="CL580" s="23" t="n">
        <f aca="false">CL576</f>
        <v>0.25</v>
      </c>
    </row>
    <row r="581" customFormat="false" ht="13.25" hidden="false" customHeight="true" outlineLevel="0" collapsed="false">
      <c r="A581" s="151" t="s">
        <v>676</v>
      </c>
      <c r="B581" s="152" t="n">
        <v>14.6</v>
      </c>
      <c r="C581" s="152" t="n">
        <v>754.9</v>
      </c>
      <c r="D581" s="153" t="n">
        <v>72</v>
      </c>
      <c r="E581" s="154" t="s">
        <v>83</v>
      </c>
      <c r="F581" s="153" t="n">
        <v>1.5</v>
      </c>
      <c r="G581" s="115" t="n">
        <v>0.9</v>
      </c>
      <c r="H581" s="116" t="n">
        <f aca="false">RANDBETWEEN(80,100)/100</f>
        <v>0.93</v>
      </c>
      <c r="I581" s="117"/>
      <c r="J581" s="118"/>
      <c r="K581" s="119"/>
      <c r="L581" s="118"/>
      <c r="M581" s="179"/>
      <c r="Q581" s="151" t="s">
        <v>676</v>
      </c>
      <c r="R581" s="152" t="n">
        <v>-5</v>
      </c>
      <c r="S581" s="152" t="n">
        <v>749.2</v>
      </c>
      <c r="T581" s="153" t="n">
        <v>92</v>
      </c>
      <c r="U581" s="154" t="s">
        <v>83</v>
      </c>
      <c r="V581" s="153" t="n">
        <v>1</v>
      </c>
      <c r="W581" s="115" t="n">
        <v>0.9</v>
      </c>
      <c r="X581" s="116" t="n">
        <f aca="false">RANDBETWEEN(80,100)/100</f>
        <v>0.82</v>
      </c>
      <c r="Y581" s="117"/>
      <c r="Z581" s="118"/>
      <c r="AA581" s="119"/>
      <c r="AB581" s="123"/>
      <c r="AC581" s="124"/>
      <c r="AG581" s="186"/>
      <c r="BO581" s="202"/>
      <c r="BT581" s="82"/>
      <c r="BU581" s="158"/>
      <c r="BV581" s="140" t="n">
        <f aca="false">QUOTIENT(BW581,$BW$5)</f>
        <v>143</v>
      </c>
      <c r="BW581" s="17" t="n">
        <v>573</v>
      </c>
      <c r="BX581" s="141"/>
      <c r="BY581" s="191" t="s">
        <v>84</v>
      </c>
      <c r="BZ581" s="160" t="e">
        <f aca="true">INDIRECT( ADDRESS(CELL("строка",BG581)-BW581+BV581,68)) * CL581</f>
        <v>#VALUE!</v>
      </c>
      <c r="CA581" s="161" t="e">
        <f aca="true">INDIRECT( ADDRESS(CELL("строка",BG581)-BW581+BV581,59)) *CI581</f>
        <v>#VALUE!</v>
      </c>
      <c r="CB581" s="162" t="e">
        <f aca="true">INDIRECT( ADDRESS(CELL("строка",BG581)-BW581+BV581,69)) * CL581</f>
        <v>#VALUE!</v>
      </c>
      <c r="CC581" s="163" t="e">
        <f aca="true">INDIRECT( ADDRESS(CELL("строка",BG581)-BW581+BV581,61)) *CI581</f>
        <v>#VALUE!</v>
      </c>
      <c r="CD581" s="164" t="e">
        <f aca="false">BZ581-CA581</f>
        <v>#VALUE!</v>
      </c>
      <c r="CE581" s="189" t="e">
        <f aca="false">CB581-CC581</f>
        <v>#VALUE!</v>
      </c>
      <c r="CI581" s="22" t="n">
        <f aca="false">$CI$5</f>
        <v>0.3</v>
      </c>
      <c r="CL581" s="23" t="n">
        <f aca="false">CL577</f>
        <v>0.25</v>
      </c>
    </row>
    <row r="582" customFormat="false" ht="13.25" hidden="false" customHeight="true" outlineLevel="0" collapsed="false">
      <c r="A582" s="151" t="s">
        <v>677</v>
      </c>
      <c r="B582" s="152" t="n">
        <v>14.7</v>
      </c>
      <c r="C582" s="152" t="n">
        <v>755.6</v>
      </c>
      <c r="D582" s="153" t="n">
        <v>80</v>
      </c>
      <c r="E582" s="154" t="s">
        <v>83</v>
      </c>
      <c r="F582" s="153" t="n">
        <v>1.5</v>
      </c>
      <c r="G582" s="115" t="n">
        <v>0.9</v>
      </c>
      <c r="H582" s="116" t="n">
        <f aca="false">RANDBETWEEN(80,100)/100</f>
        <v>1</v>
      </c>
      <c r="I582" s="117" t="n">
        <v>0.389525462962963</v>
      </c>
      <c r="J582" s="118" t="n">
        <v>0.389525462962963</v>
      </c>
      <c r="K582" s="119" t="n">
        <f aca="false">(J582 * 24) * $B$3 * $F$3 * (1 - 0.7*AVERAGE(G582:G589)) * AVERAGE(H582:H589)</f>
        <v>3751.2704375</v>
      </c>
      <c r="L582" s="118" t="n">
        <f aca="false">IF(AVERAGE(F582:F589)&gt; $J$3, $B$4*$F$4*AVERAGE(F582:F589)/$B$5*24*AVERAGE(H582:H589), $B$4*$F$4*AVERAGE(F582:F589)/$B$5*24*AVERAGE(H582:H589) * 0.2)</f>
        <v>2819.7</v>
      </c>
      <c r="M582" s="179" t="n">
        <f aca="false">K582+L582</f>
        <v>6570.9704375</v>
      </c>
      <c r="Q582" s="151" t="s">
        <v>677</v>
      </c>
      <c r="R582" s="152" t="n">
        <v>-4.8</v>
      </c>
      <c r="S582" s="152" t="n">
        <v>750.1</v>
      </c>
      <c r="T582" s="153" t="n">
        <v>90</v>
      </c>
      <c r="U582" s="154" t="s">
        <v>83</v>
      </c>
      <c r="V582" s="153" t="n">
        <v>1</v>
      </c>
      <c r="W582" s="115" t="n">
        <v>0.9</v>
      </c>
      <c r="X582" s="116" t="n">
        <f aca="false">RANDBETWEEN(80,100)/100</f>
        <v>0.81</v>
      </c>
      <c r="Y582" s="117" t="n">
        <v>0.332060185185185</v>
      </c>
      <c r="Z582" s="118" t="n">
        <v>0.332060185185185</v>
      </c>
      <c r="AA582" s="119" t="n">
        <f aca="false">(Z582 * 24) * $B$3 * $F$3 * (1 - 0.7 * AVERAGE(W582:W589)) * AVERAGE(X582:X589)</f>
        <v>3149.20566666667</v>
      </c>
      <c r="AB582" s="123" t="n">
        <f aca="false">IF(AVERAGE(V582:V589)&gt; $J$3, $B$4*$F$4*AVERAGE(V582:V589)/$B$5*24*AVERAGE(X582:X589), $B$4*$F$4*AVERAGE(V582:V589)/$B$5*24*AVERAGE(X582:X589) * 0.2)</f>
        <v>1139.2</v>
      </c>
      <c r="AC582" s="124" t="n">
        <f aca="false">AA582+AB582</f>
        <v>4288.40566666667</v>
      </c>
      <c r="AG582" s="186"/>
      <c r="BO582" s="202"/>
      <c r="BT582" s="82"/>
      <c r="BU582" s="158"/>
      <c r="BV582" s="140" t="n">
        <f aca="false">QUOTIENT(BW582,$BW$5)</f>
        <v>143</v>
      </c>
      <c r="BW582" s="17" t="n">
        <v>574</v>
      </c>
      <c r="BX582" s="141"/>
      <c r="BY582" s="191" t="s">
        <v>58</v>
      </c>
      <c r="BZ582" s="160" t="e">
        <f aca="true">INDIRECT( ADDRESS(CELL("строка",BG582)-BW582+BV582,68)) * CL582</f>
        <v>#VALUE!</v>
      </c>
      <c r="CA582" s="161" t="e">
        <f aca="true">INDIRECT( ADDRESS(CELL("строка",BG582)-BW582+BV582,59)) *CI582</f>
        <v>#VALUE!</v>
      </c>
      <c r="CB582" s="162" t="e">
        <f aca="true">INDIRECT( ADDRESS(CELL("строка",BG582)-BW582+BV582,69)) * CL582</f>
        <v>#VALUE!</v>
      </c>
      <c r="CC582" s="163" t="e">
        <f aca="true">INDIRECT( ADDRESS(CELL("строка",BG582)-BW582+BV582,61)) *CI582</f>
        <v>#VALUE!</v>
      </c>
      <c r="CD582" s="164" t="e">
        <f aca="false">BZ582-CA582</f>
        <v>#VALUE!</v>
      </c>
      <c r="CE582" s="189" t="e">
        <f aca="false">CB582-CC582</f>
        <v>#VALUE!</v>
      </c>
      <c r="CI582" s="22" t="n">
        <f aca="false">$CI$6</f>
        <v>0.4</v>
      </c>
      <c r="CL582" s="23" t="n">
        <f aca="false">CL578</f>
        <v>0.25</v>
      </c>
    </row>
    <row r="583" customFormat="false" ht="13.25" hidden="false" customHeight="true" outlineLevel="0" collapsed="false">
      <c r="A583" s="151" t="s">
        <v>678</v>
      </c>
      <c r="B583" s="152" t="n">
        <v>16.5</v>
      </c>
      <c r="C583" s="152" t="n">
        <v>756.3</v>
      </c>
      <c r="D583" s="153" t="n">
        <v>67</v>
      </c>
      <c r="E583" s="154" t="s">
        <v>107</v>
      </c>
      <c r="F583" s="153" t="n">
        <v>3</v>
      </c>
      <c r="G583" s="115" t="n">
        <v>0.9</v>
      </c>
      <c r="H583" s="116" t="n">
        <f aca="false">RANDBETWEEN(80,100)/100</f>
        <v>0.97</v>
      </c>
      <c r="I583" s="117"/>
      <c r="J583" s="118"/>
      <c r="K583" s="119"/>
      <c r="L583" s="118"/>
      <c r="M583" s="179"/>
      <c r="Q583" s="151" t="s">
        <v>678</v>
      </c>
      <c r="R583" s="152" t="n">
        <v>-4.8</v>
      </c>
      <c r="S583" s="152" t="n">
        <v>750.6</v>
      </c>
      <c r="T583" s="153" t="n">
        <v>87</v>
      </c>
      <c r="U583" s="154" t="s">
        <v>83</v>
      </c>
      <c r="V583" s="153" t="n">
        <v>1</v>
      </c>
      <c r="W583" s="115" t="n">
        <v>0.9</v>
      </c>
      <c r="X583" s="116" t="n">
        <f aca="false">RANDBETWEEN(80,100)/100</f>
        <v>1</v>
      </c>
      <c r="Y583" s="117"/>
      <c r="Z583" s="118"/>
      <c r="AA583" s="119"/>
      <c r="AB583" s="123"/>
      <c r="AC583" s="124"/>
      <c r="AG583" s="186"/>
      <c r="BO583" s="202"/>
      <c r="BT583" s="82" t="e">
        <f aca="false">IF(SUM(CD580:CD583) &gt; 0,0,(SUM(CD580:CD583))/(-$BM$10*1000))</f>
        <v>#VALUE!</v>
      </c>
      <c r="BU583" s="158" t="e">
        <f aca="false">IF(SUM(CE580:CE583) &gt; 0,0,(SUM(CE580:CE583))/(-$BM$10*1000))</f>
        <v>#VALUE!</v>
      </c>
      <c r="BV583" s="140" t="n">
        <f aca="false">QUOTIENT(BW583,$BW$5)</f>
        <v>143</v>
      </c>
      <c r="BW583" s="17" t="n">
        <v>575</v>
      </c>
      <c r="BX583" s="141"/>
      <c r="BY583" s="192" t="s">
        <v>75</v>
      </c>
      <c r="BZ583" s="172" t="e">
        <f aca="true">INDIRECT( ADDRESS(CELL("строка",BG583)-BW583+BV583,68)) * CL583</f>
        <v>#VALUE!</v>
      </c>
      <c r="CA583" s="173" t="e">
        <f aca="true">INDIRECT( ADDRESS(CELL("строка",BG583)-BW583+BV583,59)) * CI583</f>
        <v>#VALUE!</v>
      </c>
      <c r="CB583" s="174" t="e">
        <f aca="true">INDIRECT( ADDRESS(CELL("строка",BG583)-BW583+BV583,69)) * CL583</f>
        <v>#VALUE!</v>
      </c>
      <c r="CC583" s="175" t="e">
        <f aca="true">INDIRECT( ADDRESS(CELL("строка",BG583)-BW583+BV583,61)) *CI583</f>
        <v>#VALUE!</v>
      </c>
      <c r="CD583" s="176" t="e">
        <f aca="false">BZ583-CA583</f>
        <v>#VALUE!</v>
      </c>
      <c r="CE583" s="187" t="e">
        <f aca="false">CB583-CC583</f>
        <v>#VALUE!</v>
      </c>
      <c r="CI583" s="178" t="n">
        <f aca="false">$CI$7</f>
        <v>0.1</v>
      </c>
      <c r="CL583" s="23" t="n">
        <f aca="false">CL579</f>
        <v>0.25</v>
      </c>
    </row>
    <row r="584" customFormat="false" ht="13.25" hidden="false" customHeight="true" outlineLevel="0" collapsed="false">
      <c r="A584" s="151" t="s">
        <v>679</v>
      </c>
      <c r="B584" s="152" t="n">
        <v>19.3</v>
      </c>
      <c r="C584" s="152" t="n">
        <v>757</v>
      </c>
      <c r="D584" s="153" t="n">
        <v>60</v>
      </c>
      <c r="E584" s="154" t="s">
        <v>78</v>
      </c>
      <c r="F584" s="153" t="n">
        <v>3</v>
      </c>
      <c r="G584" s="115" t="n">
        <v>0.9</v>
      </c>
      <c r="H584" s="116" t="n">
        <f aca="false">RANDBETWEEN(80,100)/100</f>
        <v>0.96</v>
      </c>
      <c r="I584" s="117"/>
      <c r="J584" s="118"/>
      <c r="K584" s="119"/>
      <c r="L584" s="118"/>
      <c r="M584" s="179"/>
      <c r="Q584" s="151" t="s">
        <v>679</v>
      </c>
      <c r="R584" s="152" t="n">
        <v>-3.9</v>
      </c>
      <c r="S584" s="152" t="n">
        <v>750.8</v>
      </c>
      <c r="T584" s="153" t="n">
        <v>83</v>
      </c>
      <c r="U584" s="154" t="s">
        <v>83</v>
      </c>
      <c r="V584" s="153" t="n">
        <v>1</v>
      </c>
      <c r="W584" s="115" t="n">
        <v>0.9</v>
      </c>
      <c r="X584" s="116" t="n">
        <f aca="false">RANDBETWEEN(80,100)/100</f>
        <v>0.89</v>
      </c>
      <c r="Y584" s="117"/>
      <c r="Z584" s="118"/>
      <c r="AA584" s="119"/>
      <c r="AB584" s="123"/>
      <c r="AC584" s="124"/>
      <c r="AG584" s="186"/>
      <c r="BO584" s="202"/>
      <c r="BT584" s="82" t="s">
        <v>79</v>
      </c>
      <c r="BU584" s="158"/>
      <c r="BV584" s="140" t="n">
        <f aca="false">QUOTIENT(BW584,$BW$5)</f>
        <v>144</v>
      </c>
      <c r="BW584" s="17" t="n">
        <v>576</v>
      </c>
      <c r="BX584" s="141" t="n">
        <f aca="false">DATE(2023,2,(1-QUOTIENT(BW584,$BW$5)))</f>
        <v>44814</v>
      </c>
      <c r="BY584" s="190" t="s">
        <v>80</v>
      </c>
      <c r="BZ584" s="143" t="e">
        <f aca="true">INDIRECT( ADDRESS(CELL("строка",BG584)-BW584+BV584,68)) * CL584</f>
        <v>#VALUE!</v>
      </c>
      <c r="CA584" s="144" t="e">
        <f aca="true">INDIRECT( ADDRESS(CELL("строка",BG584)-BW584+BV584,59)) *CI584</f>
        <v>#VALUE!</v>
      </c>
      <c r="CB584" s="145" t="e">
        <f aca="true">INDIRECT( ADDRESS(CELL("строка",BG584)-BW584+BV584,69)) * CL584</f>
        <v>#VALUE!</v>
      </c>
      <c r="CC584" s="146" t="e">
        <f aca="true">INDIRECT( ADDRESS(CELL("строка",BG584)-BW584+BV584,61)) *CI584</f>
        <v>#VALUE!</v>
      </c>
      <c r="CD584" s="147" t="e">
        <f aca="false">BZ584-CA584</f>
        <v>#VALUE!</v>
      </c>
      <c r="CE584" s="188" t="e">
        <f aca="false">CB584-CC584</f>
        <v>#VALUE!</v>
      </c>
      <c r="CI584" s="22" t="n">
        <f aca="false">$CI$4</f>
        <v>0.2</v>
      </c>
      <c r="CL584" s="23" t="n">
        <f aca="false">CL580</f>
        <v>0.25</v>
      </c>
    </row>
    <row r="585" customFormat="false" ht="13.25" hidden="false" customHeight="true" outlineLevel="0" collapsed="false">
      <c r="A585" s="151" t="s">
        <v>680</v>
      </c>
      <c r="B585" s="152" t="n">
        <v>20.5</v>
      </c>
      <c r="C585" s="152" t="n">
        <v>758</v>
      </c>
      <c r="D585" s="153" t="n">
        <v>57</v>
      </c>
      <c r="E585" s="154" t="s">
        <v>101</v>
      </c>
      <c r="F585" s="153" t="n">
        <v>3</v>
      </c>
      <c r="G585" s="115" t="n">
        <v>0.9</v>
      </c>
      <c r="H585" s="116" t="n">
        <f aca="false">RANDBETWEEN(80,100)/100</f>
        <v>0.84</v>
      </c>
      <c r="I585" s="117"/>
      <c r="J585" s="118"/>
      <c r="K585" s="119"/>
      <c r="L585" s="118"/>
      <c r="M585" s="179"/>
      <c r="Q585" s="151" t="s">
        <v>680</v>
      </c>
      <c r="R585" s="152" t="n">
        <v>-3.9</v>
      </c>
      <c r="S585" s="152" t="n">
        <v>751.8</v>
      </c>
      <c r="T585" s="153" t="n">
        <v>82</v>
      </c>
      <c r="U585" s="154" t="s">
        <v>83</v>
      </c>
      <c r="V585" s="153" t="n">
        <v>1</v>
      </c>
      <c r="W585" s="115" t="n">
        <v>0.9</v>
      </c>
      <c r="X585" s="116" t="n">
        <f aca="false">RANDBETWEEN(80,100)/100</f>
        <v>0.97</v>
      </c>
      <c r="Y585" s="117"/>
      <c r="Z585" s="118"/>
      <c r="AA585" s="119"/>
      <c r="AB585" s="123"/>
      <c r="AC585" s="124"/>
      <c r="AG585" s="186"/>
      <c r="BO585" s="202"/>
      <c r="BT585" s="82"/>
      <c r="BU585" s="158"/>
      <c r="BV585" s="140" t="n">
        <f aca="false">QUOTIENT(BW585,$BW$5)</f>
        <v>144</v>
      </c>
      <c r="BW585" s="17" t="n">
        <v>577</v>
      </c>
      <c r="BX585" s="141"/>
      <c r="BY585" s="191" t="s">
        <v>84</v>
      </c>
      <c r="BZ585" s="160" t="e">
        <f aca="true">INDIRECT( ADDRESS(CELL("строка",BG585)-BW585+BV585,68)) * CL585</f>
        <v>#VALUE!</v>
      </c>
      <c r="CA585" s="161" t="e">
        <f aca="true">INDIRECT( ADDRESS(CELL("строка",BG585)-BW585+BV585,59)) *CI585</f>
        <v>#VALUE!</v>
      </c>
      <c r="CB585" s="162" t="e">
        <f aca="true">INDIRECT( ADDRESS(CELL("строка",BG585)-BW585+BV585,69)) * CL585</f>
        <v>#VALUE!</v>
      </c>
      <c r="CC585" s="163" t="e">
        <f aca="true">INDIRECT( ADDRESS(CELL("строка",BG585)-BW585+BV585,61)) *CI585</f>
        <v>#VALUE!</v>
      </c>
      <c r="CD585" s="164" t="e">
        <f aca="false">BZ585-CA585</f>
        <v>#VALUE!</v>
      </c>
      <c r="CE585" s="189" t="e">
        <f aca="false">CB585-CC585</f>
        <v>#VALUE!</v>
      </c>
      <c r="CI585" s="22" t="n">
        <f aca="false">$CI$5</f>
        <v>0.3</v>
      </c>
      <c r="CL585" s="23" t="n">
        <f aca="false">CL581</f>
        <v>0.25</v>
      </c>
    </row>
    <row r="586" customFormat="false" ht="13.25" hidden="false" customHeight="true" outlineLevel="0" collapsed="false">
      <c r="A586" s="151" t="s">
        <v>681</v>
      </c>
      <c r="B586" s="152" t="n">
        <v>12.4</v>
      </c>
      <c r="C586" s="152" t="n">
        <v>759.1</v>
      </c>
      <c r="D586" s="153" t="n">
        <v>90</v>
      </c>
      <c r="E586" s="154" t="s">
        <v>91</v>
      </c>
      <c r="F586" s="153" t="n">
        <v>1.5</v>
      </c>
      <c r="G586" s="115" t="n">
        <v>0.9</v>
      </c>
      <c r="H586" s="116" t="n">
        <f aca="false">RANDBETWEEN(80,100)/100</f>
        <v>0.9</v>
      </c>
      <c r="I586" s="117"/>
      <c r="J586" s="118"/>
      <c r="K586" s="119"/>
      <c r="L586" s="118"/>
      <c r="M586" s="179"/>
      <c r="Q586" s="151" t="s">
        <v>681</v>
      </c>
      <c r="R586" s="152" t="n">
        <v>-4.5</v>
      </c>
      <c r="S586" s="152" t="n">
        <v>751.6</v>
      </c>
      <c r="T586" s="153" t="n">
        <v>87</v>
      </c>
      <c r="U586" s="154" t="s">
        <v>107</v>
      </c>
      <c r="V586" s="153" t="n">
        <v>1</v>
      </c>
      <c r="W586" s="115" t="n">
        <v>0.9</v>
      </c>
      <c r="X586" s="116" t="n">
        <f aca="false">RANDBETWEEN(80,100)/100</f>
        <v>0.98</v>
      </c>
      <c r="Y586" s="117"/>
      <c r="Z586" s="118"/>
      <c r="AA586" s="119"/>
      <c r="AB586" s="123"/>
      <c r="AC586" s="124"/>
      <c r="AG586" s="186"/>
      <c r="BO586" s="202"/>
      <c r="BT586" s="82"/>
      <c r="BU586" s="158"/>
      <c r="BV586" s="140" t="n">
        <f aca="false">QUOTIENT(BW586,$BW$5)</f>
        <v>144</v>
      </c>
      <c r="BW586" s="17" t="n">
        <v>578</v>
      </c>
      <c r="BX586" s="141"/>
      <c r="BY586" s="191" t="s">
        <v>58</v>
      </c>
      <c r="BZ586" s="160" t="e">
        <f aca="true">INDIRECT( ADDRESS(CELL("строка",BG586)-BW586+BV586,68)) * CL586</f>
        <v>#VALUE!</v>
      </c>
      <c r="CA586" s="161" t="e">
        <f aca="true">INDIRECT( ADDRESS(CELL("строка",BG586)-BW586+BV586,59)) *CI586</f>
        <v>#VALUE!</v>
      </c>
      <c r="CB586" s="162" t="e">
        <f aca="true">INDIRECT( ADDRESS(CELL("строка",BG586)-BW586+BV586,69)) * CL586</f>
        <v>#VALUE!</v>
      </c>
      <c r="CC586" s="163" t="e">
        <f aca="true">INDIRECT( ADDRESS(CELL("строка",BG586)-BW586+BV586,61)) *CI586</f>
        <v>#VALUE!</v>
      </c>
      <c r="CD586" s="164" t="e">
        <f aca="false">BZ586-CA586</f>
        <v>#VALUE!</v>
      </c>
      <c r="CE586" s="189" t="e">
        <f aca="false">CB586-CC586</f>
        <v>#VALUE!</v>
      </c>
      <c r="CI586" s="22" t="n">
        <f aca="false">$CI$6</f>
        <v>0.4</v>
      </c>
      <c r="CL586" s="23" t="n">
        <f aca="false">CL582</f>
        <v>0.25</v>
      </c>
    </row>
    <row r="587" customFormat="false" ht="13.25" hidden="false" customHeight="true" outlineLevel="0" collapsed="false">
      <c r="A587" s="151" t="s">
        <v>682</v>
      </c>
      <c r="B587" s="152" t="n">
        <v>9.3</v>
      </c>
      <c r="C587" s="152" t="n">
        <v>759.1</v>
      </c>
      <c r="D587" s="153" t="n">
        <v>95</v>
      </c>
      <c r="E587" s="154" t="s">
        <v>107</v>
      </c>
      <c r="F587" s="153" t="n">
        <v>3</v>
      </c>
      <c r="G587" s="115" t="n">
        <v>0.9</v>
      </c>
      <c r="H587" s="116" t="n">
        <f aca="false">RANDBETWEEN(80,100)/100</f>
        <v>0.84</v>
      </c>
      <c r="I587" s="117"/>
      <c r="J587" s="118"/>
      <c r="K587" s="119"/>
      <c r="L587" s="118"/>
      <c r="M587" s="179"/>
      <c r="Q587" s="151" t="s">
        <v>682</v>
      </c>
      <c r="R587" s="152" t="n">
        <v>-4</v>
      </c>
      <c r="S587" s="152" t="n">
        <v>752.1</v>
      </c>
      <c r="T587" s="153" t="n">
        <v>89</v>
      </c>
      <c r="U587" s="154" t="s">
        <v>107</v>
      </c>
      <c r="V587" s="153" t="n">
        <v>1</v>
      </c>
      <c r="W587" s="115" t="n">
        <v>0.9</v>
      </c>
      <c r="X587" s="116" t="n">
        <f aca="false">RANDBETWEEN(80,100)/100</f>
        <v>0.86</v>
      </c>
      <c r="Y587" s="117"/>
      <c r="Z587" s="118"/>
      <c r="AA587" s="119"/>
      <c r="AB587" s="123"/>
      <c r="AC587" s="124"/>
      <c r="AG587" s="186"/>
      <c r="BO587" s="202"/>
      <c r="BT587" s="82" t="e">
        <f aca="false">IF(SUM(CD584:CD587) &gt; 0,0,(SUM(CD584:CD587))/(-$BM$10*1000))</f>
        <v>#VALUE!</v>
      </c>
      <c r="BU587" s="158" t="e">
        <f aca="false">IF(SUM(CE584:CE587) &gt; 0,0,(SUM(CE584:CE587))/(-$BM$10*1000))</f>
        <v>#VALUE!</v>
      </c>
      <c r="BV587" s="140" t="n">
        <f aca="false">QUOTIENT(BW587,$BW$5)</f>
        <v>144</v>
      </c>
      <c r="BW587" s="17" t="n">
        <v>579</v>
      </c>
      <c r="BX587" s="141"/>
      <c r="BY587" s="192" t="s">
        <v>75</v>
      </c>
      <c r="BZ587" s="172" t="e">
        <f aca="true">INDIRECT( ADDRESS(CELL("строка",BG587)-BW587+BV587,68)) * CL587</f>
        <v>#VALUE!</v>
      </c>
      <c r="CA587" s="173" t="e">
        <f aca="true">INDIRECT( ADDRESS(CELL("строка",BG587)-BW587+BV587,59)) * CI587</f>
        <v>#VALUE!</v>
      </c>
      <c r="CB587" s="174" t="e">
        <f aca="true">INDIRECT( ADDRESS(CELL("строка",BG587)-BW587+BV587,69)) * CL587</f>
        <v>#VALUE!</v>
      </c>
      <c r="CC587" s="175" t="e">
        <f aca="true">INDIRECT( ADDRESS(CELL("строка",BG587)-BW587+BV587,61)) *CI587</f>
        <v>#VALUE!</v>
      </c>
      <c r="CD587" s="176" t="e">
        <f aca="false">BZ587-CA587</f>
        <v>#VALUE!</v>
      </c>
      <c r="CE587" s="187" t="e">
        <f aca="false">CB587-CC587</f>
        <v>#VALUE!</v>
      </c>
      <c r="CI587" s="178" t="n">
        <f aca="false">$CI$7</f>
        <v>0.1</v>
      </c>
      <c r="CL587" s="23" t="n">
        <f aca="false">CL583</f>
        <v>0.25</v>
      </c>
    </row>
    <row r="588" customFormat="false" ht="13.25" hidden="false" customHeight="true" outlineLevel="0" collapsed="false">
      <c r="A588" s="151" t="s">
        <v>683</v>
      </c>
      <c r="B588" s="152" t="n">
        <v>9.2</v>
      </c>
      <c r="C588" s="152" t="n">
        <v>759.5</v>
      </c>
      <c r="D588" s="153" t="n">
        <v>100</v>
      </c>
      <c r="E588" s="154" t="s">
        <v>78</v>
      </c>
      <c r="F588" s="153" t="n">
        <v>3</v>
      </c>
      <c r="G588" s="115" t="n">
        <v>0.9</v>
      </c>
      <c r="H588" s="116" t="n">
        <f aca="false">RANDBETWEEN(80,100)/100</f>
        <v>0.8</v>
      </c>
      <c r="I588" s="117"/>
      <c r="J588" s="118"/>
      <c r="K588" s="119"/>
      <c r="L588" s="118"/>
      <c r="M588" s="179"/>
      <c r="Q588" s="151" t="s">
        <v>683</v>
      </c>
      <c r="R588" s="152" t="n">
        <v>-3.1</v>
      </c>
      <c r="S588" s="152" t="n">
        <v>753</v>
      </c>
      <c r="T588" s="153" t="n">
        <v>86</v>
      </c>
      <c r="U588" s="154" t="s">
        <v>83</v>
      </c>
      <c r="V588" s="153" t="n">
        <v>1</v>
      </c>
      <c r="W588" s="115" t="n">
        <v>0.9</v>
      </c>
      <c r="X588" s="116" t="n">
        <f aca="false">RANDBETWEEN(80,100)/100</f>
        <v>0.81</v>
      </c>
      <c r="Y588" s="117"/>
      <c r="Z588" s="118"/>
      <c r="AA588" s="119"/>
      <c r="AB588" s="123"/>
      <c r="AC588" s="124"/>
      <c r="AG588" s="186"/>
      <c r="BO588" s="202"/>
      <c r="BT588" s="82" t="s">
        <v>79</v>
      </c>
      <c r="BU588" s="158"/>
      <c r="BV588" s="140" t="n">
        <f aca="false">QUOTIENT(BW588,$BW$5)</f>
        <v>145</v>
      </c>
      <c r="BW588" s="17" t="n">
        <v>580</v>
      </c>
      <c r="BX588" s="141" t="n">
        <f aca="false">DATE(2023,2,(1-QUOTIENT(BW588,$BW$5)))</f>
        <v>44813</v>
      </c>
      <c r="BY588" s="190" t="s">
        <v>80</v>
      </c>
      <c r="BZ588" s="143" t="e">
        <f aca="true">INDIRECT( ADDRESS(CELL("строка",BG588)-BW588+BV588,68)) * CL588</f>
        <v>#VALUE!</v>
      </c>
      <c r="CA588" s="144" t="e">
        <f aca="true">INDIRECT( ADDRESS(CELL("строка",BG588)-BW588+BV588,59)) *CI588</f>
        <v>#VALUE!</v>
      </c>
      <c r="CB588" s="145" t="e">
        <f aca="true">INDIRECT( ADDRESS(CELL("строка",BG588)-BW588+BV588,69)) * CL588</f>
        <v>#VALUE!</v>
      </c>
      <c r="CC588" s="146" t="e">
        <f aca="true">INDIRECT( ADDRESS(CELL("строка",BG588)-BW588+BV588,61)) *CI588</f>
        <v>#VALUE!</v>
      </c>
      <c r="CD588" s="147" t="e">
        <f aca="false">BZ588-CA588</f>
        <v>#VALUE!</v>
      </c>
      <c r="CE588" s="188" t="e">
        <f aca="false">CB588-CC588</f>
        <v>#VALUE!</v>
      </c>
      <c r="CI588" s="22" t="n">
        <f aca="false">$CI$4</f>
        <v>0.2</v>
      </c>
      <c r="CL588" s="23" t="n">
        <f aca="false">CL584</f>
        <v>0.25</v>
      </c>
    </row>
    <row r="589" customFormat="false" ht="13.25" hidden="false" customHeight="true" outlineLevel="0" collapsed="false">
      <c r="A589" s="151" t="s">
        <v>684</v>
      </c>
      <c r="B589" s="152" t="n">
        <v>10.6</v>
      </c>
      <c r="C589" s="152" t="n">
        <v>760</v>
      </c>
      <c r="D589" s="153" t="n">
        <v>85</v>
      </c>
      <c r="E589" s="154" t="s">
        <v>107</v>
      </c>
      <c r="F589" s="153" t="n">
        <v>1.5</v>
      </c>
      <c r="G589" s="115" t="n">
        <v>0.9</v>
      </c>
      <c r="H589" s="116" t="n">
        <f aca="false">RANDBETWEEN(80,100)/100</f>
        <v>0.92</v>
      </c>
      <c r="I589" s="117"/>
      <c r="J589" s="118"/>
      <c r="K589" s="119"/>
      <c r="L589" s="118"/>
      <c r="M589" s="179"/>
      <c r="Q589" s="151" t="s">
        <v>684</v>
      </c>
      <c r="R589" s="152" t="n">
        <v>-2.7</v>
      </c>
      <c r="S589" s="152" t="n">
        <v>753.4</v>
      </c>
      <c r="T589" s="153" t="n">
        <v>85</v>
      </c>
      <c r="U589" s="154" t="s">
        <v>77</v>
      </c>
      <c r="V589" s="153" t="n">
        <v>1</v>
      </c>
      <c r="W589" s="115" t="n">
        <v>0.9</v>
      </c>
      <c r="X589" s="116" t="n">
        <f aca="false">RANDBETWEEN(80,100)/100</f>
        <v>0.8</v>
      </c>
      <c r="Y589" s="117"/>
      <c r="Z589" s="118"/>
      <c r="AA589" s="119"/>
      <c r="AB589" s="123"/>
      <c r="AC589" s="124"/>
      <c r="AG589" s="186"/>
      <c r="BO589" s="202"/>
      <c r="BT589" s="82"/>
      <c r="BU589" s="158"/>
      <c r="BV589" s="140" t="n">
        <f aca="false">QUOTIENT(BW589,$BW$5)</f>
        <v>145</v>
      </c>
      <c r="BW589" s="17" t="n">
        <v>581</v>
      </c>
      <c r="BX589" s="141"/>
      <c r="BY589" s="191" t="s">
        <v>84</v>
      </c>
      <c r="BZ589" s="160" t="e">
        <f aca="true">INDIRECT( ADDRESS(CELL("строка",BG589)-BW589+BV589,68)) * CL589</f>
        <v>#VALUE!</v>
      </c>
      <c r="CA589" s="161" t="e">
        <f aca="true">INDIRECT( ADDRESS(CELL("строка",BG589)-BW589+BV589,59)) *CI589</f>
        <v>#VALUE!</v>
      </c>
      <c r="CB589" s="162" t="e">
        <f aca="true">INDIRECT( ADDRESS(CELL("строка",BG589)-BW589+BV589,69)) * CL589</f>
        <v>#VALUE!</v>
      </c>
      <c r="CC589" s="163" t="e">
        <f aca="true">INDIRECT( ADDRESS(CELL("строка",BG589)-BW589+BV589,61)) *CI589</f>
        <v>#VALUE!</v>
      </c>
      <c r="CD589" s="164" t="e">
        <f aca="false">BZ589-CA589</f>
        <v>#VALUE!</v>
      </c>
      <c r="CE589" s="189" t="e">
        <f aca="false">CB589-CC589</f>
        <v>#VALUE!</v>
      </c>
      <c r="CI589" s="22" t="n">
        <f aca="false">$CI$5</f>
        <v>0.3</v>
      </c>
      <c r="CL589" s="23" t="n">
        <f aca="false">CL585</f>
        <v>0.25</v>
      </c>
    </row>
    <row r="590" customFormat="false" ht="13.25" hidden="false" customHeight="true" outlineLevel="0" collapsed="false">
      <c r="A590" s="151" t="s">
        <v>685</v>
      </c>
      <c r="B590" s="152" t="n">
        <v>14.5</v>
      </c>
      <c r="C590" s="152" t="n">
        <v>760.5</v>
      </c>
      <c r="D590" s="153" t="n">
        <v>68</v>
      </c>
      <c r="E590" s="154" t="s">
        <v>91</v>
      </c>
      <c r="F590" s="153" t="n">
        <v>1.5</v>
      </c>
      <c r="G590" s="115" t="n">
        <v>0.9</v>
      </c>
      <c r="H590" s="116" t="n">
        <f aca="false">RANDBETWEEN(80,100)/100</f>
        <v>0.8</v>
      </c>
      <c r="I590" s="117" t="n">
        <v>0.391018518518518</v>
      </c>
      <c r="J590" s="118" t="n">
        <v>0.391018518518518</v>
      </c>
      <c r="K590" s="119" t="n">
        <f aca="false">(J590 * 24) * $B$3 * $F$3 * (1 - 0.7*AVERAGE(G590:G597)) * AVERAGE(H590:H597)</f>
        <v>3763.74875</v>
      </c>
      <c r="L590" s="118" t="n">
        <f aca="false">IF(AVERAGE(F590:F597)&gt; $J$3, $B$4*$F$4*AVERAGE(F590:F597)/$B$5*24*AVERAGE(H590:H597), $B$4*$F$4*AVERAGE(F590:F597)/$B$5*24*AVERAGE(H590:H597) * 0.2)</f>
        <v>3636.3</v>
      </c>
      <c r="M590" s="179" t="n">
        <f aca="false">K590+L590</f>
        <v>7400.04875</v>
      </c>
      <c r="Q590" s="151" t="s">
        <v>685</v>
      </c>
      <c r="R590" s="152" t="n">
        <v>-2.2</v>
      </c>
      <c r="S590" s="152" t="n">
        <v>753.5</v>
      </c>
      <c r="T590" s="153" t="n">
        <v>77</v>
      </c>
      <c r="U590" s="154" t="s">
        <v>93</v>
      </c>
      <c r="V590" s="153" t="n">
        <v>1</v>
      </c>
      <c r="W590" s="115" t="n">
        <v>0.9</v>
      </c>
      <c r="X590" s="116" t="n">
        <f aca="false">RANDBETWEEN(80,100)/100</f>
        <v>0.81</v>
      </c>
      <c r="Y590" s="117" t="n">
        <v>0.334444444444444</v>
      </c>
      <c r="Z590" s="118" t="n">
        <v>0.334444444444444</v>
      </c>
      <c r="AA590" s="119" t="n">
        <f aca="false">(Z590 * 24) * $B$3 * $F$3 * (1 - 0.7 * AVERAGE(W590:W597)) * AVERAGE(X590:X597)</f>
        <v>3203.0012</v>
      </c>
      <c r="AB590" s="123" t="n">
        <f aca="false">IF(AVERAGE(V590:V597)&gt; $J$3, $B$4*$F$4*AVERAGE(V590:V597)/$B$5*24*AVERAGE(X590:X597), $B$4*$F$4*AVERAGE(V590:V597)/$B$5*24*AVERAGE(X590:X597) * 0.2)</f>
        <v>1006.6</v>
      </c>
      <c r="AC590" s="124" t="n">
        <f aca="false">AA590+AB590</f>
        <v>4209.6012</v>
      </c>
      <c r="AG590" s="186"/>
      <c r="BO590" s="202"/>
      <c r="BT590" s="82"/>
      <c r="BU590" s="158"/>
      <c r="BV590" s="140" t="n">
        <f aca="false">QUOTIENT(BW590,$BW$5)</f>
        <v>145</v>
      </c>
      <c r="BW590" s="17" t="n">
        <v>582</v>
      </c>
      <c r="BX590" s="141"/>
      <c r="BY590" s="191" t="s">
        <v>58</v>
      </c>
      <c r="BZ590" s="160" t="e">
        <f aca="true">INDIRECT( ADDRESS(CELL("строка",BG590)-BW590+BV590,68)) * CL590</f>
        <v>#VALUE!</v>
      </c>
      <c r="CA590" s="161" t="e">
        <f aca="true">INDIRECT( ADDRESS(CELL("строка",BG590)-BW590+BV590,59)) *CI590</f>
        <v>#VALUE!</v>
      </c>
      <c r="CB590" s="162" t="e">
        <f aca="true">INDIRECT( ADDRESS(CELL("строка",BG590)-BW590+BV590,69)) * CL590</f>
        <v>#VALUE!</v>
      </c>
      <c r="CC590" s="163" t="e">
        <f aca="true">INDIRECT( ADDRESS(CELL("строка",BG590)-BW590+BV590,61)) *CI590</f>
        <v>#VALUE!</v>
      </c>
      <c r="CD590" s="164" t="e">
        <f aca="false">BZ590-CA590</f>
        <v>#VALUE!</v>
      </c>
      <c r="CE590" s="189" t="e">
        <f aca="false">CB590-CC590</f>
        <v>#VALUE!</v>
      </c>
      <c r="CI590" s="22" t="n">
        <f aca="false">$CI$6</f>
        <v>0.4</v>
      </c>
      <c r="CL590" s="23" t="n">
        <f aca="false">CL586</f>
        <v>0.25</v>
      </c>
    </row>
    <row r="591" customFormat="false" ht="13.25" hidden="false" customHeight="true" outlineLevel="0" collapsed="false">
      <c r="A591" s="151" t="s">
        <v>686</v>
      </c>
      <c r="B591" s="152" t="n">
        <v>12.9</v>
      </c>
      <c r="C591" s="152" t="n">
        <v>760.8</v>
      </c>
      <c r="D591" s="153" t="n">
        <v>100</v>
      </c>
      <c r="E591" s="154" t="s">
        <v>107</v>
      </c>
      <c r="F591" s="153" t="n">
        <v>3</v>
      </c>
      <c r="G591" s="115" t="n">
        <v>0.9</v>
      </c>
      <c r="H591" s="116" t="n">
        <f aca="false">RANDBETWEEN(80,100)/100</f>
        <v>0.81</v>
      </c>
      <c r="I591" s="117"/>
      <c r="J591" s="118"/>
      <c r="K591" s="119"/>
      <c r="L591" s="118"/>
      <c r="M591" s="179"/>
      <c r="Q591" s="151" t="s">
        <v>686</v>
      </c>
      <c r="R591" s="152" t="n">
        <v>-2</v>
      </c>
      <c r="S591" s="152" t="n">
        <v>753.4</v>
      </c>
      <c r="T591" s="153" t="n">
        <v>80</v>
      </c>
      <c r="U591" s="154" t="s">
        <v>93</v>
      </c>
      <c r="V591" s="153" t="n">
        <v>1</v>
      </c>
      <c r="W591" s="115" t="n">
        <v>0.9</v>
      </c>
      <c r="X591" s="116" t="n">
        <f aca="false">RANDBETWEEN(80,100)/100</f>
        <v>0.92</v>
      </c>
      <c r="Y591" s="117"/>
      <c r="Z591" s="118"/>
      <c r="AA591" s="119"/>
      <c r="AB591" s="123"/>
      <c r="AC591" s="124"/>
      <c r="AG591" s="186"/>
      <c r="BO591" s="202"/>
      <c r="BT591" s="82" t="e">
        <f aca="false">IF(SUM(CD588:CD591) &gt; 0,0,(SUM(CD588:CD591))/(-$BM$10*1000))</f>
        <v>#VALUE!</v>
      </c>
      <c r="BU591" s="158" t="e">
        <f aca="false">IF(SUM(CE588:CE591) &gt; 0,0,(SUM(CE588:CE591))/(-$BM$10*1000))</f>
        <v>#VALUE!</v>
      </c>
      <c r="BV591" s="140" t="n">
        <f aca="false">QUOTIENT(BW591,$BW$5)</f>
        <v>145</v>
      </c>
      <c r="BW591" s="17" t="n">
        <v>583</v>
      </c>
      <c r="BX591" s="141"/>
      <c r="BY591" s="192" t="s">
        <v>75</v>
      </c>
      <c r="BZ591" s="172" t="e">
        <f aca="true">INDIRECT( ADDRESS(CELL("строка",BG591)-BW591+BV591,68)) * CL591</f>
        <v>#VALUE!</v>
      </c>
      <c r="CA591" s="173" t="e">
        <f aca="true">INDIRECT( ADDRESS(CELL("строка",BG591)-BW591+BV591,59)) * CI591</f>
        <v>#VALUE!</v>
      </c>
      <c r="CB591" s="174" t="e">
        <f aca="true">INDIRECT( ADDRESS(CELL("строка",BG591)-BW591+BV591,69)) * CL591</f>
        <v>#VALUE!</v>
      </c>
      <c r="CC591" s="175" t="e">
        <f aca="true">INDIRECT( ADDRESS(CELL("строка",BG591)-BW591+BV591,61)) *CI591</f>
        <v>#VALUE!</v>
      </c>
      <c r="CD591" s="176" t="e">
        <f aca="false">BZ591-CA591</f>
        <v>#VALUE!</v>
      </c>
      <c r="CE591" s="187" t="e">
        <f aca="false">CB591-CC591</f>
        <v>#VALUE!</v>
      </c>
      <c r="CI591" s="178" t="n">
        <f aca="false">$CI$7</f>
        <v>0.1</v>
      </c>
      <c r="CL591" s="23" t="n">
        <f aca="false">CL587</f>
        <v>0.25</v>
      </c>
    </row>
    <row r="592" customFormat="false" ht="13.25" hidden="false" customHeight="true" outlineLevel="0" collapsed="false">
      <c r="A592" s="151" t="s">
        <v>687</v>
      </c>
      <c r="B592" s="152" t="n">
        <v>17.8</v>
      </c>
      <c r="C592" s="152" t="n">
        <v>761.1</v>
      </c>
      <c r="D592" s="153" t="n">
        <v>72</v>
      </c>
      <c r="E592" s="154" t="s">
        <v>107</v>
      </c>
      <c r="F592" s="153" t="n">
        <v>3</v>
      </c>
      <c r="G592" s="115" t="n">
        <v>0.9</v>
      </c>
      <c r="H592" s="116" t="n">
        <f aca="false">RANDBETWEEN(80,100)/100</f>
        <v>0.94</v>
      </c>
      <c r="I592" s="117"/>
      <c r="J592" s="118"/>
      <c r="K592" s="119"/>
      <c r="L592" s="118"/>
      <c r="M592" s="179"/>
      <c r="Q592" s="151" t="s">
        <v>687</v>
      </c>
      <c r="R592" s="152" t="n">
        <v>-1.8</v>
      </c>
      <c r="S592" s="152" t="n">
        <v>752.6</v>
      </c>
      <c r="T592" s="153" t="n">
        <v>86</v>
      </c>
      <c r="U592" s="154" t="s">
        <v>129</v>
      </c>
      <c r="V592" s="153" t="n">
        <v>1</v>
      </c>
      <c r="W592" s="115" t="n">
        <v>0.9</v>
      </c>
      <c r="X592" s="116" t="n">
        <f aca="false">RANDBETWEEN(80,100)/100</f>
        <v>0.84</v>
      </c>
      <c r="Y592" s="117"/>
      <c r="Z592" s="118"/>
      <c r="AA592" s="119"/>
      <c r="AB592" s="123"/>
      <c r="AC592" s="124"/>
      <c r="AG592" s="186"/>
      <c r="BO592" s="202"/>
      <c r="BT592" s="82" t="s">
        <v>79</v>
      </c>
      <c r="BU592" s="158"/>
      <c r="BV592" s="140" t="n">
        <f aca="false">QUOTIENT(BW592,$BW$5)</f>
        <v>146</v>
      </c>
      <c r="BW592" s="17" t="n">
        <v>584</v>
      </c>
      <c r="BX592" s="141" t="n">
        <f aca="false">DATE(2023,2,(1-QUOTIENT(BW592,$BW$5)))</f>
        <v>44812</v>
      </c>
      <c r="BY592" s="190" t="s">
        <v>80</v>
      </c>
      <c r="BZ592" s="143" t="e">
        <f aca="true">INDIRECT( ADDRESS(CELL("строка",BG592)-BW592+BV592,68)) * CL592</f>
        <v>#VALUE!</v>
      </c>
      <c r="CA592" s="144" t="e">
        <f aca="true">INDIRECT( ADDRESS(CELL("строка",BG592)-BW592+BV592,59)) *CI592</f>
        <v>#VALUE!</v>
      </c>
      <c r="CB592" s="145" t="e">
        <f aca="true">INDIRECT( ADDRESS(CELL("строка",BG592)-BW592+BV592,69)) * CL592</f>
        <v>#VALUE!</v>
      </c>
      <c r="CC592" s="146" t="e">
        <f aca="true">INDIRECT( ADDRESS(CELL("строка",BG592)-BW592+BV592,61)) *CI592</f>
        <v>#VALUE!</v>
      </c>
      <c r="CD592" s="147" t="e">
        <f aca="false">BZ592-CA592</f>
        <v>#VALUE!</v>
      </c>
      <c r="CE592" s="188" t="e">
        <f aca="false">CB592-CC592</f>
        <v>#VALUE!</v>
      </c>
      <c r="CI592" s="22" t="n">
        <f aca="false">$CI$4</f>
        <v>0.2</v>
      </c>
      <c r="CL592" s="23" t="n">
        <f aca="false">CL588</f>
        <v>0.25</v>
      </c>
    </row>
    <row r="593" customFormat="false" ht="13.25" hidden="false" customHeight="true" outlineLevel="0" collapsed="false">
      <c r="A593" s="151" t="s">
        <v>688</v>
      </c>
      <c r="B593" s="152" t="n">
        <v>15.2</v>
      </c>
      <c r="C593" s="152" t="n">
        <v>762.5</v>
      </c>
      <c r="D593" s="153" t="n">
        <v>80</v>
      </c>
      <c r="E593" s="154" t="s">
        <v>107</v>
      </c>
      <c r="F593" s="153" t="n">
        <v>6</v>
      </c>
      <c r="G593" s="115" t="n">
        <v>0.95</v>
      </c>
      <c r="H593" s="116" t="n">
        <f aca="false">RANDBETWEEN(80,100)/100</f>
        <v>0.89</v>
      </c>
      <c r="I593" s="117"/>
      <c r="J593" s="118"/>
      <c r="K593" s="119"/>
      <c r="L593" s="118"/>
      <c r="M593" s="179"/>
      <c r="Q593" s="151" t="s">
        <v>688</v>
      </c>
      <c r="R593" s="152" t="n">
        <v>-2.7</v>
      </c>
      <c r="S593" s="152" t="n">
        <v>751.6</v>
      </c>
      <c r="T593" s="153" t="n">
        <v>86</v>
      </c>
      <c r="U593" s="154" t="n">
        <v>0</v>
      </c>
      <c r="V593" s="153" t="n">
        <v>0</v>
      </c>
      <c r="W593" s="115" t="n">
        <v>0.9</v>
      </c>
      <c r="X593" s="116" t="n">
        <f aca="false">RANDBETWEEN(80,100)/100</f>
        <v>0.99</v>
      </c>
      <c r="Y593" s="117"/>
      <c r="Z593" s="118"/>
      <c r="AA593" s="119"/>
      <c r="AB593" s="123"/>
      <c r="AC593" s="124"/>
      <c r="AG593" s="186"/>
      <c r="BO593" s="202"/>
      <c r="BT593" s="82"/>
      <c r="BU593" s="158"/>
      <c r="BV593" s="140" t="n">
        <f aca="false">QUOTIENT(BW593,$BW$5)</f>
        <v>146</v>
      </c>
      <c r="BW593" s="17" t="n">
        <v>585</v>
      </c>
      <c r="BX593" s="141"/>
      <c r="BY593" s="191" t="s">
        <v>84</v>
      </c>
      <c r="BZ593" s="160" t="e">
        <f aca="true">INDIRECT( ADDRESS(CELL("строка",BG593)-BW593+BV593,68)) * CL593</f>
        <v>#VALUE!</v>
      </c>
      <c r="CA593" s="161" t="e">
        <f aca="true">INDIRECT( ADDRESS(CELL("строка",BG593)-BW593+BV593,59)) *CI593</f>
        <v>#VALUE!</v>
      </c>
      <c r="CB593" s="162" t="e">
        <f aca="true">INDIRECT( ADDRESS(CELL("строка",BG593)-BW593+BV593,69)) * CL593</f>
        <v>#VALUE!</v>
      </c>
      <c r="CC593" s="163" t="e">
        <f aca="true">INDIRECT( ADDRESS(CELL("строка",BG593)-BW593+BV593,61)) *CI593</f>
        <v>#VALUE!</v>
      </c>
      <c r="CD593" s="164" t="e">
        <f aca="false">BZ593-CA593</f>
        <v>#VALUE!</v>
      </c>
      <c r="CE593" s="189" t="e">
        <f aca="false">CB593-CC593</f>
        <v>#VALUE!</v>
      </c>
      <c r="CI593" s="22" t="n">
        <f aca="false">$CI$5</f>
        <v>0.3</v>
      </c>
      <c r="CL593" s="23" t="n">
        <f aca="false">CL589</f>
        <v>0.25</v>
      </c>
    </row>
    <row r="594" customFormat="false" ht="13.25" hidden="false" customHeight="true" outlineLevel="0" collapsed="false">
      <c r="A594" s="151" t="s">
        <v>689</v>
      </c>
      <c r="B594" s="152" t="n">
        <v>10</v>
      </c>
      <c r="C594" s="152" t="n">
        <v>763.6</v>
      </c>
      <c r="D594" s="153" t="n">
        <v>100</v>
      </c>
      <c r="E594" s="154" t="s">
        <v>107</v>
      </c>
      <c r="F594" s="153" t="n">
        <v>1.5</v>
      </c>
      <c r="G594" s="115" t="n">
        <v>0.95</v>
      </c>
      <c r="H594" s="116" t="n">
        <f aca="false">RANDBETWEEN(80,100)/100</f>
        <v>0.83</v>
      </c>
      <c r="I594" s="117"/>
      <c r="J594" s="118"/>
      <c r="K594" s="119"/>
      <c r="L594" s="118"/>
      <c r="M594" s="179"/>
      <c r="Q594" s="151" t="s">
        <v>689</v>
      </c>
      <c r="R594" s="152" t="n">
        <v>-3.8</v>
      </c>
      <c r="S594" s="152" t="n">
        <v>750.7</v>
      </c>
      <c r="T594" s="153" t="n">
        <v>92</v>
      </c>
      <c r="U594" s="154" t="n">
        <v>0</v>
      </c>
      <c r="V594" s="153" t="n">
        <v>0</v>
      </c>
      <c r="W594" s="115" t="n">
        <v>0.9</v>
      </c>
      <c r="X594" s="116" t="n">
        <f aca="false">RANDBETWEEN(80,100)/100</f>
        <v>0.9</v>
      </c>
      <c r="Y594" s="117"/>
      <c r="Z594" s="118"/>
      <c r="AA594" s="119"/>
      <c r="AB594" s="123"/>
      <c r="AC594" s="124"/>
      <c r="AG594" s="186"/>
      <c r="BO594" s="202"/>
      <c r="BT594" s="82"/>
      <c r="BU594" s="158"/>
      <c r="BV594" s="140" t="n">
        <f aca="false">QUOTIENT(BW594,$BW$5)</f>
        <v>146</v>
      </c>
      <c r="BW594" s="17" t="n">
        <v>586</v>
      </c>
      <c r="BX594" s="141"/>
      <c r="BY594" s="191" t="s">
        <v>58</v>
      </c>
      <c r="BZ594" s="160" t="e">
        <f aca="true">INDIRECT( ADDRESS(CELL("строка",BG594)-BW594+BV594,68)) * CL594</f>
        <v>#VALUE!</v>
      </c>
      <c r="CA594" s="161" t="e">
        <f aca="true">INDIRECT( ADDRESS(CELL("строка",BG594)-BW594+BV594,59)) *CI594</f>
        <v>#VALUE!</v>
      </c>
      <c r="CB594" s="162" t="e">
        <f aca="true">INDIRECT( ADDRESS(CELL("строка",BG594)-BW594+BV594,69)) * CL594</f>
        <v>#VALUE!</v>
      </c>
      <c r="CC594" s="163" t="e">
        <f aca="true">INDIRECT( ADDRESS(CELL("строка",BG594)-BW594+BV594,61)) *CI594</f>
        <v>#VALUE!</v>
      </c>
      <c r="CD594" s="164" t="e">
        <f aca="false">BZ594-CA594</f>
        <v>#VALUE!</v>
      </c>
      <c r="CE594" s="189" t="e">
        <f aca="false">CB594-CC594</f>
        <v>#VALUE!</v>
      </c>
      <c r="CI594" s="22" t="n">
        <f aca="false">$CI$6</f>
        <v>0.4</v>
      </c>
      <c r="CL594" s="23" t="n">
        <f aca="false">CL590</f>
        <v>0.25</v>
      </c>
    </row>
    <row r="595" customFormat="false" ht="13.25" hidden="false" customHeight="true" outlineLevel="0" collapsed="false">
      <c r="A595" s="151" t="s">
        <v>690</v>
      </c>
      <c r="B595" s="152" t="n">
        <v>7.6</v>
      </c>
      <c r="C595" s="152" t="n">
        <v>763.6</v>
      </c>
      <c r="D595" s="153" t="n">
        <v>100</v>
      </c>
      <c r="E595" s="154" t="s">
        <v>83</v>
      </c>
      <c r="F595" s="153" t="n">
        <v>1.5</v>
      </c>
      <c r="G595" s="182" t="s">
        <v>185</v>
      </c>
      <c r="H595" s="116" t="n">
        <f aca="false">RANDBETWEEN(80,100)/100</f>
        <v>0.88</v>
      </c>
      <c r="I595" s="117"/>
      <c r="J595" s="118"/>
      <c r="K595" s="119"/>
      <c r="L595" s="118"/>
      <c r="M595" s="179"/>
      <c r="Q595" s="151" t="s">
        <v>690</v>
      </c>
      <c r="R595" s="152" t="n">
        <v>-3.8</v>
      </c>
      <c r="S595" s="152" t="n">
        <v>749.7</v>
      </c>
      <c r="T595" s="153" t="n">
        <v>94</v>
      </c>
      <c r="U595" s="154" t="s">
        <v>83</v>
      </c>
      <c r="V595" s="153" t="n">
        <v>1</v>
      </c>
      <c r="W595" s="115" t="n">
        <v>0.9</v>
      </c>
      <c r="X595" s="116" t="n">
        <f aca="false">RANDBETWEEN(80,100)/100</f>
        <v>0.9</v>
      </c>
      <c r="Y595" s="117"/>
      <c r="Z595" s="118"/>
      <c r="AA595" s="119"/>
      <c r="AB595" s="123"/>
      <c r="AC595" s="124"/>
      <c r="AG595" s="186"/>
      <c r="BO595" s="202"/>
      <c r="BT595" s="82" t="e">
        <f aca="false">IF(SUM(CD592:CD595) &gt; 0,0,(SUM(CD592:CD595))/(-$BM$10*1000))</f>
        <v>#VALUE!</v>
      </c>
      <c r="BU595" s="158" t="e">
        <f aca="false">IF(SUM(CE592:CE595) &gt; 0,0,(SUM(CE592:CE595))/(-$BM$10*1000))</f>
        <v>#VALUE!</v>
      </c>
      <c r="BV595" s="140" t="n">
        <f aca="false">QUOTIENT(BW595,$BW$5)</f>
        <v>146</v>
      </c>
      <c r="BW595" s="17" t="n">
        <v>587</v>
      </c>
      <c r="BX595" s="141"/>
      <c r="BY595" s="192" t="s">
        <v>75</v>
      </c>
      <c r="BZ595" s="172" t="e">
        <f aca="true">INDIRECT( ADDRESS(CELL("строка",BG595)-BW595+BV595,68)) * CL595</f>
        <v>#VALUE!</v>
      </c>
      <c r="CA595" s="173" t="e">
        <f aca="true">INDIRECT( ADDRESS(CELL("строка",BG595)-BW595+BV595,59)) * CI595</f>
        <v>#VALUE!</v>
      </c>
      <c r="CB595" s="174" t="e">
        <f aca="true">INDIRECT( ADDRESS(CELL("строка",BG595)-BW595+BV595,69)) * CL595</f>
        <v>#VALUE!</v>
      </c>
      <c r="CC595" s="175" t="e">
        <f aca="true">INDIRECT( ADDRESS(CELL("строка",BG595)-BW595+BV595,61)) *CI595</f>
        <v>#VALUE!</v>
      </c>
      <c r="CD595" s="176" t="e">
        <f aca="false">BZ595-CA595</f>
        <v>#VALUE!</v>
      </c>
      <c r="CE595" s="187" t="e">
        <f aca="false">CB595-CC595</f>
        <v>#VALUE!</v>
      </c>
      <c r="CI595" s="178" t="n">
        <f aca="false">$CI$7</f>
        <v>0.1</v>
      </c>
      <c r="CL595" s="23" t="n">
        <f aca="false">CL591</f>
        <v>0.25</v>
      </c>
    </row>
    <row r="596" customFormat="false" ht="13.25" hidden="false" customHeight="true" outlineLevel="0" collapsed="false">
      <c r="A596" s="151" t="s">
        <v>691</v>
      </c>
      <c r="B596" s="152" t="n">
        <v>11.3</v>
      </c>
      <c r="C596" s="152" t="n">
        <v>763.4</v>
      </c>
      <c r="D596" s="153" t="n">
        <v>97</v>
      </c>
      <c r="E596" s="154" t="s">
        <v>93</v>
      </c>
      <c r="F596" s="153" t="n">
        <v>4.5</v>
      </c>
      <c r="G596" s="115" t="n">
        <v>0.75</v>
      </c>
      <c r="H596" s="116" t="n">
        <f aca="false">RANDBETWEEN(80,100)/100</f>
        <v>0.99</v>
      </c>
      <c r="I596" s="117"/>
      <c r="J596" s="118"/>
      <c r="K596" s="119"/>
      <c r="L596" s="118"/>
      <c r="M596" s="179"/>
      <c r="Q596" s="151" t="s">
        <v>691</v>
      </c>
      <c r="R596" s="152" t="n">
        <v>-3.2</v>
      </c>
      <c r="S596" s="152" t="n">
        <v>749.2</v>
      </c>
      <c r="T596" s="153" t="n">
        <v>96</v>
      </c>
      <c r="U596" s="154" t="s">
        <v>107</v>
      </c>
      <c r="V596" s="153" t="n">
        <v>1</v>
      </c>
      <c r="W596" s="115" t="n">
        <v>0.9</v>
      </c>
      <c r="X596" s="116" t="n">
        <f aca="false">RANDBETWEEN(80,100)/100</f>
        <v>0.92</v>
      </c>
      <c r="Y596" s="117"/>
      <c r="Z596" s="118"/>
      <c r="AA596" s="119"/>
      <c r="AB596" s="123"/>
      <c r="AC596" s="124"/>
      <c r="AG596" s="186"/>
      <c r="BO596" s="202"/>
      <c r="BT596" s="82" t="s">
        <v>79</v>
      </c>
      <c r="BU596" s="158"/>
      <c r="BV596" s="140" t="n">
        <f aca="false">QUOTIENT(BW596,$BW$5)</f>
        <v>147</v>
      </c>
      <c r="BW596" s="17" t="n">
        <v>588</v>
      </c>
      <c r="BX596" s="141" t="n">
        <f aca="false">DATE(2023,2,(1-QUOTIENT(BW596,$BW$5)))</f>
        <v>44811</v>
      </c>
      <c r="BY596" s="190" t="s">
        <v>80</v>
      </c>
      <c r="BZ596" s="143" t="e">
        <f aca="true">INDIRECT( ADDRESS(CELL("строка",BG596)-BW596+BV596,68)) * CL596</f>
        <v>#VALUE!</v>
      </c>
      <c r="CA596" s="144" t="e">
        <f aca="true">INDIRECT( ADDRESS(CELL("строка",BG596)-BW596+BV596,59)) *CI596</f>
        <v>#VALUE!</v>
      </c>
      <c r="CB596" s="145" t="e">
        <f aca="true">INDIRECT( ADDRESS(CELL("строка",BG596)-BW596+BV596,69)) * CL596</f>
        <v>#VALUE!</v>
      </c>
      <c r="CC596" s="146" t="e">
        <f aca="true">INDIRECT( ADDRESS(CELL("строка",BG596)-BW596+BV596,61)) *CI596</f>
        <v>#VALUE!</v>
      </c>
      <c r="CD596" s="147" t="e">
        <f aca="false">BZ596-CA596</f>
        <v>#VALUE!</v>
      </c>
      <c r="CE596" s="188" t="e">
        <f aca="false">CB596-CC596</f>
        <v>#VALUE!</v>
      </c>
      <c r="CI596" s="22" t="n">
        <f aca="false">$CI$4</f>
        <v>0.2</v>
      </c>
      <c r="CL596" s="23" t="n">
        <f aca="false">CL592</f>
        <v>0.25</v>
      </c>
    </row>
    <row r="597" customFormat="false" ht="13.25" hidden="false" customHeight="true" outlineLevel="0" collapsed="false">
      <c r="A597" s="151" t="s">
        <v>692</v>
      </c>
      <c r="B597" s="152" t="n">
        <v>14.8</v>
      </c>
      <c r="C597" s="152" t="n">
        <v>762.4</v>
      </c>
      <c r="D597" s="153" t="n">
        <v>89</v>
      </c>
      <c r="E597" s="154" t="s">
        <v>101</v>
      </c>
      <c r="F597" s="153" t="n">
        <v>4.5</v>
      </c>
      <c r="G597" s="115" t="n">
        <v>0.9</v>
      </c>
      <c r="H597" s="116" t="n">
        <f aca="false">RANDBETWEEN(80,100)/100</f>
        <v>0.99</v>
      </c>
      <c r="I597" s="117"/>
      <c r="J597" s="118"/>
      <c r="K597" s="119"/>
      <c r="L597" s="118"/>
      <c r="M597" s="179"/>
      <c r="Q597" s="151" t="s">
        <v>692</v>
      </c>
      <c r="R597" s="152" t="n">
        <v>-3.1</v>
      </c>
      <c r="S597" s="152" t="n">
        <v>748.9</v>
      </c>
      <c r="T597" s="153" t="n">
        <v>89</v>
      </c>
      <c r="U597" s="154" t="s">
        <v>83</v>
      </c>
      <c r="V597" s="153" t="n">
        <v>2</v>
      </c>
      <c r="W597" s="115" t="n">
        <v>0.9</v>
      </c>
      <c r="X597" s="116" t="n">
        <f aca="false">RANDBETWEEN(80,100)/100</f>
        <v>0.91</v>
      </c>
      <c r="Y597" s="117"/>
      <c r="Z597" s="118"/>
      <c r="AA597" s="119"/>
      <c r="AB597" s="123"/>
      <c r="AC597" s="124"/>
      <c r="AG597" s="186"/>
      <c r="BO597" s="202"/>
      <c r="BT597" s="82"/>
      <c r="BU597" s="158"/>
      <c r="BV597" s="140" t="n">
        <f aca="false">QUOTIENT(BW597,$BW$5)</f>
        <v>147</v>
      </c>
      <c r="BW597" s="17" t="n">
        <v>589</v>
      </c>
      <c r="BX597" s="141"/>
      <c r="BY597" s="191" t="s">
        <v>84</v>
      </c>
      <c r="BZ597" s="160" t="e">
        <f aca="true">INDIRECT( ADDRESS(CELL("строка",BG597)-BW597+BV597,68)) * CL597</f>
        <v>#VALUE!</v>
      </c>
      <c r="CA597" s="161" t="e">
        <f aca="true">INDIRECT( ADDRESS(CELL("строка",BG597)-BW597+BV597,59)) *CI597</f>
        <v>#VALUE!</v>
      </c>
      <c r="CB597" s="162" t="e">
        <f aca="true">INDIRECT( ADDRESS(CELL("строка",BG597)-BW597+BV597,69)) * CL597</f>
        <v>#VALUE!</v>
      </c>
      <c r="CC597" s="163" t="e">
        <f aca="true">INDIRECT( ADDRESS(CELL("строка",BG597)-BW597+BV597,61)) *CI597</f>
        <v>#VALUE!</v>
      </c>
      <c r="CD597" s="164" t="e">
        <f aca="false">BZ597-CA597</f>
        <v>#VALUE!</v>
      </c>
      <c r="CE597" s="189" t="e">
        <f aca="false">CB597-CC597</f>
        <v>#VALUE!</v>
      </c>
      <c r="CI597" s="22" t="n">
        <f aca="false">$CI$5</f>
        <v>0.3</v>
      </c>
      <c r="CL597" s="23" t="n">
        <f aca="false">CL593</f>
        <v>0.25</v>
      </c>
    </row>
    <row r="598" customFormat="false" ht="13.25" hidden="false" customHeight="true" outlineLevel="0" collapsed="false">
      <c r="A598" s="151" t="s">
        <v>693</v>
      </c>
      <c r="B598" s="152" t="n">
        <v>15.3</v>
      </c>
      <c r="C598" s="152" t="n">
        <v>760.6</v>
      </c>
      <c r="D598" s="153" t="n">
        <v>84</v>
      </c>
      <c r="E598" s="154" t="s">
        <v>101</v>
      </c>
      <c r="F598" s="153" t="n">
        <v>10.5</v>
      </c>
      <c r="G598" s="115" t="n">
        <v>0.9</v>
      </c>
      <c r="H598" s="116" t="n">
        <f aca="false">RANDBETWEEN(80,100)/100</f>
        <v>0.9</v>
      </c>
      <c r="I598" s="117" t="n">
        <v>0.392534722222222</v>
      </c>
      <c r="J598" s="118" t="n">
        <v>0.392534722222222</v>
      </c>
      <c r="K598" s="119" t="n">
        <f aca="false">(J598 * 24) * $B$3 * $F$3 * (1 - 0.7*AVERAGE(G598:G605)) * AVERAGE(H598:H605)</f>
        <v>3892.99156640625</v>
      </c>
      <c r="L598" s="118" t="n">
        <f aca="false">IF(AVERAGE(F598:F605)&gt; $J$3, $B$4*$F$4*AVERAGE(F598:F605)/$B$5*24*AVERAGE(H598:H605), $B$4*$F$4*AVERAGE(F598:F605)/$B$5*24*AVERAGE(H598:H605) * 0.2)</f>
        <v>34798.5</v>
      </c>
      <c r="M598" s="179" t="n">
        <f aca="false">K598+L598</f>
        <v>38691.4915664062</v>
      </c>
      <c r="Q598" s="151" t="s">
        <v>693</v>
      </c>
      <c r="R598" s="152" t="n">
        <v>-3.6</v>
      </c>
      <c r="S598" s="152" t="n">
        <v>749.3</v>
      </c>
      <c r="T598" s="153" t="n">
        <v>92</v>
      </c>
      <c r="U598" s="154" t="s">
        <v>107</v>
      </c>
      <c r="V598" s="153" t="n">
        <v>2</v>
      </c>
      <c r="W598" s="115" t="n">
        <v>0.9</v>
      </c>
      <c r="X598" s="116" t="n">
        <f aca="false">RANDBETWEEN(80,100)/100</f>
        <v>0.96</v>
      </c>
      <c r="Y598" s="117" t="n">
        <v>0.336875</v>
      </c>
      <c r="Z598" s="118" t="n">
        <v>0.336875</v>
      </c>
      <c r="AA598" s="119" t="n">
        <f aca="false">(Z598 * 24) * $B$3 * $F$3 * (1 - 0.7 * AVERAGE(W598:W605)) * AVERAGE(X598:X605)</f>
        <v>3387.1880109375</v>
      </c>
      <c r="AB598" s="123" t="n">
        <f aca="false">IF(AVERAGE(V598:V605)&gt; $J$3, $B$4*$F$4*AVERAGE(V598:V605)/$B$5*24*AVERAGE(X598:X605), $B$4*$F$4*AVERAGE(V598:V605)/$B$5*24*AVERAGE(X598:X605) * 0.2)</f>
        <v>1020.6</v>
      </c>
      <c r="AC598" s="124" t="n">
        <f aca="false">AA598+AB598</f>
        <v>4407.7880109375</v>
      </c>
      <c r="AG598" s="186"/>
      <c r="BO598" s="202"/>
      <c r="BT598" s="82"/>
      <c r="BU598" s="158"/>
      <c r="BV598" s="140" t="n">
        <f aca="false">QUOTIENT(BW598,$BW$5)</f>
        <v>147</v>
      </c>
      <c r="BW598" s="17" t="n">
        <v>590</v>
      </c>
      <c r="BX598" s="141"/>
      <c r="BY598" s="191" t="s">
        <v>58</v>
      </c>
      <c r="BZ598" s="160" t="e">
        <f aca="true">INDIRECT( ADDRESS(CELL("строка",BG598)-BW598+BV598,68)) * CL598</f>
        <v>#VALUE!</v>
      </c>
      <c r="CA598" s="161" t="e">
        <f aca="true">INDIRECT( ADDRESS(CELL("строка",BG598)-BW598+BV598,59)) *CI598</f>
        <v>#VALUE!</v>
      </c>
      <c r="CB598" s="162" t="e">
        <f aca="true">INDIRECT( ADDRESS(CELL("строка",BG598)-BW598+BV598,69)) * CL598</f>
        <v>#VALUE!</v>
      </c>
      <c r="CC598" s="163" t="e">
        <f aca="true">INDIRECT( ADDRESS(CELL("строка",BG598)-BW598+BV598,61)) *CI598</f>
        <v>#VALUE!</v>
      </c>
      <c r="CD598" s="164" t="e">
        <f aca="false">BZ598-CA598</f>
        <v>#VALUE!</v>
      </c>
      <c r="CE598" s="189" t="e">
        <f aca="false">CB598-CC598</f>
        <v>#VALUE!</v>
      </c>
      <c r="CI598" s="22" t="n">
        <f aca="false">$CI$6</f>
        <v>0.4</v>
      </c>
      <c r="CL598" s="23" t="n">
        <f aca="false">CL594</f>
        <v>0.25</v>
      </c>
    </row>
    <row r="599" customFormat="false" ht="13.25" hidden="false" customHeight="true" outlineLevel="0" collapsed="false">
      <c r="A599" s="151" t="s">
        <v>694</v>
      </c>
      <c r="B599" s="152" t="n">
        <v>15.8</v>
      </c>
      <c r="C599" s="152" t="n">
        <v>759.3</v>
      </c>
      <c r="D599" s="153" t="n">
        <v>78</v>
      </c>
      <c r="E599" s="154" t="s">
        <v>101</v>
      </c>
      <c r="F599" s="153" t="n">
        <v>9</v>
      </c>
      <c r="G599" s="115" t="n">
        <v>0.9</v>
      </c>
      <c r="H599" s="116" t="n">
        <f aca="false">RANDBETWEEN(80,100)/100</f>
        <v>0.88</v>
      </c>
      <c r="I599" s="117"/>
      <c r="J599" s="118"/>
      <c r="K599" s="119"/>
      <c r="L599" s="118"/>
      <c r="M599" s="179"/>
      <c r="Q599" s="151" t="s">
        <v>694</v>
      </c>
      <c r="R599" s="152" t="n">
        <v>-3.5</v>
      </c>
      <c r="S599" s="152" t="n">
        <v>750.1</v>
      </c>
      <c r="T599" s="153" t="n">
        <v>88</v>
      </c>
      <c r="U599" s="154" t="s">
        <v>83</v>
      </c>
      <c r="V599" s="153" t="n">
        <v>2</v>
      </c>
      <c r="W599" s="115" t="n">
        <v>0.9</v>
      </c>
      <c r="X599" s="116" t="n">
        <f aca="false">RANDBETWEEN(80,100)/100</f>
        <v>0.95</v>
      </c>
      <c r="Y599" s="117"/>
      <c r="Z599" s="118"/>
      <c r="AA599" s="119"/>
      <c r="AB599" s="123"/>
      <c r="AC599" s="124"/>
      <c r="AG599" s="186"/>
      <c r="BO599" s="202"/>
      <c r="BT599" s="82" t="e">
        <f aca="false">IF(SUM(CD596:CD599) &gt; 0,0,(SUM(CD596:CD599))/(-$BM$10*1000))</f>
        <v>#VALUE!</v>
      </c>
      <c r="BU599" s="158" t="e">
        <f aca="false">IF(SUM(CE596:CE599) &gt; 0,0,(SUM(CE596:CE599))/(-$BM$10*1000))</f>
        <v>#VALUE!</v>
      </c>
      <c r="BV599" s="140" t="n">
        <f aca="false">QUOTIENT(BW599,$BW$5)</f>
        <v>147</v>
      </c>
      <c r="BW599" s="17" t="n">
        <v>591</v>
      </c>
      <c r="BX599" s="141"/>
      <c r="BY599" s="192" t="s">
        <v>75</v>
      </c>
      <c r="BZ599" s="172" t="e">
        <f aca="true">INDIRECT( ADDRESS(CELL("строка",BG599)-BW599+BV599,68)) * CL599</f>
        <v>#VALUE!</v>
      </c>
      <c r="CA599" s="173" t="e">
        <f aca="true">INDIRECT( ADDRESS(CELL("строка",BG599)-BW599+BV599,59)) * CI599</f>
        <v>#VALUE!</v>
      </c>
      <c r="CB599" s="174" t="e">
        <f aca="true">INDIRECT( ADDRESS(CELL("строка",BG599)-BW599+BV599,69)) * CL599</f>
        <v>#VALUE!</v>
      </c>
      <c r="CC599" s="175" t="e">
        <f aca="true">INDIRECT( ADDRESS(CELL("строка",BG599)-BW599+BV599,61)) *CI599</f>
        <v>#VALUE!</v>
      </c>
      <c r="CD599" s="176" t="e">
        <f aca="false">BZ599-CA599</f>
        <v>#VALUE!</v>
      </c>
      <c r="CE599" s="187" t="e">
        <f aca="false">CB599-CC599</f>
        <v>#VALUE!</v>
      </c>
      <c r="CI599" s="178" t="n">
        <f aca="false">$CI$7</f>
        <v>0.1</v>
      </c>
      <c r="CL599" s="23" t="n">
        <f aca="false">CL595</f>
        <v>0.25</v>
      </c>
    </row>
    <row r="600" customFormat="false" ht="13.25" hidden="false" customHeight="true" outlineLevel="0" collapsed="false">
      <c r="A600" s="151" t="s">
        <v>695</v>
      </c>
      <c r="B600" s="152" t="n">
        <v>18.9</v>
      </c>
      <c r="C600" s="152" t="n">
        <v>758</v>
      </c>
      <c r="D600" s="153" t="n">
        <v>58</v>
      </c>
      <c r="E600" s="154" t="s">
        <v>101</v>
      </c>
      <c r="F600" s="153" t="n">
        <v>9</v>
      </c>
      <c r="G600" s="115" t="n">
        <v>0.9</v>
      </c>
      <c r="H600" s="116" t="n">
        <f aca="false">RANDBETWEEN(80,100)/100</f>
        <v>0.83</v>
      </c>
      <c r="I600" s="117"/>
      <c r="J600" s="118"/>
      <c r="K600" s="119"/>
      <c r="L600" s="118"/>
      <c r="M600" s="179"/>
      <c r="Q600" s="151" t="s">
        <v>695</v>
      </c>
      <c r="R600" s="152" t="n">
        <v>-3.1</v>
      </c>
      <c r="S600" s="152" t="n">
        <v>750.8</v>
      </c>
      <c r="T600" s="153" t="n">
        <v>84</v>
      </c>
      <c r="U600" s="154" t="s">
        <v>107</v>
      </c>
      <c r="V600" s="153" t="n">
        <v>2</v>
      </c>
      <c r="W600" s="115" t="n">
        <v>0.9</v>
      </c>
      <c r="X600" s="116" t="n">
        <f aca="false">RANDBETWEEN(80,100)/100</f>
        <v>0.97</v>
      </c>
      <c r="Y600" s="117"/>
      <c r="Z600" s="118"/>
      <c r="AA600" s="119"/>
      <c r="AB600" s="123"/>
      <c r="AC600" s="124"/>
      <c r="AG600" s="186"/>
      <c r="BO600" s="202"/>
      <c r="BT600" s="82" t="s">
        <v>79</v>
      </c>
      <c r="BU600" s="158"/>
      <c r="BV600" s="140" t="n">
        <f aca="false">QUOTIENT(BW600,$BW$5)</f>
        <v>148</v>
      </c>
      <c r="BW600" s="17" t="n">
        <v>592</v>
      </c>
      <c r="BX600" s="141" t="n">
        <f aca="false">DATE(2023,2,(1-QUOTIENT(BW600,$BW$5)))</f>
        <v>44810</v>
      </c>
      <c r="BY600" s="190" t="s">
        <v>80</v>
      </c>
      <c r="BZ600" s="143" t="e">
        <f aca="true">INDIRECT( ADDRESS(CELL("строка",BG600)-BW600+BV600,68)) * CL600</f>
        <v>#VALUE!</v>
      </c>
      <c r="CA600" s="144" t="e">
        <f aca="true">INDIRECT( ADDRESS(CELL("строка",BG600)-BW600+BV600,59)) *CI600</f>
        <v>#VALUE!</v>
      </c>
      <c r="CB600" s="145" t="e">
        <f aca="true">INDIRECT( ADDRESS(CELL("строка",BG600)-BW600+BV600,69)) * CL600</f>
        <v>#VALUE!</v>
      </c>
      <c r="CC600" s="146" t="e">
        <f aca="true">INDIRECT( ADDRESS(CELL("строка",BG600)-BW600+BV600,61)) *CI600</f>
        <v>#VALUE!</v>
      </c>
      <c r="CD600" s="147" t="e">
        <f aca="false">BZ600-CA600</f>
        <v>#VALUE!</v>
      </c>
      <c r="CE600" s="188" t="e">
        <f aca="false">CB600-CC600</f>
        <v>#VALUE!</v>
      </c>
      <c r="CI600" s="22" t="n">
        <f aca="false">$CI$4</f>
        <v>0.2</v>
      </c>
      <c r="CL600" s="23" t="n">
        <f aca="false">CL596</f>
        <v>0.25</v>
      </c>
    </row>
    <row r="601" customFormat="false" ht="13.25" hidden="false" customHeight="true" outlineLevel="0" collapsed="false">
      <c r="A601" s="151" t="s">
        <v>696</v>
      </c>
      <c r="B601" s="152" t="n">
        <v>19.7</v>
      </c>
      <c r="C601" s="152" t="n">
        <v>757</v>
      </c>
      <c r="D601" s="153" t="n">
        <v>52</v>
      </c>
      <c r="E601" s="154" t="s">
        <v>101</v>
      </c>
      <c r="F601" s="153" t="n">
        <v>12</v>
      </c>
      <c r="G601" s="115" t="n">
        <v>0.95</v>
      </c>
      <c r="H601" s="116" t="n">
        <f aca="false">RANDBETWEEN(80,100)/100</f>
        <v>0.8</v>
      </c>
      <c r="I601" s="117"/>
      <c r="J601" s="118"/>
      <c r="K601" s="119"/>
      <c r="L601" s="118"/>
      <c r="M601" s="179"/>
      <c r="Q601" s="151" t="s">
        <v>696</v>
      </c>
      <c r="R601" s="152" t="n">
        <v>-3.5</v>
      </c>
      <c r="S601" s="152" t="n">
        <v>751.3</v>
      </c>
      <c r="T601" s="153" t="n">
        <v>84</v>
      </c>
      <c r="U601" s="154" t="s">
        <v>107</v>
      </c>
      <c r="V601" s="153" t="n">
        <v>1</v>
      </c>
      <c r="W601" s="115" t="n">
        <v>0.9</v>
      </c>
      <c r="X601" s="116" t="n">
        <f aca="false">RANDBETWEEN(80,100)/100</f>
        <v>0.85</v>
      </c>
      <c r="Y601" s="117"/>
      <c r="Z601" s="118"/>
      <c r="AA601" s="119"/>
      <c r="AB601" s="123"/>
      <c r="AC601" s="124"/>
      <c r="AG601" s="186"/>
      <c r="BO601" s="202"/>
      <c r="BT601" s="82"/>
      <c r="BU601" s="158"/>
      <c r="BV601" s="140" t="n">
        <f aca="false">QUOTIENT(BW601,$BW$5)</f>
        <v>148</v>
      </c>
      <c r="BW601" s="17" t="n">
        <v>593</v>
      </c>
      <c r="BX601" s="141"/>
      <c r="BY601" s="191" t="s">
        <v>84</v>
      </c>
      <c r="BZ601" s="160" t="e">
        <f aca="true">INDIRECT( ADDRESS(CELL("строка",BG601)-BW601+BV601,68)) * CL601</f>
        <v>#VALUE!</v>
      </c>
      <c r="CA601" s="161" t="e">
        <f aca="true">INDIRECT( ADDRESS(CELL("строка",BG601)-BW601+BV601,59)) *CI601</f>
        <v>#VALUE!</v>
      </c>
      <c r="CB601" s="162" t="e">
        <f aca="true">INDIRECT( ADDRESS(CELL("строка",BG601)-BW601+BV601,69)) * CL601</f>
        <v>#VALUE!</v>
      </c>
      <c r="CC601" s="163" t="e">
        <f aca="true">INDIRECT( ADDRESS(CELL("строка",BG601)-BW601+BV601,61)) *CI601</f>
        <v>#VALUE!</v>
      </c>
      <c r="CD601" s="164" t="e">
        <f aca="false">BZ601-CA601</f>
        <v>#VALUE!</v>
      </c>
      <c r="CE601" s="189" t="e">
        <f aca="false">CB601-CC601</f>
        <v>#VALUE!</v>
      </c>
      <c r="CI601" s="22" t="n">
        <f aca="false">$CI$5</f>
        <v>0.3</v>
      </c>
      <c r="CL601" s="23" t="n">
        <f aca="false">CL597</f>
        <v>0.25</v>
      </c>
    </row>
    <row r="602" customFormat="false" ht="13.25" hidden="false" customHeight="true" outlineLevel="0" collapsed="false">
      <c r="A602" s="151" t="s">
        <v>697</v>
      </c>
      <c r="B602" s="152" t="n">
        <v>11.1</v>
      </c>
      <c r="C602" s="152" t="n">
        <v>756.7</v>
      </c>
      <c r="D602" s="153" t="n">
        <v>86</v>
      </c>
      <c r="E602" s="154" t="s">
        <v>83</v>
      </c>
      <c r="F602" s="153" t="n">
        <v>1.5</v>
      </c>
      <c r="G602" s="115" t="n">
        <v>0.75</v>
      </c>
      <c r="H602" s="116" t="n">
        <f aca="false">RANDBETWEEN(80,100)/100</f>
        <v>1</v>
      </c>
      <c r="I602" s="117"/>
      <c r="J602" s="118"/>
      <c r="K602" s="119"/>
      <c r="L602" s="118"/>
      <c r="M602" s="179"/>
      <c r="Q602" s="151" t="s">
        <v>697</v>
      </c>
      <c r="R602" s="152" t="n">
        <v>-5.1</v>
      </c>
      <c r="S602" s="152" t="n">
        <v>750.5</v>
      </c>
      <c r="T602" s="153" t="n">
        <v>87</v>
      </c>
      <c r="U602" s="154" t="n">
        <v>0</v>
      </c>
      <c r="V602" s="153" t="n">
        <v>0</v>
      </c>
      <c r="W602" s="115" t="n">
        <v>0.9</v>
      </c>
      <c r="X602" s="116" t="n">
        <f aca="false">RANDBETWEEN(80,100)/100</f>
        <v>0.89</v>
      </c>
      <c r="Y602" s="117"/>
      <c r="Z602" s="118"/>
      <c r="AA602" s="119"/>
      <c r="AB602" s="123"/>
      <c r="AC602" s="124"/>
      <c r="AG602" s="186"/>
      <c r="BO602" s="202"/>
      <c r="BT602" s="82"/>
      <c r="BU602" s="158"/>
      <c r="BV602" s="140" t="n">
        <f aca="false">QUOTIENT(BW602,$BW$5)</f>
        <v>148</v>
      </c>
      <c r="BW602" s="17" t="n">
        <v>594</v>
      </c>
      <c r="BX602" s="141"/>
      <c r="BY602" s="191" t="s">
        <v>58</v>
      </c>
      <c r="BZ602" s="160" t="e">
        <f aca="true">INDIRECT( ADDRESS(CELL("строка",BG602)-BW602+BV602,68)) * CL602</f>
        <v>#VALUE!</v>
      </c>
      <c r="CA602" s="161" t="e">
        <f aca="true">INDIRECT( ADDRESS(CELL("строка",BG602)-BW602+BV602,59)) *CI602</f>
        <v>#VALUE!</v>
      </c>
      <c r="CB602" s="162" t="e">
        <f aca="true">INDIRECT( ADDRESS(CELL("строка",BG602)-BW602+BV602,69)) * CL602</f>
        <v>#VALUE!</v>
      </c>
      <c r="CC602" s="163" t="e">
        <f aca="true">INDIRECT( ADDRESS(CELL("строка",BG602)-BW602+BV602,61)) *CI602</f>
        <v>#VALUE!</v>
      </c>
      <c r="CD602" s="164" t="e">
        <f aca="false">BZ602-CA602</f>
        <v>#VALUE!</v>
      </c>
      <c r="CE602" s="189" t="e">
        <f aca="false">CB602-CC602</f>
        <v>#VALUE!</v>
      </c>
      <c r="CI602" s="22" t="n">
        <f aca="false">$CI$6</f>
        <v>0.4</v>
      </c>
      <c r="CL602" s="23" t="n">
        <f aca="false">CL598</f>
        <v>0.25</v>
      </c>
    </row>
    <row r="603" customFormat="false" ht="13.25" hidden="false" customHeight="true" outlineLevel="0" collapsed="false">
      <c r="A603" s="151" t="s">
        <v>698</v>
      </c>
      <c r="B603" s="152" t="n">
        <v>9.3</v>
      </c>
      <c r="C603" s="152" t="n">
        <v>756.5</v>
      </c>
      <c r="D603" s="153" t="n">
        <v>100</v>
      </c>
      <c r="E603" s="154" t="s">
        <v>107</v>
      </c>
      <c r="F603" s="153" t="n">
        <v>3</v>
      </c>
      <c r="G603" s="115" t="n">
        <v>0.75</v>
      </c>
      <c r="H603" s="116" t="n">
        <f aca="false">RANDBETWEEN(80,100)/100</f>
        <v>0.85</v>
      </c>
      <c r="I603" s="117"/>
      <c r="J603" s="118"/>
      <c r="K603" s="119"/>
      <c r="L603" s="118"/>
      <c r="M603" s="179"/>
      <c r="Q603" s="151" t="s">
        <v>698</v>
      </c>
      <c r="R603" s="152" t="n">
        <v>-6</v>
      </c>
      <c r="S603" s="152" t="n">
        <v>749.7</v>
      </c>
      <c r="T603" s="153" t="n">
        <v>89</v>
      </c>
      <c r="U603" s="154" t="n">
        <v>0</v>
      </c>
      <c r="V603" s="153" t="n">
        <v>0</v>
      </c>
      <c r="W603" s="115" t="n">
        <v>0.9</v>
      </c>
      <c r="X603" s="116" t="n">
        <f aca="false">RANDBETWEEN(80,100)/100</f>
        <v>0.85</v>
      </c>
      <c r="Y603" s="117"/>
      <c r="Z603" s="118"/>
      <c r="AA603" s="119"/>
      <c r="AB603" s="123"/>
      <c r="AC603" s="124"/>
      <c r="AG603" s="186"/>
      <c r="BO603" s="202"/>
      <c r="BT603" s="82" t="e">
        <f aca="false">IF(SUM(CD600:CD603) &gt; 0,0,(SUM(CD600:CD603))/(-$BM$10*1000))</f>
        <v>#VALUE!</v>
      </c>
      <c r="BU603" s="158" t="e">
        <f aca="false">IF(SUM(CE600:CE603) &gt; 0,0,(SUM(CE600:CE603))/(-$BM$10*1000))</f>
        <v>#VALUE!</v>
      </c>
      <c r="BV603" s="140" t="n">
        <f aca="false">QUOTIENT(BW603,$BW$5)</f>
        <v>148</v>
      </c>
      <c r="BW603" s="17" t="n">
        <v>595</v>
      </c>
      <c r="BX603" s="141"/>
      <c r="BY603" s="192" t="s">
        <v>75</v>
      </c>
      <c r="BZ603" s="172" t="e">
        <f aca="true">INDIRECT( ADDRESS(CELL("строка",BG603)-BW603+BV603,68)) * CL603</f>
        <v>#VALUE!</v>
      </c>
      <c r="CA603" s="173" t="e">
        <f aca="true">INDIRECT( ADDRESS(CELL("строка",BG603)-BW603+BV603,59)) * CI603</f>
        <v>#VALUE!</v>
      </c>
      <c r="CB603" s="174" t="e">
        <f aca="true">INDIRECT( ADDRESS(CELL("строка",BG603)-BW603+BV603,69)) * CL603</f>
        <v>#VALUE!</v>
      </c>
      <c r="CC603" s="175" t="e">
        <f aca="true">INDIRECT( ADDRESS(CELL("строка",BG603)-BW603+BV603,61)) *CI603</f>
        <v>#VALUE!</v>
      </c>
      <c r="CD603" s="176" t="e">
        <f aca="false">BZ603-CA603</f>
        <v>#VALUE!</v>
      </c>
      <c r="CE603" s="187" t="e">
        <f aca="false">CB603-CC603</f>
        <v>#VALUE!</v>
      </c>
      <c r="CI603" s="178" t="n">
        <f aca="false">$CI$7</f>
        <v>0.1</v>
      </c>
      <c r="CL603" s="23" t="n">
        <f aca="false">CL599</f>
        <v>0.25</v>
      </c>
    </row>
    <row r="604" customFormat="false" ht="13.25" hidden="false" customHeight="true" outlineLevel="0" collapsed="false">
      <c r="A604" s="151" t="s">
        <v>699</v>
      </c>
      <c r="B604" s="152" t="n">
        <v>9.7</v>
      </c>
      <c r="C604" s="152" t="n">
        <v>757.2</v>
      </c>
      <c r="D604" s="153" t="n">
        <v>100</v>
      </c>
      <c r="E604" s="154" t="s">
        <v>83</v>
      </c>
      <c r="F604" s="153" t="n">
        <v>1.5</v>
      </c>
      <c r="G604" s="115" t="n">
        <v>0.9</v>
      </c>
      <c r="H604" s="116" t="n">
        <f aca="false">RANDBETWEEN(80,100)/100</f>
        <v>0.81</v>
      </c>
      <c r="I604" s="117"/>
      <c r="J604" s="118"/>
      <c r="K604" s="119"/>
      <c r="L604" s="118"/>
      <c r="M604" s="179"/>
      <c r="Q604" s="151" t="s">
        <v>699</v>
      </c>
      <c r="R604" s="152" t="n">
        <v>-7.2</v>
      </c>
      <c r="S604" s="152" t="n">
        <v>748.7</v>
      </c>
      <c r="T604" s="153" t="n">
        <v>93</v>
      </c>
      <c r="U604" s="154" t="n">
        <v>0</v>
      </c>
      <c r="V604" s="153" t="n">
        <v>0</v>
      </c>
      <c r="W604" s="115" t="n">
        <v>0.9</v>
      </c>
      <c r="X604" s="116" t="n">
        <f aca="false">RANDBETWEEN(80,100)/100</f>
        <v>0.92</v>
      </c>
      <c r="Y604" s="117"/>
      <c r="Z604" s="118"/>
      <c r="AA604" s="119"/>
      <c r="AB604" s="123"/>
      <c r="AC604" s="124"/>
      <c r="AG604" s="186"/>
      <c r="BO604" s="202"/>
      <c r="BT604" s="82" t="s">
        <v>79</v>
      </c>
      <c r="BU604" s="158"/>
      <c r="BV604" s="140" t="n">
        <f aca="false">QUOTIENT(BW604,$BW$5)</f>
        <v>149</v>
      </c>
      <c r="BW604" s="17" t="n">
        <v>596</v>
      </c>
      <c r="BX604" s="141" t="n">
        <f aca="false">DATE(2023,2,(1-QUOTIENT(BW604,$BW$5)))</f>
        <v>44809</v>
      </c>
      <c r="BY604" s="190" t="s">
        <v>80</v>
      </c>
      <c r="BZ604" s="143" t="e">
        <f aca="true">INDIRECT( ADDRESS(CELL("строка",BG604)-BW604+BV604,68)) * CL604</f>
        <v>#VALUE!</v>
      </c>
      <c r="CA604" s="144" t="e">
        <f aca="true">INDIRECT( ADDRESS(CELL("строка",BG604)-BW604+BV604,59)) *CI604</f>
        <v>#VALUE!</v>
      </c>
      <c r="CB604" s="145" t="e">
        <f aca="true">INDIRECT( ADDRESS(CELL("строка",BG604)-BW604+BV604,69)) * CL604</f>
        <v>#VALUE!</v>
      </c>
      <c r="CC604" s="146" t="e">
        <f aca="true">INDIRECT( ADDRESS(CELL("строка",BG604)-BW604+BV604,61)) *CI604</f>
        <v>#VALUE!</v>
      </c>
      <c r="CD604" s="147" t="e">
        <f aca="false">BZ604-CA604</f>
        <v>#VALUE!</v>
      </c>
      <c r="CE604" s="188" t="e">
        <f aca="false">CB604-CC604</f>
        <v>#VALUE!</v>
      </c>
      <c r="CI604" s="22" t="n">
        <f aca="false">$CI$4</f>
        <v>0.2</v>
      </c>
      <c r="CL604" s="23" t="n">
        <f aca="false">CL600</f>
        <v>0.25</v>
      </c>
    </row>
    <row r="605" customFormat="false" ht="13.25" hidden="false" customHeight="true" outlineLevel="0" collapsed="false">
      <c r="A605" s="151" t="s">
        <v>700</v>
      </c>
      <c r="B605" s="152" t="n">
        <v>9.7</v>
      </c>
      <c r="C605" s="152" t="n">
        <v>757.6</v>
      </c>
      <c r="D605" s="153" t="n">
        <v>100</v>
      </c>
      <c r="E605" s="154" t="s">
        <v>83</v>
      </c>
      <c r="F605" s="153" t="n">
        <v>3</v>
      </c>
      <c r="G605" s="115" t="n">
        <v>0.9</v>
      </c>
      <c r="H605" s="116" t="n">
        <f aca="false">RANDBETWEEN(80,100)/100</f>
        <v>0.96</v>
      </c>
      <c r="I605" s="117"/>
      <c r="J605" s="118"/>
      <c r="K605" s="119"/>
      <c r="L605" s="118"/>
      <c r="M605" s="179"/>
      <c r="Q605" s="151" t="s">
        <v>700</v>
      </c>
      <c r="R605" s="152" t="n">
        <v>-6.7</v>
      </c>
      <c r="S605" s="152" t="n">
        <v>746.9</v>
      </c>
      <c r="T605" s="153" t="n">
        <v>90</v>
      </c>
      <c r="U605" s="154" t="n">
        <v>0</v>
      </c>
      <c r="V605" s="153" t="n">
        <v>0</v>
      </c>
      <c r="W605" s="115" t="n">
        <v>0.75</v>
      </c>
      <c r="X605" s="116" t="n">
        <f aca="false">RANDBETWEEN(80,100)/100</f>
        <v>0.9</v>
      </c>
      <c r="Y605" s="117"/>
      <c r="Z605" s="118"/>
      <c r="AA605" s="119"/>
      <c r="AB605" s="123"/>
      <c r="AC605" s="124"/>
      <c r="AG605" s="186"/>
      <c r="BO605" s="202"/>
      <c r="BT605" s="82"/>
      <c r="BU605" s="158"/>
      <c r="BV605" s="140" t="n">
        <f aca="false">QUOTIENT(BW605,$BW$5)</f>
        <v>149</v>
      </c>
      <c r="BW605" s="17" t="n">
        <v>597</v>
      </c>
      <c r="BX605" s="141"/>
      <c r="BY605" s="191" t="s">
        <v>84</v>
      </c>
      <c r="BZ605" s="160" t="e">
        <f aca="true">INDIRECT( ADDRESS(CELL("строка",BG605)-BW605+BV605,68)) * CL605</f>
        <v>#VALUE!</v>
      </c>
      <c r="CA605" s="161" t="e">
        <f aca="true">INDIRECT( ADDRESS(CELL("строка",BG605)-BW605+BV605,59)) *CI605</f>
        <v>#VALUE!</v>
      </c>
      <c r="CB605" s="162" t="e">
        <f aca="true">INDIRECT( ADDRESS(CELL("строка",BG605)-BW605+BV605,69)) * CL605</f>
        <v>#VALUE!</v>
      </c>
      <c r="CC605" s="163" t="e">
        <f aca="true">INDIRECT( ADDRESS(CELL("строка",BG605)-BW605+BV605,61)) *CI605</f>
        <v>#VALUE!</v>
      </c>
      <c r="CD605" s="164" t="e">
        <f aca="false">BZ605-CA605</f>
        <v>#VALUE!</v>
      </c>
      <c r="CE605" s="189" t="e">
        <f aca="false">CB605-CC605</f>
        <v>#VALUE!</v>
      </c>
      <c r="CI605" s="22" t="n">
        <f aca="false">$CI$5</f>
        <v>0.3</v>
      </c>
      <c r="CL605" s="23" t="n">
        <f aca="false">CL601</f>
        <v>0.25</v>
      </c>
    </row>
    <row r="606" customFormat="false" ht="13.25" hidden="false" customHeight="true" outlineLevel="0" collapsed="false">
      <c r="A606" s="151" t="s">
        <v>701</v>
      </c>
      <c r="B606" s="152" t="n">
        <v>9.3</v>
      </c>
      <c r="C606" s="152" t="n">
        <v>757.8</v>
      </c>
      <c r="D606" s="153" t="n">
        <v>89</v>
      </c>
      <c r="E606" s="154" t="s">
        <v>83</v>
      </c>
      <c r="F606" s="153" t="n">
        <v>3</v>
      </c>
      <c r="G606" s="182" t="s">
        <v>110</v>
      </c>
      <c r="H606" s="116" t="n">
        <f aca="false">RANDBETWEEN(80,100)/100</f>
        <v>0.99</v>
      </c>
      <c r="I606" s="117" t="n">
        <v>0.394097222222222</v>
      </c>
      <c r="J606" s="118" t="n">
        <v>0.394097222222222</v>
      </c>
      <c r="K606" s="119" t="n">
        <f aca="false">(J606 * 24) * $B$3 * $F$3 * (1 - 0.7*AVERAGE(G606:G613)) * AVERAGE(H606:H613)</f>
        <v>3811.04625</v>
      </c>
      <c r="L606" s="118" t="n">
        <f aca="false">IF(AVERAGE(F606:F613)&gt; $J$3, $B$4*$F$4*AVERAGE(F606:F613)/$B$5*24*AVERAGE(H606:H613), $B$4*$F$4*AVERAGE(F606:F613)/$B$5*24*AVERAGE(H606:H613) * 0.2)</f>
        <v>45738</v>
      </c>
      <c r="M606" s="179" t="n">
        <f aca="false">K606+L606</f>
        <v>49549.04625</v>
      </c>
      <c r="Q606" s="151" t="s">
        <v>701</v>
      </c>
      <c r="R606" s="152" t="n">
        <v>-5.9</v>
      </c>
      <c r="S606" s="152" t="n">
        <v>745.6</v>
      </c>
      <c r="T606" s="153" t="n">
        <v>90</v>
      </c>
      <c r="U606" s="154" t="s">
        <v>93</v>
      </c>
      <c r="V606" s="153" t="n">
        <v>1</v>
      </c>
      <c r="W606" s="115" t="n">
        <v>0.9</v>
      </c>
      <c r="X606" s="116" t="n">
        <f aca="false">RANDBETWEEN(80,100)/100</f>
        <v>0.88</v>
      </c>
      <c r="Y606" s="117" t="n">
        <v>0.339340277777778</v>
      </c>
      <c r="Z606" s="118" t="n">
        <v>0.339340277777778</v>
      </c>
      <c r="AA606" s="119" t="n">
        <f aca="false">(Z606 * 24) * $B$3 * $F$3 * (1 - 0.7 * AVERAGE(W606:W613)) * AVERAGE(X606:X613)</f>
        <v>3200.16885</v>
      </c>
      <c r="AB606" s="123" t="n">
        <f aca="false">IF(AVERAGE(V606:V613)&gt; $J$3, $B$4*$F$4*AVERAGE(V606:V613)/$B$5*24*AVERAGE(X606:X613), $B$4*$F$4*AVERAGE(V606:V613)/$B$5*24*AVERAGE(X606:X613) * 0.2)</f>
        <v>1982.4</v>
      </c>
      <c r="AC606" s="124" t="n">
        <f aca="false">AA606+AB606</f>
        <v>5182.56885</v>
      </c>
      <c r="AG606" s="186"/>
      <c r="BO606" s="202"/>
      <c r="BT606" s="82"/>
      <c r="BU606" s="158"/>
      <c r="BV606" s="140" t="n">
        <f aca="false">QUOTIENT(BW606,$BW$5)</f>
        <v>149</v>
      </c>
      <c r="BW606" s="17" t="n">
        <v>598</v>
      </c>
      <c r="BX606" s="141"/>
      <c r="BY606" s="191" t="s">
        <v>58</v>
      </c>
      <c r="BZ606" s="160" t="e">
        <f aca="true">INDIRECT( ADDRESS(CELL("строка",BG606)-BW606+BV606,68)) * CL606</f>
        <v>#VALUE!</v>
      </c>
      <c r="CA606" s="161" t="e">
        <f aca="true">INDIRECT( ADDRESS(CELL("строка",BG606)-BW606+BV606,59)) *CI606</f>
        <v>#VALUE!</v>
      </c>
      <c r="CB606" s="162" t="e">
        <f aca="true">INDIRECT( ADDRESS(CELL("строка",BG606)-BW606+BV606,69)) * CL606</f>
        <v>#VALUE!</v>
      </c>
      <c r="CC606" s="163" t="e">
        <f aca="true">INDIRECT( ADDRESS(CELL("строка",BG606)-BW606+BV606,61)) *CI606</f>
        <v>#VALUE!</v>
      </c>
      <c r="CD606" s="164" t="e">
        <f aca="false">BZ606-CA606</f>
        <v>#VALUE!</v>
      </c>
      <c r="CE606" s="189" t="e">
        <f aca="false">CB606-CC606</f>
        <v>#VALUE!</v>
      </c>
      <c r="CI606" s="22" t="n">
        <f aca="false">$CI$6</f>
        <v>0.4</v>
      </c>
      <c r="CL606" s="23" t="n">
        <f aca="false">CL602</f>
        <v>0.25</v>
      </c>
    </row>
    <row r="607" customFormat="false" ht="13.25" hidden="false" customHeight="true" outlineLevel="0" collapsed="false">
      <c r="A607" s="151" t="s">
        <v>702</v>
      </c>
      <c r="B607" s="152" t="n">
        <v>10.6</v>
      </c>
      <c r="C607" s="152" t="n">
        <v>757</v>
      </c>
      <c r="D607" s="153" t="n">
        <v>83</v>
      </c>
      <c r="E607" s="154" t="s">
        <v>77</v>
      </c>
      <c r="F607" s="153" t="n">
        <v>3</v>
      </c>
      <c r="G607" s="115" t="n">
        <v>0.9</v>
      </c>
      <c r="H607" s="116" t="n">
        <f aca="false">RANDBETWEEN(80,100)/100</f>
        <v>0.87</v>
      </c>
      <c r="I607" s="117"/>
      <c r="J607" s="118"/>
      <c r="K607" s="119"/>
      <c r="L607" s="118"/>
      <c r="M607" s="179"/>
      <c r="Q607" s="151" t="s">
        <v>702</v>
      </c>
      <c r="R607" s="152" t="n">
        <v>-5.6</v>
      </c>
      <c r="S607" s="152" t="n">
        <v>744.6</v>
      </c>
      <c r="T607" s="153" t="n">
        <v>86</v>
      </c>
      <c r="U607" s="154" t="s">
        <v>77</v>
      </c>
      <c r="V607" s="153" t="n">
        <v>1</v>
      </c>
      <c r="W607" s="115" t="n">
        <v>0.9</v>
      </c>
      <c r="X607" s="116" t="n">
        <f aca="false">RANDBETWEEN(80,100)/100</f>
        <v>0.84</v>
      </c>
      <c r="Y607" s="117"/>
      <c r="Z607" s="118"/>
      <c r="AA607" s="119"/>
      <c r="AB607" s="123"/>
      <c r="AC607" s="124"/>
      <c r="AG607" s="186"/>
      <c r="BO607" s="202"/>
      <c r="BT607" s="82" t="e">
        <f aca="false">IF(SUM(CD604:CD607) &gt; 0,0,(SUM(CD604:CD607))/(-$BM$10*1000))</f>
        <v>#VALUE!</v>
      </c>
      <c r="BU607" s="158" t="e">
        <f aca="false">IF(SUM(CE604:CE607) &gt; 0,0,(SUM(CE604:CE607))/(-$BM$10*1000))</f>
        <v>#VALUE!</v>
      </c>
      <c r="BV607" s="140" t="n">
        <f aca="false">QUOTIENT(BW607,$BW$5)</f>
        <v>149</v>
      </c>
      <c r="BW607" s="17" t="n">
        <v>599</v>
      </c>
      <c r="BX607" s="141"/>
      <c r="BY607" s="192" t="s">
        <v>75</v>
      </c>
      <c r="BZ607" s="172" t="e">
        <f aca="true">INDIRECT( ADDRESS(CELL("строка",BG607)-BW607+BV607,68)) * CL607</f>
        <v>#VALUE!</v>
      </c>
      <c r="CA607" s="173" t="e">
        <f aca="true">INDIRECT( ADDRESS(CELL("строка",BG607)-BW607+BV607,59)) * CI607</f>
        <v>#VALUE!</v>
      </c>
      <c r="CB607" s="174" t="e">
        <f aca="true">INDIRECT( ADDRESS(CELL("строка",BG607)-BW607+BV607,69)) * CL607</f>
        <v>#VALUE!</v>
      </c>
      <c r="CC607" s="175" t="e">
        <f aca="true">INDIRECT( ADDRESS(CELL("строка",BG607)-BW607+BV607,61)) *CI607</f>
        <v>#VALUE!</v>
      </c>
      <c r="CD607" s="176" t="e">
        <f aca="false">BZ607-CA607</f>
        <v>#VALUE!</v>
      </c>
      <c r="CE607" s="187" t="e">
        <f aca="false">CB607-CC607</f>
        <v>#VALUE!</v>
      </c>
      <c r="CI607" s="178" t="n">
        <f aca="false">$CI$7</f>
        <v>0.1</v>
      </c>
      <c r="CL607" s="23" t="n">
        <f aca="false">CL603</f>
        <v>0.25</v>
      </c>
    </row>
    <row r="608" customFormat="false" ht="13.25" hidden="false" customHeight="true" outlineLevel="0" collapsed="false">
      <c r="A608" s="151" t="s">
        <v>703</v>
      </c>
      <c r="B608" s="152" t="n">
        <v>13.9</v>
      </c>
      <c r="C608" s="152" t="n">
        <v>755.1</v>
      </c>
      <c r="D608" s="153" t="n">
        <v>71</v>
      </c>
      <c r="E608" s="154" t="s">
        <v>93</v>
      </c>
      <c r="F608" s="153" t="n">
        <v>3</v>
      </c>
      <c r="G608" s="115" t="n">
        <v>0.9</v>
      </c>
      <c r="H608" s="116" t="n">
        <f aca="false">RANDBETWEEN(80,100)/100</f>
        <v>0.98</v>
      </c>
      <c r="I608" s="117"/>
      <c r="J608" s="118"/>
      <c r="K608" s="119"/>
      <c r="L608" s="118"/>
      <c r="M608" s="179"/>
      <c r="Q608" s="151" t="s">
        <v>703</v>
      </c>
      <c r="R608" s="152" t="n">
        <v>-5.3</v>
      </c>
      <c r="S608" s="152" t="n">
        <v>743.6</v>
      </c>
      <c r="T608" s="153" t="n">
        <v>84</v>
      </c>
      <c r="U608" s="154" t="s">
        <v>77</v>
      </c>
      <c r="V608" s="153" t="n">
        <v>2</v>
      </c>
      <c r="W608" s="115" t="n">
        <v>0.9</v>
      </c>
      <c r="X608" s="116" t="n">
        <f aca="false">RANDBETWEEN(80,100)/100</f>
        <v>0.99</v>
      </c>
      <c r="Y608" s="117"/>
      <c r="Z608" s="118"/>
      <c r="AA608" s="119"/>
      <c r="AB608" s="123"/>
      <c r="AC608" s="124"/>
      <c r="AG608" s="186"/>
      <c r="BO608" s="202"/>
      <c r="BT608" s="82" t="s">
        <v>79</v>
      </c>
      <c r="BU608" s="158"/>
      <c r="BV608" s="140" t="n">
        <f aca="false">QUOTIENT(BW608,$BW$5)</f>
        <v>150</v>
      </c>
      <c r="BW608" s="17" t="n">
        <v>600</v>
      </c>
      <c r="BX608" s="141" t="n">
        <f aca="false">DATE(2023,2,(1-QUOTIENT(BW608,$BW$5)))</f>
        <v>44808</v>
      </c>
      <c r="BY608" s="190" t="s">
        <v>80</v>
      </c>
      <c r="BZ608" s="143" t="e">
        <f aca="true">INDIRECT( ADDRESS(CELL("строка",BG608)-BW608+BV608,68)) * CL608</f>
        <v>#VALUE!</v>
      </c>
      <c r="CA608" s="144" t="e">
        <f aca="true">INDIRECT( ADDRESS(CELL("строка",BG608)-BW608+BV608,59)) *CI608</f>
        <v>#VALUE!</v>
      </c>
      <c r="CB608" s="145" t="e">
        <f aca="true">INDIRECT( ADDRESS(CELL("строка",BG608)-BW608+BV608,69)) * CL608</f>
        <v>#VALUE!</v>
      </c>
      <c r="CC608" s="146" t="e">
        <f aca="true">INDIRECT( ADDRESS(CELL("строка",BG608)-BW608+BV608,61)) *CI608</f>
        <v>#VALUE!</v>
      </c>
      <c r="CD608" s="147" t="e">
        <f aca="false">BZ608-CA608</f>
        <v>#VALUE!</v>
      </c>
      <c r="CE608" s="188" t="e">
        <f aca="false">CB608-CC608</f>
        <v>#VALUE!</v>
      </c>
      <c r="CI608" s="22" t="n">
        <f aca="false">$CI$4</f>
        <v>0.2</v>
      </c>
      <c r="CL608" s="23" t="n">
        <f aca="false">CL604</f>
        <v>0.25</v>
      </c>
    </row>
    <row r="609" customFormat="false" ht="13.25" hidden="false" customHeight="true" outlineLevel="0" collapsed="false">
      <c r="A609" s="151" t="s">
        <v>704</v>
      </c>
      <c r="B609" s="152" t="n">
        <v>12.2</v>
      </c>
      <c r="C609" s="152" t="n">
        <v>754</v>
      </c>
      <c r="D609" s="153" t="n">
        <v>79</v>
      </c>
      <c r="E609" s="154" t="s">
        <v>93</v>
      </c>
      <c r="F609" s="153" t="n">
        <v>6</v>
      </c>
      <c r="G609" s="115" t="n">
        <v>0.9</v>
      </c>
      <c r="H609" s="116" t="n">
        <f aca="false">RANDBETWEEN(80,100)/100</f>
        <v>0.84</v>
      </c>
      <c r="I609" s="117"/>
      <c r="J609" s="118"/>
      <c r="K609" s="119"/>
      <c r="L609" s="118"/>
      <c r="M609" s="179"/>
      <c r="Q609" s="151" t="s">
        <v>704</v>
      </c>
      <c r="R609" s="152" t="n">
        <v>-5.4</v>
      </c>
      <c r="S609" s="152" t="n">
        <v>742.9</v>
      </c>
      <c r="T609" s="153" t="n">
        <v>79</v>
      </c>
      <c r="U609" s="154" t="s">
        <v>77</v>
      </c>
      <c r="V609" s="153" t="n">
        <v>2</v>
      </c>
      <c r="W609" s="115" t="n">
        <v>0.9</v>
      </c>
      <c r="X609" s="116" t="n">
        <f aca="false">RANDBETWEEN(80,100)/100</f>
        <v>0.86</v>
      </c>
      <c r="Y609" s="117"/>
      <c r="Z609" s="118"/>
      <c r="AA609" s="119"/>
      <c r="AB609" s="123"/>
      <c r="AC609" s="124"/>
      <c r="AG609" s="186"/>
      <c r="BO609" s="202"/>
      <c r="BT609" s="82"/>
      <c r="BU609" s="158"/>
      <c r="BV609" s="140" t="n">
        <f aca="false">QUOTIENT(BW609,$BW$5)</f>
        <v>150</v>
      </c>
      <c r="BW609" s="17" t="n">
        <v>601</v>
      </c>
      <c r="BX609" s="141"/>
      <c r="BY609" s="191" t="s">
        <v>84</v>
      </c>
      <c r="BZ609" s="160" t="e">
        <f aca="true">INDIRECT( ADDRESS(CELL("строка",BG609)-BW609+BV609,68)) * CL609</f>
        <v>#VALUE!</v>
      </c>
      <c r="CA609" s="161" t="e">
        <f aca="true">INDIRECT( ADDRESS(CELL("строка",BG609)-BW609+BV609,59)) *CI609</f>
        <v>#VALUE!</v>
      </c>
      <c r="CB609" s="162" t="e">
        <f aca="true">INDIRECT( ADDRESS(CELL("строка",BG609)-BW609+BV609,69)) * CL609</f>
        <v>#VALUE!</v>
      </c>
      <c r="CC609" s="163" t="e">
        <f aca="true">INDIRECT( ADDRESS(CELL("строка",BG609)-BW609+BV609,61)) *CI609</f>
        <v>#VALUE!</v>
      </c>
      <c r="CD609" s="164" t="e">
        <f aca="false">BZ609-CA609</f>
        <v>#VALUE!</v>
      </c>
      <c r="CE609" s="189" t="e">
        <f aca="false">CB609-CC609</f>
        <v>#VALUE!</v>
      </c>
      <c r="CI609" s="22" t="n">
        <f aca="false">$CI$5</f>
        <v>0.3</v>
      </c>
      <c r="CL609" s="23" t="n">
        <f aca="false">CL605</f>
        <v>0.25</v>
      </c>
    </row>
    <row r="610" customFormat="false" ht="13.25" hidden="false" customHeight="true" outlineLevel="0" collapsed="false">
      <c r="A610" s="151" t="s">
        <v>705</v>
      </c>
      <c r="B610" s="152" t="n">
        <v>15.5</v>
      </c>
      <c r="C610" s="152" t="n">
        <v>752.1</v>
      </c>
      <c r="D610" s="153" t="n">
        <v>73</v>
      </c>
      <c r="E610" s="154" t="s">
        <v>129</v>
      </c>
      <c r="F610" s="153" t="n">
        <v>7.5</v>
      </c>
      <c r="G610" s="115" t="n">
        <v>0.9</v>
      </c>
      <c r="H610" s="116" t="n">
        <f aca="false">RANDBETWEEN(80,100)/100</f>
        <v>0.84</v>
      </c>
      <c r="I610" s="117"/>
      <c r="J610" s="118"/>
      <c r="K610" s="119"/>
      <c r="L610" s="118"/>
      <c r="M610" s="179"/>
      <c r="Q610" s="151" t="s">
        <v>705</v>
      </c>
      <c r="R610" s="152" t="n">
        <v>-6</v>
      </c>
      <c r="S610" s="152" t="n">
        <v>742.8</v>
      </c>
      <c r="T610" s="153" t="n">
        <v>80</v>
      </c>
      <c r="U610" s="154" t="s">
        <v>83</v>
      </c>
      <c r="V610" s="153" t="n">
        <v>2</v>
      </c>
      <c r="W610" s="115" t="n">
        <v>0.9</v>
      </c>
      <c r="X610" s="116" t="n">
        <f aca="false">RANDBETWEEN(80,100)/100</f>
        <v>0.85</v>
      </c>
      <c r="Y610" s="117"/>
      <c r="Z610" s="118"/>
      <c r="AA610" s="119"/>
      <c r="AB610" s="123"/>
      <c r="AC610" s="124"/>
      <c r="AG610" s="186"/>
      <c r="BO610" s="202"/>
      <c r="BT610" s="82"/>
      <c r="BU610" s="158"/>
      <c r="BV610" s="140" t="n">
        <f aca="false">QUOTIENT(BW610,$BW$5)</f>
        <v>150</v>
      </c>
      <c r="BW610" s="17" t="n">
        <v>602</v>
      </c>
      <c r="BX610" s="141"/>
      <c r="BY610" s="191" t="s">
        <v>58</v>
      </c>
      <c r="BZ610" s="160" t="e">
        <f aca="true">INDIRECT( ADDRESS(CELL("строка",BG610)-BW610+BV610,68)) * CL610</f>
        <v>#VALUE!</v>
      </c>
      <c r="CA610" s="161" t="e">
        <f aca="true">INDIRECT( ADDRESS(CELL("строка",BG610)-BW610+BV610,59)) *CI610</f>
        <v>#VALUE!</v>
      </c>
      <c r="CB610" s="162" t="e">
        <f aca="true">INDIRECT( ADDRESS(CELL("строка",BG610)-BW610+BV610,69)) * CL610</f>
        <v>#VALUE!</v>
      </c>
      <c r="CC610" s="163" t="e">
        <f aca="true">INDIRECT( ADDRESS(CELL("строка",BG610)-BW610+BV610,61)) *CI610</f>
        <v>#VALUE!</v>
      </c>
      <c r="CD610" s="164" t="e">
        <f aca="false">BZ610-CA610</f>
        <v>#VALUE!</v>
      </c>
      <c r="CE610" s="189" t="e">
        <f aca="false">CB610-CC610</f>
        <v>#VALUE!</v>
      </c>
      <c r="CI610" s="22" t="n">
        <f aca="false">$CI$6</f>
        <v>0.4</v>
      </c>
      <c r="CL610" s="23" t="n">
        <f aca="false">CL606</f>
        <v>0.25</v>
      </c>
    </row>
    <row r="611" customFormat="false" ht="13.25" hidden="false" customHeight="true" outlineLevel="0" collapsed="false">
      <c r="A611" s="151" t="s">
        <v>706</v>
      </c>
      <c r="B611" s="152" t="n">
        <v>13.8</v>
      </c>
      <c r="C611" s="152" t="n">
        <v>749.3</v>
      </c>
      <c r="D611" s="153" t="n">
        <v>85</v>
      </c>
      <c r="E611" s="154" t="s">
        <v>101</v>
      </c>
      <c r="F611" s="153" t="n">
        <v>10.5</v>
      </c>
      <c r="G611" s="115" t="n">
        <v>0.9</v>
      </c>
      <c r="H611" s="116" t="n">
        <f aca="false">RANDBETWEEN(80,100)/100</f>
        <v>0.96</v>
      </c>
      <c r="I611" s="117"/>
      <c r="J611" s="118"/>
      <c r="K611" s="119"/>
      <c r="L611" s="118"/>
      <c r="M611" s="179"/>
      <c r="Q611" s="151" t="s">
        <v>706</v>
      </c>
      <c r="R611" s="152" t="n">
        <v>-6.4</v>
      </c>
      <c r="S611" s="152" t="n">
        <v>742.9</v>
      </c>
      <c r="T611" s="153" t="n">
        <v>82</v>
      </c>
      <c r="U611" s="154" t="s">
        <v>83</v>
      </c>
      <c r="V611" s="153" t="n">
        <v>2</v>
      </c>
      <c r="W611" s="115" t="n">
        <v>0.9</v>
      </c>
      <c r="X611" s="116" t="n">
        <f aca="false">RANDBETWEEN(80,100)/100</f>
        <v>0.89</v>
      </c>
      <c r="Y611" s="117"/>
      <c r="Z611" s="118"/>
      <c r="AA611" s="119"/>
      <c r="AB611" s="123"/>
      <c r="AC611" s="124"/>
      <c r="AG611" s="186"/>
      <c r="BO611" s="202"/>
      <c r="BT611" s="82" t="e">
        <f aca="false">IF(SUM(CD608:CD611) &gt; 0,0,(SUM(CD608:CD611))/(-$BM$10*1000))</f>
        <v>#VALUE!</v>
      </c>
      <c r="BU611" s="158" t="e">
        <f aca="false">IF(SUM(CE608:CE611) &gt; 0,0,(SUM(CE608:CE611))/(-$BM$10*1000))</f>
        <v>#VALUE!</v>
      </c>
      <c r="BV611" s="140" t="n">
        <f aca="false">QUOTIENT(BW611,$BW$5)</f>
        <v>150</v>
      </c>
      <c r="BW611" s="17" t="n">
        <v>603</v>
      </c>
      <c r="BX611" s="141"/>
      <c r="BY611" s="192" t="s">
        <v>75</v>
      </c>
      <c r="BZ611" s="172" t="e">
        <f aca="true">INDIRECT( ADDRESS(CELL("строка",BG611)-BW611+BV611,68)) * CL611</f>
        <v>#VALUE!</v>
      </c>
      <c r="CA611" s="173" t="e">
        <f aca="true">INDIRECT( ADDRESS(CELL("строка",BG611)-BW611+BV611,59)) * CI611</f>
        <v>#VALUE!</v>
      </c>
      <c r="CB611" s="174" t="e">
        <f aca="true">INDIRECT( ADDRESS(CELL("строка",BG611)-BW611+BV611,69)) * CL611</f>
        <v>#VALUE!</v>
      </c>
      <c r="CC611" s="175" t="e">
        <f aca="true">INDIRECT( ADDRESS(CELL("строка",BG611)-BW611+BV611,61)) *CI611</f>
        <v>#VALUE!</v>
      </c>
      <c r="CD611" s="176" t="e">
        <f aca="false">BZ611-CA611</f>
        <v>#VALUE!</v>
      </c>
      <c r="CE611" s="187" t="e">
        <f aca="false">CB611-CC611</f>
        <v>#VALUE!</v>
      </c>
      <c r="CI611" s="178" t="n">
        <f aca="false">$CI$7</f>
        <v>0.1</v>
      </c>
      <c r="CL611" s="23" t="n">
        <f aca="false">CL607</f>
        <v>0.25</v>
      </c>
    </row>
    <row r="612" customFormat="false" ht="13.25" hidden="false" customHeight="true" outlineLevel="0" collapsed="false">
      <c r="A612" s="151" t="s">
        <v>707</v>
      </c>
      <c r="B612" s="152" t="n">
        <v>14</v>
      </c>
      <c r="C612" s="152" t="n">
        <v>748.9</v>
      </c>
      <c r="D612" s="153" t="n">
        <v>68</v>
      </c>
      <c r="E612" s="154" t="s">
        <v>101</v>
      </c>
      <c r="F612" s="153" t="n">
        <v>15</v>
      </c>
      <c r="G612" s="182" t="s">
        <v>110</v>
      </c>
      <c r="H612" s="116" t="n">
        <f aca="false">RANDBETWEEN(80,100)/100</f>
        <v>0.95</v>
      </c>
      <c r="I612" s="117"/>
      <c r="J612" s="118"/>
      <c r="K612" s="119"/>
      <c r="L612" s="118"/>
      <c r="M612" s="179"/>
      <c r="Q612" s="151" t="s">
        <v>707</v>
      </c>
      <c r="R612" s="152" t="n">
        <v>-6.3</v>
      </c>
      <c r="S612" s="152" t="n">
        <v>743.7</v>
      </c>
      <c r="T612" s="153" t="n">
        <v>81</v>
      </c>
      <c r="U612" s="154" t="s">
        <v>83</v>
      </c>
      <c r="V612" s="153" t="n">
        <v>2</v>
      </c>
      <c r="W612" s="115" t="n">
        <v>0.9</v>
      </c>
      <c r="X612" s="116" t="n">
        <f aca="false">RANDBETWEEN(80,100)/100</f>
        <v>0.97</v>
      </c>
      <c r="Y612" s="117"/>
      <c r="Z612" s="118"/>
      <c r="AA612" s="119"/>
      <c r="AB612" s="123"/>
      <c r="AC612" s="124"/>
      <c r="AG612" s="186"/>
      <c r="BO612" s="202"/>
      <c r="BT612" s="82" t="s">
        <v>79</v>
      </c>
      <c r="BU612" s="158"/>
      <c r="BV612" s="140" t="n">
        <f aca="false">QUOTIENT(BW612,$BW$5)</f>
        <v>151</v>
      </c>
      <c r="BW612" s="17" t="n">
        <v>604</v>
      </c>
      <c r="BX612" s="141" t="n">
        <f aca="false">DATE(2023,2,(1-QUOTIENT(BW612,$BW$5)))</f>
        <v>44807</v>
      </c>
      <c r="BY612" s="190" t="s">
        <v>80</v>
      </c>
      <c r="BZ612" s="143" t="e">
        <f aca="true">INDIRECT( ADDRESS(CELL("строка",BG612)-BW612+BV612,68)) * CL612</f>
        <v>#VALUE!</v>
      </c>
      <c r="CA612" s="144" t="e">
        <f aca="true">INDIRECT( ADDRESS(CELL("строка",BG612)-BW612+BV612,59)) *CI612</f>
        <v>#VALUE!</v>
      </c>
      <c r="CB612" s="145" t="e">
        <f aca="true">INDIRECT( ADDRESS(CELL("строка",BG612)-BW612+BV612,69)) * CL612</f>
        <v>#VALUE!</v>
      </c>
      <c r="CC612" s="146" t="e">
        <f aca="true">INDIRECT( ADDRESS(CELL("строка",BG612)-BW612+BV612,61)) *CI612</f>
        <v>#VALUE!</v>
      </c>
      <c r="CD612" s="147" t="e">
        <f aca="false">BZ612-CA612</f>
        <v>#VALUE!</v>
      </c>
      <c r="CE612" s="188" t="e">
        <f aca="false">CB612-CC612</f>
        <v>#VALUE!</v>
      </c>
      <c r="CI612" s="22" t="n">
        <f aca="false">$CI$4</f>
        <v>0.2</v>
      </c>
      <c r="CL612" s="23" t="n">
        <f aca="false">CL608</f>
        <v>0.25</v>
      </c>
    </row>
    <row r="613" customFormat="false" ht="13.25" hidden="false" customHeight="true" outlineLevel="0" collapsed="false">
      <c r="A613" s="151" t="s">
        <v>708</v>
      </c>
      <c r="B613" s="152" t="n">
        <v>15.1</v>
      </c>
      <c r="C613" s="152" t="n">
        <v>749.7</v>
      </c>
      <c r="D613" s="153" t="n">
        <v>58</v>
      </c>
      <c r="E613" s="154" t="s">
        <v>101</v>
      </c>
      <c r="F613" s="153" t="n">
        <v>15</v>
      </c>
      <c r="G613" s="115" t="n">
        <v>0.9</v>
      </c>
      <c r="H613" s="116" t="n">
        <f aca="false">RANDBETWEEN(80,100)/100</f>
        <v>0.83</v>
      </c>
      <c r="I613" s="117"/>
      <c r="J613" s="118"/>
      <c r="K613" s="119"/>
      <c r="L613" s="118"/>
      <c r="M613" s="179"/>
      <c r="Q613" s="151" t="s">
        <v>708</v>
      </c>
      <c r="R613" s="152" t="n">
        <v>-5.8</v>
      </c>
      <c r="S613" s="152" t="n">
        <v>744.4</v>
      </c>
      <c r="T613" s="153" t="n">
        <v>79</v>
      </c>
      <c r="U613" s="154" t="s">
        <v>83</v>
      </c>
      <c r="V613" s="153" t="n">
        <v>2</v>
      </c>
      <c r="W613" s="115" t="n">
        <v>0.9</v>
      </c>
      <c r="X613" s="116" t="n">
        <f aca="false">RANDBETWEEN(80,100)/100</f>
        <v>0.8</v>
      </c>
      <c r="Y613" s="117"/>
      <c r="Z613" s="118"/>
      <c r="AA613" s="119"/>
      <c r="AB613" s="123"/>
      <c r="AC613" s="124"/>
      <c r="AG613" s="186"/>
      <c r="BO613" s="202"/>
      <c r="BT613" s="82"/>
      <c r="BU613" s="158"/>
      <c r="BV613" s="140" t="n">
        <f aca="false">QUOTIENT(BW613,$BW$5)</f>
        <v>151</v>
      </c>
      <c r="BW613" s="17" t="n">
        <v>605</v>
      </c>
      <c r="BX613" s="141"/>
      <c r="BY613" s="191" t="s">
        <v>84</v>
      </c>
      <c r="BZ613" s="160" t="e">
        <f aca="true">INDIRECT( ADDRESS(CELL("строка",BG613)-BW613+BV613,68)) * CL613</f>
        <v>#VALUE!</v>
      </c>
      <c r="CA613" s="161" t="e">
        <f aca="true">INDIRECT( ADDRESS(CELL("строка",BG613)-BW613+BV613,59)) *CI613</f>
        <v>#VALUE!</v>
      </c>
      <c r="CB613" s="162" t="e">
        <f aca="true">INDIRECT( ADDRESS(CELL("строка",BG613)-BW613+BV613,69)) * CL613</f>
        <v>#VALUE!</v>
      </c>
      <c r="CC613" s="163" t="e">
        <f aca="true">INDIRECT( ADDRESS(CELL("строка",BG613)-BW613+BV613,61)) *CI613</f>
        <v>#VALUE!</v>
      </c>
      <c r="CD613" s="164" t="e">
        <f aca="false">BZ613-CA613</f>
        <v>#VALUE!</v>
      </c>
      <c r="CE613" s="189" t="e">
        <f aca="false">CB613-CC613</f>
        <v>#VALUE!</v>
      </c>
      <c r="CI613" s="22" t="n">
        <f aca="false">$CI$5</f>
        <v>0.3</v>
      </c>
      <c r="CL613" s="23" t="n">
        <f aca="false">CL609</f>
        <v>0.25</v>
      </c>
    </row>
    <row r="614" customFormat="false" ht="13.25" hidden="false" customHeight="true" outlineLevel="0" collapsed="false">
      <c r="A614" s="151" t="s">
        <v>709</v>
      </c>
      <c r="B614" s="152" t="n">
        <v>12.9</v>
      </c>
      <c r="C614" s="152" t="n">
        <v>750.7</v>
      </c>
      <c r="D614" s="153" t="n">
        <v>75</v>
      </c>
      <c r="E614" s="154" t="s">
        <v>91</v>
      </c>
      <c r="F614" s="153" t="n">
        <v>7.5</v>
      </c>
      <c r="G614" s="115" t="n">
        <v>0.9</v>
      </c>
      <c r="H614" s="116" t="n">
        <f aca="false">RANDBETWEEN(80,100)/100</f>
        <v>0.98</v>
      </c>
      <c r="I614" s="117" t="n">
        <v>0.39568287037037</v>
      </c>
      <c r="J614" s="118" t="n">
        <v>0.39568287037037</v>
      </c>
      <c r="K614" s="119" t="n">
        <f aca="false">(J614 * 24) * $B$3 * $F$3 * (1 - 0.7*AVERAGE(G614:G621)) * AVERAGE(H614:H621)</f>
        <v>3985.27830208333</v>
      </c>
      <c r="L614" s="118" t="n">
        <f aca="false">IF(AVERAGE(F614:F621)&gt; $J$3, $B$4*$F$4*AVERAGE(F614:F621)/$B$5*24*AVERAGE(H614:H621), $B$4*$F$4*AVERAGE(F614:F621)/$B$5*24*AVERAGE(H614:H621) * 0.2)</f>
        <v>36822</v>
      </c>
      <c r="M614" s="179" t="n">
        <f aca="false">K614+L614</f>
        <v>40807.2783020833</v>
      </c>
      <c r="Q614" s="151" t="s">
        <v>709</v>
      </c>
      <c r="R614" s="152" t="n">
        <v>-5.4</v>
      </c>
      <c r="S614" s="152" t="n">
        <v>744.9</v>
      </c>
      <c r="T614" s="153" t="n">
        <v>82</v>
      </c>
      <c r="U614" s="154" t="s">
        <v>83</v>
      </c>
      <c r="V614" s="153" t="n">
        <v>2</v>
      </c>
      <c r="W614" s="115" t="n">
        <v>0.95</v>
      </c>
      <c r="X614" s="116" t="n">
        <f aca="false">RANDBETWEEN(80,100)/100</f>
        <v>0.94</v>
      </c>
      <c r="Y614" s="117" t="n">
        <v>0.341863425925926</v>
      </c>
      <c r="Z614" s="118" t="n">
        <v>0.341863425925926</v>
      </c>
      <c r="AA614" s="119" t="n">
        <f aca="false">(Z614 * 24) * $B$3 * $F$3 * (1 - 0.7 * AVERAGE(W614:W621)) * AVERAGE(X614:X621)</f>
        <v>3722.29273802083</v>
      </c>
      <c r="AB614" s="123" t="n">
        <f aca="false">IF(AVERAGE(V614:V621)&gt; $J$3, $B$4*$F$4*AVERAGE(V614:V621)/$B$5*24*AVERAGE(X614:X621), $B$4*$F$4*AVERAGE(V614:V621)/$B$5*24*AVERAGE(X614:X621) * 0.2)</f>
        <v>1169.6</v>
      </c>
      <c r="AC614" s="124" t="n">
        <f aca="false">AA614+AB614</f>
        <v>4891.89273802083</v>
      </c>
      <c r="AG614" s="186"/>
      <c r="BO614" s="202"/>
      <c r="BT614" s="82"/>
      <c r="BU614" s="158"/>
      <c r="BV614" s="140" t="n">
        <f aca="false">QUOTIENT(BW614,$BW$5)</f>
        <v>151</v>
      </c>
      <c r="BW614" s="17" t="n">
        <v>606</v>
      </c>
      <c r="BX614" s="141"/>
      <c r="BY614" s="191" t="s">
        <v>58</v>
      </c>
      <c r="BZ614" s="160" t="e">
        <f aca="true">INDIRECT( ADDRESS(CELL("строка",BG614)-BW614+BV614,68)) * CL614</f>
        <v>#VALUE!</v>
      </c>
      <c r="CA614" s="161" t="e">
        <f aca="true">INDIRECT( ADDRESS(CELL("строка",BG614)-BW614+BV614,59)) *CI614</f>
        <v>#VALUE!</v>
      </c>
      <c r="CB614" s="162" t="e">
        <f aca="true">INDIRECT( ADDRESS(CELL("строка",BG614)-BW614+BV614,69)) * CL614</f>
        <v>#VALUE!</v>
      </c>
      <c r="CC614" s="163" t="e">
        <f aca="true">INDIRECT( ADDRESS(CELL("строка",BG614)-BW614+BV614,61)) *CI614</f>
        <v>#VALUE!</v>
      </c>
      <c r="CD614" s="164" t="e">
        <f aca="false">BZ614-CA614</f>
        <v>#VALUE!</v>
      </c>
      <c r="CE614" s="189" t="e">
        <f aca="false">CB614-CC614</f>
        <v>#VALUE!</v>
      </c>
      <c r="CI614" s="22" t="n">
        <f aca="false">$CI$6</f>
        <v>0.4</v>
      </c>
      <c r="CL614" s="23" t="n">
        <f aca="false">CL610</f>
        <v>0.25</v>
      </c>
    </row>
    <row r="615" customFormat="false" ht="13.25" hidden="false" customHeight="true" outlineLevel="0" collapsed="false">
      <c r="A615" s="151" t="s">
        <v>710</v>
      </c>
      <c r="B615" s="152" t="n">
        <v>13.1</v>
      </c>
      <c r="C615" s="152" t="n">
        <v>751.7</v>
      </c>
      <c r="D615" s="153" t="n">
        <v>80</v>
      </c>
      <c r="E615" s="154" t="s">
        <v>101</v>
      </c>
      <c r="F615" s="153" t="n">
        <v>9</v>
      </c>
      <c r="G615" s="115" t="n">
        <v>0.9</v>
      </c>
      <c r="H615" s="116" t="n">
        <f aca="false">RANDBETWEEN(80,100)/100</f>
        <v>0.87</v>
      </c>
      <c r="I615" s="117"/>
      <c r="J615" s="118"/>
      <c r="K615" s="119"/>
      <c r="L615" s="118"/>
      <c r="M615" s="179"/>
      <c r="Q615" s="151" t="s">
        <v>710</v>
      </c>
      <c r="R615" s="152" t="n">
        <v>-5.3</v>
      </c>
      <c r="S615" s="152" t="n">
        <v>745.3</v>
      </c>
      <c r="T615" s="153" t="n">
        <v>74</v>
      </c>
      <c r="U615" s="154" t="s">
        <v>83</v>
      </c>
      <c r="V615" s="153" t="n">
        <v>1</v>
      </c>
      <c r="W615" s="115" t="n">
        <v>0.25</v>
      </c>
      <c r="X615" s="116" t="n">
        <f aca="false">RANDBETWEEN(80,100)/100</f>
        <v>0.92</v>
      </c>
      <c r="Y615" s="117"/>
      <c r="Z615" s="118"/>
      <c r="AA615" s="119"/>
      <c r="AB615" s="123"/>
      <c r="AC615" s="124"/>
      <c r="AG615" s="186"/>
      <c r="BO615" s="202"/>
      <c r="BT615" s="82" t="e">
        <f aca="false">IF(SUM(CD612:CD615) &gt; 0,0,(SUM(CD612:CD615))/(-$BM$10*1000))</f>
        <v>#VALUE!</v>
      </c>
      <c r="BU615" s="158" t="e">
        <f aca="false">IF(SUM(CE612:CE615) &gt; 0,0,(SUM(CE612:CE615))/(-$BM$10*1000))</f>
        <v>#VALUE!</v>
      </c>
      <c r="BV615" s="140" t="n">
        <f aca="false">QUOTIENT(BW615,$BW$5)</f>
        <v>151</v>
      </c>
      <c r="BW615" s="17" t="n">
        <v>607</v>
      </c>
      <c r="BX615" s="141"/>
      <c r="BY615" s="192" t="s">
        <v>75</v>
      </c>
      <c r="BZ615" s="172" t="e">
        <f aca="true">INDIRECT( ADDRESS(CELL("строка",BG615)-BW615+BV615,68)) * CL615</f>
        <v>#VALUE!</v>
      </c>
      <c r="CA615" s="173" t="e">
        <f aca="true">INDIRECT( ADDRESS(CELL("строка",BG615)-BW615+BV615,59)) * CI615</f>
        <v>#VALUE!</v>
      </c>
      <c r="CB615" s="174" t="e">
        <f aca="true">INDIRECT( ADDRESS(CELL("строка",BG615)-BW615+BV615,69)) * CL615</f>
        <v>#VALUE!</v>
      </c>
      <c r="CC615" s="175" t="e">
        <f aca="true">INDIRECT( ADDRESS(CELL("строка",BG615)-BW615+BV615,61)) *CI615</f>
        <v>#VALUE!</v>
      </c>
      <c r="CD615" s="176" t="e">
        <f aca="false">BZ615-CA615</f>
        <v>#VALUE!</v>
      </c>
      <c r="CE615" s="187" t="e">
        <f aca="false">CB615-CC615</f>
        <v>#VALUE!</v>
      </c>
      <c r="CI615" s="178" t="n">
        <f aca="false">$CI$7</f>
        <v>0.1</v>
      </c>
      <c r="CL615" s="23" t="n">
        <f aca="false">CL611</f>
        <v>0.25</v>
      </c>
    </row>
    <row r="616" customFormat="false" ht="13.25" hidden="false" customHeight="true" outlineLevel="0" collapsed="false">
      <c r="A616" s="151" t="s">
        <v>711</v>
      </c>
      <c r="B616" s="152" t="n">
        <v>13.3</v>
      </c>
      <c r="C616" s="152" t="n">
        <v>751.9</v>
      </c>
      <c r="D616" s="153" t="n">
        <v>89</v>
      </c>
      <c r="E616" s="154" t="s">
        <v>101</v>
      </c>
      <c r="F616" s="153" t="n">
        <v>7.5</v>
      </c>
      <c r="G616" s="115" t="n">
        <v>0.95</v>
      </c>
      <c r="H616" s="116" t="n">
        <f aca="false">RANDBETWEEN(80,100)/100</f>
        <v>0.95</v>
      </c>
      <c r="I616" s="117"/>
      <c r="J616" s="118"/>
      <c r="K616" s="119"/>
      <c r="L616" s="118"/>
      <c r="M616" s="179"/>
      <c r="Q616" s="151" t="s">
        <v>711</v>
      </c>
      <c r="R616" s="152" t="n">
        <v>-3.4</v>
      </c>
      <c r="S616" s="152" t="n">
        <v>744.9</v>
      </c>
      <c r="T616" s="153" t="n">
        <v>77</v>
      </c>
      <c r="U616" s="154" t="s">
        <v>83</v>
      </c>
      <c r="V616" s="153" t="n">
        <v>2</v>
      </c>
      <c r="W616" s="115" t="n">
        <v>0.95</v>
      </c>
      <c r="X616" s="116" t="n">
        <f aca="false">RANDBETWEEN(80,100)/100</f>
        <v>0.85</v>
      </c>
      <c r="Y616" s="117"/>
      <c r="Z616" s="118"/>
      <c r="AA616" s="119"/>
      <c r="AB616" s="123"/>
      <c r="AC616" s="124"/>
      <c r="AG616" s="186"/>
      <c r="BO616" s="202"/>
      <c r="BT616" s="82" t="s">
        <v>79</v>
      </c>
      <c r="BU616" s="158"/>
      <c r="BV616" s="140" t="n">
        <f aca="false">QUOTIENT(BW616,$BW$5)</f>
        <v>152</v>
      </c>
      <c r="BW616" s="17" t="n">
        <v>608</v>
      </c>
      <c r="BX616" s="141" t="n">
        <f aca="false">DATE(2023,2,(1-QUOTIENT(BW616,$BW$5)))</f>
        <v>44806</v>
      </c>
      <c r="BY616" s="190" t="s">
        <v>80</v>
      </c>
      <c r="BZ616" s="143" t="e">
        <f aca="true">INDIRECT( ADDRESS(CELL("строка",BG616)-BW616+BV616,68)) * CL616</f>
        <v>#VALUE!</v>
      </c>
      <c r="CA616" s="144" t="e">
        <f aca="true">INDIRECT( ADDRESS(CELL("строка",BG616)-BW616+BV616,59)) *CI616</f>
        <v>#VALUE!</v>
      </c>
      <c r="CB616" s="145" t="e">
        <f aca="true">INDIRECT( ADDRESS(CELL("строка",BG616)-BW616+BV616,69)) * CL616</f>
        <v>#VALUE!</v>
      </c>
      <c r="CC616" s="146" t="e">
        <f aca="true">INDIRECT( ADDRESS(CELL("строка",BG616)-BW616+BV616,61)) *CI616</f>
        <v>#VALUE!</v>
      </c>
      <c r="CD616" s="147" t="e">
        <f aca="false">BZ616-CA616</f>
        <v>#VALUE!</v>
      </c>
      <c r="CE616" s="188" t="e">
        <f aca="false">CB616-CC616</f>
        <v>#VALUE!</v>
      </c>
      <c r="CI616" s="22" t="n">
        <f aca="false">$CI$4</f>
        <v>0.2</v>
      </c>
      <c r="CL616" s="23" t="n">
        <f aca="false">CL612</f>
        <v>0.25</v>
      </c>
    </row>
    <row r="617" customFormat="false" ht="13.25" hidden="false" customHeight="true" outlineLevel="0" collapsed="false">
      <c r="A617" s="151" t="s">
        <v>712</v>
      </c>
      <c r="B617" s="152" t="n">
        <v>15.3</v>
      </c>
      <c r="C617" s="152" t="n">
        <v>752.1</v>
      </c>
      <c r="D617" s="153" t="n">
        <v>79</v>
      </c>
      <c r="E617" s="154" t="s">
        <v>101</v>
      </c>
      <c r="F617" s="153" t="n">
        <v>9</v>
      </c>
      <c r="G617" s="115" t="n">
        <v>0.75</v>
      </c>
      <c r="H617" s="116" t="n">
        <f aca="false">RANDBETWEEN(80,100)/100</f>
        <v>0.95</v>
      </c>
      <c r="I617" s="117"/>
      <c r="J617" s="118"/>
      <c r="K617" s="119"/>
      <c r="L617" s="118"/>
      <c r="M617" s="179"/>
      <c r="Q617" s="151" t="s">
        <v>712</v>
      </c>
      <c r="R617" s="152" t="n">
        <v>-2.9</v>
      </c>
      <c r="S617" s="152" t="n">
        <v>745</v>
      </c>
      <c r="T617" s="153" t="n">
        <v>79</v>
      </c>
      <c r="U617" s="154" t="s">
        <v>78</v>
      </c>
      <c r="V617" s="153" t="n">
        <v>2</v>
      </c>
      <c r="W617" s="115" t="n">
        <v>0.95</v>
      </c>
      <c r="X617" s="116" t="n">
        <f aca="false">RANDBETWEEN(80,100)/100</f>
        <v>0.97</v>
      </c>
      <c r="Y617" s="117"/>
      <c r="Z617" s="118"/>
      <c r="AA617" s="119"/>
      <c r="AB617" s="123"/>
      <c r="AC617" s="124"/>
      <c r="AG617" s="186"/>
      <c r="BO617" s="202"/>
      <c r="BT617" s="82"/>
      <c r="BU617" s="158"/>
      <c r="BV617" s="140" t="n">
        <f aca="false">QUOTIENT(BW617,$BW$5)</f>
        <v>152</v>
      </c>
      <c r="BW617" s="17" t="n">
        <v>609</v>
      </c>
      <c r="BX617" s="141"/>
      <c r="BY617" s="191" t="s">
        <v>84</v>
      </c>
      <c r="BZ617" s="160" t="e">
        <f aca="true">INDIRECT( ADDRESS(CELL("строка",BG617)-BW617+BV617,68)) * CL617</f>
        <v>#VALUE!</v>
      </c>
      <c r="CA617" s="161" t="e">
        <f aca="true">INDIRECT( ADDRESS(CELL("строка",BG617)-BW617+BV617,59)) *CI617</f>
        <v>#VALUE!</v>
      </c>
      <c r="CB617" s="162" t="e">
        <f aca="true">INDIRECT( ADDRESS(CELL("строка",BG617)-BW617+BV617,69)) * CL617</f>
        <v>#VALUE!</v>
      </c>
      <c r="CC617" s="163" t="e">
        <f aca="true">INDIRECT( ADDRESS(CELL("строка",BG617)-BW617+BV617,61)) *CI617</f>
        <v>#VALUE!</v>
      </c>
      <c r="CD617" s="164" t="e">
        <f aca="false">BZ617-CA617</f>
        <v>#VALUE!</v>
      </c>
      <c r="CE617" s="189" t="e">
        <f aca="false">CB617-CC617</f>
        <v>#VALUE!</v>
      </c>
      <c r="CI617" s="22" t="n">
        <f aca="false">$CI$5</f>
        <v>0.3</v>
      </c>
      <c r="CL617" s="23" t="n">
        <f aca="false">CL613</f>
        <v>0.25</v>
      </c>
    </row>
    <row r="618" customFormat="false" ht="13.25" hidden="false" customHeight="true" outlineLevel="0" collapsed="false">
      <c r="A618" s="151" t="s">
        <v>713</v>
      </c>
      <c r="B618" s="152" t="n">
        <v>13.5</v>
      </c>
      <c r="C618" s="152" t="n">
        <v>752.6</v>
      </c>
      <c r="D618" s="153" t="n">
        <v>77</v>
      </c>
      <c r="E618" s="154" t="s">
        <v>101</v>
      </c>
      <c r="F618" s="153" t="n">
        <v>9</v>
      </c>
      <c r="G618" s="115" t="n">
        <v>0.95</v>
      </c>
      <c r="H618" s="116" t="n">
        <f aca="false">RANDBETWEEN(80,100)/100</f>
        <v>0.88</v>
      </c>
      <c r="I618" s="117"/>
      <c r="J618" s="118"/>
      <c r="K618" s="119"/>
      <c r="L618" s="118"/>
      <c r="M618" s="179"/>
      <c r="Q618" s="151" t="s">
        <v>713</v>
      </c>
      <c r="R618" s="152" t="n">
        <v>-3.2</v>
      </c>
      <c r="S618" s="152" t="n">
        <v>744.9</v>
      </c>
      <c r="T618" s="153" t="n">
        <v>93</v>
      </c>
      <c r="U618" s="154" t="s">
        <v>78</v>
      </c>
      <c r="V618" s="153" t="n">
        <v>1</v>
      </c>
      <c r="W618" s="115" t="n">
        <v>0.9</v>
      </c>
      <c r="X618" s="116" t="n">
        <f aca="false">RANDBETWEEN(80,100)/100</f>
        <v>0.85</v>
      </c>
      <c r="Y618" s="117"/>
      <c r="Z618" s="118"/>
      <c r="AA618" s="119"/>
      <c r="AB618" s="123"/>
      <c r="AC618" s="124"/>
      <c r="AG618" s="186"/>
      <c r="BO618" s="202"/>
      <c r="BT618" s="82"/>
      <c r="BU618" s="158"/>
      <c r="BV618" s="140" t="n">
        <f aca="false">QUOTIENT(BW618,$BW$5)</f>
        <v>152</v>
      </c>
      <c r="BW618" s="17" t="n">
        <v>610</v>
      </c>
      <c r="BX618" s="141"/>
      <c r="BY618" s="191" t="s">
        <v>58</v>
      </c>
      <c r="BZ618" s="160" t="e">
        <f aca="true">INDIRECT( ADDRESS(CELL("строка",BG618)-BW618+BV618,68)) * CL618</f>
        <v>#VALUE!</v>
      </c>
      <c r="CA618" s="161" t="e">
        <f aca="true">INDIRECT( ADDRESS(CELL("строка",BG618)-BW618+BV618,59)) *CI618</f>
        <v>#VALUE!</v>
      </c>
      <c r="CB618" s="162" t="e">
        <f aca="true">INDIRECT( ADDRESS(CELL("строка",BG618)-BW618+BV618,69)) * CL618</f>
        <v>#VALUE!</v>
      </c>
      <c r="CC618" s="163" t="e">
        <f aca="true">INDIRECT( ADDRESS(CELL("строка",BG618)-BW618+BV618,61)) *CI618</f>
        <v>#VALUE!</v>
      </c>
      <c r="CD618" s="164" t="e">
        <f aca="false">BZ618-CA618</f>
        <v>#VALUE!</v>
      </c>
      <c r="CE618" s="189" t="e">
        <f aca="false">CB618-CC618</f>
        <v>#VALUE!</v>
      </c>
      <c r="CI618" s="22" t="n">
        <f aca="false">$CI$6</f>
        <v>0.4</v>
      </c>
      <c r="CL618" s="23" t="n">
        <f aca="false">CL614</f>
        <v>0.25</v>
      </c>
    </row>
    <row r="619" customFormat="false" ht="13.25" hidden="false" customHeight="true" outlineLevel="0" collapsed="false">
      <c r="A619" s="151" t="s">
        <v>714</v>
      </c>
      <c r="B619" s="152" t="n">
        <v>12.2</v>
      </c>
      <c r="C619" s="152" t="n">
        <v>752.2</v>
      </c>
      <c r="D619" s="153" t="n">
        <v>81</v>
      </c>
      <c r="E619" s="154" t="s">
        <v>101</v>
      </c>
      <c r="F619" s="153" t="n">
        <v>6</v>
      </c>
      <c r="G619" s="115" t="n">
        <v>0.9</v>
      </c>
      <c r="H619" s="116" t="n">
        <f aca="false">RANDBETWEEN(80,100)/100</f>
        <v>0.89</v>
      </c>
      <c r="I619" s="117"/>
      <c r="J619" s="118"/>
      <c r="K619" s="119"/>
      <c r="L619" s="118"/>
      <c r="M619" s="179"/>
      <c r="Q619" s="151" t="s">
        <v>714</v>
      </c>
      <c r="R619" s="152" t="n">
        <v>-3.1</v>
      </c>
      <c r="S619" s="152" t="n">
        <v>745.2</v>
      </c>
      <c r="T619" s="153" t="n">
        <v>93</v>
      </c>
      <c r="U619" s="154" t="n">
        <v>0</v>
      </c>
      <c r="V619" s="153" t="n">
        <v>0</v>
      </c>
      <c r="W619" s="115" t="n">
        <v>0.9</v>
      </c>
      <c r="X619" s="116" t="n">
        <f aca="false">RANDBETWEEN(80,100)/100</f>
        <v>0.94</v>
      </c>
      <c r="Y619" s="117"/>
      <c r="Z619" s="118"/>
      <c r="AA619" s="119"/>
      <c r="AB619" s="123"/>
      <c r="AC619" s="124"/>
      <c r="AG619" s="186"/>
      <c r="BO619" s="202"/>
      <c r="BT619" s="82" t="e">
        <f aca="false">IF(SUM(CD616:CD619) &gt; 0,0,(SUM(CD616:CD619))/(-$BM$10*1000))</f>
        <v>#VALUE!</v>
      </c>
      <c r="BU619" s="158" t="e">
        <f aca="false">IF(SUM(CE616:CE619) &gt; 0,0,(SUM(CE616:CE619))/(-$BM$10*1000))</f>
        <v>#VALUE!</v>
      </c>
      <c r="BV619" s="140" t="n">
        <f aca="false">QUOTIENT(BW619,$BW$5)</f>
        <v>152</v>
      </c>
      <c r="BW619" s="17" t="n">
        <v>611</v>
      </c>
      <c r="BX619" s="141"/>
      <c r="BY619" s="192" t="s">
        <v>75</v>
      </c>
      <c r="BZ619" s="172" t="e">
        <f aca="true">INDIRECT( ADDRESS(CELL("строка",BG619)-BW619+BV619,68)) * CL619</f>
        <v>#VALUE!</v>
      </c>
      <c r="CA619" s="173" t="e">
        <f aca="true">INDIRECT( ADDRESS(CELL("строка",BG619)-BW619+BV619,59)) * CI619</f>
        <v>#VALUE!</v>
      </c>
      <c r="CB619" s="174" t="e">
        <f aca="true">INDIRECT( ADDRESS(CELL("строка",BG619)-BW619+BV619,69)) * CL619</f>
        <v>#VALUE!</v>
      </c>
      <c r="CC619" s="175" t="e">
        <f aca="true">INDIRECT( ADDRESS(CELL("строка",BG619)-BW619+BV619,61)) *CI619</f>
        <v>#VALUE!</v>
      </c>
      <c r="CD619" s="176" t="e">
        <f aca="false">BZ619-CA619</f>
        <v>#VALUE!</v>
      </c>
      <c r="CE619" s="187" t="e">
        <f aca="false">CB619-CC619</f>
        <v>#VALUE!</v>
      </c>
      <c r="CI619" s="178" t="n">
        <f aca="false">$CI$7</f>
        <v>0.1</v>
      </c>
      <c r="CL619" s="23" t="n">
        <f aca="false">CL615</f>
        <v>0.25</v>
      </c>
    </row>
    <row r="620" customFormat="false" ht="13.25" hidden="false" customHeight="true" outlineLevel="0" collapsed="false">
      <c r="A620" s="151" t="s">
        <v>715</v>
      </c>
      <c r="B620" s="152" t="n">
        <v>6.4</v>
      </c>
      <c r="C620" s="152" t="n">
        <v>752.2</v>
      </c>
      <c r="D620" s="153" t="n">
        <v>87</v>
      </c>
      <c r="E620" s="154" t="n">
        <v>0</v>
      </c>
      <c r="F620" s="153" t="n">
        <v>0</v>
      </c>
      <c r="G620" s="115" t="n">
        <v>0.9</v>
      </c>
      <c r="H620" s="116" t="n">
        <f aca="false">RANDBETWEEN(80,100)/100</f>
        <v>0.83</v>
      </c>
      <c r="I620" s="117"/>
      <c r="J620" s="118"/>
      <c r="K620" s="119"/>
      <c r="L620" s="118"/>
      <c r="M620" s="179"/>
      <c r="Q620" s="151" t="s">
        <v>715</v>
      </c>
      <c r="R620" s="152" t="n">
        <v>-2.7</v>
      </c>
      <c r="S620" s="152" t="n">
        <v>746.4</v>
      </c>
      <c r="T620" s="153" t="n">
        <v>83</v>
      </c>
      <c r="U620" s="154" t="n">
        <v>0</v>
      </c>
      <c r="V620" s="153" t="n">
        <v>0</v>
      </c>
      <c r="W620" s="115" t="n">
        <v>0.9</v>
      </c>
      <c r="X620" s="116" t="n">
        <f aca="false">RANDBETWEEN(80,100)/100</f>
        <v>0.96</v>
      </c>
      <c r="Y620" s="117"/>
      <c r="Z620" s="118"/>
      <c r="AA620" s="119"/>
      <c r="AB620" s="123"/>
      <c r="AC620" s="124"/>
      <c r="AG620" s="186"/>
      <c r="BO620" s="202"/>
      <c r="BT620" s="82" t="s">
        <v>79</v>
      </c>
      <c r="BU620" s="158"/>
      <c r="BV620" s="140" t="n">
        <f aca="false">QUOTIENT(BW620,$BW$5)</f>
        <v>153</v>
      </c>
      <c r="BW620" s="17" t="n">
        <v>612</v>
      </c>
      <c r="BX620" s="141" t="n">
        <f aca="false">DATE(2023,2,(1-QUOTIENT(BW620,$BW$5)))</f>
        <v>44805</v>
      </c>
      <c r="BY620" s="190" t="s">
        <v>80</v>
      </c>
      <c r="BZ620" s="143" t="e">
        <f aca="true">INDIRECT( ADDRESS(CELL("строка",BG620)-BW620+BV620,68)) * CL620</f>
        <v>#VALUE!</v>
      </c>
      <c r="CA620" s="144" t="e">
        <f aca="true">INDIRECT( ADDRESS(CELL("строка",BG620)-BW620+BV620,59)) *CI620</f>
        <v>#VALUE!</v>
      </c>
      <c r="CB620" s="145" t="e">
        <f aca="true">INDIRECT( ADDRESS(CELL("строка",BG620)-BW620+BV620,69)) * CL620</f>
        <v>#VALUE!</v>
      </c>
      <c r="CC620" s="146" t="e">
        <f aca="true">INDIRECT( ADDRESS(CELL("строка",BG620)-BW620+BV620,61)) *CI620</f>
        <v>#VALUE!</v>
      </c>
      <c r="CD620" s="147" t="e">
        <f aca="false">BZ620-CA620</f>
        <v>#VALUE!</v>
      </c>
      <c r="CE620" s="188" t="e">
        <f aca="false">CB620-CC620</f>
        <v>#VALUE!</v>
      </c>
      <c r="CI620" s="22" t="n">
        <f aca="false">$CI$4</f>
        <v>0.2</v>
      </c>
      <c r="CL620" s="23" t="n">
        <f aca="false">CL616</f>
        <v>0.25</v>
      </c>
    </row>
    <row r="621" customFormat="false" ht="13.25" hidden="false" customHeight="true" outlineLevel="0" collapsed="false">
      <c r="A621" s="151" t="s">
        <v>716</v>
      </c>
      <c r="B621" s="152" t="n">
        <v>6.7</v>
      </c>
      <c r="C621" s="152" t="n">
        <v>753.1</v>
      </c>
      <c r="D621" s="153" t="n">
        <v>82</v>
      </c>
      <c r="E621" s="154" t="s">
        <v>107</v>
      </c>
      <c r="F621" s="153" t="n">
        <v>3</v>
      </c>
      <c r="G621" s="115" t="n">
        <v>0.75</v>
      </c>
      <c r="H621" s="116" t="n">
        <f aca="false">RANDBETWEEN(80,100)/100</f>
        <v>0.87</v>
      </c>
      <c r="I621" s="117"/>
      <c r="J621" s="118"/>
      <c r="K621" s="119"/>
      <c r="L621" s="118"/>
      <c r="M621" s="179"/>
      <c r="Q621" s="151" t="s">
        <v>716</v>
      </c>
      <c r="R621" s="152" t="n">
        <v>-3.8</v>
      </c>
      <c r="S621" s="152" t="n">
        <v>747.1</v>
      </c>
      <c r="T621" s="153" t="n">
        <v>88</v>
      </c>
      <c r="U621" s="154" t="n">
        <v>0</v>
      </c>
      <c r="V621" s="153" t="n">
        <v>0</v>
      </c>
      <c r="W621" s="115" t="n">
        <v>0.9</v>
      </c>
      <c r="X621" s="116" t="n">
        <f aca="false">RANDBETWEEN(80,100)/100</f>
        <v>0.88</v>
      </c>
      <c r="Y621" s="117"/>
      <c r="Z621" s="118"/>
      <c r="AA621" s="119"/>
      <c r="AB621" s="123"/>
      <c r="AC621" s="124"/>
      <c r="AG621" s="186"/>
      <c r="BO621" s="202"/>
      <c r="BT621" s="82"/>
      <c r="BU621" s="158"/>
      <c r="BV621" s="140" t="n">
        <f aca="false">QUOTIENT(BW621,$BW$5)</f>
        <v>153</v>
      </c>
      <c r="BW621" s="17" t="n">
        <v>613</v>
      </c>
      <c r="BX621" s="141"/>
      <c r="BY621" s="191" t="s">
        <v>84</v>
      </c>
      <c r="BZ621" s="160" t="e">
        <f aca="true">INDIRECT( ADDRESS(CELL("строка",BG621)-BW621+BV621,68)) * CL621</f>
        <v>#VALUE!</v>
      </c>
      <c r="CA621" s="161" t="e">
        <f aca="true">INDIRECT( ADDRESS(CELL("строка",BG621)-BW621+BV621,59)) *CI621</f>
        <v>#VALUE!</v>
      </c>
      <c r="CB621" s="162" t="e">
        <f aca="true">INDIRECT( ADDRESS(CELL("строка",BG621)-BW621+BV621,69)) * CL621</f>
        <v>#VALUE!</v>
      </c>
      <c r="CC621" s="163" t="e">
        <f aca="true">INDIRECT( ADDRESS(CELL("строка",BG621)-BW621+BV621,61)) *CI621</f>
        <v>#VALUE!</v>
      </c>
      <c r="CD621" s="164" t="e">
        <f aca="false">BZ621-CA621</f>
        <v>#VALUE!</v>
      </c>
      <c r="CE621" s="189" t="e">
        <f aca="false">CB621-CC621</f>
        <v>#VALUE!</v>
      </c>
      <c r="CI621" s="22" t="n">
        <f aca="false">$CI$5</f>
        <v>0.3</v>
      </c>
      <c r="CL621" s="23" t="n">
        <f aca="false">CL617</f>
        <v>0.25</v>
      </c>
    </row>
    <row r="622" customFormat="false" ht="13.25" hidden="false" customHeight="true" outlineLevel="0" collapsed="false">
      <c r="A622" s="151" t="s">
        <v>717</v>
      </c>
      <c r="B622" s="152" t="n">
        <v>7.7</v>
      </c>
      <c r="C622" s="152" t="n">
        <v>754</v>
      </c>
      <c r="D622" s="153" t="n">
        <v>99</v>
      </c>
      <c r="E622" s="154" t="s">
        <v>107</v>
      </c>
      <c r="F622" s="153" t="n">
        <v>3</v>
      </c>
      <c r="G622" s="115" t="n">
        <v>0.9</v>
      </c>
      <c r="H622" s="116" t="n">
        <f aca="false">RANDBETWEEN(80,100)/100</f>
        <v>0.86</v>
      </c>
      <c r="I622" s="117" t="n">
        <v>0.397303240740741</v>
      </c>
      <c r="J622" s="118" t="n">
        <v>0.397303240740741</v>
      </c>
      <c r="K622" s="119" t="n">
        <f aca="false">(J622 * 24) * $B$3 * $F$3 * (1 - 0.7*AVERAGE(G622:G629)) * AVERAGE(H622:H629)</f>
        <v>6071.4272171875</v>
      </c>
      <c r="L622" s="118" t="n">
        <f aca="false">IF(AVERAGE(F622:F629)&gt; $J$3, $B$4*$F$4*AVERAGE(F622:F629)/$B$5*24*AVERAGE(H622:H629), $B$4*$F$4*AVERAGE(F622:F629)/$B$5*24*AVERAGE(H622:H629) * 0.2)</f>
        <v>3244.5</v>
      </c>
      <c r="M622" s="179" t="n">
        <f aca="false">K622+L622</f>
        <v>9315.9272171875</v>
      </c>
      <c r="Q622" s="151" t="s">
        <v>717</v>
      </c>
      <c r="R622" s="152" t="n">
        <v>-5.2</v>
      </c>
      <c r="S622" s="152" t="n">
        <v>747.7</v>
      </c>
      <c r="T622" s="153" t="n">
        <v>87</v>
      </c>
      <c r="U622" s="154" t="n">
        <v>0</v>
      </c>
      <c r="V622" s="153" t="n">
        <v>0</v>
      </c>
      <c r="W622" s="115" t="n">
        <v>0.75</v>
      </c>
      <c r="X622" s="116" t="n">
        <f aca="false">RANDBETWEEN(80,100)/100</f>
        <v>0.85</v>
      </c>
      <c r="Y622" s="117" t="n">
        <v>0.344409722222222</v>
      </c>
      <c r="Z622" s="118" t="n">
        <v>0.344409722222222</v>
      </c>
      <c r="AA622" s="119" t="n">
        <f aca="false">(Z622 * 24) * $B$3 * $F$3 * (1 - 0.7 * AVERAGE(W622:W629)) * AVERAGE(X622:X629)</f>
        <v>5073.5685</v>
      </c>
      <c r="AB622" s="123" t="n">
        <f aca="false">IF(AVERAGE(V622:V629)&gt; $J$3, $B$4*$F$4*AVERAGE(V622:V629)/$B$5*24*AVERAGE(X622:X629), $B$4*$F$4*AVERAGE(V622:V629)/$B$5*24*AVERAGE(X622:X629) * 0.2)</f>
        <v>864</v>
      </c>
      <c r="AC622" s="124" t="n">
        <f aca="false">AA622+AB622</f>
        <v>5937.5685</v>
      </c>
      <c r="AG622" s="186"/>
      <c r="BO622" s="202"/>
      <c r="BT622" s="82"/>
      <c r="BU622" s="158"/>
      <c r="BV622" s="140" t="n">
        <f aca="false">QUOTIENT(BW622,$BW$5)</f>
        <v>153</v>
      </c>
      <c r="BW622" s="17" t="n">
        <v>614</v>
      </c>
      <c r="BX622" s="141"/>
      <c r="BY622" s="191" t="s">
        <v>58</v>
      </c>
      <c r="BZ622" s="160" t="e">
        <f aca="true">INDIRECT( ADDRESS(CELL("строка",BG622)-BW622+BV622,68)) * CL622</f>
        <v>#VALUE!</v>
      </c>
      <c r="CA622" s="161" t="e">
        <f aca="true">INDIRECT( ADDRESS(CELL("строка",BG622)-BW622+BV622,59)) *CI622</f>
        <v>#VALUE!</v>
      </c>
      <c r="CB622" s="162" t="e">
        <f aca="true">INDIRECT( ADDRESS(CELL("строка",BG622)-BW622+BV622,69)) * CL622</f>
        <v>#VALUE!</v>
      </c>
      <c r="CC622" s="163" t="e">
        <f aca="true">INDIRECT( ADDRESS(CELL("строка",BG622)-BW622+BV622,61)) *CI622</f>
        <v>#VALUE!</v>
      </c>
      <c r="CD622" s="164" t="e">
        <f aca="false">BZ622-CA622</f>
        <v>#VALUE!</v>
      </c>
      <c r="CE622" s="189" t="e">
        <f aca="false">CB622-CC622</f>
        <v>#VALUE!</v>
      </c>
      <c r="CI622" s="22" t="n">
        <f aca="false">$CI$6</f>
        <v>0.4</v>
      </c>
      <c r="CL622" s="23" t="n">
        <f aca="false">CL618</f>
        <v>0.25</v>
      </c>
    </row>
    <row r="623" customFormat="false" ht="13.25" hidden="false" customHeight="true" outlineLevel="0" collapsed="false">
      <c r="A623" s="151" t="s">
        <v>718</v>
      </c>
      <c r="B623" s="152" t="n">
        <v>7.2</v>
      </c>
      <c r="C623" s="152" t="n">
        <v>754.7</v>
      </c>
      <c r="D623" s="153" t="n">
        <v>90</v>
      </c>
      <c r="E623" s="154" t="s">
        <v>78</v>
      </c>
      <c r="F623" s="153" t="n">
        <v>3</v>
      </c>
      <c r="G623" s="115" t="n">
        <v>0.75</v>
      </c>
      <c r="H623" s="116" t="n">
        <f aca="false">RANDBETWEEN(80,100)/100</f>
        <v>0.93</v>
      </c>
      <c r="I623" s="117"/>
      <c r="J623" s="118"/>
      <c r="K623" s="119"/>
      <c r="L623" s="118"/>
      <c r="M623" s="179"/>
      <c r="Q623" s="151" t="s">
        <v>718</v>
      </c>
      <c r="R623" s="152" t="n">
        <v>-5.7</v>
      </c>
      <c r="S623" s="152" t="n">
        <v>748.3</v>
      </c>
      <c r="T623" s="153" t="n">
        <v>85</v>
      </c>
      <c r="U623" s="154" t="n">
        <v>0</v>
      </c>
      <c r="V623" s="153" t="n">
        <v>0</v>
      </c>
      <c r="W623" s="115" t="n">
        <v>0.25</v>
      </c>
      <c r="X623" s="116" t="n">
        <f aca="false">RANDBETWEEN(80,100)/100</f>
        <v>0.98</v>
      </c>
      <c r="Y623" s="117"/>
      <c r="Z623" s="118"/>
      <c r="AA623" s="119"/>
      <c r="AB623" s="123"/>
      <c r="AC623" s="124"/>
      <c r="AG623" s="186"/>
      <c r="BO623" s="202"/>
      <c r="BT623" s="82" t="e">
        <f aca="false">IF(SUM(CD620:CD623) &gt; 0,0,(SUM(CD620:CD623))/(-$BM$10*1000))</f>
        <v>#VALUE!</v>
      </c>
      <c r="BU623" s="158" t="e">
        <f aca="false">IF(SUM(CE620:CE623) &gt; 0,0,(SUM(CE620:CE623))/(-$BM$10*1000))</f>
        <v>#VALUE!</v>
      </c>
      <c r="BV623" s="140" t="n">
        <f aca="false">QUOTIENT(BW623,$BW$5)</f>
        <v>153</v>
      </c>
      <c r="BW623" s="17" t="n">
        <v>615</v>
      </c>
      <c r="BX623" s="141"/>
      <c r="BY623" s="192" t="s">
        <v>75</v>
      </c>
      <c r="BZ623" s="172" t="e">
        <f aca="true">INDIRECT( ADDRESS(CELL("строка",BG623)-BW623+BV623,68)) * CL623</f>
        <v>#VALUE!</v>
      </c>
      <c r="CA623" s="173" t="e">
        <f aca="true">INDIRECT( ADDRESS(CELL("строка",BG623)-BW623+BV623,59)) * CI623</f>
        <v>#VALUE!</v>
      </c>
      <c r="CB623" s="174" t="e">
        <f aca="true">INDIRECT( ADDRESS(CELL("строка",BG623)-BW623+BV623,69)) * CL623</f>
        <v>#VALUE!</v>
      </c>
      <c r="CC623" s="175" t="e">
        <f aca="true">INDIRECT( ADDRESS(CELL("строка",BG623)-BW623+BV623,61)) *CI623</f>
        <v>#VALUE!</v>
      </c>
      <c r="CD623" s="176" t="e">
        <f aca="false">BZ623-CA623</f>
        <v>#VALUE!</v>
      </c>
      <c r="CE623" s="187" t="e">
        <f aca="false">CB623-CC623</f>
        <v>#VALUE!</v>
      </c>
      <c r="CI623" s="178" t="n">
        <f aca="false">$CI$7</f>
        <v>0.1</v>
      </c>
      <c r="CL623" s="23" t="n">
        <f aca="false">CL619</f>
        <v>0.25</v>
      </c>
    </row>
    <row r="624" customFormat="false" ht="13.25" hidden="false" customHeight="true" outlineLevel="0" collapsed="false">
      <c r="A624" s="151" t="s">
        <v>719</v>
      </c>
      <c r="B624" s="152" t="n">
        <v>10.7</v>
      </c>
      <c r="C624" s="152" t="n">
        <v>755.3</v>
      </c>
      <c r="D624" s="153" t="n">
        <v>76</v>
      </c>
      <c r="E624" s="154" t="s">
        <v>78</v>
      </c>
      <c r="F624" s="153" t="n">
        <v>6</v>
      </c>
      <c r="G624" s="115" t="n">
        <v>0.9</v>
      </c>
      <c r="H624" s="116" t="n">
        <f aca="false">RANDBETWEEN(80,100)/100</f>
        <v>0.93</v>
      </c>
      <c r="I624" s="117"/>
      <c r="J624" s="118"/>
      <c r="K624" s="119"/>
      <c r="L624" s="118"/>
      <c r="M624" s="179"/>
      <c r="Q624" s="151" t="s">
        <v>719</v>
      </c>
      <c r="R624" s="152" t="n">
        <v>-1.6</v>
      </c>
      <c r="S624" s="152" t="n">
        <v>748</v>
      </c>
      <c r="T624" s="153" t="n">
        <v>64</v>
      </c>
      <c r="U624" s="154" t="s">
        <v>83</v>
      </c>
      <c r="V624" s="153" t="n">
        <v>1</v>
      </c>
      <c r="W624" s="182" t="s">
        <v>110</v>
      </c>
      <c r="X624" s="116" t="n">
        <f aca="false">RANDBETWEEN(80,100)/100</f>
        <v>0.88</v>
      </c>
      <c r="Y624" s="117"/>
      <c r="Z624" s="118"/>
      <c r="AA624" s="119"/>
      <c r="AB624" s="123"/>
      <c r="AC624" s="124"/>
      <c r="AG624" s="186"/>
      <c r="BO624" s="202"/>
      <c r="BT624" s="82" t="s">
        <v>79</v>
      </c>
      <c r="BU624" s="158"/>
      <c r="BV624" s="140" t="n">
        <f aca="false">QUOTIENT(BW624,$BW$5)</f>
        <v>154</v>
      </c>
      <c r="BW624" s="17" t="n">
        <v>616</v>
      </c>
      <c r="BX624" s="141" t="n">
        <f aca="false">DATE(2023,2,(1-QUOTIENT(BW624,$BW$5)))</f>
        <v>44804</v>
      </c>
      <c r="BY624" s="190" t="s">
        <v>80</v>
      </c>
      <c r="BZ624" s="143" t="e">
        <f aca="true">INDIRECT( ADDRESS(CELL("строка",BG624)-BW624+BV624,68)) * CL624</f>
        <v>#VALUE!</v>
      </c>
      <c r="CA624" s="144" t="e">
        <f aca="true">INDIRECT( ADDRESS(CELL("строка",BG624)-BW624+BV624,59)) *CI624</f>
        <v>#VALUE!</v>
      </c>
      <c r="CB624" s="145" t="e">
        <f aca="true">INDIRECT( ADDRESS(CELL("строка",BG624)-BW624+BV624,69)) * CL624</f>
        <v>#VALUE!</v>
      </c>
      <c r="CC624" s="146" t="e">
        <f aca="true">INDIRECT( ADDRESS(CELL("строка",BG624)-BW624+BV624,61)) *CI624</f>
        <v>#VALUE!</v>
      </c>
      <c r="CD624" s="147" t="e">
        <f aca="false">BZ624-CA624</f>
        <v>#VALUE!</v>
      </c>
      <c r="CE624" s="188" t="e">
        <f aca="false">CB624-CC624</f>
        <v>#VALUE!</v>
      </c>
      <c r="CI624" s="22" t="n">
        <f aca="false">$CI$4</f>
        <v>0.2</v>
      </c>
      <c r="CL624" s="23" t="n">
        <f aca="false">CL620</f>
        <v>0.25</v>
      </c>
    </row>
    <row r="625" customFormat="false" ht="13.25" hidden="false" customHeight="true" outlineLevel="0" collapsed="false">
      <c r="A625" s="151" t="s">
        <v>720</v>
      </c>
      <c r="B625" s="152" t="n">
        <v>8.7</v>
      </c>
      <c r="C625" s="152" t="n">
        <v>756.7</v>
      </c>
      <c r="D625" s="153" t="n">
        <v>76</v>
      </c>
      <c r="E625" s="154" t="s">
        <v>78</v>
      </c>
      <c r="F625" s="153" t="n">
        <v>3</v>
      </c>
      <c r="G625" s="115" t="n">
        <v>0.9</v>
      </c>
      <c r="H625" s="116" t="n">
        <f aca="false">RANDBETWEEN(80,100)/100</f>
        <v>0.8</v>
      </c>
      <c r="I625" s="117"/>
      <c r="J625" s="118"/>
      <c r="K625" s="119"/>
      <c r="L625" s="118"/>
      <c r="M625" s="179"/>
      <c r="Q625" s="151" t="s">
        <v>720</v>
      </c>
      <c r="R625" s="152" t="n">
        <v>-2.9</v>
      </c>
      <c r="S625" s="152" t="n">
        <v>748.1</v>
      </c>
      <c r="T625" s="153" t="n">
        <v>74</v>
      </c>
      <c r="U625" s="154" t="s">
        <v>83</v>
      </c>
      <c r="V625" s="153" t="n">
        <v>1</v>
      </c>
      <c r="W625" s="115" t="n">
        <v>0</v>
      </c>
      <c r="X625" s="116" t="n">
        <f aca="false">RANDBETWEEN(80,100)/100</f>
        <v>0.88</v>
      </c>
      <c r="Y625" s="117"/>
      <c r="Z625" s="118"/>
      <c r="AA625" s="119"/>
      <c r="AB625" s="123"/>
      <c r="AC625" s="124"/>
      <c r="AG625" s="186"/>
      <c r="BO625" s="202"/>
      <c r="BT625" s="82"/>
      <c r="BU625" s="158"/>
      <c r="BV625" s="140" t="n">
        <f aca="false">QUOTIENT(BW625,$BW$5)</f>
        <v>154</v>
      </c>
      <c r="BW625" s="17" t="n">
        <v>617</v>
      </c>
      <c r="BX625" s="141"/>
      <c r="BY625" s="191" t="s">
        <v>84</v>
      </c>
      <c r="BZ625" s="160" t="e">
        <f aca="true">INDIRECT( ADDRESS(CELL("строка",BG625)-BW625+BV625,68)) * CL625</f>
        <v>#VALUE!</v>
      </c>
      <c r="CA625" s="161" t="e">
        <f aca="true">INDIRECT( ADDRESS(CELL("строка",BG625)-BW625+BV625,59)) *CI625</f>
        <v>#VALUE!</v>
      </c>
      <c r="CB625" s="162" t="e">
        <f aca="true">INDIRECT( ADDRESS(CELL("строка",BG625)-BW625+BV625,69)) * CL625</f>
        <v>#VALUE!</v>
      </c>
      <c r="CC625" s="163" t="e">
        <f aca="true">INDIRECT( ADDRESS(CELL("строка",BG625)-BW625+BV625,61)) *CI625</f>
        <v>#VALUE!</v>
      </c>
      <c r="CD625" s="164" t="e">
        <f aca="false">BZ625-CA625</f>
        <v>#VALUE!</v>
      </c>
      <c r="CE625" s="189" t="e">
        <f aca="false">CB625-CC625</f>
        <v>#VALUE!</v>
      </c>
      <c r="CI625" s="22" t="n">
        <f aca="false">$CI$5</f>
        <v>0.3</v>
      </c>
      <c r="CL625" s="23" t="n">
        <f aca="false">CL621</f>
        <v>0.25</v>
      </c>
    </row>
    <row r="626" customFormat="false" ht="13.25" hidden="false" customHeight="true" outlineLevel="0" collapsed="false">
      <c r="A626" s="151" t="s">
        <v>721</v>
      </c>
      <c r="B626" s="152" t="n">
        <v>0.5</v>
      </c>
      <c r="C626" s="152" t="n">
        <v>758.1</v>
      </c>
      <c r="D626" s="153" t="n">
        <v>100</v>
      </c>
      <c r="E626" s="154" t="s">
        <v>83</v>
      </c>
      <c r="F626" s="153" t="n">
        <v>1.5</v>
      </c>
      <c r="G626" s="115" t="n">
        <v>0.9</v>
      </c>
      <c r="H626" s="116" t="n">
        <f aca="false">RANDBETWEEN(80,100)/100</f>
        <v>0.84</v>
      </c>
      <c r="I626" s="117"/>
      <c r="J626" s="118"/>
      <c r="K626" s="119"/>
      <c r="L626" s="118"/>
      <c r="M626" s="179"/>
      <c r="Q626" s="151" t="s">
        <v>721</v>
      </c>
      <c r="R626" s="152" t="n">
        <v>-5.3</v>
      </c>
      <c r="S626" s="152" t="n">
        <v>747.9</v>
      </c>
      <c r="T626" s="153" t="n">
        <v>86</v>
      </c>
      <c r="U626" s="154" t="s">
        <v>107</v>
      </c>
      <c r="V626" s="153" t="n">
        <v>1</v>
      </c>
      <c r="W626" s="182" t="s">
        <v>185</v>
      </c>
      <c r="X626" s="116" t="n">
        <f aca="false">RANDBETWEEN(80,100)/100</f>
        <v>0.99</v>
      </c>
      <c r="Y626" s="117"/>
      <c r="Z626" s="118"/>
      <c r="AA626" s="119"/>
      <c r="AB626" s="123"/>
      <c r="AC626" s="124"/>
      <c r="AG626" s="186"/>
      <c r="BO626" s="202"/>
      <c r="BT626" s="82"/>
      <c r="BU626" s="158"/>
      <c r="BV626" s="140" t="n">
        <f aca="false">QUOTIENT(BW626,$BW$5)</f>
        <v>154</v>
      </c>
      <c r="BW626" s="17" t="n">
        <v>618</v>
      </c>
      <c r="BX626" s="141"/>
      <c r="BY626" s="191" t="s">
        <v>58</v>
      </c>
      <c r="BZ626" s="160" t="e">
        <f aca="true">INDIRECT( ADDRESS(CELL("строка",BG626)-BW626+BV626,68)) * CL626</f>
        <v>#VALUE!</v>
      </c>
      <c r="CA626" s="161" t="e">
        <f aca="true">INDIRECT( ADDRESS(CELL("строка",BG626)-BW626+BV626,59)) *CI626</f>
        <v>#VALUE!</v>
      </c>
      <c r="CB626" s="162" t="e">
        <f aca="true">INDIRECT( ADDRESS(CELL("строка",BG626)-BW626+BV626,69)) * CL626</f>
        <v>#VALUE!</v>
      </c>
      <c r="CC626" s="163" t="e">
        <f aca="true">INDIRECT( ADDRESS(CELL("строка",BG626)-BW626+BV626,61)) *CI626</f>
        <v>#VALUE!</v>
      </c>
      <c r="CD626" s="164" t="e">
        <f aca="false">BZ626-CA626</f>
        <v>#VALUE!</v>
      </c>
      <c r="CE626" s="189" t="e">
        <f aca="false">CB626-CC626</f>
        <v>#VALUE!</v>
      </c>
      <c r="CI626" s="22" t="n">
        <f aca="false">$CI$6</f>
        <v>0.4</v>
      </c>
      <c r="CL626" s="23" t="n">
        <f aca="false">CL622</f>
        <v>0.25</v>
      </c>
    </row>
    <row r="627" customFormat="false" ht="13.25" hidden="false" customHeight="true" outlineLevel="0" collapsed="false">
      <c r="A627" s="151" t="s">
        <v>722</v>
      </c>
      <c r="B627" s="152" t="n">
        <v>-1.6</v>
      </c>
      <c r="C627" s="152" t="n">
        <v>758.5</v>
      </c>
      <c r="D627" s="153" t="n">
        <v>100</v>
      </c>
      <c r="E627" s="154" t="s">
        <v>83</v>
      </c>
      <c r="F627" s="153" t="n">
        <v>3</v>
      </c>
      <c r="G627" s="115" t="n">
        <v>0.05</v>
      </c>
      <c r="H627" s="116" t="n">
        <f aca="false">RANDBETWEEN(80,100)/100</f>
        <v>0.92</v>
      </c>
      <c r="I627" s="117"/>
      <c r="J627" s="118"/>
      <c r="K627" s="119"/>
      <c r="L627" s="118"/>
      <c r="M627" s="179"/>
      <c r="Q627" s="151" t="s">
        <v>722</v>
      </c>
      <c r="R627" s="152" t="n">
        <v>-4</v>
      </c>
      <c r="S627" s="152" t="n">
        <v>747.1</v>
      </c>
      <c r="T627" s="153" t="n">
        <v>86</v>
      </c>
      <c r="U627" s="154" t="s">
        <v>83</v>
      </c>
      <c r="V627" s="153" t="n">
        <v>1</v>
      </c>
      <c r="W627" s="115" t="n">
        <v>0.9</v>
      </c>
      <c r="X627" s="116" t="n">
        <f aca="false">RANDBETWEEN(80,100)/100</f>
        <v>0.92</v>
      </c>
      <c r="Y627" s="117"/>
      <c r="Z627" s="118"/>
      <c r="AA627" s="119"/>
      <c r="AB627" s="123"/>
      <c r="AC627" s="124"/>
      <c r="AG627" s="186"/>
      <c r="BO627" s="202"/>
      <c r="BT627" s="82" t="e">
        <f aca="false">IF(SUM(CD624:CD627) &gt; 0,0,(SUM(CD624:CD627))/(-$BM$10*1000))</f>
        <v>#VALUE!</v>
      </c>
      <c r="BU627" s="158" t="e">
        <f aca="false">IF(SUM(CE624:CE627) &gt; 0,0,(SUM(CE624:CE627))/(-$BM$10*1000))</f>
        <v>#VALUE!</v>
      </c>
      <c r="BV627" s="140" t="n">
        <f aca="false">QUOTIENT(BW627,$BW$5)</f>
        <v>154</v>
      </c>
      <c r="BW627" s="17" t="n">
        <v>619</v>
      </c>
      <c r="BX627" s="141"/>
      <c r="BY627" s="192" t="s">
        <v>75</v>
      </c>
      <c r="BZ627" s="172" t="e">
        <f aca="true">INDIRECT( ADDRESS(CELL("строка",BG627)-BW627+BV627,68)) * CL627</f>
        <v>#VALUE!</v>
      </c>
      <c r="CA627" s="173" t="e">
        <f aca="true">INDIRECT( ADDRESS(CELL("строка",BG627)-BW627+BV627,59)) * CI627</f>
        <v>#VALUE!</v>
      </c>
      <c r="CB627" s="174" t="e">
        <f aca="true">INDIRECT( ADDRESS(CELL("строка",BG627)-BW627+BV627,69)) * CL627</f>
        <v>#VALUE!</v>
      </c>
      <c r="CC627" s="175" t="e">
        <f aca="true">INDIRECT( ADDRESS(CELL("строка",BG627)-BW627+BV627,61)) *CI627</f>
        <v>#VALUE!</v>
      </c>
      <c r="CD627" s="176" t="e">
        <f aca="false">BZ627-CA627</f>
        <v>#VALUE!</v>
      </c>
      <c r="CE627" s="187" t="e">
        <f aca="false">CB627-CC627</f>
        <v>#VALUE!</v>
      </c>
      <c r="CI627" s="178" t="n">
        <f aca="false">$CI$7</f>
        <v>0.1</v>
      </c>
      <c r="CL627" s="23" t="n">
        <f aca="false">CL623</f>
        <v>0.25</v>
      </c>
    </row>
    <row r="628" customFormat="false" ht="13.25" hidden="false" customHeight="true" outlineLevel="0" collapsed="false">
      <c r="A628" s="151" t="s">
        <v>723</v>
      </c>
      <c r="B628" s="152" t="n">
        <v>-1</v>
      </c>
      <c r="C628" s="152" t="n">
        <v>759.5</v>
      </c>
      <c r="D628" s="153" t="n">
        <v>100</v>
      </c>
      <c r="E628" s="154" t="n">
        <v>0</v>
      </c>
      <c r="F628" s="153" t="n">
        <v>0</v>
      </c>
      <c r="G628" s="115" t="n">
        <v>0.15</v>
      </c>
      <c r="H628" s="116" t="n">
        <f aca="false">RANDBETWEEN(80,100)/100</f>
        <v>1</v>
      </c>
      <c r="I628" s="117"/>
      <c r="J628" s="118"/>
      <c r="K628" s="119"/>
      <c r="L628" s="118"/>
      <c r="M628" s="179"/>
      <c r="Q628" s="151" t="s">
        <v>723</v>
      </c>
      <c r="R628" s="152" t="n">
        <v>-2.8</v>
      </c>
      <c r="S628" s="152" t="n">
        <v>746.8</v>
      </c>
      <c r="T628" s="153" t="n">
        <v>90</v>
      </c>
      <c r="U628" s="154" t="s">
        <v>83</v>
      </c>
      <c r="V628" s="153" t="n">
        <v>1</v>
      </c>
      <c r="W628" s="115" t="n">
        <v>0.9</v>
      </c>
      <c r="X628" s="116" t="n">
        <f aca="false">RANDBETWEEN(80,100)/100</f>
        <v>0.89</v>
      </c>
      <c r="Y628" s="117"/>
      <c r="Z628" s="118"/>
      <c r="AA628" s="119"/>
      <c r="AB628" s="123"/>
      <c r="AC628" s="124"/>
      <c r="AG628" s="186"/>
      <c r="BO628" s="202"/>
      <c r="BT628" s="82" t="s">
        <v>79</v>
      </c>
      <c r="BU628" s="158"/>
      <c r="BV628" s="140" t="n">
        <f aca="false">QUOTIENT(BW628,$BW$5)</f>
        <v>155</v>
      </c>
      <c r="BW628" s="17" t="n">
        <v>620</v>
      </c>
      <c r="BX628" s="141" t="n">
        <f aca="false">DATE(2023,2,(1-QUOTIENT(BW628,$BW$5)))</f>
        <v>44803</v>
      </c>
      <c r="BY628" s="190" t="s">
        <v>80</v>
      </c>
      <c r="BZ628" s="143" t="e">
        <f aca="true">INDIRECT( ADDRESS(CELL("строка",BG628)-BW628+BV628,68)) * CL628</f>
        <v>#VALUE!</v>
      </c>
      <c r="CA628" s="144" t="e">
        <f aca="true">INDIRECT( ADDRESS(CELL("строка",BG628)-BW628+BV628,59)) *CI628</f>
        <v>#VALUE!</v>
      </c>
      <c r="CB628" s="145" t="e">
        <f aca="true">INDIRECT( ADDRESS(CELL("строка",BG628)-BW628+BV628,69)) * CL628</f>
        <v>#VALUE!</v>
      </c>
      <c r="CC628" s="146" t="e">
        <f aca="true">INDIRECT( ADDRESS(CELL("строка",BG628)-BW628+BV628,61)) *CI628</f>
        <v>#VALUE!</v>
      </c>
      <c r="CD628" s="147" t="e">
        <f aca="false">BZ628-CA628</f>
        <v>#VALUE!</v>
      </c>
      <c r="CE628" s="188" t="e">
        <f aca="false">CB628-CC628</f>
        <v>#VALUE!</v>
      </c>
      <c r="CI628" s="22" t="n">
        <f aca="false">$CI$4</f>
        <v>0.2</v>
      </c>
      <c r="CL628" s="23" t="n">
        <f aca="false">CL624</f>
        <v>0.25</v>
      </c>
    </row>
    <row r="629" customFormat="false" ht="13.25" hidden="false" customHeight="true" outlineLevel="0" collapsed="false">
      <c r="A629" s="151" t="s">
        <v>724</v>
      </c>
      <c r="B629" s="152" t="n">
        <v>0</v>
      </c>
      <c r="C629" s="152" t="n">
        <v>760.9</v>
      </c>
      <c r="D629" s="153" t="n">
        <v>89</v>
      </c>
      <c r="E629" s="154" t="s">
        <v>83</v>
      </c>
      <c r="F629" s="153" t="n">
        <v>3</v>
      </c>
      <c r="G629" s="115" t="n">
        <v>0.15</v>
      </c>
      <c r="H629" s="116" t="n">
        <f aca="false">RANDBETWEEN(80,100)/100</f>
        <v>0.93</v>
      </c>
      <c r="I629" s="117"/>
      <c r="J629" s="118"/>
      <c r="K629" s="119"/>
      <c r="L629" s="118"/>
      <c r="M629" s="179"/>
      <c r="Q629" s="151" t="s">
        <v>724</v>
      </c>
      <c r="R629" s="152" t="n">
        <v>-2.5</v>
      </c>
      <c r="S629" s="152" t="n">
        <v>747</v>
      </c>
      <c r="T629" s="153" t="n">
        <v>92</v>
      </c>
      <c r="U629" s="154" t="s">
        <v>107</v>
      </c>
      <c r="V629" s="153" t="n">
        <v>1</v>
      </c>
      <c r="W629" s="115" t="n">
        <v>0.9</v>
      </c>
      <c r="X629" s="116" t="n">
        <f aca="false">RANDBETWEEN(80,100)/100</f>
        <v>0.81</v>
      </c>
      <c r="Y629" s="117"/>
      <c r="Z629" s="118"/>
      <c r="AA629" s="119"/>
      <c r="AB629" s="123"/>
      <c r="AC629" s="124"/>
      <c r="AG629" s="186"/>
      <c r="BO629" s="202"/>
      <c r="BT629" s="82"/>
      <c r="BU629" s="158"/>
      <c r="BV629" s="140" t="n">
        <f aca="false">QUOTIENT(BW629,$BW$5)</f>
        <v>155</v>
      </c>
      <c r="BW629" s="17" t="n">
        <v>621</v>
      </c>
      <c r="BX629" s="141"/>
      <c r="BY629" s="191" t="s">
        <v>84</v>
      </c>
      <c r="BZ629" s="160" t="e">
        <f aca="true">INDIRECT( ADDRESS(CELL("строка",BG629)-BW629+BV629,68)) * CL629</f>
        <v>#VALUE!</v>
      </c>
      <c r="CA629" s="161" t="e">
        <f aca="true">INDIRECT( ADDRESS(CELL("строка",BG629)-BW629+BV629,59)) *CI629</f>
        <v>#VALUE!</v>
      </c>
      <c r="CB629" s="162" t="e">
        <f aca="true">INDIRECT( ADDRESS(CELL("строка",BG629)-BW629+BV629,69)) * CL629</f>
        <v>#VALUE!</v>
      </c>
      <c r="CC629" s="163" t="e">
        <f aca="true">INDIRECT( ADDRESS(CELL("строка",BG629)-BW629+BV629,61)) *CI629</f>
        <v>#VALUE!</v>
      </c>
      <c r="CD629" s="164" t="e">
        <f aca="false">BZ629-CA629</f>
        <v>#VALUE!</v>
      </c>
      <c r="CE629" s="189" t="e">
        <f aca="false">CB629-CC629</f>
        <v>#VALUE!</v>
      </c>
      <c r="CI629" s="22" t="n">
        <f aca="false">$CI$5</f>
        <v>0.3</v>
      </c>
      <c r="CL629" s="23" t="n">
        <f aca="false">CL625</f>
        <v>0.25</v>
      </c>
    </row>
    <row r="630" customFormat="false" ht="13.25" hidden="false" customHeight="true" outlineLevel="0" collapsed="false">
      <c r="A630" s="151" t="s">
        <v>725</v>
      </c>
      <c r="B630" s="152" t="n">
        <v>0.8</v>
      </c>
      <c r="C630" s="152" t="n">
        <v>762.3</v>
      </c>
      <c r="D630" s="153" t="n">
        <v>85</v>
      </c>
      <c r="E630" s="154" t="s">
        <v>78</v>
      </c>
      <c r="F630" s="153" t="n">
        <v>3</v>
      </c>
      <c r="G630" s="115" t="n">
        <v>0.15</v>
      </c>
      <c r="H630" s="116" t="n">
        <f aca="false">RANDBETWEEN(80,100)/100</f>
        <v>0.95</v>
      </c>
      <c r="I630" s="117" t="n">
        <v>0.398946759259259</v>
      </c>
      <c r="J630" s="118" t="n">
        <v>0.398946759259259</v>
      </c>
      <c r="K630" s="119" t="n">
        <f aca="false">(J630 * 24) * $B$3 * $F$3 * (1 - 0.7*AVERAGE(G630:G637)) * AVERAGE(H630:H637)</f>
        <v>8476.97732734375</v>
      </c>
      <c r="L630" s="118" t="n">
        <f aca="false">IF(AVERAGE(F630:F637)&gt; $J$3, $B$4*$F$4*AVERAGE(F630:F637)/$B$5*24*AVERAGE(H630:H637), $B$4*$F$4*AVERAGE(F630:F637)/$B$5*24*AVERAGE(H630:H637) * 0.2)</f>
        <v>2399.1</v>
      </c>
      <c r="M630" s="179" t="n">
        <f aca="false">K630+L630</f>
        <v>10876.0773273438</v>
      </c>
      <c r="Q630" s="151" t="s">
        <v>725</v>
      </c>
      <c r="R630" s="152" t="n">
        <v>-2.2</v>
      </c>
      <c r="S630" s="152" t="n">
        <v>747.5</v>
      </c>
      <c r="T630" s="153" t="n">
        <v>94</v>
      </c>
      <c r="U630" s="154" t="s">
        <v>78</v>
      </c>
      <c r="V630" s="153" t="n">
        <v>1</v>
      </c>
      <c r="W630" s="115" t="n">
        <v>0.9</v>
      </c>
      <c r="X630" s="116" t="n">
        <f aca="false">RANDBETWEEN(80,100)/100</f>
        <v>0.82</v>
      </c>
      <c r="Y630" s="117" t="n">
        <v>0.347002314814815</v>
      </c>
      <c r="Z630" s="118" t="n">
        <v>0.347002314814815</v>
      </c>
      <c r="AA630" s="119" t="n">
        <f aca="false">(Z630 * 24) * $B$3 * $F$3 * (1 - 0.7 * AVERAGE(W630:W637)) * AVERAGE(X630:X637)</f>
        <v>3242.8667578125</v>
      </c>
      <c r="AB630" s="123" t="n">
        <f aca="false">IF(AVERAGE(V630:V637)&gt; $J$3, $B$4*$F$4*AVERAGE(V630:V637)/$B$5*24*AVERAGE(X630:X637), $B$4*$F$4*AVERAGE(V630:V637)/$B$5*24*AVERAGE(X630:X637) * 0.2)</f>
        <v>1278</v>
      </c>
      <c r="AC630" s="124" t="n">
        <f aca="false">AA630+AB630</f>
        <v>4520.8667578125</v>
      </c>
      <c r="AG630" s="186"/>
      <c r="BO630" s="202"/>
      <c r="BT630" s="82"/>
      <c r="BU630" s="158"/>
      <c r="BV630" s="140" t="n">
        <f aca="false">QUOTIENT(BW630,$BW$5)</f>
        <v>155</v>
      </c>
      <c r="BW630" s="17" t="n">
        <v>622</v>
      </c>
      <c r="BX630" s="141"/>
      <c r="BY630" s="191" t="s">
        <v>58</v>
      </c>
      <c r="BZ630" s="160" t="e">
        <f aca="true">INDIRECT( ADDRESS(CELL("строка",BG630)-BW630+BV630,68)) * CL630</f>
        <v>#VALUE!</v>
      </c>
      <c r="CA630" s="161" t="e">
        <f aca="true">INDIRECT( ADDRESS(CELL("строка",BG630)-BW630+BV630,59)) *CI630</f>
        <v>#VALUE!</v>
      </c>
      <c r="CB630" s="162" t="e">
        <f aca="true">INDIRECT( ADDRESS(CELL("строка",BG630)-BW630+BV630,69)) * CL630</f>
        <v>#VALUE!</v>
      </c>
      <c r="CC630" s="163" t="e">
        <f aca="true">INDIRECT( ADDRESS(CELL("строка",BG630)-BW630+BV630,61)) *CI630</f>
        <v>#VALUE!</v>
      </c>
      <c r="CD630" s="164" t="e">
        <f aca="false">BZ630-CA630</f>
        <v>#VALUE!</v>
      </c>
      <c r="CE630" s="189" t="e">
        <f aca="false">CB630-CC630</f>
        <v>#VALUE!</v>
      </c>
      <c r="CI630" s="22" t="n">
        <f aca="false">$CI$6</f>
        <v>0.4</v>
      </c>
      <c r="CL630" s="23" t="n">
        <f aca="false">CL626</f>
        <v>0.25</v>
      </c>
    </row>
    <row r="631" customFormat="false" ht="13.25" hidden="false" customHeight="true" outlineLevel="0" collapsed="false">
      <c r="A631" s="151" t="s">
        <v>726</v>
      </c>
      <c r="B631" s="152" t="n">
        <v>3.6</v>
      </c>
      <c r="C631" s="152" t="n">
        <v>763.7</v>
      </c>
      <c r="D631" s="153" t="n">
        <v>81</v>
      </c>
      <c r="E631" s="154" t="s">
        <v>83</v>
      </c>
      <c r="F631" s="153" t="n">
        <v>3</v>
      </c>
      <c r="G631" s="115" t="n">
        <v>0.15</v>
      </c>
      <c r="H631" s="116" t="n">
        <f aca="false">RANDBETWEEN(80,100)/100</f>
        <v>0.8</v>
      </c>
      <c r="I631" s="117"/>
      <c r="J631" s="118"/>
      <c r="K631" s="119"/>
      <c r="L631" s="118"/>
      <c r="M631" s="179"/>
      <c r="Q631" s="151" t="s">
        <v>726</v>
      </c>
      <c r="R631" s="152" t="n">
        <v>-2</v>
      </c>
      <c r="S631" s="152" t="n">
        <v>748.5</v>
      </c>
      <c r="T631" s="153" t="n">
        <v>92</v>
      </c>
      <c r="U631" s="154" t="s">
        <v>78</v>
      </c>
      <c r="V631" s="153" t="n">
        <v>1</v>
      </c>
      <c r="W631" s="115" t="n">
        <v>0.9</v>
      </c>
      <c r="X631" s="116" t="n">
        <f aca="false">RANDBETWEEN(80,100)/100</f>
        <v>0.99</v>
      </c>
      <c r="Y631" s="117"/>
      <c r="Z631" s="118"/>
      <c r="AA631" s="119"/>
      <c r="AB631" s="123"/>
      <c r="AC631" s="124"/>
      <c r="AG631" s="186"/>
      <c r="BO631" s="202"/>
      <c r="BT631" s="82" t="e">
        <f aca="false">IF(SUM(CD628:CD631) &gt; 0,0,(SUM(CD628:CD631))/(-$BM$10*1000))</f>
        <v>#VALUE!</v>
      </c>
      <c r="BU631" s="158" t="e">
        <f aca="false">IF(SUM(CE628:CE631) &gt; 0,0,(SUM(CE628:CE631))/(-$BM$10*1000))</f>
        <v>#VALUE!</v>
      </c>
      <c r="BV631" s="140" t="n">
        <f aca="false">QUOTIENT(BW631,$BW$5)</f>
        <v>155</v>
      </c>
      <c r="BW631" s="17" t="n">
        <v>623</v>
      </c>
      <c r="BX631" s="141"/>
      <c r="BY631" s="192" t="s">
        <v>75</v>
      </c>
      <c r="BZ631" s="172" t="e">
        <f aca="true">INDIRECT( ADDRESS(CELL("строка",BG631)-BW631+BV631,68)) * CL631</f>
        <v>#VALUE!</v>
      </c>
      <c r="CA631" s="173" t="e">
        <f aca="true">INDIRECT( ADDRESS(CELL("строка",BG631)-BW631+BV631,59)) * CI631</f>
        <v>#VALUE!</v>
      </c>
      <c r="CB631" s="174" t="e">
        <f aca="true">INDIRECT( ADDRESS(CELL("строка",BG631)-BW631+BV631,69)) * CL631</f>
        <v>#VALUE!</v>
      </c>
      <c r="CC631" s="175" t="e">
        <f aca="true">INDIRECT( ADDRESS(CELL("строка",BG631)-BW631+BV631,61)) *CI631</f>
        <v>#VALUE!</v>
      </c>
      <c r="CD631" s="176" t="e">
        <f aca="false">BZ631-CA631</f>
        <v>#VALUE!</v>
      </c>
      <c r="CE631" s="187" t="e">
        <f aca="false">CB631-CC631</f>
        <v>#VALUE!</v>
      </c>
      <c r="CI631" s="178" t="n">
        <f aca="false">$CI$7</f>
        <v>0.1</v>
      </c>
      <c r="CL631" s="23" t="n">
        <f aca="false">CL627</f>
        <v>0.25</v>
      </c>
    </row>
    <row r="632" customFormat="false" ht="13.25" hidden="false" customHeight="true" outlineLevel="0" collapsed="false">
      <c r="A632" s="151" t="s">
        <v>727</v>
      </c>
      <c r="B632" s="152" t="n">
        <v>8.4</v>
      </c>
      <c r="C632" s="152" t="n">
        <v>764.6</v>
      </c>
      <c r="D632" s="153" t="n">
        <v>58</v>
      </c>
      <c r="E632" s="154" t="s">
        <v>107</v>
      </c>
      <c r="F632" s="153" t="n">
        <v>4.5</v>
      </c>
      <c r="G632" s="115" t="n">
        <v>0.15</v>
      </c>
      <c r="H632" s="116" t="n">
        <f aca="false">RANDBETWEEN(80,100)/100</f>
        <v>0.88</v>
      </c>
      <c r="I632" s="117"/>
      <c r="J632" s="118"/>
      <c r="K632" s="119"/>
      <c r="L632" s="118"/>
      <c r="M632" s="179"/>
      <c r="Q632" s="151" t="s">
        <v>727</v>
      </c>
      <c r="R632" s="152" t="n">
        <v>-0.6</v>
      </c>
      <c r="S632" s="152" t="n">
        <v>749.7</v>
      </c>
      <c r="T632" s="153" t="n">
        <v>67</v>
      </c>
      <c r="U632" s="154" t="s">
        <v>91</v>
      </c>
      <c r="V632" s="153" t="n">
        <v>1</v>
      </c>
      <c r="W632" s="115" t="n">
        <v>0.9</v>
      </c>
      <c r="X632" s="116" t="n">
        <f aca="false">RANDBETWEEN(80,100)/100</f>
        <v>0.92</v>
      </c>
      <c r="Y632" s="117"/>
      <c r="Z632" s="118"/>
      <c r="AA632" s="119"/>
      <c r="AB632" s="123"/>
      <c r="AC632" s="124"/>
      <c r="AG632" s="186"/>
      <c r="BO632" s="202"/>
      <c r="BT632" s="82" t="s">
        <v>79</v>
      </c>
      <c r="BU632" s="158"/>
      <c r="BV632" s="140" t="n">
        <f aca="false">QUOTIENT(BW632,$BW$5)</f>
        <v>156</v>
      </c>
      <c r="BW632" s="17" t="n">
        <v>624</v>
      </c>
      <c r="BX632" s="141" t="n">
        <f aca="false">DATE(2023,2,(1-QUOTIENT(BW632,$BW$5)))</f>
        <v>44802</v>
      </c>
      <c r="BY632" s="190" t="s">
        <v>80</v>
      </c>
      <c r="BZ632" s="143" t="e">
        <f aca="true">INDIRECT( ADDRESS(CELL("строка",BG632)-BW632+BV632,68)) * CL632</f>
        <v>#VALUE!</v>
      </c>
      <c r="CA632" s="144" t="e">
        <f aca="true">INDIRECT( ADDRESS(CELL("строка",BG632)-BW632+BV632,59)) *CI632</f>
        <v>#VALUE!</v>
      </c>
      <c r="CB632" s="145" t="e">
        <f aca="true">INDIRECT( ADDRESS(CELL("строка",BG632)-BW632+BV632,69)) * CL632</f>
        <v>#VALUE!</v>
      </c>
      <c r="CC632" s="146" t="e">
        <f aca="true">INDIRECT( ADDRESS(CELL("строка",BG632)-BW632+BV632,61)) *CI632</f>
        <v>#VALUE!</v>
      </c>
      <c r="CD632" s="147" t="e">
        <f aca="false">BZ632-CA632</f>
        <v>#VALUE!</v>
      </c>
      <c r="CE632" s="188" t="e">
        <f aca="false">CB632-CC632</f>
        <v>#VALUE!</v>
      </c>
      <c r="CI632" s="22" t="n">
        <f aca="false">$CI$4</f>
        <v>0.2</v>
      </c>
      <c r="CL632" s="23" t="n">
        <f aca="false">CL628</f>
        <v>0.25</v>
      </c>
    </row>
    <row r="633" customFormat="false" ht="13.25" hidden="false" customHeight="true" outlineLevel="0" collapsed="false">
      <c r="A633" s="151" t="s">
        <v>728</v>
      </c>
      <c r="B633" s="152" t="n">
        <v>4.4</v>
      </c>
      <c r="C633" s="152" t="n">
        <v>765.7</v>
      </c>
      <c r="D633" s="153" t="n">
        <v>100</v>
      </c>
      <c r="E633" s="154" t="s">
        <v>107</v>
      </c>
      <c r="F633" s="153" t="n">
        <v>1.5</v>
      </c>
      <c r="G633" s="115" t="n">
        <v>0.25</v>
      </c>
      <c r="H633" s="116" t="n">
        <f aca="false">RANDBETWEEN(80,100)/100</f>
        <v>0.96</v>
      </c>
      <c r="I633" s="117"/>
      <c r="J633" s="118"/>
      <c r="K633" s="119"/>
      <c r="L633" s="118"/>
      <c r="M633" s="179"/>
      <c r="Q633" s="151" t="s">
        <v>728</v>
      </c>
      <c r="R633" s="152" t="n">
        <v>-0.6</v>
      </c>
      <c r="S633" s="152" t="n">
        <v>751.1</v>
      </c>
      <c r="T633" s="153" t="n">
        <v>60</v>
      </c>
      <c r="U633" s="154" t="s">
        <v>129</v>
      </c>
      <c r="V633" s="153" t="n">
        <v>1</v>
      </c>
      <c r="W633" s="115" t="n">
        <v>0.9</v>
      </c>
      <c r="X633" s="116" t="n">
        <f aca="false">RANDBETWEEN(80,100)/100</f>
        <v>0.8</v>
      </c>
      <c r="Y633" s="117"/>
      <c r="Z633" s="118"/>
      <c r="AA633" s="119"/>
      <c r="AB633" s="123"/>
      <c r="AC633" s="124"/>
      <c r="AG633" s="186"/>
      <c r="BO633" s="202"/>
      <c r="BT633" s="82"/>
      <c r="BU633" s="158"/>
      <c r="BV633" s="140" t="n">
        <f aca="false">QUOTIENT(BW633,$BW$5)</f>
        <v>156</v>
      </c>
      <c r="BW633" s="17" t="n">
        <v>625</v>
      </c>
      <c r="BX633" s="141"/>
      <c r="BY633" s="191" t="s">
        <v>84</v>
      </c>
      <c r="BZ633" s="160" t="e">
        <f aca="true">INDIRECT( ADDRESS(CELL("строка",BG633)-BW633+BV633,68)) * CL633</f>
        <v>#VALUE!</v>
      </c>
      <c r="CA633" s="161" t="e">
        <f aca="true">INDIRECT( ADDRESS(CELL("строка",BG633)-BW633+BV633,59)) *CI633</f>
        <v>#VALUE!</v>
      </c>
      <c r="CB633" s="162" t="e">
        <f aca="true">INDIRECT( ADDRESS(CELL("строка",BG633)-BW633+BV633,69)) * CL633</f>
        <v>#VALUE!</v>
      </c>
      <c r="CC633" s="163" t="e">
        <f aca="true">INDIRECT( ADDRESS(CELL("строка",BG633)-BW633+BV633,61)) *CI633</f>
        <v>#VALUE!</v>
      </c>
      <c r="CD633" s="164" t="e">
        <f aca="false">BZ633-CA633</f>
        <v>#VALUE!</v>
      </c>
      <c r="CE633" s="189" t="e">
        <f aca="false">CB633-CC633</f>
        <v>#VALUE!</v>
      </c>
      <c r="CI633" s="22" t="n">
        <f aca="false">$CI$5</f>
        <v>0.3</v>
      </c>
      <c r="CL633" s="23" t="n">
        <f aca="false">CL629</f>
        <v>0.25</v>
      </c>
    </row>
    <row r="634" customFormat="false" ht="13.25" hidden="false" customHeight="true" outlineLevel="0" collapsed="false">
      <c r="A634" s="151" t="s">
        <v>729</v>
      </c>
      <c r="B634" s="152" t="n">
        <v>0.1</v>
      </c>
      <c r="C634" s="152" t="n">
        <v>766</v>
      </c>
      <c r="D634" s="153" t="n">
        <v>100</v>
      </c>
      <c r="E634" s="154" t="s">
        <v>107</v>
      </c>
      <c r="F634" s="153" t="n">
        <v>1.5</v>
      </c>
      <c r="G634" s="115" t="n">
        <v>1</v>
      </c>
      <c r="H634" s="116" t="n">
        <f aca="false">RANDBETWEEN(80,100)/100</f>
        <v>0.91</v>
      </c>
      <c r="I634" s="117"/>
      <c r="J634" s="118"/>
      <c r="K634" s="119"/>
      <c r="L634" s="118"/>
      <c r="M634" s="179"/>
      <c r="Q634" s="151" t="s">
        <v>729</v>
      </c>
      <c r="R634" s="152" t="n">
        <v>-1.3</v>
      </c>
      <c r="S634" s="152" t="n">
        <v>752.2</v>
      </c>
      <c r="T634" s="153" t="n">
        <v>59</v>
      </c>
      <c r="U634" s="154" t="s">
        <v>129</v>
      </c>
      <c r="V634" s="153" t="n">
        <v>1</v>
      </c>
      <c r="W634" s="115" t="n">
        <v>0.9</v>
      </c>
      <c r="X634" s="116" t="n">
        <f aca="false">RANDBETWEEN(80,100)/100</f>
        <v>0.9</v>
      </c>
      <c r="Y634" s="117"/>
      <c r="Z634" s="118"/>
      <c r="AA634" s="119"/>
      <c r="AB634" s="123"/>
      <c r="AC634" s="124"/>
      <c r="AG634" s="186"/>
      <c r="BO634" s="202"/>
      <c r="BT634" s="82"/>
      <c r="BU634" s="158"/>
      <c r="BV634" s="140" t="n">
        <f aca="false">QUOTIENT(BW634,$BW$5)</f>
        <v>156</v>
      </c>
      <c r="BW634" s="17" t="n">
        <v>626</v>
      </c>
      <c r="BX634" s="141"/>
      <c r="BY634" s="191" t="s">
        <v>58</v>
      </c>
      <c r="BZ634" s="160" t="e">
        <f aca="true">INDIRECT( ADDRESS(CELL("строка",BG634)-BW634+BV634,68)) * CL634</f>
        <v>#VALUE!</v>
      </c>
      <c r="CA634" s="161" t="e">
        <f aca="true">INDIRECT( ADDRESS(CELL("строка",BG634)-BW634+BV634,59)) *CI634</f>
        <v>#VALUE!</v>
      </c>
      <c r="CB634" s="162" t="e">
        <f aca="true">INDIRECT( ADDRESS(CELL("строка",BG634)-BW634+BV634,69)) * CL634</f>
        <v>#VALUE!</v>
      </c>
      <c r="CC634" s="163" t="e">
        <f aca="true">INDIRECT( ADDRESS(CELL("строка",BG634)-BW634+BV634,61)) *CI634</f>
        <v>#VALUE!</v>
      </c>
      <c r="CD634" s="164" t="e">
        <f aca="false">BZ634-CA634</f>
        <v>#VALUE!</v>
      </c>
      <c r="CE634" s="189" t="e">
        <f aca="false">CB634-CC634</f>
        <v>#VALUE!</v>
      </c>
      <c r="CI634" s="22" t="n">
        <f aca="false">$CI$6</f>
        <v>0.4</v>
      </c>
      <c r="CL634" s="23" t="n">
        <f aca="false">CL630</f>
        <v>0.25</v>
      </c>
    </row>
    <row r="635" customFormat="false" ht="13.25" hidden="false" customHeight="true" outlineLevel="0" collapsed="false">
      <c r="A635" s="151" t="s">
        <v>730</v>
      </c>
      <c r="B635" s="152" t="n">
        <v>-2.8</v>
      </c>
      <c r="C635" s="152" t="n">
        <v>765.4</v>
      </c>
      <c r="D635" s="153" t="n">
        <v>100</v>
      </c>
      <c r="E635" s="154" t="n">
        <v>0</v>
      </c>
      <c r="F635" s="153" t="n">
        <v>0</v>
      </c>
      <c r="G635" s="115" t="n">
        <v>0.15</v>
      </c>
      <c r="H635" s="116" t="n">
        <f aca="false">RANDBETWEEN(80,100)/100</f>
        <v>0.98</v>
      </c>
      <c r="I635" s="117"/>
      <c r="J635" s="118"/>
      <c r="K635" s="119"/>
      <c r="L635" s="118"/>
      <c r="M635" s="179"/>
      <c r="Q635" s="151" t="s">
        <v>730</v>
      </c>
      <c r="R635" s="152" t="n">
        <v>-1</v>
      </c>
      <c r="S635" s="152" t="n">
        <v>752.9</v>
      </c>
      <c r="T635" s="153" t="n">
        <v>58</v>
      </c>
      <c r="U635" s="154" t="s">
        <v>93</v>
      </c>
      <c r="V635" s="153" t="n">
        <v>1</v>
      </c>
      <c r="W635" s="115" t="n">
        <v>0.95</v>
      </c>
      <c r="X635" s="116" t="n">
        <f aca="false">RANDBETWEEN(80,100)/100</f>
        <v>0.81</v>
      </c>
      <c r="Y635" s="117"/>
      <c r="Z635" s="118"/>
      <c r="AA635" s="119"/>
      <c r="AB635" s="123"/>
      <c r="AC635" s="124"/>
      <c r="AG635" s="186"/>
      <c r="BO635" s="202"/>
      <c r="BT635" s="82" t="e">
        <f aca="false">IF(SUM(CD632:CD635) &gt; 0,0,(SUM(CD632:CD635))/(-$BM$10*1000))</f>
        <v>#VALUE!</v>
      </c>
      <c r="BU635" s="158" t="e">
        <f aca="false">IF(SUM(CE632:CE635) &gt; 0,0,(SUM(CE632:CE635))/(-$BM$10*1000))</f>
        <v>#VALUE!</v>
      </c>
      <c r="BV635" s="140" t="n">
        <f aca="false">QUOTIENT(BW635,$BW$5)</f>
        <v>156</v>
      </c>
      <c r="BW635" s="17" t="n">
        <v>627</v>
      </c>
      <c r="BX635" s="141"/>
      <c r="BY635" s="192" t="s">
        <v>75</v>
      </c>
      <c r="BZ635" s="172" t="e">
        <f aca="true">INDIRECT( ADDRESS(CELL("строка",BG635)-BW635+BV635,68)) * CL635</f>
        <v>#VALUE!</v>
      </c>
      <c r="CA635" s="173" t="e">
        <f aca="true">INDIRECT( ADDRESS(CELL("строка",BG635)-BW635+BV635,59)) * CI635</f>
        <v>#VALUE!</v>
      </c>
      <c r="CB635" s="174" t="e">
        <f aca="true">INDIRECT( ADDRESS(CELL("строка",BG635)-BW635+BV635,69)) * CL635</f>
        <v>#VALUE!</v>
      </c>
      <c r="CC635" s="175" t="e">
        <f aca="true">INDIRECT( ADDRESS(CELL("строка",BG635)-BW635+BV635,61)) *CI635</f>
        <v>#VALUE!</v>
      </c>
      <c r="CD635" s="176" t="e">
        <f aca="false">BZ635-CA635</f>
        <v>#VALUE!</v>
      </c>
      <c r="CE635" s="187" t="e">
        <f aca="false">CB635-CC635</f>
        <v>#VALUE!</v>
      </c>
      <c r="CI635" s="178" t="n">
        <f aca="false">$CI$7</f>
        <v>0.1</v>
      </c>
      <c r="CL635" s="23" t="n">
        <f aca="false">CL631</f>
        <v>0.25</v>
      </c>
    </row>
    <row r="636" customFormat="false" ht="13.25" hidden="false" customHeight="true" outlineLevel="0" collapsed="false">
      <c r="A636" s="151" t="s">
        <v>731</v>
      </c>
      <c r="B636" s="152" t="n">
        <v>-0.7</v>
      </c>
      <c r="C636" s="152" t="n">
        <v>765.4</v>
      </c>
      <c r="D636" s="153" t="n">
        <v>100</v>
      </c>
      <c r="E636" s="154" t="s">
        <v>93</v>
      </c>
      <c r="F636" s="153" t="n">
        <v>1.5</v>
      </c>
      <c r="G636" s="115" t="n">
        <v>0.15</v>
      </c>
      <c r="H636" s="116" t="n">
        <f aca="false">RANDBETWEEN(80,100)/100</f>
        <v>0.86</v>
      </c>
      <c r="I636" s="117"/>
      <c r="J636" s="118"/>
      <c r="K636" s="119"/>
      <c r="L636" s="118"/>
      <c r="M636" s="179"/>
      <c r="Q636" s="151" t="s">
        <v>731</v>
      </c>
      <c r="R636" s="152" t="n">
        <v>-0.3</v>
      </c>
      <c r="S636" s="152" t="n">
        <v>753.7</v>
      </c>
      <c r="T636" s="153" t="n">
        <v>54</v>
      </c>
      <c r="U636" s="154" t="s">
        <v>93</v>
      </c>
      <c r="V636" s="153" t="n">
        <v>1</v>
      </c>
      <c r="W636" s="115" t="n">
        <v>0.9</v>
      </c>
      <c r="X636" s="116" t="n">
        <f aca="false">RANDBETWEEN(80,100)/100</f>
        <v>0.96</v>
      </c>
      <c r="Y636" s="117"/>
      <c r="Z636" s="118"/>
      <c r="AA636" s="119"/>
      <c r="AB636" s="123"/>
      <c r="AC636" s="124"/>
      <c r="AG636" s="186"/>
      <c r="BO636" s="202"/>
      <c r="BT636" s="82" t="s">
        <v>79</v>
      </c>
      <c r="BU636" s="158"/>
      <c r="BV636" s="140" t="n">
        <f aca="false">QUOTIENT(BW636,$BW$5)</f>
        <v>157</v>
      </c>
      <c r="BW636" s="17" t="n">
        <v>628</v>
      </c>
      <c r="BX636" s="141" t="n">
        <f aca="false">DATE(2023,2,(1-QUOTIENT(BW636,$BW$5)))</f>
        <v>44801</v>
      </c>
      <c r="BY636" s="190" t="s">
        <v>80</v>
      </c>
      <c r="BZ636" s="143" t="e">
        <f aca="true">INDIRECT( ADDRESS(CELL("строка",BG636)-BW636+BV636,68)) * CL636</f>
        <v>#VALUE!</v>
      </c>
      <c r="CA636" s="144" t="e">
        <f aca="true">INDIRECT( ADDRESS(CELL("строка",BG636)-BW636+BV636,59)) *CI636</f>
        <v>#VALUE!</v>
      </c>
      <c r="CB636" s="145" t="e">
        <f aca="true">INDIRECT( ADDRESS(CELL("строка",BG636)-BW636+BV636,69)) * CL636</f>
        <v>#VALUE!</v>
      </c>
      <c r="CC636" s="146" t="e">
        <f aca="true">INDIRECT( ADDRESS(CELL("строка",BG636)-BW636+BV636,61)) *CI636</f>
        <v>#VALUE!</v>
      </c>
      <c r="CD636" s="147" t="e">
        <f aca="false">BZ636-CA636</f>
        <v>#VALUE!</v>
      </c>
      <c r="CE636" s="188" t="e">
        <f aca="false">CB636-CC636</f>
        <v>#VALUE!</v>
      </c>
      <c r="CI636" s="22" t="n">
        <f aca="false">$CI$4</f>
        <v>0.2</v>
      </c>
      <c r="CL636" s="23" t="n">
        <f aca="false">CL632</f>
        <v>0.25</v>
      </c>
    </row>
    <row r="637" customFormat="false" ht="13.25" hidden="false" customHeight="true" outlineLevel="0" collapsed="false">
      <c r="A637" s="151" t="s">
        <v>732</v>
      </c>
      <c r="B637" s="152" t="n">
        <v>2.3</v>
      </c>
      <c r="C637" s="152" t="n">
        <v>765.7</v>
      </c>
      <c r="D637" s="153" t="n">
        <v>89</v>
      </c>
      <c r="E637" s="154" t="s">
        <v>101</v>
      </c>
      <c r="F637" s="153" t="n">
        <v>1.5</v>
      </c>
      <c r="G637" s="115" t="n">
        <v>0.15</v>
      </c>
      <c r="H637" s="116" t="n">
        <f aca="false">RANDBETWEEN(80,100)/100</f>
        <v>0.93</v>
      </c>
      <c r="I637" s="117"/>
      <c r="J637" s="118"/>
      <c r="K637" s="119"/>
      <c r="L637" s="118"/>
      <c r="M637" s="179"/>
      <c r="Q637" s="151" t="s">
        <v>732</v>
      </c>
      <c r="R637" s="152" t="n">
        <v>-0.1</v>
      </c>
      <c r="S637" s="152" t="n">
        <v>754.5</v>
      </c>
      <c r="T637" s="153" t="n">
        <v>53</v>
      </c>
      <c r="U637" s="154" t="s">
        <v>77</v>
      </c>
      <c r="V637" s="153" t="n">
        <v>2</v>
      </c>
      <c r="W637" s="115" t="n">
        <v>0.9</v>
      </c>
      <c r="X637" s="116" t="n">
        <f aca="false">RANDBETWEEN(80,100)/100</f>
        <v>0.9</v>
      </c>
      <c r="Y637" s="117"/>
      <c r="Z637" s="118"/>
      <c r="AA637" s="119"/>
      <c r="AB637" s="123"/>
      <c r="AC637" s="124"/>
      <c r="AG637" s="186"/>
      <c r="BO637" s="202"/>
      <c r="BT637" s="82"/>
      <c r="BU637" s="158"/>
      <c r="BV637" s="140" t="n">
        <f aca="false">QUOTIENT(BW637,$BW$5)</f>
        <v>157</v>
      </c>
      <c r="BW637" s="17" t="n">
        <v>629</v>
      </c>
      <c r="BX637" s="141"/>
      <c r="BY637" s="191" t="s">
        <v>84</v>
      </c>
      <c r="BZ637" s="160" t="e">
        <f aca="true">INDIRECT( ADDRESS(CELL("строка",BG637)-BW637+BV637,68)) * CL637</f>
        <v>#VALUE!</v>
      </c>
      <c r="CA637" s="161" t="e">
        <f aca="true">INDIRECT( ADDRESS(CELL("строка",BG637)-BW637+BV637,59)) *CI637</f>
        <v>#VALUE!</v>
      </c>
      <c r="CB637" s="162" t="e">
        <f aca="true">INDIRECT( ADDRESS(CELL("строка",BG637)-BW637+BV637,69)) * CL637</f>
        <v>#VALUE!</v>
      </c>
      <c r="CC637" s="163" t="e">
        <f aca="true">INDIRECT( ADDRESS(CELL("строка",BG637)-BW637+BV637,61)) *CI637</f>
        <v>#VALUE!</v>
      </c>
      <c r="CD637" s="164" t="e">
        <f aca="false">BZ637-CA637</f>
        <v>#VALUE!</v>
      </c>
      <c r="CE637" s="189" t="e">
        <f aca="false">CB637-CC637</f>
        <v>#VALUE!</v>
      </c>
      <c r="CI637" s="22" t="n">
        <f aca="false">$CI$5</f>
        <v>0.3</v>
      </c>
      <c r="CL637" s="23" t="n">
        <f aca="false">CL633</f>
        <v>0.25</v>
      </c>
    </row>
    <row r="638" customFormat="false" ht="13.25" hidden="false" customHeight="true" outlineLevel="0" collapsed="false">
      <c r="A638" s="151" t="s">
        <v>733</v>
      </c>
      <c r="B638" s="152" t="n">
        <v>5.4</v>
      </c>
      <c r="C638" s="152" t="n">
        <v>765.3</v>
      </c>
      <c r="D638" s="153" t="n">
        <v>78</v>
      </c>
      <c r="E638" s="154" t="s">
        <v>93</v>
      </c>
      <c r="F638" s="153" t="n">
        <v>3</v>
      </c>
      <c r="G638" s="115" t="n">
        <v>0.15</v>
      </c>
      <c r="H638" s="116" t="n">
        <f aca="false">RANDBETWEEN(80,100)/100</f>
        <v>0.91</v>
      </c>
      <c r="I638" s="117" t="n">
        <v>0.400625</v>
      </c>
      <c r="J638" s="118" t="n">
        <v>0.400625</v>
      </c>
      <c r="K638" s="119" t="n">
        <f aca="false">(J638 * 24) * $B$3 * $F$3 * (1 - 0.7*AVERAGE(G638:G645)) * AVERAGE(H638:H645)</f>
        <v>5500.48910625</v>
      </c>
      <c r="L638" s="118" t="n">
        <f aca="false">IF(AVERAGE(F638:F645)&gt; $J$3, $B$4*$F$4*AVERAGE(F638:F645)/$B$5*24*AVERAGE(H638:H645), $B$4*$F$4*AVERAGE(F638:F645)/$B$5*24*AVERAGE(H638:H645) * 0.2)</f>
        <v>28197</v>
      </c>
      <c r="M638" s="179" t="n">
        <f aca="false">K638+L638</f>
        <v>33697.48910625</v>
      </c>
      <c r="Q638" s="151" t="s">
        <v>733</v>
      </c>
      <c r="R638" s="152" t="n">
        <v>0.5</v>
      </c>
      <c r="S638" s="152" t="n">
        <v>754.9</v>
      </c>
      <c r="T638" s="153" t="n">
        <v>56</v>
      </c>
      <c r="U638" s="154" t="s">
        <v>93</v>
      </c>
      <c r="V638" s="153" t="n">
        <v>3</v>
      </c>
      <c r="W638" s="115" t="n">
        <v>0.9</v>
      </c>
      <c r="X638" s="116" t="n">
        <f aca="false">RANDBETWEEN(80,100)/100</f>
        <v>0.9</v>
      </c>
      <c r="Y638" s="117" t="n">
        <v>0.349618055555556</v>
      </c>
      <c r="Z638" s="118" t="n">
        <v>0.349618055555556</v>
      </c>
      <c r="AA638" s="119" t="n">
        <f aca="false">(Z638 * 24) * $B$3 * $F$3 * (1 - 0.7 * AVERAGE(W638:W645)) * AVERAGE(X638:X645)</f>
        <v>5313.0809109375</v>
      </c>
      <c r="AB638" s="123" t="n">
        <f aca="false">IF(AVERAGE(V638:V645)&gt; $J$3, $B$4*$F$4*AVERAGE(V638:V645)/$B$5*24*AVERAGE(X638:X645), $B$4*$F$4*AVERAGE(V638:V645)/$B$5*24*AVERAGE(X638:X645) * 0.2)</f>
        <v>3298.2</v>
      </c>
      <c r="AC638" s="124" t="n">
        <f aca="false">AA638+AB638</f>
        <v>8611.2809109375</v>
      </c>
      <c r="AG638" s="186"/>
      <c r="BO638" s="202"/>
      <c r="BT638" s="82"/>
      <c r="BU638" s="158"/>
      <c r="BV638" s="140" t="n">
        <f aca="false">QUOTIENT(BW638,$BW$5)</f>
        <v>157</v>
      </c>
      <c r="BW638" s="17" t="n">
        <v>630</v>
      </c>
      <c r="BX638" s="141"/>
      <c r="BY638" s="191" t="s">
        <v>58</v>
      </c>
      <c r="BZ638" s="160" t="e">
        <f aca="true">INDIRECT( ADDRESS(CELL("строка",BG638)-BW638+BV638,68)) * CL638</f>
        <v>#VALUE!</v>
      </c>
      <c r="CA638" s="161" t="e">
        <f aca="true">INDIRECT( ADDRESS(CELL("строка",BG638)-BW638+BV638,59)) *CI638</f>
        <v>#VALUE!</v>
      </c>
      <c r="CB638" s="162" t="e">
        <f aca="true">INDIRECT( ADDRESS(CELL("строка",BG638)-BW638+BV638,69)) * CL638</f>
        <v>#VALUE!</v>
      </c>
      <c r="CC638" s="163" t="e">
        <f aca="true">INDIRECT( ADDRESS(CELL("строка",BG638)-BW638+BV638,61)) *CI638</f>
        <v>#VALUE!</v>
      </c>
      <c r="CD638" s="164" t="e">
        <f aca="false">BZ638-CA638</f>
        <v>#VALUE!</v>
      </c>
      <c r="CE638" s="189" t="e">
        <f aca="false">CB638-CC638</f>
        <v>#VALUE!</v>
      </c>
      <c r="CI638" s="22" t="n">
        <f aca="false">$CI$6</f>
        <v>0.4</v>
      </c>
      <c r="CL638" s="23" t="n">
        <f aca="false">CL634</f>
        <v>0.25</v>
      </c>
    </row>
    <row r="639" customFormat="false" ht="13.25" hidden="false" customHeight="true" outlineLevel="0" collapsed="false">
      <c r="A639" s="151" t="s">
        <v>734</v>
      </c>
      <c r="B639" s="152" t="n">
        <v>7.8</v>
      </c>
      <c r="C639" s="152" t="n">
        <v>764.9</v>
      </c>
      <c r="D639" s="153" t="n">
        <v>76</v>
      </c>
      <c r="E639" s="154" t="s">
        <v>93</v>
      </c>
      <c r="F639" s="153" t="n">
        <v>3</v>
      </c>
      <c r="G639" s="115" t="n">
        <v>0.15</v>
      </c>
      <c r="H639" s="116" t="n">
        <f aca="false">RANDBETWEEN(80,100)/100</f>
        <v>0.89</v>
      </c>
      <c r="I639" s="117"/>
      <c r="J639" s="118"/>
      <c r="K639" s="119"/>
      <c r="L639" s="118"/>
      <c r="M639" s="179"/>
      <c r="Q639" s="151" t="s">
        <v>734</v>
      </c>
      <c r="R639" s="152" t="n">
        <v>0.3</v>
      </c>
      <c r="S639" s="152" t="n">
        <v>755.2</v>
      </c>
      <c r="T639" s="153" t="n">
        <v>63</v>
      </c>
      <c r="U639" s="154" t="s">
        <v>93</v>
      </c>
      <c r="V639" s="153" t="n">
        <v>2</v>
      </c>
      <c r="W639" s="115" t="n">
        <v>0.75</v>
      </c>
      <c r="X639" s="116" t="n">
        <f aca="false">RANDBETWEEN(80,100)/100</f>
        <v>0.87</v>
      </c>
      <c r="Y639" s="117"/>
      <c r="Z639" s="118"/>
      <c r="AA639" s="119"/>
      <c r="AB639" s="123"/>
      <c r="AC639" s="124"/>
      <c r="AG639" s="186"/>
      <c r="BO639" s="202"/>
      <c r="BT639" s="82" t="e">
        <f aca="false">IF(SUM(CD636:CD639) &gt; 0,0,(SUM(CD636:CD639))/(-$BM$10*1000))</f>
        <v>#VALUE!</v>
      </c>
      <c r="BU639" s="158" t="e">
        <f aca="false">IF(SUM(CE636:CE639) &gt; 0,0,(SUM(CE636:CE639))/(-$BM$10*1000))</f>
        <v>#VALUE!</v>
      </c>
      <c r="BV639" s="140" t="n">
        <f aca="false">QUOTIENT(BW639,$BW$5)</f>
        <v>157</v>
      </c>
      <c r="BW639" s="17" t="n">
        <v>631</v>
      </c>
      <c r="BX639" s="141"/>
      <c r="BY639" s="192" t="s">
        <v>75</v>
      </c>
      <c r="BZ639" s="172" t="e">
        <f aca="true">INDIRECT( ADDRESS(CELL("строка",BG639)-BW639+BV639,68)) * CL639</f>
        <v>#VALUE!</v>
      </c>
      <c r="CA639" s="173" t="e">
        <f aca="true">INDIRECT( ADDRESS(CELL("строка",BG639)-BW639+BV639,59)) * CI639</f>
        <v>#VALUE!</v>
      </c>
      <c r="CB639" s="174" t="e">
        <f aca="true">INDIRECT( ADDRESS(CELL("строка",BG639)-BW639+BV639,69)) * CL639</f>
        <v>#VALUE!</v>
      </c>
      <c r="CC639" s="175" t="e">
        <f aca="true">INDIRECT( ADDRESS(CELL("строка",BG639)-BW639+BV639,61)) *CI639</f>
        <v>#VALUE!</v>
      </c>
      <c r="CD639" s="176" t="e">
        <f aca="false">BZ639-CA639</f>
        <v>#VALUE!</v>
      </c>
      <c r="CE639" s="187" t="e">
        <f aca="false">CB639-CC639</f>
        <v>#VALUE!</v>
      </c>
      <c r="CI639" s="178" t="n">
        <f aca="false">$CI$7</f>
        <v>0.1</v>
      </c>
      <c r="CL639" s="23" t="n">
        <f aca="false">CL635</f>
        <v>0.25</v>
      </c>
    </row>
    <row r="640" customFormat="false" ht="13.25" hidden="false" customHeight="true" outlineLevel="0" collapsed="false">
      <c r="A640" s="151" t="s">
        <v>735</v>
      </c>
      <c r="B640" s="152" t="n">
        <v>12.3</v>
      </c>
      <c r="C640" s="152" t="n">
        <v>764.5</v>
      </c>
      <c r="D640" s="153" t="n">
        <v>58</v>
      </c>
      <c r="E640" s="154" t="s">
        <v>93</v>
      </c>
      <c r="F640" s="153" t="n">
        <v>6</v>
      </c>
      <c r="G640" s="115" t="n">
        <v>0.75</v>
      </c>
      <c r="H640" s="116" t="n">
        <f aca="false">RANDBETWEEN(80,100)/100</f>
        <v>0.88</v>
      </c>
      <c r="I640" s="117"/>
      <c r="J640" s="118"/>
      <c r="K640" s="119"/>
      <c r="L640" s="118"/>
      <c r="M640" s="179"/>
      <c r="Q640" s="151" t="s">
        <v>735</v>
      </c>
      <c r="R640" s="152" t="n">
        <v>0.8</v>
      </c>
      <c r="S640" s="152" t="n">
        <v>755.3</v>
      </c>
      <c r="T640" s="153" t="n">
        <v>58</v>
      </c>
      <c r="U640" s="154" t="s">
        <v>93</v>
      </c>
      <c r="V640" s="153" t="n">
        <v>2</v>
      </c>
      <c r="W640" s="115" t="n">
        <v>0</v>
      </c>
      <c r="X640" s="116" t="n">
        <f aca="false">RANDBETWEEN(80,100)/100</f>
        <v>0.97</v>
      </c>
      <c r="Y640" s="117"/>
      <c r="Z640" s="118"/>
      <c r="AA640" s="119"/>
      <c r="AB640" s="123"/>
      <c r="AC640" s="124"/>
      <c r="AG640" s="186"/>
      <c r="BO640" s="202"/>
      <c r="BT640" s="82" t="s">
        <v>79</v>
      </c>
      <c r="BU640" s="158"/>
      <c r="BV640" s="140" t="n">
        <f aca="false">QUOTIENT(BW640,$BW$5)</f>
        <v>158</v>
      </c>
      <c r="BW640" s="17" t="n">
        <v>632</v>
      </c>
      <c r="BX640" s="141" t="n">
        <f aca="false">DATE(2023,2,(1-QUOTIENT(BW640,$BW$5)))</f>
        <v>44800</v>
      </c>
      <c r="BY640" s="190" t="s">
        <v>80</v>
      </c>
      <c r="BZ640" s="143" t="e">
        <f aca="true">INDIRECT( ADDRESS(CELL("строка",BG640)-BW640+BV640,68)) * CL640</f>
        <v>#VALUE!</v>
      </c>
      <c r="CA640" s="144" t="e">
        <f aca="true">INDIRECT( ADDRESS(CELL("строка",BG640)-BW640+BV640,59)) *CI640</f>
        <v>#VALUE!</v>
      </c>
      <c r="CB640" s="145" t="e">
        <f aca="true">INDIRECT( ADDRESS(CELL("строка",BG640)-BW640+BV640,69)) * CL640</f>
        <v>#VALUE!</v>
      </c>
      <c r="CC640" s="146" t="e">
        <f aca="true">INDIRECT( ADDRESS(CELL("строка",BG640)-BW640+BV640,61)) *CI640</f>
        <v>#VALUE!</v>
      </c>
      <c r="CD640" s="147" t="e">
        <f aca="false">BZ640-CA640</f>
        <v>#VALUE!</v>
      </c>
      <c r="CE640" s="188" t="e">
        <f aca="false">CB640-CC640</f>
        <v>#VALUE!</v>
      </c>
      <c r="CI640" s="22" t="n">
        <f aca="false">$CI$4</f>
        <v>0.2</v>
      </c>
      <c r="CL640" s="23" t="n">
        <f aca="false">CL636</f>
        <v>0.25</v>
      </c>
    </row>
    <row r="641" customFormat="false" ht="13.25" hidden="false" customHeight="true" outlineLevel="0" collapsed="false">
      <c r="A641" s="151" t="s">
        <v>736</v>
      </c>
      <c r="B641" s="152" t="n">
        <v>12.3</v>
      </c>
      <c r="C641" s="152" t="n">
        <v>765.3</v>
      </c>
      <c r="D641" s="153" t="n">
        <v>68</v>
      </c>
      <c r="E641" s="154" t="s">
        <v>129</v>
      </c>
      <c r="F641" s="153" t="n">
        <v>6</v>
      </c>
      <c r="G641" s="115" t="n">
        <v>0.75</v>
      </c>
      <c r="H641" s="116" t="n">
        <f aca="false">RANDBETWEEN(80,100)/100</f>
        <v>0.99</v>
      </c>
      <c r="I641" s="117"/>
      <c r="J641" s="118"/>
      <c r="K641" s="119"/>
      <c r="L641" s="118"/>
      <c r="M641" s="179"/>
      <c r="Q641" s="151" t="s">
        <v>736</v>
      </c>
      <c r="R641" s="152" t="n">
        <v>0.4</v>
      </c>
      <c r="S641" s="152" t="n">
        <v>755.5</v>
      </c>
      <c r="T641" s="153" t="n">
        <v>60</v>
      </c>
      <c r="U641" s="154" t="s">
        <v>93</v>
      </c>
      <c r="V641" s="153" t="n">
        <v>3</v>
      </c>
      <c r="W641" s="115" t="n">
        <v>0</v>
      </c>
      <c r="X641" s="116" t="n">
        <f aca="false">RANDBETWEEN(80,100)/100</f>
        <v>0.92</v>
      </c>
      <c r="Y641" s="117"/>
      <c r="Z641" s="118"/>
      <c r="AA641" s="119"/>
      <c r="AB641" s="123"/>
      <c r="AC641" s="124"/>
      <c r="AG641" s="186"/>
      <c r="BO641" s="202"/>
      <c r="BT641" s="82"/>
      <c r="BU641" s="158"/>
      <c r="BV641" s="140" t="n">
        <f aca="false">QUOTIENT(BW641,$BW$5)</f>
        <v>158</v>
      </c>
      <c r="BW641" s="17" t="n">
        <v>633</v>
      </c>
      <c r="BX641" s="141"/>
      <c r="BY641" s="191" t="s">
        <v>84</v>
      </c>
      <c r="BZ641" s="160" t="e">
        <f aca="true">INDIRECT( ADDRESS(CELL("строка",BG641)-BW641+BV641,68)) * CL641</f>
        <v>#VALUE!</v>
      </c>
      <c r="CA641" s="161" t="e">
        <f aca="true">INDIRECT( ADDRESS(CELL("строка",BG641)-BW641+BV641,59)) *CI641</f>
        <v>#VALUE!</v>
      </c>
      <c r="CB641" s="162" t="e">
        <f aca="true">INDIRECT( ADDRESS(CELL("строка",BG641)-BW641+BV641,69)) * CL641</f>
        <v>#VALUE!</v>
      </c>
      <c r="CC641" s="163" t="e">
        <f aca="true">INDIRECT( ADDRESS(CELL("строка",BG641)-BW641+BV641,61)) *CI641</f>
        <v>#VALUE!</v>
      </c>
      <c r="CD641" s="164" t="e">
        <f aca="false">BZ641-CA641</f>
        <v>#VALUE!</v>
      </c>
      <c r="CE641" s="189" t="e">
        <f aca="false">CB641-CC641</f>
        <v>#VALUE!</v>
      </c>
      <c r="CI641" s="22" t="n">
        <f aca="false">$CI$5</f>
        <v>0.3</v>
      </c>
      <c r="CL641" s="23" t="n">
        <f aca="false">CL637</f>
        <v>0.25</v>
      </c>
    </row>
    <row r="642" customFormat="false" ht="13.25" hidden="false" customHeight="true" outlineLevel="0" collapsed="false">
      <c r="A642" s="151" t="s">
        <v>737</v>
      </c>
      <c r="B642" s="152" t="n">
        <v>9.3</v>
      </c>
      <c r="C642" s="152" t="n">
        <v>765.5</v>
      </c>
      <c r="D642" s="153" t="n">
        <v>81</v>
      </c>
      <c r="E642" s="154" t="s">
        <v>129</v>
      </c>
      <c r="F642" s="153" t="n">
        <v>4.5</v>
      </c>
      <c r="G642" s="115" t="n">
        <v>0.9</v>
      </c>
      <c r="H642" s="116" t="n">
        <f aca="false">RANDBETWEEN(80,100)/100</f>
        <v>0.93</v>
      </c>
      <c r="I642" s="117"/>
      <c r="J642" s="118"/>
      <c r="K642" s="119"/>
      <c r="L642" s="118"/>
      <c r="M642" s="179"/>
      <c r="Q642" s="151" t="s">
        <v>737</v>
      </c>
      <c r="R642" s="152" t="n">
        <v>-0.7</v>
      </c>
      <c r="S642" s="152" t="n">
        <v>754.4</v>
      </c>
      <c r="T642" s="153" t="n">
        <v>66</v>
      </c>
      <c r="U642" s="154" t="s">
        <v>93</v>
      </c>
      <c r="V642" s="153" t="n">
        <v>3</v>
      </c>
      <c r="W642" s="115" t="n">
        <v>0.25</v>
      </c>
      <c r="X642" s="116" t="n">
        <f aca="false">RANDBETWEEN(80,100)/100</f>
        <v>0.93</v>
      </c>
      <c r="Y642" s="117"/>
      <c r="Z642" s="118"/>
      <c r="AA642" s="119"/>
      <c r="AB642" s="123"/>
      <c r="AC642" s="124"/>
      <c r="AG642" s="186"/>
      <c r="BO642" s="202"/>
      <c r="BT642" s="82"/>
      <c r="BU642" s="158"/>
      <c r="BV642" s="140" t="n">
        <f aca="false">QUOTIENT(BW642,$BW$5)</f>
        <v>158</v>
      </c>
      <c r="BW642" s="17" t="n">
        <v>634</v>
      </c>
      <c r="BX642" s="141"/>
      <c r="BY642" s="191" t="s">
        <v>58</v>
      </c>
      <c r="BZ642" s="160" t="e">
        <f aca="true">INDIRECT( ADDRESS(CELL("строка",BG642)-BW642+BV642,68)) * CL642</f>
        <v>#VALUE!</v>
      </c>
      <c r="CA642" s="161" t="e">
        <f aca="true">INDIRECT( ADDRESS(CELL("строка",BG642)-BW642+BV642,59)) *CI642</f>
        <v>#VALUE!</v>
      </c>
      <c r="CB642" s="162" t="e">
        <f aca="true">INDIRECT( ADDRESS(CELL("строка",BG642)-BW642+BV642,69)) * CL642</f>
        <v>#VALUE!</v>
      </c>
      <c r="CC642" s="163" t="e">
        <f aca="true">INDIRECT( ADDRESS(CELL("строка",BG642)-BW642+BV642,61)) *CI642</f>
        <v>#VALUE!</v>
      </c>
      <c r="CD642" s="164" t="e">
        <f aca="false">BZ642-CA642</f>
        <v>#VALUE!</v>
      </c>
      <c r="CE642" s="189" t="e">
        <f aca="false">CB642-CC642</f>
        <v>#VALUE!</v>
      </c>
      <c r="CI642" s="22" t="n">
        <f aca="false">$CI$6</f>
        <v>0.4</v>
      </c>
      <c r="CL642" s="23" t="n">
        <f aca="false">CL638</f>
        <v>0.25</v>
      </c>
    </row>
    <row r="643" customFormat="false" ht="13.25" hidden="false" customHeight="true" outlineLevel="0" collapsed="false">
      <c r="A643" s="151" t="s">
        <v>738</v>
      </c>
      <c r="B643" s="152" t="n">
        <v>7.8</v>
      </c>
      <c r="C643" s="152" t="n">
        <v>764.5</v>
      </c>
      <c r="D643" s="153" t="n">
        <v>83</v>
      </c>
      <c r="E643" s="154" t="s">
        <v>129</v>
      </c>
      <c r="F643" s="153" t="n">
        <v>4.5</v>
      </c>
      <c r="G643" s="115" t="n">
        <v>0.9</v>
      </c>
      <c r="H643" s="116" t="n">
        <f aca="false">RANDBETWEEN(80,100)/100</f>
        <v>0.83</v>
      </c>
      <c r="I643" s="117"/>
      <c r="J643" s="118"/>
      <c r="K643" s="119"/>
      <c r="L643" s="118"/>
      <c r="M643" s="179"/>
      <c r="Q643" s="151" t="s">
        <v>738</v>
      </c>
      <c r="R643" s="152" t="n">
        <v>0.6</v>
      </c>
      <c r="S643" s="152" t="n">
        <v>752.9</v>
      </c>
      <c r="T643" s="153" t="n">
        <v>64</v>
      </c>
      <c r="U643" s="154" t="s">
        <v>93</v>
      </c>
      <c r="V643" s="153" t="n">
        <v>3</v>
      </c>
      <c r="W643" s="115" t="n">
        <v>0.95</v>
      </c>
      <c r="X643" s="116" t="n">
        <f aca="false">RANDBETWEEN(80,100)/100</f>
        <v>0.84</v>
      </c>
      <c r="Y643" s="117"/>
      <c r="Z643" s="118"/>
      <c r="AA643" s="119"/>
      <c r="AB643" s="123"/>
      <c r="AC643" s="124"/>
      <c r="AG643" s="186"/>
      <c r="BO643" s="202"/>
      <c r="BT643" s="82" t="e">
        <f aca="false">IF(SUM(CD640:CD643) &gt; 0,0,(SUM(CD640:CD643))/(-$BM$10*1000))</f>
        <v>#VALUE!</v>
      </c>
      <c r="BU643" s="158" t="e">
        <f aca="false">IF(SUM(CE640:CE643) &gt; 0,0,(SUM(CE640:CE643))/(-$BM$10*1000))</f>
        <v>#VALUE!</v>
      </c>
      <c r="BV643" s="140" t="n">
        <f aca="false">QUOTIENT(BW643,$BW$5)</f>
        <v>158</v>
      </c>
      <c r="BW643" s="17" t="n">
        <v>635</v>
      </c>
      <c r="BX643" s="141"/>
      <c r="BY643" s="192" t="s">
        <v>75</v>
      </c>
      <c r="BZ643" s="172" t="e">
        <f aca="true">INDIRECT( ADDRESS(CELL("строка",BG643)-BW643+BV643,68)) * CL643</f>
        <v>#VALUE!</v>
      </c>
      <c r="CA643" s="173" t="e">
        <f aca="true">INDIRECT( ADDRESS(CELL("строка",BG643)-BW643+BV643,59)) * CI643</f>
        <v>#VALUE!</v>
      </c>
      <c r="CB643" s="174" t="e">
        <f aca="true">INDIRECT( ADDRESS(CELL("строка",BG643)-BW643+BV643,69)) * CL643</f>
        <v>#VALUE!</v>
      </c>
      <c r="CC643" s="175" t="e">
        <f aca="true">INDIRECT( ADDRESS(CELL("строка",BG643)-BW643+BV643,61)) *CI643</f>
        <v>#VALUE!</v>
      </c>
      <c r="CD643" s="176" t="e">
        <f aca="false">BZ643-CA643</f>
        <v>#VALUE!</v>
      </c>
      <c r="CE643" s="187" t="e">
        <f aca="false">CB643-CC643</f>
        <v>#VALUE!</v>
      </c>
      <c r="CI643" s="178" t="n">
        <f aca="false">$CI$7</f>
        <v>0.1</v>
      </c>
      <c r="CL643" s="23" t="n">
        <f aca="false">CL639</f>
        <v>0.25</v>
      </c>
    </row>
    <row r="644" customFormat="false" ht="13.25" hidden="false" customHeight="true" outlineLevel="0" collapsed="false">
      <c r="A644" s="151" t="s">
        <v>739</v>
      </c>
      <c r="B644" s="152" t="n">
        <v>9.7</v>
      </c>
      <c r="C644" s="152" t="n">
        <v>764.8</v>
      </c>
      <c r="D644" s="153" t="n">
        <v>82</v>
      </c>
      <c r="E644" s="154" t="s">
        <v>129</v>
      </c>
      <c r="F644" s="153" t="n">
        <v>6</v>
      </c>
      <c r="G644" s="115" t="n">
        <v>0.9</v>
      </c>
      <c r="H644" s="116" t="n">
        <f aca="false">RANDBETWEEN(80,100)/100</f>
        <v>0.91</v>
      </c>
      <c r="I644" s="117"/>
      <c r="J644" s="118"/>
      <c r="K644" s="119"/>
      <c r="L644" s="118"/>
      <c r="M644" s="179"/>
      <c r="Q644" s="151" t="s">
        <v>739</v>
      </c>
      <c r="R644" s="152" t="n">
        <v>0</v>
      </c>
      <c r="S644" s="152" t="n">
        <v>751.9</v>
      </c>
      <c r="T644" s="153" t="n">
        <v>93</v>
      </c>
      <c r="U644" s="154" t="s">
        <v>77</v>
      </c>
      <c r="V644" s="153" t="n">
        <v>4</v>
      </c>
      <c r="W644" s="115" t="n">
        <v>0.9</v>
      </c>
      <c r="X644" s="116" t="n">
        <f aca="false">RANDBETWEEN(80,100)/100</f>
        <v>0.86</v>
      </c>
      <c r="Y644" s="117"/>
      <c r="Z644" s="118"/>
      <c r="AA644" s="119"/>
      <c r="AB644" s="123"/>
      <c r="AC644" s="124"/>
      <c r="AG644" s="186"/>
      <c r="BO644" s="202"/>
      <c r="BT644" s="82" t="s">
        <v>79</v>
      </c>
      <c r="BU644" s="158"/>
      <c r="BV644" s="140" t="n">
        <f aca="false">QUOTIENT(BW644,$BW$5)</f>
        <v>159</v>
      </c>
      <c r="BW644" s="17" t="n">
        <v>636</v>
      </c>
      <c r="BX644" s="141" t="n">
        <f aca="false">DATE(2023,2,(1-QUOTIENT(BW644,$BW$5)))</f>
        <v>44799</v>
      </c>
      <c r="BY644" s="190" t="s">
        <v>80</v>
      </c>
      <c r="BZ644" s="143" t="e">
        <f aca="true">INDIRECT( ADDRESS(CELL("строка",BG644)-BW644+BV644,68)) * CL644</f>
        <v>#VALUE!</v>
      </c>
      <c r="CA644" s="144" t="e">
        <f aca="true">INDIRECT( ADDRESS(CELL("строка",BG644)-BW644+BV644,59)) *CI644</f>
        <v>#VALUE!</v>
      </c>
      <c r="CB644" s="145" t="e">
        <f aca="true">INDIRECT( ADDRESS(CELL("строка",BG644)-BW644+BV644,69)) * CL644</f>
        <v>#VALUE!</v>
      </c>
      <c r="CC644" s="146" t="e">
        <f aca="true">INDIRECT( ADDRESS(CELL("строка",BG644)-BW644+BV644,61)) *CI644</f>
        <v>#VALUE!</v>
      </c>
      <c r="CD644" s="147" t="e">
        <f aca="false">BZ644-CA644</f>
        <v>#VALUE!</v>
      </c>
      <c r="CE644" s="188" t="e">
        <f aca="false">CB644-CC644</f>
        <v>#VALUE!</v>
      </c>
      <c r="CI644" s="22" t="n">
        <f aca="false">$CI$4</f>
        <v>0.2</v>
      </c>
      <c r="CL644" s="23" t="n">
        <f aca="false">CL640</f>
        <v>0.25</v>
      </c>
    </row>
    <row r="645" customFormat="false" ht="13.25" hidden="false" customHeight="true" outlineLevel="0" collapsed="false">
      <c r="A645" s="151" t="s">
        <v>740</v>
      </c>
      <c r="B645" s="152" t="n">
        <v>10.4</v>
      </c>
      <c r="C645" s="152" t="n">
        <v>765.5</v>
      </c>
      <c r="D645" s="153" t="n">
        <v>82</v>
      </c>
      <c r="E645" s="154" t="s">
        <v>129</v>
      </c>
      <c r="F645" s="153" t="n">
        <v>6</v>
      </c>
      <c r="G645" s="115" t="n">
        <v>0.9</v>
      </c>
      <c r="H645" s="116" t="n">
        <f aca="false">RANDBETWEEN(80,100)/100</f>
        <v>0.89</v>
      </c>
      <c r="I645" s="117"/>
      <c r="J645" s="118"/>
      <c r="K645" s="119"/>
      <c r="L645" s="118"/>
      <c r="M645" s="179"/>
      <c r="Q645" s="151" t="s">
        <v>740</v>
      </c>
      <c r="R645" s="152" t="n">
        <v>3.2</v>
      </c>
      <c r="S645" s="152" t="n">
        <v>751</v>
      </c>
      <c r="T645" s="153" t="n">
        <v>79</v>
      </c>
      <c r="U645" s="154" t="s">
        <v>93</v>
      </c>
      <c r="V645" s="153" t="n">
        <v>3</v>
      </c>
      <c r="W645" s="115" t="n">
        <v>0.95</v>
      </c>
      <c r="X645" s="116" t="n">
        <f aca="false">RANDBETWEEN(80,100)/100</f>
        <v>0.88</v>
      </c>
      <c r="Y645" s="117"/>
      <c r="Z645" s="118"/>
      <c r="AA645" s="119"/>
      <c r="AB645" s="123"/>
      <c r="AC645" s="124"/>
      <c r="AG645" s="186"/>
      <c r="BO645" s="202"/>
      <c r="BT645" s="82"/>
      <c r="BU645" s="158"/>
      <c r="BV645" s="140" t="n">
        <f aca="false">QUOTIENT(BW645,$BW$5)</f>
        <v>159</v>
      </c>
      <c r="BW645" s="17" t="n">
        <v>637</v>
      </c>
      <c r="BX645" s="141"/>
      <c r="BY645" s="191" t="s">
        <v>84</v>
      </c>
      <c r="BZ645" s="160" t="e">
        <f aca="true">INDIRECT( ADDRESS(CELL("строка",BG645)-BW645+BV645,68)) * CL645</f>
        <v>#VALUE!</v>
      </c>
      <c r="CA645" s="161" t="e">
        <f aca="true">INDIRECT( ADDRESS(CELL("строка",BG645)-BW645+BV645,59)) *CI645</f>
        <v>#VALUE!</v>
      </c>
      <c r="CB645" s="162" t="e">
        <f aca="true">INDIRECT( ADDRESS(CELL("строка",BG645)-BW645+BV645,69)) * CL645</f>
        <v>#VALUE!</v>
      </c>
      <c r="CC645" s="163" t="e">
        <f aca="true">INDIRECT( ADDRESS(CELL("строка",BG645)-BW645+BV645,61)) *CI645</f>
        <v>#VALUE!</v>
      </c>
      <c r="CD645" s="164" t="e">
        <f aca="false">BZ645-CA645</f>
        <v>#VALUE!</v>
      </c>
      <c r="CE645" s="189" t="e">
        <f aca="false">CB645-CC645</f>
        <v>#VALUE!</v>
      </c>
      <c r="CI645" s="22" t="n">
        <f aca="false">$CI$5</f>
        <v>0.3</v>
      </c>
      <c r="CL645" s="23" t="n">
        <f aca="false">CL641</f>
        <v>0.25</v>
      </c>
    </row>
    <row r="646" customFormat="false" ht="13.25" hidden="false" customHeight="true" outlineLevel="0" collapsed="false">
      <c r="A646" s="151" t="s">
        <v>741</v>
      </c>
      <c r="B646" s="152" t="n">
        <v>10.5</v>
      </c>
      <c r="C646" s="152" t="n">
        <v>765.7</v>
      </c>
      <c r="D646" s="153" t="n">
        <v>82</v>
      </c>
      <c r="E646" s="154" t="s">
        <v>129</v>
      </c>
      <c r="F646" s="153" t="n">
        <v>6</v>
      </c>
      <c r="G646" s="115" t="n">
        <v>0.9</v>
      </c>
      <c r="H646" s="116" t="n">
        <f aca="false">RANDBETWEEN(80,100)/100</f>
        <v>0.95</v>
      </c>
      <c r="I646" s="117" t="n">
        <v>0.402326388888889</v>
      </c>
      <c r="J646" s="118" t="n">
        <v>0.402326388888889</v>
      </c>
      <c r="K646" s="119" t="n">
        <f aca="false">(J646 * 24) * $B$3 * $F$3 * (1 - 0.7*AVERAGE(G646:G653)) * AVERAGE(H646:H653)</f>
        <v>5749.6142375</v>
      </c>
      <c r="L646" s="118" t="n">
        <f aca="false">IF(AVERAGE(F646:F653)&gt; $J$3, $B$4*$F$4*AVERAGE(F646:F653)/$B$5*24*AVERAGE(H646:H653), $B$4*$F$4*AVERAGE(F646:F653)/$B$5*24*AVERAGE(H646:H653) * 0.2)</f>
        <v>44940</v>
      </c>
      <c r="M646" s="179" t="n">
        <f aca="false">K646+L646</f>
        <v>50689.6142375</v>
      </c>
      <c r="Q646" s="151" t="s">
        <v>741</v>
      </c>
      <c r="R646" s="152" t="n">
        <v>4.9</v>
      </c>
      <c r="S646" s="152" t="n">
        <v>750.1</v>
      </c>
      <c r="T646" s="153" t="n">
        <v>67</v>
      </c>
      <c r="U646" s="154" t="s">
        <v>93</v>
      </c>
      <c r="V646" s="153" t="n">
        <v>3</v>
      </c>
      <c r="W646" s="115" t="n">
        <v>0.95</v>
      </c>
      <c r="X646" s="116" t="n">
        <f aca="false">RANDBETWEEN(80,100)/100</f>
        <v>1</v>
      </c>
      <c r="Y646" s="117" t="n">
        <v>0.352291666666667</v>
      </c>
      <c r="Z646" s="118" t="n">
        <v>0.352291666666667</v>
      </c>
      <c r="AA646" s="119" t="n">
        <f aca="false">(Z646 * 24) * $B$3 * $F$3 * (1 - 0.7 * AVERAGE(W646:W653)) * AVERAGE(X646:X653)</f>
        <v>4131.86338125</v>
      </c>
      <c r="AB646" s="123" t="n">
        <f aca="false">IF(AVERAGE(V646:V653)&gt; $J$3, $B$4*$F$4*AVERAGE(V646:V653)/$B$5*24*AVERAGE(X646:X653), $B$4*$F$4*AVERAGE(V646:V653)/$B$5*24*AVERAGE(X646:X653) * 0.2)</f>
        <v>3920.4</v>
      </c>
      <c r="AC646" s="124" t="n">
        <f aca="false">AA646+AB646</f>
        <v>8052.26338125</v>
      </c>
      <c r="AG646" s="186"/>
      <c r="BO646" s="202"/>
      <c r="BT646" s="82"/>
      <c r="BU646" s="158"/>
      <c r="BV646" s="140" t="n">
        <f aca="false">QUOTIENT(BW646,$BW$5)</f>
        <v>159</v>
      </c>
      <c r="BW646" s="17" t="n">
        <v>638</v>
      </c>
      <c r="BX646" s="141"/>
      <c r="BY646" s="191" t="s">
        <v>58</v>
      </c>
      <c r="BZ646" s="160" t="e">
        <f aca="true">INDIRECT( ADDRESS(CELL("строка",BG646)-BW646+BV646,68)) * CL646</f>
        <v>#VALUE!</v>
      </c>
      <c r="CA646" s="161" t="e">
        <f aca="true">INDIRECT( ADDRESS(CELL("строка",BG646)-BW646+BV646,59)) *CI646</f>
        <v>#VALUE!</v>
      </c>
      <c r="CB646" s="162" t="e">
        <f aca="true">INDIRECT( ADDRESS(CELL("строка",BG646)-BW646+BV646,69)) * CL646</f>
        <v>#VALUE!</v>
      </c>
      <c r="CC646" s="163" t="e">
        <f aca="true">INDIRECT( ADDRESS(CELL("строка",BG646)-BW646+BV646,61)) *CI646</f>
        <v>#VALUE!</v>
      </c>
      <c r="CD646" s="164" t="e">
        <f aca="false">BZ646-CA646</f>
        <v>#VALUE!</v>
      </c>
      <c r="CE646" s="189" t="e">
        <f aca="false">CB646-CC646</f>
        <v>#VALUE!</v>
      </c>
      <c r="CI646" s="22" t="n">
        <f aca="false">$CI$6</f>
        <v>0.4</v>
      </c>
      <c r="CL646" s="23" t="n">
        <f aca="false">CL642</f>
        <v>0.25</v>
      </c>
    </row>
    <row r="647" customFormat="false" ht="13.25" hidden="false" customHeight="true" outlineLevel="0" collapsed="false">
      <c r="A647" s="151" t="s">
        <v>742</v>
      </c>
      <c r="B647" s="152" t="n">
        <v>11.9</v>
      </c>
      <c r="C647" s="152" t="n">
        <v>765.7</v>
      </c>
      <c r="D647" s="153" t="n">
        <v>72</v>
      </c>
      <c r="E647" s="154" t="s">
        <v>129</v>
      </c>
      <c r="F647" s="153" t="n">
        <v>7.5</v>
      </c>
      <c r="G647" s="115" t="n">
        <v>0.75</v>
      </c>
      <c r="H647" s="116" t="n">
        <f aca="false">RANDBETWEEN(80,100)/100</f>
        <v>0.89</v>
      </c>
      <c r="I647" s="117"/>
      <c r="J647" s="118"/>
      <c r="K647" s="119"/>
      <c r="L647" s="118"/>
      <c r="M647" s="179"/>
      <c r="Q647" s="151" t="s">
        <v>742</v>
      </c>
      <c r="R647" s="152" t="n">
        <v>5.4</v>
      </c>
      <c r="S647" s="152" t="n">
        <v>748.7</v>
      </c>
      <c r="T647" s="153" t="n">
        <v>70</v>
      </c>
      <c r="U647" s="154" t="s">
        <v>93</v>
      </c>
      <c r="V647" s="153" t="n">
        <v>3</v>
      </c>
      <c r="W647" s="115" t="n">
        <v>0.95</v>
      </c>
      <c r="X647" s="116" t="n">
        <f aca="false">RANDBETWEEN(80,100)/100</f>
        <v>0.92</v>
      </c>
      <c r="Y647" s="117"/>
      <c r="Z647" s="118"/>
      <c r="AA647" s="119"/>
      <c r="AB647" s="123"/>
      <c r="AC647" s="124"/>
      <c r="AG647" s="186"/>
      <c r="BO647" s="202"/>
      <c r="BT647" s="82" t="e">
        <f aca="false">IF(SUM(CD644:CD647) &gt; 0,0,(SUM(CD644:CD647))/(-$BM$10*1000))</f>
        <v>#VALUE!</v>
      </c>
      <c r="BU647" s="158" t="e">
        <f aca="false">IF(SUM(CE644:CE647) &gt; 0,0,(SUM(CE644:CE647))/(-$BM$10*1000))</f>
        <v>#VALUE!</v>
      </c>
      <c r="BV647" s="140" t="n">
        <f aca="false">QUOTIENT(BW647,$BW$5)</f>
        <v>159</v>
      </c>
      <c r="BW647" s="17" t="n">
        <v>639</v>
      </c>
      <c r="BX647" s="141"/>
      <c r="BY647" s="192" t="s">
        <v>75</v>
      </c>
      <c r="BZ647" s="172" t="e">
        <f aca="true">INDIRECT( ADDRESS(CELL("строка",BG647)-BW647+BV647,68)) * CL647</f>
        <v>#VALUE!</v>
      </c>
      <c r="CA647" s="173" t="e">
        <f aca="true">INDIRECT( ADDRESS(CELL("строка",BG647)-BW647+BV647,59)) * CI647</f>
        <v>#VALUE!</v>
      </c>
      <c r="CB647" s="174" t="e">
        <f aca="true">INDIRECT( ADDRESS(CELL("строка",BG647)-BW647+BV647,69)) * CL647</f>
        <v>#VALUE!</v>
      </c>
      <c r="CC647" s="175" t="e">
        <f aca="true">INDIRECT( ADDRESS(CELL("строка",BG647)-BW647+BV647,61)) *CI647</f>
        <v>#VALUE!</v>
      </c>
      <c r="CD647" s="176" t="e">
        <f aca="false">BZ647-CA647</f>
        <v>#VALUE!</v>
      </c>
      <c r="CE647" s="187" t="e">
        <f aca="false">CB647-CC647</f>
        <v>#VALUE!</v>
      </c>
      <c r="CI647" s="178" t="n">
        <f aca="false">$CI$7</f>
        <v>0.1</v>
      </c>
      <c r="CL647" s="23" t="n">
        <f aca="false">CL643</f>
        <v>0.25</v>
      </c>
    </row>
    <row r="648" customFormat="false" ht="13.25" hidden="false" customHeight="true" outlineLevel="0" collapsed="false">
      <c r="A648" s="151" t="s">
        <v>743</v>
      </c>
      <c r="B648" s="152" t="n">
        <v>13.3</v>
      </c>
      <c r="C648" s="152" t="n">
        <v>766</v>
      </c>
      <c r="D648" s="153" t="n">
        <v>63</v>
      </c>
      <c r="E648" s="154" t="s">
        <v>129</v>
      </c>
      <c r="F648" s="153" t="n">
        <v>12</v>
      </c>
      <c r="G648" s="115" t="n">
        <v>0.25</v>
      </c>
      <c r="H648" s="116" t="n">
        <f aca="false">RANDBETWEEN(80,100)/100</f>
        <v>0.99</v>
      </c>
      <c r="I648" s="117"/>
      <c r="J648" s="118"/>
      <c r="K648" s="119"/>
      <c r="L648" s="118"/>
      <c r="M648" s="179"/>
      <c r="Q648" s="151" t="s">
        <v>743</v>
      </c>
      <c r="R648" s="152" t="n">
        <v>6.6</v>
      </c>
      <c r="S648" s="152" t="n">
        <v>746.7</v>
      </c>
      <c r="T648" s="153" t="n">
        <v>64</v>
      </c>
      <c r="U648" s="154" t="s">
        <v>93</v>
      </c>
      <c r="V648" s="153" t="n">
        <v>5</v>
      </c>
      <c r="W648" s="115" t="n">
        <v>0.75</v>
      </c>
      <c r="X648" s="116" t="n">
        <f aca="false">RANDBETWEEN(80,100)/100</f>
        <v>1</v>
      </c>
      <c r="Y648" s="117"/>
      <c r="Z648" s="118"/>
      <c r="AA648" s="119"/>
      <c r="AB648" s="123"/>
      <c r="AC648" s="124"/>
      <c r="AG648" s="186"/>
      <c r="BO648" s="202"/>
      <c r="BT648" s="82" t="s">
        <v>79</v>
      </c>
      <c r="BU648" s="158"/>
      <c r="BV648" s="140" t="n">
        <f aca="false">QUOTIENT(BW648,$BW$5)</f>
        <v>160</v>
      </c>
      <c r="BW648" s="17" t="n">
        <v>640</v>
      </c>
      <c r="BX648" s="141" t="n">
        <f aca="false">DATE(2023,2,(1-QUOTIENT(BW648,$BW$5)))</f>
        <v>44798</v>
      </c>
      <c r="BY648" s="190" t="s">
        <v>80</v>
      </c>
      <c r="BZ648" s="143" t="e">
        <f aca="true">INDIRECT( ADDRESS(CELL("строка",BG648)-BW648+BV648,68)) * CL648</f>
        <v>#VALUE!</v>
      </c>
      <c r="CA648" s="144" t="e">
        <f aca="true">INDIRECT( ADDRESS(CELL("строка",BG648)-BW648+BV648,59)) *CI648</f>
        <v>#VALUE!</v>
      </c>
      <c r="CB648" s="145" t="e">
        <f aca="true">INDIRECT( ADDRESS(CELL("строка",BG648)-BW648+BV648,69)) * CL648</f>
        <v>#VALUE!</v>
      </c>
      <c r="CC648" s="146" t="e">
        <f aca="true">INDIRECT( ADDRESS(CELL("строка",BG648)-BW648+BV648,61)) *CI648</f>
        <v>#VALUE!</v>
      </c>
      <c r="CD648" s="147" t="e">
        <f aca="false">BZ648-CA648</f>
        <v>#VALUE!</v>
      </c>
      <c r="CE648" s="188" t="e">
        <f aca="false">CB648-CC648</f>
        <v>#VALUE!</v>
      </c>
      <c r="CI648" s="22" t="n">
        <f aca="false">$CI$4</f>
        <v>0.2</v>
      </c>
      <c r="CL648" s="23" t="n">
        <f aca="false">CL644</f>
        <v>0.25</v>
      </c>
    </row>
    <row r="649" customFormat="false" ht="13.25" hidden="false" customHeight="true" outlineLevel="0" collapsed="false">
      <c r="A649" s="151" t="s">
        <v>744</v>
      </c>
      <c r="B649" s="152" t="n">
        <v>13.2</v>
      </c>
      <c r="C649" s="152" t="n">
        <v>767.1</v>
      </c>
      <c r="D649" s="153" t="n">
        <v>63</v>
      </c>
      <c r="E649" s="154" t="s">
        <v>129</v>
      </c>
      <c r="F649" s="153" t="n">
        <v>12</v>
      </c>
      <c r="G649" s="182" t="s">
        <v>194</v>
      </c>
      <c r="H649" s="116" t="n">
        <f aca="false">RANDBETWEEN(80,100)/100</f>
        <v>0.91</v>
      </c>
      <c r="I649" s="117"/>
      <c r="J649" s="118"/>
      <c r="K649" s="119"/>
      <c r="L649" s="118"/>
      <c r="M649" s="179"/>
      <c r="Q649" s="151" t="s">
        <v>744</v>
      </c>
      <c r="R649" s="152" t="n">
        <v>7.2</v>
      </c>
      <c r="S649" s="152" t="n">
        <v>744.9</v>
      </c>
      <c r="T649" s="153" t="n">
        <v>62</v>
      </c>
      <c r="U649" s="154" t="s">
        <v>93</v>
      </c>
      <c r="V649" s="153" t="n">
        <v>4</v>
      </c>
      <c r="W649" s="115" t="n">
        <v>0.95</v>
      </c>
      <c r="X649" s="116" t="n">
        <f aca="false">RANDBETWEEN(80,100)/100</f>
        <v>0.93</v>
      </c>
      <c r="Y649" s="117"/>
      <c r="Z649" s="118"/>
      <c r="AA649" s="119"/>
      <c r="AB649" s="123"/>
      <c r="AC649" s="124"/>
      <c r="AG649" s="186"/>
      <c r="BO649" s="202"/>
      <c r="BT649" s="82"/>
      <c r="BU649" s="158"/>
      <c r="BV649" s="140" t="n">
        <f aca="false">QUOTIENT(BW649,$BW$5)</f>
        <v>160</v>
      </c>
      <c r="BW649" s="17" t="n">
        <v>641</v>
      </c>
      <c r="BX649" s="141"/>
      <c r="BY649" s="191" t="s">
        <v>84</v>
      </c>
      <c r="BZ649" s="160" t="e">
        <f aca="true">INDIRECT( ADDRESS(CELL("строка",BG649)-BW649+BV649,68)) * CL649</f>
        <v>#VALUE!</v>
      </c>
      <c r="CA649" s="161" t="e">
        <f aca="true">INDIRECT( ADDRESS(CELL("строка",BG649)-BW649+BV649,59)) *CI649</f>
        <v>#VALUE!</v>
      </c>
      <c r="CB649" s="162" t="e">
        <f aca="true">INDIRECT( ADDRESS(CELL("строка",BG649)-BW649+BV649,69)) * CL649</f>
        <v>#VALUE!</v>
      </c>
      <c r="CC649" s="163" t="e">
        <f aca="true">INDIRECT( ADDRESS(CELL("строка",BG649)-BW649+BV649,61)) *CI649</f>
        <v>#VALUE!</v>
      </c>
      <c r="CD649" s="164" t="e">
        <f aca="false">BZ649-CA649</f>
        <v>#VALUE!</v>
      </c>
      <c r="CE649" s="189" t="e">
        <f aca="false">CB649-CC649</f>
        <v>#VALUE!</v>
      </c>
      <c r="CI649" s="22" t="n">
        <f aca="false">$CI$5</f>
        <v>0.3</v>
      </c>
      <c r="CL649" s="23" t="n">
        <f aca="false">CL645</f>
        <v>0.25</v>
      </c>
    </row>
    <row r="650" customFormat="false" ht="13.25" hidden="false" customHeight="true" outlineLevel="0" collapsed="false">
      <c r="A650" s="151" t="s">
        <v>745</v>
      </c>
      <c r="B650" s="152" t="n">
        <v>8.1</v>
      </c>
      <c r="C650" s="152" t="n">
        <v>768.2</v>
      </c>
      <c r="D650" s="153" t="n">
        <v>89</v>
      </c>
      <c r="E650" s="154" t="s">
        <v>101</v>
      </c>
      <c r="F650" s="153" t="n">
        <v>7.5</v>
      </c>
      <c r="G650" s="115" t="n">
        <v>0.75</v>
      </c>
      <c r="H650" s="116" t="n">
        <f aca="false">RANDBETWEEN(80,100)/100</f>
        <v>0.95</v>
      </c>
      <c r="I650" s="117"/>
      <c r="J650" s="118"/>
      <c r="K650" s="119"/>
      <c r="L650" s="118"/>
      <c r="M650" s="179"/>
      <c r="Q650" s="151" t="s">
        <v>745</v>
      </c>
      <c r="R650" s="152" t="n">
        <v>7.8</v>
      </c>
      <c r="S650" s="152" t="n">
        <v>743.2</v>
      </c>
      <c r="T650" s="153" t="n">
        <v>67</v>
      </c>
      <c r="U650" s="154" t="s">
        <v>93</v>
      </c>
      <c r="V650" s="153" t="n">
        <v>4</v>
      </c>
      <c r="W650" s="115" t="n">
        <v>0.75</v>
      </c>
      <c r="X650" s="116" t="n">
        <f aca="false">RANDBETWEEN(80,100)/100</f>
        <v>0.82</v>
      </c>
      <c r="Y650" s="117"/>
      <c r="Z650" s="118"/>
      <c r="AA650" s="119"/>
      <c r="AB650" s="123"/>
      <c r="AC650" s="124"/>
      <c r="AG650" s="186"/>
      <c r="BO650" s="202"/>
      <c r="BT650" s="82"/>
      <c r="BU650" s="158"/>
      <c r="BV650" s="140" t="n">
        <f aca="false">QUOTIENT(BW650,$BW$5)</f>
        <v>160</v>
      </c>
      <c r="BW650" s="17" t="n">
        <v>642</v>
      </c>
      <c r="BX650" s="141"/>
      <c r="BY650" s="191" t="s">
        <v>58</v>
      </c>
      <c r="BZ650" s="160" t="e">
        <f aca="true">INDIRECT( ADDRESS(CELL("строка",BG650)-BW650+BV650,68)) * CL650</f>
        <v>#VALUE!</v>
      </c>
      <c r="CA650" s="161" t="e">
        <f aca="true">INDIRECT( ADDRESS(CELL("строка",BG650)-BW650+BV650,59)) *CI650</f>
        <v>#VALUE!</v>
      </c>
      <c r="CB650" s="162" t="e">
        <f aca="true">INDIRECT( ADDRESS(CELL("строка",BG650)-BW650+BV650,69)) * CL650</f>
        <v>#VALUE!</v>
      </c>
      <c r="CC650" s="163" t="e">
        <f aca="true">INDIRECT( ADDRESS(CELL("строка",BG650)-BW650+BV650,61)) *CI650</f>
        <v>#VALUE!</v>
      </c>
      <c r="CD650" s="164" t="e">
        <f aca="false">BZ650-CA650</f>
        <v>#VALUE!</v>
      </c>
      <c r="CE650" s="189" t="e">
        <f aca="false">CB650-CC650</f>
        <v>#VALUE!</v>
      </c>
      <c r="CI650" s="22" t="n">
        <f aca="false">$CI$6</f>
        <v>0.4</v>
      </c>
      <c r="CL650" s="23" t="n">
        <f aca="false">CL646</f>
        <v>0.25</v>
      </c>
    </row>
    <row r="651" customFormat="false" ht="13.25" hidden="false" customHeight="true" outlineLevel="0" collapsed="false">
      <c r="A651" s="151" t="s">
        <v>746</v>
      </c>
      <c r="B651" s="152" t="n">
        <v>5</v>
      </c>
      <c r="C651" s="152" t="n">
        <v>768.3</v>
      </c>
      <c r="D651" s="153" t="n">
        <v>100</v>
      </c>
      <c r="E651" s="154" t="s">
        <v>101</v>
      </c>
      <c r="F651" s="153" t="n">
        <v>6</v>
      </c>
      <c r="G651" s="115" t="n">
        <v>0.25</v>
      </c>
      <c r="H651" s="116" t="n">
        <f aca="false">RANDBETWEEN(80,100)/100</f>
        <v>1</v>
      </c>
      <c r="I651" s="117"/>
      <c r="J651" s="118"/>
      <c r="K651" s="119"/>
      <c r="L651" s="118"/>
      <c r="M651" s="179"/>
      <c r="Q651" s="151" t="s">
        <v>746</v>
      </c>
      <c r="R651" s="152" t="n">
        <v>8.9</v>
      </c>
      <c r="S651" s="152" t="n">
        <v>742.3</v>
      </c>
      <c r="T651" s="153" t="n">
        <v>60</v>
      </c>
      <c r="U651" s="154" t="s">
        <v>93</v>
      </c>
      <c r="V651" s="153" t="n">
        <v>3</v>
      </c>
      <c r="W651" s="115" t="n">
        <v>0.75</v>
      </c>
      <c r="X651" s="116" t="n">
        <f aca="false">RANDBETWEEN(80,100)/100</f>
        <v>0.87</v>
      </c>
      <c r="Y651" s="117"/>
      <c r="Z651" s="118"/>
      <c r="AA651" s="119"/>
      <c r="AB651" s="123"/>
      <c r="AC651" s="124"/>
      <c r="AG651" s="186"/>
      <c r="BO651" s="202"/>
      <c r="BT651" s="82" t="e">
        <f aca="false">IF(SUM(CD648:CD651) &gt; 0,0,(SUM(CD648:CD651))/(-$BM$10*1000))</f>
        <v>#VALUE!</v>
      </c>
      <c r="BU651" s="158" t="e">
        <f aca="false">IF(SUM(CE648:CE651) &gt; 0,0,(SUM(CE648:CE651))/(-$BM$10*1000))</f>
        <v>#VALUE!</v>
      </c>
      <c r="BV651" s="140" t="n">
        <f aca="false">QUOTIENT(BW651,$BW$5)</f>
        <v>160</v>
      </c>
      <c r="BW651" s="17" t="n">
        <v>643</v>
      </c>
      <c r="BX651" s="141"/>
      <c r="BY651" s="192" t="s">
        <v>75</v>
      </c>
      <c r="BZ651" s="172" t="e">
        <f aca="true">INDIRECT( ADDRESS(CELL("строка",BG651)-BW651+BV651,68)) * CL651</f>
        <v>#VALUE!</v>
      </c>
      <c r="CA651" s="173" t="e">
        <f aca="true">INDIRECT( ADDRESS(CELL("строка",BG651)-BW651+BV651,59)) * CI651</f>
        <v>#VALUE!</v>
      </c>
      <c r="CB651" s="174" t="e">
        <f aca="true">INDIRECT( ADDRESS(CELL("строка",BG651)-BW651+BV651,69)) * CL651</f>
        <v>#VALUE!</v>
      </c>
      <c r="CC651" s="175" t="e">
        <f aca="true">INDIRECT( ADDRESS(CELL("строка",BG651)-BW651+BV651,61)) *CI651</f>
        <v>#VALUE!</v>
      </c>
      <c r="CD651" s="176" t="e">
        <f aca="false">BZ651-CA651</f>
        <v>#VALUE!</v>
      </c>
      <c r="CE651" s="187" t="e">
        <f aca="false">CB651-CC651</f>
        <v>#VALUE!</v>
      </c>
      <c r="CI651" s="178" t="n">
        <f aca="false">$CI$7</f>
        <v>0.1</v>
      </c>
      <c r="CL651" s="23" t="n">
        <f aca="false">CL647</f>
        <v>0.25</v>
      </c>
    </row>
    <row r="652" customFormat="false" ht="13.25" hidden="false" customHeight="true" outlineLevel="0" collapsed="false">
      <c r="A652" s="151" t="s">
        <v>747</v>
      </c>
      <c r="B652" s="152" t="n">
        <v>6.3</v>
      </c>
      <c r="C652" s="152" t="n">
        <v>769.3</v>
      </c>
      <c r="D652" s="153" t="n">
        <v>97</v>
      </c>
      <c r="E652" s="154" t="s">
        <v>101</v>
      </c>
      <c r="F652" s="153" t="n">
        <v>6</v>
      </c>
      <c r="G652" s="115" t="n">
        <v>0.9</v>
      </c>
      <c r="H652" s="116" t="n">
        <f aca="false">RANDBETWEEN(80,100)/100</f>
        <v>0.86</v>
      </c>
      <c r="I652" s="117"/>
      <c r="J652" s="118"/>
      <c r="K652" s="119"/>
      <c r="L652" s="118"/>
      <c r="M652" s="179"/>
      <c r="Q652" s="151" t="s">
        <v>747</v>
      </c>
      <c r="R652" s="152" t="n">
        <v>10.2</v>
      </c>
      <c r="S652" s="152" t="n">
        <v>742.7</v>
      </c>
      <c r="T652" s="153" t="n">
        <v>59</v>
      </c>
      <c r="U652" s="154" t="s">
        <v>93</v>
      </c>
      <c r="V652" s="153" t="n">
        <v>3</v>
      </c>
      <c r="W652" s="115" t="n">
        <v>0.95</v>
      </c>
      <c r="X652" s="116" t="n">
        <f aca="false">RANDBETWEEN(80,100)/100</f>
        <v>0.92</v>
      </c>
      <c r="Y652" s="117"/>
      <c r="Z652" s="118"/>
      <c r="AA652" s="119"/>
      <c r="AB652" s="123"/>
      <c r="AC652" s="124"/>
      <c r="AG652" s="186"/>
      <c r="BO652" s="202"/>
      <c r="BT652" s="82" t="s">
        <v>79</v>
      </c>
      <c r="BU652" s="158"/>
      <c r="BV652" s="140" t="n">
        <f aca="false">QUOTIENT(BW652,$BW$5)</f>
        <v>161</v>
      </c>
      <c r="BW652" s="17" t="n">
        <v>644</v>
      </c>
      <c r="BX652" s="141" t="n">
        <f aca="false">DATE(2023,2,(1-QUOTIENT(BW652,$BW$5)))</f>
        <v>44797</v>
      </c>
      <c r="BY652" s="190" t="s">
        <v>80</v>
      </c>
      <c r="BZ652" s="143" t="e">
        <f aca="true">INDIRECT( ADDRESS(CELL("строка",BG652)-BW652+BV652,68)) * CL652</f>
        <v>#VALUE!</v>
      </c>
      <c r="CA652" s="144" t="e">
        <f aca="true">INDIRECT( ADDRESS(CELL("строка",BG652)-BW652+BV652,59)) *CI652</f>
        <v>#VALUE!</v>
      </c>
      <c r="CB652" s="145" t="e">
        <f aca="true">INDIRECT( ADDRESS(CELL("строка",BG652)-BW652+BV652,69)) * CL652</f>
        <v>#VALUE!</v>
      </c>
      <c r="CC652" s="146" t="e">
        <f aca="true">INDIRECT( ADDRESS(CELL("строка",BG652)-BW652+BV652,61)) *CI652</f>
        <v>#VALUE!</v>
      </c>
      <c r="CD652" s="147" t="e">
        <f aca="false">BZ652-CA652</f>
        <v>#VALUE!</v>
      </c>
      <c r="CE652" s="188" t="e">
        <f aca="false">CB652-CC652</f>
        <v>#VALUE!</v>
      </c>
      <c r="CI652" s="22" t="n">
        <f aca="false">$CI$4</f>
        <v>0.2</v>
      </c>
      <c r="CL652" s="23" t="n">
        <f aca="false">CL648</f>
        <v>0.25</v>
      </c>
    </row>
    <row r="653" customFormat="false" ht="13.25" hidden="false" customHeight="true" outlineLevel="0" collapsed="false">
      <c r="A653" s="151" t="s">
        <v>748</v>
      </c>
      <c r="B653" s="152" t="n">
        <v>6.7</v>
      </c>
      <c r="C653" s="152" t="n">
        <v>769.9</v>
      </c>
      <c r="D653" s="153" t="n">
        <v>97</v>
      </c>
      <c r="E653" s="154" t="s">
        <v>93</v>
      </c>
      <c r="F653" s="153" t="n">
        <v>3</v>
      </c>
      <c r="G653" s="115" t="n">
        <v>0.9</v>
      </c>
      <c r="H653" s="116" t="n">
        <f aca="false">RANDBETWEEN(80,100)/100</f>
        <v>0.94</v>
      </c>
      <c r="I653" s="117"/>
      <c r="J653" s="118"/>
      <c r="K653" s="119"/>
      <c r="L653" s="118"/>
      <c r="M653" s="179"/>
      <c r="Q653" s="151" t="s">
        <v>748</v>
      </c>
      <c r="R653" s="152" t="n">
        <v>11.1</v>
      </c>
      <c r="S653" s="152" t="n">
        <v>741.8</v>
      </c>
      <c r="T653" s="153" t="n">
        <v>71</v>
      </c>
      <c r="U653" s="154" t="s">
        <v>93</v>
      </c>
      <c r="V653" s="153" t="n">
        <v>2</v>
      </c>
      <c r="W653" s="115" t="n">
        <v>0.25</v>
      </c>
      <c r="X653" s="116" t="n">
        <f aca="false">RANDBETWEEN(80,100)/100</f>
        <v>0.8</v>
      </c>
      <c r="Y653" s="117"/>
      <c r="Z653" s="118"/>
      <c r="AA653" s="119"/>
      <c r="AB653" s="123"/>
      <c r="AC653" s="124"/>
      <c r="AG653" s="186"/>
      <c r="BO653" s="202"/>
      <c r="BT653" s="82"/>
      <c r="BU653" s="158"/>
      <c r="BV653" s="140" t="n">
        <f aca="false">QUOTIENT(BW653,$BW$5)</f>
        <v>161</v>
      </c>
      <c r="BW653" s="17" t="n">
        <v>645</v>
      </c>
      <c r="BX653" s="141"/>
      <c r="BY653" s="191" t="s">
        <v>84</v>
      </c>
      <c r="BZ653" s="160" t="e">
        <f aca="true">INDIRECT( ADDRESS(CELL("строка",BG653)-BW653+BV653,68)) * CL653</f>
        <v>#VALUE!</v>
      </c>
      <c r="CA653" s="161" t="e">
        <f aca="true">INDIRECT( ADDRESS(CELL("строка",BG653)-BW653+BV653,59)) *CI653</f>
        <v>#VALUE!</v>
      </c>
      <c r="CB653" s="162" t="e">
        <f aca="true">INDIRECT( ADDRESS(CELL("строка",BG653)-BW653+BV653,69)) * CL653</f>
        <v>#VALUE!</v>
      </c>
      <c r="CC653" s="163" t="e">
        <f aca="true">INDIRECT( ADDRESS(CELL("строка",BG653)-BW653+BV653,61)) *CI653</f>
        <v>#VALUE!</v>
      </c>
      <c r="CD653" s="164" t="e">
        <f aca="false">BZ653-CA653</f>
        <v>#VALUE!</v>
      </c>
      <c r="CE653" s="189" t="e">
        <f aca="false">CB653-CC653</f>
        <v>#VALUE!</v>
      </c>
      <c r="CI653" s="22" t="n">
        <f aca="false">$CI$5</f>
        <v>0.3</v>
      </c>
      <c r="CL653" s="23" t="n">
        <f aca="false">CL649</f>
        <v>0.25</v>
      </c>
    </row>
    <row r="654" customFormat="false" ht="13.25" hidden="false" customHeight="true" outlineLevel="0" collapsed="false">
      <c r="A654" s="151" t="s">
        <v>749</v>
      </c>
      <c r="B654" s="152" t="n">
        <v>7.2</v>
      </c>
      <c r="C654" s="152" t="n">
        <v>770</v>
      </c>
      <c r="D654" s="153" t="n">
        <v>98</v>
      </c>
      <c r="E654" s="154" t="s">
        <v>93</v>
      </c>
      <c r="F654" s="153" t="n">
        <v>1.5</v>
      </c>
      <c r="G654" s="115" t="n">
        <v>0.9</v>
      </c>
      <c r="H654" s="116" t="n">
        <f aca="false">RANDBETWEEN(80,100)/100</f>
        <v>0.98</v>
      </c>
      <c r="I654" s="117" t="n">
        <v>0.404050925925926</v>
      </c>
      <c r="J654" s="118" t="n">
        <v>0.404050925925926</v>
      </c>
      <c r="K654" s="119" t="n">
        <f aca="false">(J654 * 24) * $B$3 * $F$3 * (1 - 0.7*AVERAGE(G654:G661)) * AVERAGE(H654:H661)</f>
        <v>3645.094921875</v>
      </c>
      <c r="L654" s="118" t="n">
        <f aca="false">IF(AVERAGE(F654:F661)&gt; $J$3, $B$4*$F$4*AVERAGE(F654:F661)/$B$5*24*AVERAGE(H654:H661), $B$4*$F$4*AVERAGE(F654:F661)/$B$5*24*AVERAGE(H654:H661) * 0.2)</f>
        <v>1968.3</v>
      </c>
      <c r="M654" s="179" t="n">
        <f aca="false">K654+L654</f>
        <v>5613.394921875</v>
      </c>
      <c r="Q654" s="151" t="s">
        <v>749</v>
      </c>
      <c r="R654" s="152" t="n">
        <v>11.8</v>
      </c>
      <c r="S654" s="152" t="n">
        <v>741.1</v>
      </c>
      <c r="T654" s="153" t="n">
        <v>77</v>
      </c>
      <c r="U654" s="154" t="s">
        <v>129</v>
      </c>
      <c r="V654" s="153" t="n">
        <v>3</v>
      </c>
      <c r="W654" s="182" t="s">
        <v>194</v>
      </c>
      <c r="X654" s="116" t="n">
        <f aca="false">RANDBETWEEN(80,100)/100</f>
        <v>0.81</v>
      </c>
      <c r="Y654" s="117" t="n">
        <v>0.354988425925926</v>
      </c>
      <c r="Z654" s="118" t="n">
        <v>0.354988425925926</v>
      </c>
      <c r="AA654" s="119" t="n">
        <f aca="false">(Z654 * 24) * $B$3 * $F$3 * (1 - 0.7 * AVERAGE(W654:W661)) * AVERAGE(X654:X661)</f>
        <v>3390.2956625</v>
      </c>
      <c r="AB654" s="123" t="n">
        <f aca="false">IF(AVERAGE(V654:V661)&gt; $J$3, $B$4*$F$4*AVERAGE(V654:V661)/$B$5*24*AVERAGE(X654:X661), $B$4*$F$4*AVERAGE(V654:V661)/$B$5*24*AVERAGE(X654:X661) * 0.2)</f>
        <v>1864.2</v>
      </c>
      <c r="AC654" s="124" t="n">
        <f aca="false">AA654+AB654</f>
        <v>5254.4956625</v>
      </c>
      <c r="AG654" s="186"/>
      <c r="BO654" s="202"/>
      <c r="BT654" s="82"/>
      <c r="BU654" s="158"/>
      <c r="BV654" s="140" t="n">
        <f aca="false">QUOTIENT(BW654,$BW$5)</f>
        <v>161</v>
      </c>
      <c r="BW654" s="17" t="n">
        <v>646</v>
      </c>
      <c r="BX654" s="141"/>
      <c r="BY654" s="191" t="s">
        <v>58</v>
      </c>
      <c r="BZ654" s="160" t="e">
        <f aca="true">INDIRECT( ADDRESS(CELL("строка",BG654)-BW654+BV654,68)) * CL654</f>
        <v>#VALUE!</v>
      </c>
      <c r="CA654" s="161" t="e">
        <f aca="true">INDIRECT( ADDRESS(CELL("строка",BG654)-BW654+BV654,59)) *CI654</f>
        <v>#VALUE!</v>
      </c>
      <c r="CB654" s="162" t="e">
        <f aca="true">INDIRECT( ADDRESS(CELL("строка",BG654)-BW654+BV654,69)) * CL654</f>
        <v>#VALUE!</v>
      </c>
      <c r="CC654" s="163" t="e">
        <f aca="true">INDIRECT( ADDRESS(CELL("строка",BG654)-BW654+BV654,61)) *CI654</f>
        <v>#VALUE!</v>
      </c>
      <c r="CD654" s="164" t="e">
        <f aca="false">BZ654-CA654</f>
        <v>#VALUE!</v>
      </c>
      <c r="CE654" s="189" t="e">
        <f aca="false">CB654-CC654</f>
        <v>#VALUE!</v>
      </c>
      <c r="CI654" s="22" t="n">
        <f aca="false">$CI$6</f>
        <v>0.4</v>
      </c>
      <c r="CL654" s="23" t="n">
        <f aca="false">CL650</f>
        <v>0.25</v>
      </c>
    </row>
    <row r="655" customFormat="false" ht="13.25" hidden="false" customHeight="true" outlineLevel="0" collapsed="false">
      <c r="A655" s="151" t="s">
        <v>750</v>
      </c>
      <c r="B655" s="152" t="n">
        <v>7.1</v>
      </c>
      <c r="C655" s="152" t="n">
        <v>770.6</v>
      </c>
      <c r="D655" s="153" t="n">
        <v>100</v>
      </c>
      <c r="E655" s="154" t="s">
        <v>101</v>
      </c>
      <c r="F655" s="153" t="n">
        <v>1.5</v>
      </c>
      <c r="G655" s="115" t="n">
        <v>0.9</v>
      </c>
      <c r="H655" s="116" t="n">
        <f aca="false">RANDBETWEEN(80,100)/100</f>
        <v>0.81</v>
      </c>
      <c r="I655" s="117"/>
      <c r="J655" s="118"/>
      <c r="K655" s="119"/>
      <c r="L655" s="118"/>
      <c r="M655" s="179"/>
      <c r="Q655" s="151" t="s">
        <v>750</v>
      </c>
      <c r="R655" s="152" t="n">
        <v>11.4</v>
      </c>
      <c r="S655" s="152" t="n">
        <v>740.8</v>
      </c>
      <c r="T655" s="153" t="n">
        <v>92</v>
      </c>
      <c r="U655" s="154" t="s">
        <v>129</v>
      </c>
      <c r="V655" s="153" t="n">
        <v>2</v>
      </c>
      <c r="W655" s="115" t="n">
        <v>0.9</v>
      </c>
      <c r="X655" s="116" t="n">
        <f aca="false">RANDBETWEEN(80,100)/100</f>
        <v>0.99</v>
      </c>
      <c r="Y655" s="117"/>
      <c r="Z655" s="118"/>
      <c r="AA655" s="119"/>
      <c r="AB655" s="123"/>
      <c r="AC655" s="124"/>
      <c r="AG655" s="186"/>
      <c r="BO655" s="202"/>
      <c r="BT655" s="82" t="e">
        <f aca="false">IF(SUM(CD652:CD655) &gt; 0,0,(SUM(CD652:CD655))/(-$BM$10*1000))</f>
        <v>#VALUE!</v>
      </c>
      <c r="BU655" s="158" t="e">
        <f aca="false">IF(SUM(CE652:CE655) &gt; 0,0,(SUM(CE652:CE655))/(-$BM$10*1000))</f>
        <v>#VALUE!</v>
      </c>
      <c r="BV655" s="140" t="n">
        <f aca="false">QUOTIENT(BW655,$BW$5)</f>
        <v>161</v>
      </c>
      <c r="BW655" s="17" t="n">
        <v>647</v>
      </c>
      <c r="BX655" s="141"/>
      <c r="BY655" s="192" t="s">
        <v>75</v>
      </c>
      <c r="BZ655" s="172" t="e">
        <f aca="true">INDIRECT( ADDRESS(CELL("строка",BG655)-BW655+BV655,68)) * CL655</f>
        <v>#VALUE!</v>
      </c>
      <c r="CA655" s="173" t="e">
        <f aca="true">INDIRECT( ADDRESS(CELL("строка",BG655)-BW655+BV655,59)) * CI655</f>
        <v>#VALUE!</v>
      </c>
      <c r="CB655" s="174" t="e">
        <f aca="true">INDIRECT( ADDRESS(CELL("строка",BG655)-BW655+BV655,69)) * CL655</f>
        <v>#VALUE!</v>
      </c>
      <c r="CC655" s="175" t="e">
        <f aca="true">INDIRECT( ADDRESS(CELL("строка",BG655)-BW655+BV655,61)) *CI655</f>
        <v>#VALUE!</v>
      </c>
      <c r="CD655" s="176" t="e">
        <f aca="false">BZ655-CA655</f>
        <v>#VALUE!</v>
      </c>
      <c r="CE655" s="187" t="e">
        <f aca="false">CB655-CC655</f>
        <v>#VALUE!</v>
      </c>
      <c r="CI655" s="178" t="n">
        <f aca="false">$CI$7</f>
        <v>0.1</v>
      </c>
      <c r="CL655" s="23" t="n">
        <f aca="false">CL651</f>
        <v>0.25</v>
      </c>
    </row>
    <row r="656" customFormat="false" ht="13.25" hidden="false" customHeight="true" outlineLevel="0" collapsed="false">
      <c r="A656" s="151" t="s">
        <v>751</v>
      </c>
      <c r="B656" s="152" t="n">
        <v>7.2</v>
      </c>
      <c r="C656" s="152" t="n">
        <v>770.5</v>
      </c>
      <c r="D656" s="153" t="n">
        <v>100</v>
      </c>
      <c r="E656" s="154" t="s">
        <v>91</v>
      </c>
      <c r="F656" s="153" t="n">
        <v>3</v>
      </c>
      <c r="G656" s="115" t="n">
        <v>0.9</v>
      </c>
      <c r="H656" s="116" t="n">
        <f aca="false">RANDBETWEEN(80,100)/100</f>
        <v>1</v>
      </c>
      <c r="I656" s="117"/>
      <c r="J656" s="118"/>
      <c r="K656" s="119"/>
      <c r="L656" s="118"/>
      <c r="M656" s="179"/>
      <c r="Q656" s="151" t="s">
        <v>751</v>
      </c>
      <c r="R656" s="152" t="n">
        <v>10.3</v>
      </c>
      <c r="S656" s="152" t="n">
        <v>741.7</v>
      </c>
      <c r="T656" s="153" t="n">
        <v>93</v>
      </c>
      <c r="U656" s="154" t="s">
        <v>101</v>
      </c>
      <c r="V656" s="153" t="n">
        <v>2</v>
      </c>
      <c r="W656" s="115" t="n">
        <v>0.9</v>
      </c>
      <c r="X656" s="116" t="n">
        <f aca="false">RANDBETWEEN(80,100)/100</f>
        <v>0.88</v>
      </c>
      <c r="Y656" s="117"/>
      <c r="Z656" s="118"/>
      <c r="AA656" s="119"/>
      <c r="AB656" s="123"/>
      <c r="AC656" s="124"/>
      <c r="AG656" s="186"/>
      <c r="BO656" s="202"/>
      <c r="BT656" s="82" t="s">
        <v>79</v>
      </c>
      <c r="BU656" s="158"/>
      <c r="BV656" s="140" t="n">
        <f aca="false">QUOTIENT(BW656,$BW$5)</f>
        <v>162</v>
      </c>
      <c r="BW656" s="17" t="n">
        <v>648</v>
      </c>
      <c r="BX656" s="141" t="n">
        <f aca="false">DATE(2023,2,(1-QUOTIENT(BW656,$BW$5)))</f>
        <v>44796</v>
      </c>
      <c r="BY656" s="190" t="s">
        <v>80</v>
      </c>
      <c r="BZ656" s="143" t="e">
        <f aca="true">INDIRECT( ADDRESS(CELL("строка",BG656)-BW656+BV656,68)) * CL656</f>
        <v>#VALUE!</v>
      </c>
      <c r="CA656" s="144" t="e">
        <f aca="true">INDIRECT( ADDRESS(CELL("строка",BG656)-BW656+BV656,59)) *CI656</f>
        <v>#VALUE!</v>
      </c>
      <c r="CB656" s="145" t="e">
        <f aca="true">INDIRECT( ADDRESS(CELL("строка",BG656)-BW656+BV656,69)) * CL656</f>
        <v>#VALUE!</v>
      </c>
      <c r="CC656" s="146" t="e">
        <f aca="true">INDIRECT( ADDRESS(CELL("строка",BG656)-BW656+BV656,61)) *CI656</f>
        <v>#VALUE!</v>
      </c>
      <c r="CD656" s="147" t="e">
        <f aca="false">BZ656-CA656</f>
        <v>#VALUE!</v>
      </c>
      <c r="CE656" s="188" t="e">
        <f aca="false">CB656-CC656</f>
        <v>#VALUE!</v>
      </c>
      <c r="CI656" s="22" t="n">
        <f aca="false">$CI$4</f>
        <v>0.2</v>
      </c>
      <c r="CL656" s="23" t="n">
        <f aca="false">CL652</f>
        <v>0.25</v>
      </c>
    </row>
    <row r="657" customFormat="false" ht="13.25" hidden="false" customHeight="true" outlineLevel="0" collapsed="false">
      <c r="A657" s="151" t="s">
        <v>752</v>
      </c>
      <c r="B657" s="152" t="n">
        <v>7</v>
      </c>
      <c r="C657" s="152" t="n">
        <v>771.1</v>
      </c>
      <c r="D657" s="153" t="n">
        <v>100</v>
      </c>
      <c r="E657" s="154" t="s">
        <v>83</v>
      </c>
      <c r="F657" s="153" t="n">
        <v>3</v>
      </c>
      <c r="G657" s="115" t="n">
        <v>0.9</v>
      </c>
      <c r="H657" s="116" t="n">
        <f aca="false">RANDBETWEEN(80,100)/100</f>
        <v>0.88</v>
      </c>
      <c r="I657" s="117"/>
      <c r="J657" s="118"/>
      <c r="K657" s="119"/>
      <c r="L657" s="118"/>
      <c r="M657" s="179"/>
      <c r="Q657" s="151" t="s">
        <v>752</v>
      </c>
      <c r="R657" s="152" t="n">
        <v>10.1</v>
      </c>
      <c r="S657" s="152" t="n">
        <v>744.6</v>
      </c>
      <c r="T657" s="153" t="n">
        <v>91</v>
      </c>
      <c r="U657" s="154" t="s">
        <v>101</v>
      </c>
      <c r="V657" s="153" t="n">
        <v>1</v>
      </c>
      <c r="W657" s="115" t="n">
        <v>0.9</v>
      </c>
      <c r="X657" s="116" t="n">
        <f aca="false">RANDBETWEEN(80,100)/100</f>
        <v>0.89</v>
      </c>
      <c r="Y657" s="117"/>
      <c r="Z657" s="118"/>
      <c r="AA657" s="119"/>
      <c r="AB657" s="123"/>
      <c r="AC657" s="124"/>
      <c r="AG657" s="186"/>
      <c r="BO657" s="202"/>
      <c r="BT657" s="82"/>
      <c r="BU657" s="158"/>
      <c r="BV657" s="140" t="n">
        <f aca="false">QUOTIENT(BW657,$BW$5)</f>
        <v>162</v>
      </c>
      <c r="BW657" s="17" t="n">
        <v>649</v>
      </c>
      <c r="BX657" s="141"/>
      <c r="BY657" s="191" t="s">
        <v>84</v>
      </c>
      <c r="BZ657" s="160" t="e">
        <f aca="true">INDIRECT( ADDRESS(CELL("строка",BG657)-BW657+BV657,68)) * CL657</f>
        <v>#VALUE!</v>
      </c>
      <c r="CA657" s="161" t="e">
        <f aca="true">INDIRECT( ADDRESS(CELL("строка",BG657)-BW657+BV657,59)) *CI657</f>
        <v>#VALUE!</v>
      </c>
      <c r="CB657" s="162" t="e">
        <f aca="true">INDIRECT( ADDRESS(CELL("строка",BG657)-BW657+BV657,69)) * CL657</f>
        <v>#VALUE!</v>
      </c>
      <c r="CC657" s="163" t="e">
        <f aca="true">INDIRECT( ADDRESS(CELL("строка",BG657)-BW657+BV657,61)) *CI657</f>
        <v>#VALUE!</v>
      </c>
      <c r="CD657" s="164" t="e">
        <f aca="false">BZ657-CA657</f>
        <v>#VALUE!</v>
      </c>
      <c r="CE657" s="189" t="e">
        <f aca="false">CB657-CC657</f>
        <v>#VALUE!</v>
      </c>
      <c r="CI657" s="22" t="n">
        <f aca="false">$CI$5</f>
        <v>0.3</v>
      </c>
      <c r="CL657" s="23" t="n">
        <f aca="false">CL653</f>
        <v>0.25</v>
      </c>
    </row>
    <row r="658" customFormat="false" ht="13.25" hidden="false" customHeight="true" outlineLevel="0" collapsed="false">
      <c r="A658" s="151" t="s">
        <v>753</v>
      </c>
      <c r="B658" s="152" t="n">
        <v>5.1</v>
      </c>
      <c r="C658" s="152" t="n">
        <v>771</v>
      </c>
      <c r="D658" s="153" t="n">
        <v>100</v>
      </c>
      <c r="E658" s="154" t="n">
        <v>0</v>
      </c>
      <c r="F658" s="153" t="n">
        <v>0</v>
      </c>
      <c r="G658" s="115" t="n">
        <v>0.9</v>
      </c>
      <c r="H658" s="116" t="n">
        <f aca="false">RANDBETWEEN(80,100)/100</f>
        <v>0.96</v>
      </c>
      <c r="I658" s="117"/>
      <c r="J658" s="118"/>
      <c r="K658" s="119"/>
      <c r="L658" s="118"/>
      <c r="M658" s="179"/>
      <c r="Q658" s="151" t="s">
        <v>753</v>
      </c>
      <c r="R658" s="152" t="n">
        <v>9.3</v>
      </c>
      <c r="S658" s="152" t="n">
        <v>746.4</v>
      </c>
      <c r="T658" s="153" t="n">
        <v>92</v>
      </c>
      <c r="U658" s="154" t="s">
        <v>101</v>
      </c>
      <c r="V658" s="153" t="n">
        <v>1</v>
      </c>
      <c r="W658" s="115" t="n">
        <v>0.9</v>
      </c>
      <c r="X658" s="116" t="n">
        <f aca="false">RANDBETWEEN(80,100)/100</f>
        <v>0.85</v>
      </c>
      <c r="Y658" s="117"/>
      <c r="Z658" s="118"/>
      <c r="AA658" s="119"/>
      <c r="AB658" s="123"/>
      <c r="AC658" s="124"/>
      <c r="AG658" s="186"/>
      <c r="BO658" s="202"/>
      <c r="BT658" s="82"/>
      <c r="BU658" s="158"/>
      <c r="BV658" s="140" t="n">
        <f aca="false">QUOTIENT(BW658,$BW$5)</f>
        <v>162</v>
      </c>
      <c r="BW658" s="17" t="n">
        <v>650</v>
      </c>
      <c r="BX658" s="141"/>
      <c r="BY658" s="191" t="s">
        <v>58</v>
      </c>
      <c r="BZ658" s="160" t="e">
        <f aca="true">INDIRECT( ADDRESS(CELL("строка",BG658)-BW658+BV658,68)) * CL658</f>
        <v>#VALUE!</v>
      </c>
      <c r="CA658" s="161" t="e">
        <f aca="true">INDIRECT( ADDRESS(CELL("строка",BG658)-BW658+BV658,59)) *CI658</f>
        <v>#VALUE!</v>
      </c>
      <c r="CB658" s="162" t="e">
        <f aca="true">INDIRECT( ADDRESS(CELL("строка",BG658)-BW658+BV658,69)) * CL658</f>
        <v>#VALUE!</v>
      </c>
      <c r="CC658" s="163" t="e">
        <f aca="true">INDIRECT( ADDRESS(CELL("строка",BG658)-BW658+BV658,61)) *CI658</f>
        <v>#VALUE!</v>
      </c>
      <c r="CD658" s="164" t="e">
        <f aca="false">BZ658-CA658</f>
        <v>#VALUE!</v>
      </c>
      <c r="CE658" s="189" t="e">
        <f aca="false">CB658-CC658</f>
        <v>#VALUE!</v>
      </c>
      <c r="CI658" s="22" t="n">
        <f aca="false">$CI$6</f>
        <v>0.4</v>
      </c>
      <c r="CL658" s="23" t="n">
        <f aca="false">CL654</f>
        <v>0.25</v>
      </c>
    </row>
    <row r="659" customFormat="false" ht="13.25" hidden="false" customHeight="true" outlineLevel="0" collapsed="false">
      <c r="A659" s="151" t="s">
        <v>754</v>
      </c>
      <c r="B659" s="152" t="n">
        <v>4.5</v>
      </c>
      <c r="C659" s="152" t="n">
        <v>770.5</v>
      </c>
      <c r="D659" s="153" t="n">
        <v>100</v>
      </c>
      <c r="E659" s="154" t="s">
        <v>101</v>
      </c>
      <c r="F659" s="153" t="n">
        <v>3</v>
      </c>
      <c r="G659" s="115" t="n">
        <v>1</v>
      </c>
      <c r="H659" s="116" t="n">
        <f aca="false">RANDBETWEEN(80,100)/100</f>
        <v>0.87</v>
      </c>
      <c r="I659" s="117"/>
      <c r="J659" s="118"/>
      <c r="K659" s="119"/>
      <c r="L659" s="118"/>
      <c r="M659" s="179"/>
      <c r="Q659" s="151" t="s">
        <v>754</v>
      </c>
      <c r="R659" s="152" t="n">
        <v>8.5</v>
      </c>
      <c r="S659" s="152" t="n">
        <v>747.1</v>
      </c>
      <c r="T659" s="153" t="n">
        <v>95</v>
      </c>
      <c r="U659" s="154" t="s">
        <v>101</v>
      </c>
      <c r="V659" s="153" t="n">
        <v>1</v>
      </c>
      <c r="W659" s="115" t="n">
        <v>0.9</v>
      </c>
      <c r="X659" s="116" t="n">
        <f aca="false">RANDBETWEEN(80,100)/100</f>
        <v>0.93</v>
      </c>
      <c r="Y659" s="117"/>
      <c r="Z659" s="118"/>
      <c r="AA659" s="119"/>
      <c r="AB659" s="123"/>
      <c r="AC659" s="124"/>
      <c r="AG659" s="186"/>
      <c r="BO659" s="202"/>
      <c r="BT659" s="82" t="e">
        <f aca="false">IF(SUM(CD656:CD659) &gt; 0,0,(SUM(CD656:CD659))/(-$BM$10*1000))</f>
        <v>#VALUE!</v>
      </c>
      <c r="BU659" s="158" t="e">
        <f aca="false">IF(SUM(CE656:CE659) &gt; 0,0,(SUM(CE656:CE659))/(-$BM$10*1000))</f>
        <v>#VALUE!</v>
      </c>
      <c r="BV659" s="140" t="n">
        <f aca="false">QUOTIENT(BW659,$BW$5)</f>
        <v>162</v>
      </c>
      <c r="BW659" s="17" t="n">
        <v>651</v>
      </c>
      <c r="BX659" s="141"/>
      <c r="BY659" s="192" t="s">
        <v>75</v>
      </c>
      <c r="BZ659" s="172" t="e">
        <f aca="true">INDIRECT( ADDRESS(CELL("строка",BG659)-BW659+BV659,68)) * CL659</f>
        <v>#VALUE!</v>
      </c>
      <c r="CA659" s="173" t="e">
        <f aca="true">INDIRECT( ADDRESS(CELL("строка",BG659)-BW659+BV659,59)) * CI659</f>
        <v>#VALUE!</v>
      </c>
      <c r="CB659" s="174" t="e">
        <f aca="true">INDIRECT( ADDRESS(CELL("строка",BG659)-BW659+BV659,69)) * CL659</f>
        <v>#VALUE!</v>
      </c>
      <c r="CC659" s="175" t="e">
        <f aca="true">INDIRECT( ADDRESS(CELL("строка",BG659)-BW659+BV659,61)) *CI659</f>
        <v>#VALUE!</v>
      </c>
      <c r="CD659" s="176" t="e">
        <f aca="false">BZ659-CA659</f>
        <v>#VALUE!</v>
      </c>
      <c r="CE659" s="187" t="e">
        <f aca="false">CB659-CC659</f>
        <v>#VALUE!</v>
      </c>
      <c r="CI659" s="178" t="n">
        <f aca="false">$CI$7</f>
        <v>0.1</v>
      </c>
      <c r="CL659" s="23" t="n">
        <f aca="false">CL655</f>
        <v>0.25</v>
      </c>
    </row>
    <row r="660" customFormat="false" ht="13.25" hidden="false" customHeight="true" outlineLevel="0" collapsed="false">
      <c r="A660" s="151" t="s">
        <v>755</v>
      </c>
      <c r="B660" s="152" t="n">
        <v>4</v>
      </c>
      <c r="C660" s="152" t="n">
        <v>770</v>
      </c>
      <c r="D660" s="153" t="n">
        <v>100</v>
      </c>
      <c r="E660" s="154" t="s">
        <v>78</v>
      </c>
      <c r="F660" s="153" t="n">
        <v>1.5</v>
      </c>
      <c r="G660" s="115" t="n">
        <v>1</v>
      </c>
      <c r="H660" s="116" t="n">
        <f aca="false">RANDBETWEEN(80,100)/100</f>
        <v>0.95</v>
      </c>
      <c r="I660" s="117"/>
      <c r="J660" s="118"/>
      <c r="K660" s="119"/>
      <c r="L660" s="118"/>
      <c r="M660" s="179"/>
      <c r="Q660" s="151" t="s">
        <v>755</v>
      </c>
      <c r="R660" s="152" t="n">
        <v>8.5</v>
      </c>
      <c r="S660" s="152" t="n">
        <v>748.3</v>
      </c>
      <c r="T660" s="153" t="n">
        <v>90</v>
      </c>
      <c r="U660" s="154" t="s">
        <v>101</v>
      </c>
      <c r="V660" s="153" t="n">
        <v>2</v>
      </c>
      <c r="W660" s="115" t="n">
        <v>0.9</v>
      </c>
      <c r="X660" s="116" t="n">
        <f aca="false">RANDBETWEEN(80,100)/100</f>
        <v>0.83</v>
      </c>
      <c r="Y660" s="117"/>
      <c r="Z660" s="118"/>
      <c r="AA660" s="119"/>
      <c r="AB660" s="123"/>
      <c r="AC660" s="124"/>
      <c r="AG660" s="186"/>
      <c r="BO660" s="202"/>
      <c r="BT660" s="82" t="s">
        <v>79</v>
      </c>
      <c r="BU660" s="158"/>
      <c r="BV660" s="140" t="n">
        <f aca="false">QUOTIENT(BW660,$BW$5)</f>
        <v>163</v>
      </c>
      <c r="BW660" s="17" t="n">
        <v>652</v>
      </c>
      <c r="BX660" s="141" t="n">
        <f aca="false">DATE(2023,2,(1-QUOTIENT(BW660,$BW$5)))</f>
        <v>44795</v>
      </c>
      <c r="BY660" s="190" t="s">
        <v>80</v>
      </c>
      <c r="BZ660" s="143" t="e">
        <f aca="true">INDIRECT( ADDRESS(CELL("строка",BG660)-BW660+BV660,68)) * CL660</f>
        <v>#VALUE!</v>
      </c>
      <c r="CA660" s="144" t="e">
        <f aca="true">INDIRECT( ADDRESS(CELL("строка",BG660)-BW660+BV660,59)) *CI660</f>
        <v>#VALUE!</v>
      </c>
      <c r="CB660" s="145" t="e">
        <f aca="true">INDIRECT( ADDRESS(CELL("строка",BG660)-BW660+BV660,69)) * CL660</f>
        <v>#VALUE!</v>
      </c>
      <c r="CC660" s="146" t="e">
        <f aca="true">INDIRECT( ADDRESS(CELL("строка",BG660)-BW660+BV660,61)) *CI660</f>
        <v>#VALUE!</v>
      </c>
      <c r="CD660" s="147" t="e">
        <f aca="false">BZ660-CA660</f>
        <v>#VALUE!</v>
      </c>
      <c r="CE660" s="188" t="e">
        <f aca="false">CB660-CC660</f>
        <v>#VALUE!</v>
      </c>
      <c r="CI660" s="22" t="n">
        <f aca="false">$CI$4</f>
        <v>0.2</v>
      </c>
      <c r="CL660" s="23" t="n">
        <f aca="false">CL656</f>
        <v>0.25</v>
      </c>
    </row>
    <row r="661" customFormat="false" ht="13.25" hidden="false" customHeight="true" outlineLevel="0" collapsed="false">
      <c r="A661" s="151" t="s">
        <v>756</v>
      </c>
      <c r="B661" s="152" t="n">
        <v>4.3</v>
      </c>
      <c r="C661" s="152" t="n">
        <v>769.5</v>
      </c>
      <c r="D661" s="153" t="n">
        <v>100</v>
      </c>
      <c r="E661" s="154" t="n">
        <v>0</v>
      </c>
      <c r="F661" s="153" t="n">
        <v>0</v>
      </c>
      <c r="G661" s="115" t="n">
        <v>1</v>
      </c>
      <c r="H661" s="116" t="n">
        <f aca="false">RANDBETWEEN(80,100)/100</f>
        <v>0.84</v>
      </c>
      <c r="I661" s="117"/>
      <c r="J661" s="118"/>
      <c r="K661" s="119"/>
      <c r="L661" s="118"/>
      <c r="M661" s="179"/>
      <c r="Q661" s="151" t="s">
        <v>756</v>
      </c>
      <c r="R661" s="152" t="n">
        <v>8.4</v>
      </c>
      <c r="S661" s="152" t="n">
        <v>748.9</v>
      </c>
      <c r="T661" s="153" t="n">
        <v>89</v>
      </c>
      <c r="U661" s="154" t="s">
        <v>101</v>
      </c>
      <c r="V661" s="153" t="n">
        <v>1</v>
      </c>
      <c r="W661" s="115" t="n">
        <v>0.9</v>
      </c>
      <c r="X661" s="116" t="n">
        <f aca="false">RANDBETWEEN(80,100)/100</f>
        <v>0.99</v>
      </c>
      <c r="Y661" s="117"/>
      <c r="Z661" s="118"/>
      <c r="AA661" s="119"/>
      <c r="AB661" s="123"/>
      <c r="AC661" s="124"/>
      <c r="AG661" s="186"/>
      <c r="BO661" s="202"/>
      <c r="BT661" s="82"/>
      <c r="BU661" s="158"/>
      <c r="BV661" s="140" t="n">
        <f aca="false">QUOTIENT(BW661,$BW$5)</f>
        <v>163</v>
      </c>
      <c r="BW661" s="17" t="n">
        <v>653</v>
      </c>
      <c r="BX661" s="141"/>
      <c r="BY661" s="191" t="s">
        <v>84</v>
      </c>
      <c r="BZ661" s="160" t="e">
        <f aca="true">INDIRECT( ADDRESS(CELL("строка",BG661)-BW661+BV661,68)) * CL661</f>
        <v>#VALUE!</v>
      </c>
      <c r="CA661" s="161" t="e">
        <f aca="true">INDIRECT( ADDRESS(CELL("строка",BG661)-BW661+BV661,59)) *CI661</f>
        <v>#VALUE!</v>
      </c>
      <c r="CB661" s="162" t="e">
        <f aca="true">INDIRECT( ADDRESS(CELL("строка",BG661)-BW661+BV661,69)) * CL661</f>
        <v>#VALUE!</v>
      </c>
      <c r="CC661" s="163" t="e">
        <f aca="true">INDIRECT( ADDRESS(CELL("строка",BG661)-BW661+BV661,61)) *CI661</f>
        <v>#VALUE!</v>
      </c>
      <c r="CD661" s="164" t="e">
        <f aca="false">BZ661-CA661</f>
        <v>#VALUE!</v>
      </c>
      <c r="CE661" s="189" t="e">
        <f aca="false">CB661-CC661</f>
        <v>#VALUE!</v>
      </c>
      <c r="CI661" s="22" t="n">
        <f aca="false">$CI$5</f>
        <v>0.3</v>
      </c>
      <c r="CL661" s="23" t="n">
        <f aca="false">CL657</f>
        <v>0.25</v>
      </c>
    </row>
    <row r="662" customFormat="false" ht="13.25" hidden="false" customHeight="true" outlineLevel="0" collapsed="false">
      <c r="A662" s="151" t="s">
        <v>757</v>
      </c>
      <c r="B662" s="152" t="n">
        <v>5.4</v>
      </c>
      <c r="C662" s="152" t="n">
        <v>769.3</v>
      </c>
      <c r="D662" s="153" t="n">
        <v>100</v>
      </c>
      <c r="E662" s="154" t="s">
        <v>93</v>
      </c>
      <c r="F662" s="153" t="n">
        <v>1.5</v>
      </c>
      <c r="G662" s="115" t="n">
        <v>1</v>
      </c>
      <c r="H662" s="116" t="n">
        <f aca="false">RANDBETWEEN(80,100)/100</f>
        <v>0.94</v>
      </c>
      <c r="I662" s="117" t="n">
        <v>0.405787037037037</v>
      </c>
      <c r="J662" s="118" t="n">
        <v>0.405787037037037</v>
      </c>
      <c r="K662" s="119" t="n">
        <f aca="false">(J662 * 24) * $B$3 * $F$3 * (1 - 0.7*AVERAGE(G662:G669)) * AVERAGE(H662:H669)</f>
        <v>3385.84645833333</v>
      </c>
      <c r="L662" s="118" t="n">
        <f aca="false">IF(AVERAGE(F662:F669)&gt; $J$3, $B$4*$F$4*AVERAGE(F662:F669)/$B$5*24*AVERAGE(H662:H669), $B$4*$F$4*AVERAGE(F662:F669)/$B$5*24*AVERAGE(H662:H669) * 0.2)</f>
        <v>2628</v>
      </c>
      <c r="M662" s="179" t="n">
        <f aca="false">K662+L662</f>
        <v>6013.84645833333</v>
      </c>
      <c r="Q662" s="151" t="s">
        <v>757</v>
      </c>
      <c r="R662" s="152" t="n">
        <v>8.7</v>
      </c>
      <c r="S662" s="152" t="n">
        <v>750.8</v>
      </c>
      <c r="T662" s="153" t="n">
        <v>83</v>
      </c>
      <c r="U662" s="154" t="s">
        <v>101</v>
      </c>
      <c r="V662" s="153" t="n">
        <v>1</v>
      </c>
      <c r="W662" s="115" t="n">
        <v>0.95</v>
      </c>
      <c r="X662" s="116" t="n">
        <f aca="false">RANDBETWEEN(80,100)/100</f>
        <v>0.86</v>
      </c>
      <c r="Y662" s="117" t="n">
        <v>0.357708333333333</v>
      </c>
      <c r="Z662" s="118" t="n">
        <v>0.357708333333333</v>
      </c>
      <c r="AA662" s="119" t="n">
        <f aca="false">(Z662 * 24) * $B$3 * $F$3 * (1 - 0.7 * AVERAGE(W662:W669)) * AVERAGE(X662:X669)</f>
        <v>3291.1268203125</v>
      </c>
      <c r="AB662" s="123" t="n">
        <f aca="false">IF(AVERAGE(V662:V669)&gt; $J$3, $B$4*$F$4*AVERAGE(V662:V669)/$B$5*24*AVERAGE(X662:X669), $B$4*$F$4*AVERAGE(V662:V669)/$B$5*24*AVERAGE(X662:X669) * 0.2)</f>
        <v>978.6</v>
      </c>
      <c r="AC662" s="124" t="n">
        <f aca="false">AA662+AB662</f>
        <v>4269.7268203125</v>
      </c>
      <c r="AG662" s="186"/>
      <c r="BO662" s="202"/>
      <c r="BT662" s="82"/>
      <c r="BU662" s="158"/>
      <c r="BV662" s="140" t="n">
        <f aca="false">QUOTIENT(BW662,$BW$5)</f>
        <v>163</v>
      </c>
      <c r="BW662" s="17" t="n">
        <v>654</v>
      </c>
      <c r="BX662" s="141"/>
      <c r="BY662" s="191" t="s">
        <v>58</v>
      </c>
      <c r="BZ662" s="160" t="e">
        <f aca="true">INDIRECT( ADDRESS(CELL("строка",BG662)-BW662+BV662,68)) * CL662</f>
        <v>#VALUE!</v>
      </c>
      <c r="CA662" s="161" t="e">
        <f aca="true">INDIRECT( ADDRESS(CELL("строка",BG662)-BW662+BV662,59)) *CI662</f>
        <v>#VALUE!</v>
      </c>
      <c r="CB662" s="162" t="e">
        <f aca="true">INDIRECT( ADDRESS(CELL("строка",BG662)-BW662+BV662,69)) * CL662</f>
        <v>#VALUE!</v>
      </c>
      <c r="CC662" s="163" t="e">
        <f aca="true">INDIRECT( ADDRESS(CELL("строка",BG662)-BW662+BV662,61)) *CI662</f>
        <v>#VALUE!</v>
      </c>
      <c r="CD662" s="164" t="e">
        <f aca="false">BZ662-CA662</f>
        <v>#VALUE!</v>
      </c>
      <c r="CE662" s="189" t="e">
        <f aca="false">CB662-CC662</f>
        <v>#VALUE!</v>
      </c>
      <c r="CI662" s="22" t="n">
        <f aca="false">$CI$6</f>
        <v>0.4</v>
      </c>
      <c r="CL662" s="23" t="n">
        <f aca="false">CL658</f>
        <v>0.25</v>
      </c>
    </row>
    <row r="663" customFormat="false" ht="13.25" hidden="false" customHeight="true" outlineLevel="0" collapsed="false">
      <c r="A663" s="151" t="s">
        <v>758</v>
      </c>
      <c r="B663" s="152" t="n">
        <v>3.7</v>
      </c>
      <c r="C663" s="152" t="n">
        <v>769</v>
      </c>
      <c r="D663" s="153" t="n">
        <v>100</v>
      </c>
      <c r="E663" s="154" t="s">
        <v>91</v>
      </c>
      <c r="F663" s="153" t="n">
        <v>3</v>
      </c>
      <c r="G663" s="115" t="n">
        <v>0.9</v>
      </c>
      <c r="H663" s="116" t="n">
        <f aca="false">RANDBETWEEN(80,100)/100</f>
        <v>0.86</v>
      </c>
      <c r="I663" s="117"/>
      <c r="J663" s="118"/>
      <c r="K663" s="119"/>
      <c r="L663" s="118"/>
      <c r="M663" s="179"/>
      <c r="Q663" s="151" t="s">
        <v>758</v>
      </c>
      <c r="R663" s="152" t="n">
        <v>8.6</v>
      </c>
      <c r="S663" s="152" t="n">
        <v>751.9</v>
      </c>
      <c r="T663" s="153" t="n">
        <v>86</v>
      </c>
      <c r="U663" s="154" t="s">
        <v>101</v>
      </c>
      <c r="V663" s="153" t="n">
        <v>1</v>
      </c>
      <c r="W663" s="115" t="n">
        <v>0.9</v>
      </c>
      <c r="X663" s="116" t="n">
        <f aca="false">RANDBETWEEN(80,100)/100</f>
        <v>0.88</v>
      </c>
      <c r="Y663" s="117"/>
      <c r="Z663" s="118"/>
      <c r="AA663" s="119"/>
      <c r="AB663" s="123"/>
      <c r="AC663" s="124"/>
      <c r="AG663" s="186"/>
      <c r="BO663" s="202"/>
      <c r="BT663" s="82" t="e">
        <f aca="false">IF(SUM(CD660:CD663) &gt; 0,0,(SUM(CD660:CD663))/(-$BM$10*1000))</f>
        <v>#VALUE!</v>
      </c>
      <c r="BU663" s="158" t="e">
        <f aca="false">IF(SUM(CE660:CE663) &gt; 0,0,(SUM(CE660:CE663))/(-$BM$10*1000))</f>
        <v>#VALUE!</v>
      </c>
      <c r="BV663" s="140" t="n">
        <f aca="false">QUOTIENT(BW663,$BW$5)</f>
        <v>163</v>
      </c>
      <c r="BW663" s="17" t="n">
        <v>655</v>
      </c>
      <c r="BX663" s="141"/>
      <c r="BY663" s="192" t="s">
        <v>75</v>
      </c>
      <c r="BZ663" s="172" t="e">
        <f aca="true">INDIRECT( ADDRESS(CELL("строка",BG663)-BW663+BV663,68)) * CL663</f>
        <v>#VALUE!</v>
      </c>
      <c r="CA663" s="173" t="e">
        <f aca="true">INDIRECT( ADDRESS(CELL("строка",BG663)-BW663+BV663,59)) * CI663</f>
        <v>#VALUE!</v>
      </c>
      <c r="CB663" s="174" t="e">
        <f aca="true">INDIRECT( ADDRESS(CELL("строка",BG663)-BW663+BV663,69)) * CL663</f>
        <v>#VALUE!</v>
      </c>
      <c r="CC663" s="175" t="e">
        <f aca="true">INDIRECT( ADDRESS(CELL("строка",BG663)-BW663+BV663,61)) *CI663</f>
        <v>#VALUE!</v>
      </c>
      <c r="CD663" s="176" t="e">
        <f aca="false">BZ663-CA663</f>
        <v>#VALUE!</v>
      </c>
      <c r="CE663" s="187" t="e">
        <f aca="false">CB663-CC663</f>
        <v>#VALUE!</v>
      </c>
      <c r="CI663" s="178" t="n">
        <f aca="false">$CI$7</f>
        <v>0.1</v>
      </c>
      <c r="CL663" s="23" t="n">
        <f aca="false">CL659</f>
        <v>0.25</v>
      </c>
    </row>
    <row r="664" customFormat="false" ht="13.25" hidden="false" customHeight="true" outlineLevel="0" collapsed="false">
      <c r="A664" s="151" t="s">
        <v>759</v>
      </c>
      <c r="B664" s="152" t="n">
        <v>5.9</v>
      </c>
      <c r="C664" s="152" t="n">
        <v>768.4</v>
      </c>
      <c r="D664" s="153" t="n">
        <v>100</v>
      </c>
      <c r="E664" s="154" t="s">
        <v>77</v>
      </c>
      <c r="F664" s="153" t="n">
        <v>3</v>
      </c>
      <c r="G664" s="115" t="n">
        <v>0.9</v>
      </c>
      <c r="H664" s="116" t="n">
        <f aca="false">RANDBETWEEN(80,100)/100</f>
        <v>0.98</v>
      </c>
      <c r="I664" s="117"/>
      <c r="J664" s="118"/>
      <c r="K664" s="119"/>
      <c r="L664" s="118"/>
      <c r="M664" s="179"/>
      <c r="Q664" s="151" t="s">
        <v>759</v>
      </c>
      <c r="R664" s="152" t="n">
        <v>8.5</v>
      </c>
      <c r="S664" s="152" t="n">
        <v>752.2</v>
      </c>
      <c r="T664" s="153" t="n">
        <v>91</v>
      </c>
      <c r="U664" s="154" t="s">
        <v>101</v>
      </c>
      <c r="V664" s="153" t="n">
        <v>1</v>
      </c>
      <c r="W664" s="115" t="n">
        <v>0.9</v>
      </c>
      <c r="X664" s="116" t="n">
        <f aca="false">RANDBETWEEN(80,100)/100</f>
        <v>0.84</v>
      </c>
      <c r="Y664" s="117"/>
      <c r="Z664" s="118"/>
      <c r="AA664" s="119"/>
      <c r="AB664" s="123"/>
      <c r="AC664" s="124"/>
      <c r="AG664" s="186"/>
      <c r="BO664" s="202"/>
      <c r="BT664" s="82" t="s">
        <v>79</v>
      </c>
      <c r="BU664" s="158"/>
      <c r="BV664" s="140" t="n">
        <f aca="false">QUOTIENT(BW664,$BW$5)</f>
        <v>164</v>
      </c>
      <c r="BW664" s="17" t="n">
        <v>656</v>
      </c>
      <c r="BX664" s="141" t="n">
        <f aca="false">DATE(2023,2,(1-QUOTIENT(BW664,$BW$5)))</f>
        <v>44794</v>
      </c>
      <c r="BY664" s="190" t="s">
        <v>80</v>
      </c>
      <c r="BZ664" s="143" t="e">
        <f aca="true">INDIRECT( ADDRESS(CELL("строка",BG664)-BW664+BV664,68)) * CL664</f>
        <v>#VALUE!</v>
      </c>
      <c r="CA664" s="144" t="e">
        <f aca="true">INDIRECT( ADDRESS(CELL("строка",BG664)-BW664+BV664,59)) *CI664</f>
        <v>#VALUE!</v>
      </c>
      <c r="CB664" s="145" t="e">
        <f aca="true">INDIRECT( ADDRESS(CELL("строка",BG664)-BW664+BV664,69)) * CL664</f>
        <v>#VALUE!</v>
      </c>
      <c r="CC664" s="146" t="e">
        <f aca="true">INDIRECT( ADDRESS(CELL("строка",BG664)-BW664+BV664,61)) *CI664</f>
        <v>#VALUE!</v>
      </c>
      <c r="CD664" s="147" t="e">
        <f aca="false">BZ664-CA664</f>
        <v>#VALUE!</v>
      </c>
      <c r="CE664" s="188" t="e">
        <f aca="false">CB664-CC664</f>
        <v>#VALUE!</v>
      </c>
      <c r="CI664" s="22" t="n">
        <f aca="false">$CI$4</f>
        <v>0.2</v>
      </c>
      <c r="CL664" s="23" t="n">
        <f aca="false">CL660</f>
        <v>0.25</v>
      </c>
    </row>
    <row r="665" customFormat="false" ht="13.25" hidden="false" customHeight="true" outlineLevel="0" collapsed="false">
      <c r="A665" s="151" t="s">
        <v>760</v>
      </c>
      <c r="B665" s="152" t="n">
        <v>4.6</v>
      </c>
      <c r="C665" s="152" t="n">
        <v>768.4</v>
      </c>
      <c r="D665" s="153" t="n">
        <v>100</v>
      </c>
      <c r="E665" s="154" t="s">
        <v>78</v>
      </c>
      <c r="F665" s="153" t="n">
        <v>1.5</v>
      </c>
      <c r="G665" s="115" t="n">
        <v>1</v>
      </c>
      <c r="H665" s="116" t="n">
        <f aca="false">RANDBETWEEN(80,100)/100</f>
        <v>0.9</v>
      </c>
      <c r="I665" s="117"/>
      <c r="J665" s="118"/>
      <c r="K665" s="119"/>
      <c r="L665" s="118"/>
      <c r="M665" s="179"/>
      <c r="Q665" s="151" t="s">
        <v>760</v>
      </c>
      <c r="R665" s="152" t="n">
        <v>8</v>
      </c>
      <c r="S665" s="152" t="n">
        <v>751.5</v>
      </c>
      <c r="T665" s="153" t="n">
        <v>92</v>
      </c>
      <c r="U665" s="154" t="s">
        <v>101</v>
      </c>
      <c r="V665" s="153" t="n">
        <v>1</v>
      </c>
      <c r="W665" s="115" t="n">
        <v>0.9</v>
      </c>
      <c r="X665" s="116" t="n">
        <f aca="false">RANDBETWEEN(80,100)/100</f>
        <v>0.93</v>
      </c>
      <c r="Y665" s="117"/>
      <c r="Z665" s="118"/>
      <c r="AA665" s="119"/>
      <c r="AB665" s="123"/>
      <c r="AC665" s="124"/>
      <c r="AG665" s="186"/>
      <c r="BO665" s="202"/>
      <c r="BT665" s="82"/>
      <c r="BU665" s="158"/>
      <c r="BV665" s="140" t="n">
        <f aca="false">QUOTIENT(BW665,$BW$5)</f>
        <v>164</v>
      </c>
      <c r="BW665" s="17" t="n">
        <v>657</v>
      </c>
      <c r="BX665" s="141"/>
      <c r="BY665" s="191" t="s">
        <v>84</v>
      </c>
      <c r="BZ665" s="160" t="e">
        <f aca="true">INDIRECT( ADDRESS(CELL("строка",BG665)-BW665+BV665,68)) * CL665</f>
        <v>#VALUE!</v>
      </c>
      <c r="CA665" s="161" t="e">
        <f aca="true">INDIRECT( ADDRESS(CELL("строка",BG665)-BW665+BV665,59)) *CI665</f>
        <v>#VALUE!</v>
      </c>
      <c r="CB665" s="162" t="e">
        <f aca="true">INDIRECT( ADDRESS(CELL("строка",BG665)-BW665+BV665,69)) * CL665</f>
        <v>#VALUE!</v>
      </c>
      <c r="CC665" s="163" t="e">
        <f aca="true">INDIRECT( ADDRESS(CELL("строка",BG665)-BW665+BV665,61)) *CI665</f>
        <v>#VALUE!</v>
      </c>
      <c r="CD665" s="164" t="e">
        <f aca="false">BZ665-CA665</f>
        <v>#VALUE!</v>
      </c>
      <c r="CE665" s="189" t="e">
        <f aca="false">CB665-CC665</f>
        <v>#VALUE!</v>
      </c>
      <c r="CI665" s="22" t="n">
        <f aca="false">$CI$5</f>
        <v>0.3</v>
      </c>
      <c r="CL665" s="23" t="n">
        <f aca="false">CL661</f>
        <v>0.25</v>
      </c>
    </row>
    <row r="666" customFormat="false" ht="13.25" hidden="false" customHeight="true" outlineLevel="0" collapsed="false">
      <c r="A666" s="151" t="s">
        <v>761</v>
      </c>
      <c r="B666" s="152" t="n">
        <v>3.2</v>
      </c>
      <c r="C666" s="152" t="n">
        <v>768.5</v>
      </c>
      <c r="D666" s="153" t="n">
        <v>100</v>
      </c>
      <c r="E666" s="154" t="s">
        <v>78</v>
      </c>
      <c r="F666" s="153" t="n">
        <v>3</v>
      </c>
      <c r="G666" s="115" t="n">
        <v>1</v>
      </c>
      <c r="H666" s="116" t="n">
        <f aca="false">RANDBETWEEN(80,100)/100</f>
        <v>0.82</v>
      </c>
      <c r="I666" s="117"/>
      <c r="J666" s="118"/>
      <c r="K666" s="119"/>
      <c r="L666" s="118"/>
      <c r="M666" s="179"/>
      <c r="Q666" s="151" t="s">
        <v>761</v>
      </c>
      <c r="R666" s="152" t="n">
        <v>7.6</v>
      </c>
      <c r="S666" s="152" t="n">
        <v>751.1</v>
      </c>
      <c r="T666" s="153" t="n">
        <v>94</v>
      </c>
      <c r="U666" s="154" t="s">
        <v>101</v>
      </c>
      <c r="V666" s="153" t="n">
        <v>1</v>
      </c>
      <c r="W666" s="115" t="n">
        <v>0.9</v>
      </c>
      <c r="X666" s="116" t="n">
        <f aca="false">RANDBETWEEN(80,100)/100</f>
        <v>0.8</v>
      </c>
      <c r="Y666" s="117"/>
      <c r="Z666" s="118"/>
      <c r="AA666" s="119"/>
      <c r="AB666" s="123"/>
      <c r="AC666" s="124"/>
      <c r="AG666" s="186"/>
      <c r="BO666" s="202"/>
      <c r="BT666" s="82"/>
      <c r="BU666" s="158"/>
      <c r="BV666" s="140" t="n">
        <f aca="false">QUOTIENT(BW666,$BW$5)</f>
        <v>164</v>
      </c>
      <c r="BW666" s="17" t="n">
        <v>658</v>
      </c>
      <c r="BX666" s="141"/>
      <c r="BY666" s="191" t="s">
        <v>58</v>
      </c>
      <c r="BZ666" s="160" t="e">
        <f aca="true">INDIRECT( ADDRESS(CELL("строка",BG666)-BW666+BV666,68)) * CL666</f>
        <v>#VALUE!</v>
      </c>
      <c r="CA666" s="161" t="e">
        <f aca="true">INDIRECT( ADDRESS(CELL("строка",BG666)-BW666+BV666,59)) *CI666</f>
        <v>#VALUE!</v>
      </c>
      <c r="CB666" s="162" t="e">
        <f aca="true">INDIRECT( ADDRESS(CELL("строка",BG666)-BW666+BV666,69)) * CL666</f>
        <v>#VALUE!</v>
      </c>
      <c r="CC666" s="163" t="e">
        <f aca="true">INDIRECT( ADDRESS(CELL("строка",BG666)-BW666+BV666,61)) *CI666</f>
        <v>#VALUE!</v>
      </c>
      <c r="CD666" s="164" t="e">
        <f aca="false">BZ666-CA666</f>
        <v>#VALUE!</v>
      </c>
      <c r="CE666" s="189" t="e">
        <f aca="false">CB666-CC666</f>
        <v>#VALUE!</v>
      </c>
      <c r="CI666" s="22" t="n">
        <f aca="false">$CI$6</f>
        <v>0.4</v>
      </c>
      <c r="CL666" s="23" t="n">
        <f aca="false">CL662</f>
        <v>0.25</v>
      </c>
    </row>
    <row r="667" customFormat="false" ht="13.25" hidden="false" customHeight="true" outlineLevel="0" collapsed="false">
      <c r="A667" s="151" t="s">
        <v>762</v>
      </c>
      <c r="B667" s="152" t="n">
        <v>3.7</v>
      </c>
      <c r="C667" s="152" t="n">
        <v>768.1</v>
      </c>
      <c r="D667" s="153" t="n">
        <v>100</v>
      </c>
      <c r="E667" s="154" t="s">
        <v>107</v>
      </c>
      <c r="F667" s="153" t="n">
        <v>3</v>
      </c>
      <c r="G667" s="115" t="n">
        <v>1</v>
      </c>
      <c r="H667" s="116" t="n">
        <f aca="false">RANDBETWEEN(80,100)/100</f>
        <v>0.99</v>
      </c>
      <c r="I667" s="117"/>
      <c r="J667" s="118"/>
      <c r="K667" s="119"/>
      <c r="L667" s="118"/>
      <c r="M667" s="179"/>
      <c r="Q667" s="151" t="s">
        <v>762</v>
      </c>
      <c r="R667" s="152" t="n">
        <v>7.7</v>
      </c>
      <c r="S667" s="152" t="n">
        <v>750.7</v>
      </c>
      <c r="T667" s="153" t="n">
        <v>93</v>
      </c>
      <c r="U667" s="154" t="s">
        <v>101</v>
      </c>
      <c r="V667" s="153" t="n">
        <v>1</v>
      </c>
      <c r="W667" s="115" t="n">
        <v>0.9</v>
      </c>
      <c r="X667" s="116" t="n">
        <f aca="false">RANDBETWEEN(80,100)/100</f>
        <v>0.93</v>
      </c>
      <c r="Y667" s="117"/>
      <c r="Z667" s="118"/>
      <c r="AA667" s="119"/>
      <c r="AB667" s="123"/>
      <c r="AC667" s="124"/>
      <c r="AG667" s="186"/>
      <c r="BO667" s="202"/>
      <c r="BT667" s="82" t="e">
        <f aca="false">IF(SUM(CD664:CD667) &gt; 0,0,(SUM(CD664:CD667))/(-$BM$10*1000))</f>
        <v>#VALUE!</v>
      </c>
      <c r="BU667" s="158" t="e">
        <f aca="false">IF(SUM(CE664:CE667) &gt; 0,0,(SUM(CE664:CE667))/(-$BM$10*1000))</f>
        <v>#VALUE!</v>
      </c>
      <c r="BV667" s="140" t="n">
        <f aca="false">QUOTIENT(BW667,$BW$5)</f>
        <v>164</v>
      </c>
      <c r="BW667" s="17" t="n">
        <v>659</v>
      </c>
      <c r="BX667" s="141"/>
      <c r="BY667" s="192" t="s">
        <v>75</v>
      </c>
      <c r="BZ667" s="172" t="e">
        <f aca="true">INDIRECT( ADDRESS(CELL("строка",BG667)-BW667+BV667,68)) * CL667</f>
        <v>#VALUE!</v>
      </c>
      <c r="CA667" s="173" t="e">
        <f aca="true">INDIRECT( ADDRESS(CELL("строка",BG667)-BW667+BV667,59)) * CI667</f>
        <v>#VALUE!</v>
      </c>
      <c r="CB667" s="174" t="e">
        <f aca="true">INDIRECT( ADDRESS(CELL("строка",BG667)-BW667+BV667,69)) * CL667</f>
        <v>#VALUE!</v>
      </c>
      <c r="CC667" s="175" t="e">
        <f aca="true">INDIRECT( ADDRESS(CELL("строка",BG667)-BW667+BV667,61)) *CI667</f>
        <v>#VALUE!</v>
      </c>
      <c r="CD667" s="176" t="e">
        <f aca="false">BZ667-CA667</f>
        <v>#VALUE!</v>
      </c>
      <c r="CE667" s="187" t="e">
        <f aca="false">CB667-CC667</f>
        <v>#VALUE!</v>
      </c>
      <c r="CI667" s="178" t="n">
        <f aca="false">$CI$7</f>
        <v>0.1</v>
      </c>
      <c r="CL667" s="23" t="n">
        <f aca="false">CL663</f>
        <v>0.25</v>
      </c>
    </row>
    <row r="668" customFormat="false" ht="13.25" hidden="false" customHeight="true" outlineLevel="0" collapsed="false">
      <c r="A668" s="151" t="s">
        <v>763</v>
      </c>
      <c r="B668" s="152" t="n">
        <v>3.8</v>
      </c>
      <c r="C668" s="152" t="n">
        <v>768.4</v>
      </c>
      <c r="D668" s="153" t="n">
        <v>100</v>
      </c>
      <c r="E668" s="154" t="s">
        <v>107</v>
      </c>
      <c r="F668" s="153" t="n">
        <v>1.5</v>
      </c>
      <c r="G668" s="115" t="n">
        <v>1</v>
      </c>
      <c r="H668" s="116" t="n">
        <f aca="false">RANDBETWEEN(80,100)/100</f>
        <v>0.94</v>
      </c>
      <c r="I668" s="117"/>
      <c r="J668" s="118"/>
      <c r="K668" s="119"/>
      <c r="L668" s="118"/>
      <c r="M668" s="179"/>
      <c r="Q668" s="151" t="s">
        <v>763</v>
      </c>
      <c r="R668" s="152" t="n">
        <v>7.6</v>
      </c>
      <c r="S668" s="152" t="n">
        <v>750.8</v>
      </c>
      <c r="T668" s="153" t="n">
        <v>92</v>
      </c>
      <c r="U668" s="154" t="n">
        <v>0</v>
      </c>
      <c r="V668" s="153" t="n">
        <v>0</v>
      </c>
      <c r="W668" s="115" t="n">
        <v>0.9</v>
      </c>
      <c r="X668" s="116" t="n">
        <f aca="false">RANDBETWEEN(80,100)/100</f>
        <v>0.83</v>
      </c>
      <c r="Y668" s="117"/>
      <c r="Z668" s="118"/>
      <c r="AA668" s="119"/>
      <c r="AB668" s="123"/>
      <c r="AC668" s="124"/>
      <c r="AG668" s="186"/>
      <c r="BO668" s="202"/>
      <c r="BT668" s="82" t="s">
        <v>79</v>
      </c>
      <c r="BU668" s="158"/>
      <c r="BV668" s="140" t="n">
        <f aca="false">QUOTIENT(BW668,$BW$5)</f>
        <v>165</v>
      </c>
      <c r="BW668" s="17" t="n">
        <v>660</v>
      </c>
      <c r="BX668" s="141" t="n">
        <f aca="false">DATE(2023,2,(1-QUOTIENT(BW668,$BW$5)))</f>
        <v>44793</v>
      </c>
      <c r="BY668" s="190" t="s">
        <v>80</v>
      </c>
      <c r="BZ668" s="143" t="e">
        <f aca="true">INDIRECT( ADDRESS(CELL("строка",BG668)-BW668+BV668,68)) * CL668</f>
        <v>#VALUE!</v>
      </c>
      <c r="CA668" s="144" t="e">
        <f aca="true">INDIRECT( ADDRESS(CELL("строка",BG668)-BW668+BV668,59)) *CI668</f>
        <v>#VALUE!</v>
      </c>
      <c r="CB668" s="145" t="e">
        <f aca="true">INDIRECT( ADDRESS(CELL("строка",BG668)-BW668+BV668,69)) * CL668</f>
        <v>#VALUE!</v>
      </c>
      <c r="CC668" s="146" t="e">
        <f aca="true">INDIRECT( ADDRESS(CELL("строка",BG668)-BW668+BV668,61)) *CI668</f>
        <v>#VALUE!</v>
      </c>
      <c r="CD668" s="147" t="e">
        <f aca="false">BZ668-CA668</f>
        <v>#VALUE!</v>
      </c>
      <c r="CE668" s="188" t="e">
        <f aca="false">CB668-CC668</f>
        <v>#VALUE!</v>
      </c>
      <c r="CI668" s="22" t="n">
        <f aca="false">$CI$4</f>
        <v>0.2</v>
      </c>
      <c r="CL668" s="23" t="n">
        <f aca="false">CL664</f>
        <v>0.25</v>
      </c>
    </row>
    <row r="669" customFormat="false" ht="13.25" hidden="false" customHeight="true" outlineLevel="0" collapsed="false">
      <c r="A669" s="151" t="s">
        <v>764</v>
      </c>
      <c r="B669" s="152" t="n">
        <v>4.4</v>
      </c>
      <c r="C669" s="152" t="n">
        <v>768.2</v>
      </c>
      <c r="D669" s="153" t="n">
        <v>100</v>
      </c>
      <c r="E669" s="154" t="s">
        <v>101</v>
      </c>
      <c r="F669" s="153" t="n">
        <v>1.5</v>
      </c>
      <c r="G669" s="115" t="n">
        <v>1</v>
      </c>
      <c r="H669" s="116" t="n">
        <f aca="false">RANDBETWEEN(80,100)/100</f>
        <v>0.87</v>
      </c>
      <c r="I669" s="117"/>
      <c r="J669" s="118"/>
      <c r="K669" s="119"/>
      <c r="L669" s="118"/>
      <c r="M669" s="179"/>
      <c r="Q669" s="151" t="s">
        <v>764</v>
      </c>
      <c r="R669" s="152" t="n">
        <v>8</v>
      </c>
      <c r="S669" s="152" t="n">
        <v>750.8</v>
      </c>
      <c r="T669" s="153" t="n">
        <v>85</v>
      </c>
      <c r="U669" s="154" t="s">
        <v>101</v>
      </c>
      <c r="V669" s="153" t="n">
        <v>1</v>
      </c>
      <c r="W669" s="115" t="n">
        <v>0.9</v>
      </c>
      <c r="X669" s="116" t="n">
        <f aca="false">RANDBETWEEN(80,100)/100</f>
        <v>0.92</v>
      </c>
      <c r="Y669" s="117"/>
      <c r="Z669" s="118"/>
      <c r="AA669" s="119"/>
      <c r="AB669" s="123"/>
      <c r="AC669" s="124"/>
      <c r="AG669" s="186"/>
      <c r="BO669" s="202"/>
      <c r="BT669" s="82"/>
      <c r="BU669" s="158"/>
      <c r="BV669" s="140" t="n">
        <f aca="false">QUOTIENT(BW669,$BW$5)</f>
        <v>165</v>
      </c>
      <c r="BW669" s="17" t="n">
        <v>661</v>
      </c>
      <c r="BX669" s="141"/>
      <c r="BY669" s="191" t="s">
        <v>84</v>
      </c>
      <c r="BZ669" s="160" t="e">
        <f aca="true">INDIRECT( ADDRESS(CELL("строка",BG669)-BW669+BV669,68)) * CL669</f>
        <v>#VALUE!</v>
      </c>
      <c r="CA669" s="161" t="e">
        <f aca="true">INDIRECT( ADDRESS(CELL("строка",BG669)-BW669+BV669,59)) *CI669</f>
        <v>#VALUE!</v>
      </c>
      <c r="CB669" s="162" t="e">
        <f aca="true">INDIRECT( ADDRESS(CELL("строка",BG669)-BW669+BV669,69)) * CL669</f>
        <v>#VALUE!</v>
      </c>
      <c r="CC669" s="163" t="e">
        <f aca="true">INDIRECT( ADDRESS(CELL("строка",BG669)-BW669+BV669,61)) *CI669</f>
        <v>#VALUE!</v>
      </c>
      <c r="CD669" s="164" t="e">
        <f aca="false">BZ669-CA669</f>
        <v>#VALUE!</v>
      </c>
      <c r="CE669" s="189" t="e">
        <f aca="false">CB669-CC669</f>
        <v>#VALUE!</v>
      </c>
      <c r="CI669" s="22" t="n">
        <f aca="false">$CI$5</f>
        <v>0.3</v>
      </c>
      <c r="CL669" s="23" t="n">
        <f aca="false">CL665</f>
        <v>0.25</v>
      </c>
    </row>
    <row r="670" customFormat="false" ht="13.25" hidden="false" customHeight="true" outlineLevel="0" collapsed="false">
      <c r="A670" s="151" t="s">
        <v>765</v>
      </c>
      <c r="B670" s="152" t="n">
        <v>4.2</v>
      </c>
      <c r="C670" s="152" t="n">
        <v>768.1</v>
      </c>
      <c r="D670" s="153" t="n">
        <v>100</v>
      </c>
      <c r="E670" s="154" t="s">
        <v>129</v>
      </c>
      <c r="F670" s="153" t="n">
        <v>1.5</v>
      </c>
      <c r="G670" s="115" t="n">
        <v>1</v>
      </c>
      <c r="H670" s="116" t="n">
        <f aca="false">RANDBETWEEN(80,100)/100</f>
        <v>0.95</v>
      </c>
      <c r="I670" s="117" t="n">
        <v>0.407569444444444</v>
      </c>
      <c r="J670" s="118" t="n">
        <v>0.407569444444444</v>
      </c>
      <c r="K670" s="119" t="n">
        <f aca="false">(J670 * 24) * $B$3 * $F$3 * (1 - 0.7*AVERAGE(G670:G677)) * AVERAGE(H670:H677)</f>
        <v>5271.24235</v>
      </c>
      <c r="L670" s="118" t="n">
        <f aca="false">IF(AVERAGE(F670:F677)&gt; $J$3, $B$4*$F$4*AVERAGE(F670:F677)/$B$5*24*AVERAGE(H670:H677), $B$4*$F$4*AVERAGE(F670:F677)/$B$5*24*AVERAGE(H670:H677) * 0.2)</f>
        <v>3312</v>
      </c>
      <c r="M670" s="179" t="n">
        <f aca="false">K670+L670</f>
        <v>8583.24235</v>
      </c>
      <c r="Q670" s="151" t="s">
        <v>765</v>
      </c>
      <c r="R670" s="152" t="n">
        <v>8.1</v>
      </c>
      <c r="S670" s="152" t="n">
        <v>750.7</v>
      </c>
      <c r="T670" s="153" t="n">
        <v>85</v>
      </c>
      <c r="U670" s="154" t="n">
        <v>0</v>
      </c>
      <c r="V670" s="153" t="n">
        <v>0</v>
      </c>
      <c r="W670" s="115" t="n">
        <v>0.9</v>
      </c>
      <c r="X670" s="116" t="n">
        <f aca="false">RANDBETWEEN(80,100)/100</f>
        <v>0.92</v>
      </c>
      <c r="Y670" s="117" t="n">
        <v>0.360462962962963</v>
      </c>
      <c r="Z670" s="118" t="n">
        <v>0.360462962962963</v>
      </c>
      <c r="AA670" s="119" t="n">
        <f aca="false">(Z670 * 24) * $B$3 * $F$3 * (1 - 0.7 * AVERAGE(W670:W677)) * AVERAGE(X670:X677)</f>
        <v>3510.999375</v>
      </c>
      <c r="AB670" s="123" t="n">
        <f aca="false">IF(AVERAGE(V670:V677)&gt; $J$3, $B$4*$F$4*AVERAGE(V670:V677)/$B$5*24*AVERAGE(X670:X677), $B$4*$F$4*AVERAGE(V670:V677)/$B$5*24*AVERAGE(X670:X677) * 0.2)</f>
        <v>1184</v>
      </c>
      <c r="AC670" s="124" t="n">
        <f aca="false">AA670+AB670</f>
        <v>4694.999375</v>
      </c>
      <c r="AG670" s="186"/>
      <c r="BO670" s="202"/>
      <c r="BT670" s="82"/>
      <c r="BU670" s="158"/>
      <c r="BV670" s="140" t="n">
        <f aca="false">QUOTIENT(BW670,$BW$5)</f>
        <v>165</v>
      </c>
      <c r="BW670" s="17" t="n">
        <v>662</v>
      </c>
      <c r="BX670" s="141"/>
      <c r="BY670" s="191" t="s">
        <v>58</v>
      </c>
      <c r="BZ670" s="160" t="e">
        <f aca="true">INDIRECT( ADDRESS(CELL("строка",BG670)-BW670+BV670,68)) * CL670</f>
        <v>#VALUE!</v>
      </c>
      <c r="CA670" s="161" t="e">
        <f aca="true">INDIRECT( ADDRESS(CELL("строка",BG670)-BW670+BV670,59)) *CI670</f>
        <v>#VALUE!</v>
      </c>
      <c r="CB670" s="162" t="e">
        <f aca="true">INDIRECT( ADDRESS(CELL("строка",BG670)-BW670+BV670,69)) * CL670</f>
        <v>#VALUE!</v>
      </c>
      <c r="CC670" s="163" t="e">
        <f aca="true">INDIRECT( ADDRESS(CELL("строка",BG670)-BW670+BV670,61)) *CI670</f>
        <v>#VALUE!</v>
      </c>
      <c r="CD670" s="164" t="e">
        <f aca="false">BZ670-CA670</f>
        <v>#VALUE!</v>
      </c>
      <c r="CE670" s="189" t="e">
        <f aca="false">CB670-CC670</f>
        <v>#VALUE!</v>
      </c>
      <c r="CI670" s="22" t="n">
        <f aca="false">$CI$6</f>
        <v>0.4</v>
      </c>
      <c r="CL670" s="23" t="n">
        <f aca="false">CL666</f>
        <v>0.25</v>
      </c>
    </row>
    <row r="671" customFormat="false" ht="13.25" hidden="false" customHeight="true" outlineLevel="0" collapsed="false">
      <c r="A671" s="151" t="s">
        <v>766</v>
      </c>
      <c r="B671" s="152" t="n">
        <v>4.9</v>
      </c>
      <c r="C671" s="152" t="n">
        <v>767.8</v>
      </c>
      <c r="D671" s="153" t="n">
        <v>100</v>
      </c>
      <c r="E671" s="154" t="s">
        <v>101</v>
      </c>
      <c r="F671" s="153" t="n">
        <v>3</v>
      </c>
      <c r="G671" s="115" t="n">
        <v>0.9</v>
      </c>
      <c r="H671" s="116" t="n">
        <f aca="false">RANDBETWEEN(80,100)/100</f>
        <v>0.81</v>
      </c>
      <c r="I671" s="117"/>
      <c r="J671" s="118"/>
      <c r="K671" s="119"/>
      <c r="L671" s="118"/>
      <c r="M671" s="179"/>
      <c r="Q671" s="151" t="s">
        <v>766</v>
      </c>
      <c r="R671" s="152" t="n">
        <v>8.9</v>
      </c>
      <c r="S671" s="152" t="n">
        <v>750.6</v>
      </c>
      <c r="T671" s="153" t="n">
        <v>83</v>
      </c>
      <c r="U671" s="154" t="n">
        <v>0</v>
      </c>
      <c r="V671" s="153" t="n">
        <v>0</v>
      </c>
      <c r="W671" s="115" t="n">
        <v>0.9</v>
      </c>
      <c r="X671" s="116" t="n">
        <f aca="false">RANDBETWEEN(80,100)/100</f>
        <v>0.97</v>
      </c>
      <c r="Y671" s="117"/>
      <c r="Z671" s="118"/>
      <c r="AA671" s="119"/>
      <c r="AB671" s="123"/>
      <c r="AC671" s="124"/>
      <c r="AG671" s="186"/>
      <c r="BO671" s="202"/>
      <c r="BT671" s="82" t="e">
        <f aca="false">IF(SUM(CD668:CD671) &gt; 0,0,(SUM(CD668:CD671))/(-$BM$10*1000))</f>
        <v>#VALUE!</v>
      </c>
      <c r="BU671" s="158" t="e">
        <f aca="false">IF(SUM(CE668:CE671) &gt; 0,0,(SUM(CE668:CE671))/(-$BM$10*1000))</f>
        <v>#VALUE!</v>
      </c>
      <c r="BV671" s="140" t="n">
        <f aca="false">QUOTIENT(BW671,$BW$5)</f>
        <v>165</v>
      </c>
      <c r="BW671" s="17" t="n">
        <v>663</v>
      </c>
      <c r="BX671" s="141"/>
      <c r="BY671" s="192" t="s">
        <v>75</v>
      </c>
      <c r="BZ671" s="172" t="e">
        <f aca="true">INDIRECT( ADDRESS(CELL("строка",BG671)-BW671+BV671,68)) * CL671</f>
        <v>#VALUE!</v>
      </c>
      <c r="CA671" s="173" t="e">
        <f aca="true">INDIRECT( ADDRESS(CELL("строка",BG671)-BW671+BV671,59)) * CI671</f>
        <v>#VALUE!</v>
      </c>
      <c r="CB671" s="174" t="e">
        <f aca="true">INDIRECT( ADDRESS(CELL("строка",BG671)-BW671+BV671,69)) * CL671</f>
        <v>#VALUE!</v>
      </c>
      <c r="CC671" s="175" t="e">
        <f aca="true">INDIRECT( ADDRESS(CELL("строка",BG671)-BW671+BV671,61)) *CI671</f>
        <v>#VALUE!</v>
      </c>
      <c r="CD671" s="176" t="e">
        <f aca="false">BZ671-CA671</f>
        <v>#VALUE!</v>
      </c>
      <c r="CE671" s="187" t="e">
        <f aca="false">CB671-CC671</f>
        <v>#VALUE!</v>
      </c>
      <c r="CI671" s="178" t="n">
        <f aca="false">$CI$7</f>
        <v>0.1</v>
      </c>
      <c r="CL671" s="23" t="n">
        <f aca="false">CL667</f>
        <v>0.25</v>
      </c>
    </row>
    <row r="672" customFormat="false" ht="13.25" hidden="false" customHeight="true" outlineLevel="0" collapsed="false">
      <c r="A672" s="151" t="s">
        <v>767</v>
      </c>
      <c r="B672" s="152" t="n">
        <v>7.4</v>
      </c>
      <c r="C672" s="152" t="n">
        <v>767.6</v>
      </c>
      <c r="D672" s="153" t="n">
        <v>99</v>
      </c>
      <c r="E672" s="154" t="s">
        <v>91</v>
      </c>
      <c r="F672" s="153" t="n">
        <v>3</v>
      </c>
      <c r="G672" s="115" t="n">
        <v>0.75</v>
      </c>
      <c r="H672" s="116" t="n">
        <f aca="false">RANDBETWEEN(80,100)/100</f>
        <v>0.92</v>
      </c>
      <c r="I672" s="117"/>
      <c r="J672" s="118"/>
      <c r="K672" s="119"/>
      <c r="L672" s="118"/>
      <c r="M672" s="179"/>
      <c r="Q672" s="151" t="s">
        <v>767</v>
      </c>
      <c r="R672" s="152" t="n">
        <v>9.4</v>
      </c>
      <c r="S672" s="152" t="n">
        <v>750.1</v>
      </c>
      <c r="T672" s="153" t="n">
        <v>80</v>
      </c>
      <c r="U672" s="154" t="s">
        <v>101</v>
      </c>
      <c r="V672" s="153" t="n">
        <v>1</v>
      </c>
      <c r="W672" s="115" t="n">
        <v>0.9</v>
      </c>
      <c r="X672" s="116" t="n">
        <f aca="false">RANDBETWEEN(80,100)/100</f>
        <v>0.96</v>
      </c>
      <c r="Y672" s="117"/>
      <c r="Z672" s="118"/>
      <c r="AA672" s="119"/>
      <c r="AB672" s="123"/>
      <c r="AC672" s="124"/>
      <c r="AG672" s="186"/>
      <c r="BO672" s="202"/>
      <c r="BT672" s="82" t="s">
        <v>79</v>
      </c>
      <c r="BU672" s="158"/>
      <c r="BV672" s="140" t="n">
        <f aca="false">QUOTIENT(BW672,$BW$5)</f>
        <v>166</v>
      </c>
      <c r="BW672" s="17" t="n">
        <v>664</v>
      </c>
      <c r="BX672" s="141" t="n">
        <f aca="false">DATE(2023,2,(1-QUOTIENT(BW672,$BW$5)))</f>
        <v>44792</v>
      </c>
      <c r="BY672" s="190" t="s">
        <v>80</v>
      </c>
      <c r="BZ672" s="143" t="e">
        <f aca="true">INDIRECT( ADDRESS(CELL("строка",BG672)-BW672+BV672,68)) * CL672</f>
        <v>#VALUE!</v>
      </c>
      <c r="CA672" s="144" t="e">
        <f aca="true">INDIRECT( ADDRESS(CELL("строка",BG672)-BW672+BV672,59)) *CI672</f>
        <v>#VALUE!</v>
      </c>
      <c r="CB672" s="145" t="e">
        <f aca="true">INDIRECT( ADDRESS(CELL("строка",BG672)-BW672+BV672,69)) * CL672</f>
        <v>#VALUE!</v>
      </c>
      <c r="CC672" s="146" t="e">
        <f aca="true">INDIRECT( ADDRESS(CELL("строка",BG672)-BW672+BV672,61)) *CI672</f>
        <v>#VALUE!</v>
      </c>
      <c r="CD672" s="147" t="e">
        <f aca="false">BZ672-CA672</f>
        <v>#VALUE!</v>
      </c>
      <c r="CE672" s="188" t="e">
        <f aca="false">CB672-CC672</f>
        <v>#VALUE!</v>
      </c>
      <c r="CI672" s="22" t="n">
        <f aca="false">$CI$4</f>
        <v>0.2</v>
      </c>
      <c r="CL672" s="23" t="n">
        <f aca="false">CL668</f>
        <v>0.25</v>
      </c>
    </row>
    <row r="673" customFormat="false" ht="13.25" hidden="false" customHeight="true" outlineLevel="0" collapsed="false">
      <c r="A673" s="151" t="s">
        <v>768</v>
      </c>
      <c r="B673" s="152" t="n">
        <v>5.4</v>
      </c>
      <c r="C673" s="152" t="n">
        <v>767.6</v>
      </c>
      <c r="D673" s="153" t="n">
        <v>100</v>
      </c>
      <c r="E673" s="154" t="s">
        <v>83</v>
      </c>
      <c r="F673" s="153" t="n">
        <v>4.5</v>
      </c>
      <c r="G673" s="115" t="n">
        <v>0.9</v>
      </c>
      <c r="H673" s="116" t="n">
        <f aca="false">RANDBETWEEN(80,100)/100</f>
        <v>0.9</v>
      </c>
      <c r="I673" s="117"/>
      <c r="J673" s="118"/>
      <c r="K673" s="119"/>
      <c r="L673" s="118"/>
      <c r="M673" s="179"/>
      <c r="Q673" s="151" t="s">
        <v>768</v>
      </c>
      <c r="R673" s="152" t="n">
        <v>8.5</v>
      </c>
      <c r="S673" s="152" t="n">
        <v>750.1</v>
      </c>
      <c r="T673" s="153" t="n">
        <v>82</v>
      </c>
      <c r="U673" s="154" t="s">
        <v>101</v>
      </c>
      <c r="V673" s="153" t="n">
        <v>1</v>
      </c>
      <c r="W673" s="115" t="n">
        <v>0.9</v>
      </c>
      <c r="X673" s="116" t="n">
        <f aca="false">RANDBETWEEN(80,100)/100</f>
        <v>0.82</v>
      </c>
      <c r="Y673" s="117"/>
      <c r="Z673" s="118"/>
      <c r="AA673" s="119"/>
      <c r="AB673" s="123"/>
      <c r="AC673" s="124"/>
      <c r="AG673" s="186"/>
      <c r="BO673" s="202"/>
      <c r="BT673" s="82"/>
      <c r="BU673" s="158"/>
      <c r="BV673" s="140" t="n">
        <f aca="false">QUOTIENT(BW673,$BW$5)</f>
        <v>166</v>
      </c>
      <c r="BW673" s="17" t="n">
        <v>665</v>
      </c>
      <c r="BX673" s="141"/>
      <c r="BY673" s="191" t="s">
        <v>84</v>
      </c>
      <c r="BZ673" s="160" t="e">
        <f aca="true">INDIRECT( ADDRESS(CELL("строка",BG673)-BW673+BV673,68)) * CL673</f>
        <v>#VALUE!</v>
      </c>
      <c r="CA673" s="161" t="e">
        <f aca="true">INDIRECT( ADDRESS(CELL("строка",BG673)-BW673+BV673,59)) *CI673</f>
        <v>#VALUE!</v>
      </c>
      <c r="CB673" s="162" t="e">
        <f aca="true">INDIRECT( ADDRESS(CELL("строка",BG673)-BW673+BV673,69)) * CL673</f>
        <v>#VALUE!</v>
      </c>
      <c r="CC673" s="163" t="e">
        <f aca="true">INDIRECT( ADDRESS(CELL("строка",BG673)-BW673+BV673,61)) *CI673</f>
        <v>#VALUE!</v>
      </c>
      <c r="CD673" s="164" t="e">
        <f aca="false">BZ673-CA673</f>
        <v>#VALUE!</v>
      </c>
      <c r="CE673" s="189" t="e">
        <f aca="false">CB673-CC673</f>
        <v>#VALUE!</v>
      </c>
      <c r="CI673" s="22" t="n">
        <f aca="false">$CI$5</f>
        <v>0.3</v>
      </c>
      <c r="CL673" s="23" t="n">
        <f aca="false">CL669</f>
        <v>0.25</v>
      </c>
    </row>
    <row r="674" customFormat="false" ht="13.25" hidden="false" customHeight="true" outlineLevel="0" collapsed="false">
      <c r="A674" s="151" t="s">
        <v>769</v>
      </c>
      <c r="B674" s="152" t="n">
        <v>4.2</v>
      </c>
      <c r="C674" s="152" t="n">
        <v>767.2</v>
      </c>
      <c r="D674" s="153" t="n">
        <v>100</v>
      </c>
      <c r="E674" s="154" t="s">
        <v>107</v>
      </c>
      <c r="F674" s="153" t="n">
        <v>3</v>
      </c>
      <c r="G674" s="115" t="n">
        <v>1</v>
      </c>
      <c r="H674" s="116" t="n">
        <f aca="false">RANDBETWEEN(80,100)/100</f>
        <v>0.97</v>
      </c>
      <c r="I674" s="117"/>
      <c r="J674" s="118"/>
      <c r="K674" s="119"/>
      <c r="L674" s="118"/>
      <c r="M674" s="179"/>
      <c r="Q674" s="151" t="s">
        <v>769</v>
      </c>
      <c r="R674" s="152" t="n">
        <v>8</v>
      </c>
      <c r="S674" s="152" t="n">
        <v>750</v>
      </c>
      <c r="T674" s="153" t="n">
        <v>86</v>
      </c>
      <c r="U674" s="154" t="s">
        <v>91</v>
      </c>
      <c r="V674" s="153" t="n">
        <v>1</v>
      </c>
      <c r="W674" s="115" t="n">
        <v>0.9</v>
      </c>
      <c r="X674" s="116" t="n">
        <f aca="false">RANDBETWEEN(80,100)/100</f>
        <v>0.99</v>
      </c>
      <c r="Y674" s="117"/>
      <c r="Z674" s="118"/>
      <c r="AA674" s="119"/>
      <c r="AB674" s="123"/>
      <c r="AC674" s="124"/>
      <c r="AG674" s="186"/>
      <c r="BO674" s="202"/>
      <c r="BT674" s="82"/>
      <c r="BU674" s="158"/>
      <c r="BV674" s="140" t="n">
        <f aca="false">QUOTIENT(BW674,$BW$5)</f>
        <v>166</v>
      </c>
      <c r="BW674" s="17" t="n">
        <v>666</v>
      </c>
      <c r="BX674" s="141"/>
      <c r="BY674" s="191" t="s">
        <v>58</v>
      </c>
      <c r="BZ674" s="160" t="e">
        <f aca="true">INDIRECT( ADDRESS(CELL("строка",BG674)-BW674+BV674,68)) * CL674</f>
        <v>#VALUE!</v>
      </c>
      <c r="CA674" s="161" t="e">
        <f aca="true">INDIRECT( ADDRESS(CELL("строка",BG674)-BW674+BV674,59)) *CI674</f>
        <v>#VALUE!</v>
      </c>
      <c r="CB674" s="162" t="e">
        <f aca="true">INDIRECT( ADDRESS(CELL("строка",BG674)-BW674+BV674,69)) * CL674</f>
        <v>#VALUE!</v>
      </c>
      <c r="CC674" s="163" t="e">
        <f aca="true">INDIRECT( ADDRESS(CELL("строка",BG674)-BW674+BV674,61)) *CI674</f>
        <v>#VALUE!</v>
      </c>
      <c r="CD674" s="164" t="e">
        <f aca="false">BZ674-CA674</f>
        <v>#VALUE!</v>
      </c>
      <c r="CE674" s="189" t="e">
        <f aca="false">CB674-CC674</f>
        <v>#VALUE!</v>
      </c>
      <c r="CI674" s="22" t="n">
        <f aca="false">$CI$6</f>
        <v>0.4</v>
      </c>
      <c r="CL674" s="23" t="n">
        <f aca="false">CL670</f>
        <v>0.25</v>
      </c>
    </row>
    <row r="675" customFormat="false" ht="13.25" hidden="false" customHeight="true" outlineLevel="0" collapsed="false">
      <c r="A675" s="151" t="s">
        <v>770</v>
      </c>
      <c r="B675" s="152" t="n">
        <v>2.7</v>
      </c>
      <c r="C675" s="152" t="n">
        <v>766.2</v>
      </c>
      <c r="D675" s="153" t="n">
        <v>100</v>
      </c>
      <c r="E675" s="154" t="s">
        <v>83</v>
      </c>
      <c r="F675" s="153" t="n">
        <v>3</v>
      </c>
      <c r="G675" s="115" t="n">
        <v>1</v>
      </c>
      <c r="H675" s="116" t="n">
        <f aca="false">RANDBETWEEN(80,100)/100</f>
        <v>0.97</v>
      </c>
      <c r="I675" s="117"/>
      <c r="J675" s="118"/>
      <c r="K675" s="119"/>
      <c r="L675" s="118"/>
      <c r="M675" s="179"/>
      <c r="Q675" s="151" t="s">
        <v>770</v>
      </c>
      <c r="R675" s="152" t="n">
        <v>9.2</v>
      </c>
      <c r="S675" s="152" t="n">
        <v>750.1</v>
      </c>
      <c r="T675" s="153" t="n">
        <v>83</v>
      </c>
      <c r="U675" s="154" t="s">
        <v>101</v>
      </c>
      <c r="V675" s="153" t="n">
        <v>2</v>
      </c>
      <c r="W675" s="115" t="n">
        <v>0.95</v>
      </c>
      <c r="X675" s="116" t="n">
        <f aca="false">RANDBETWEEN(80,100)/100</f>
        <v>0.97</v>
      </c>
      <c r="Y675" s="117"/>
      <c r="Z675" s="118"/>
      <c r="AA675" s="119"/>
      <c r="AB675" s="123"/>
      <c r="AC675" s="124"/>
      <c r="AG675" s="186"/>
      <c r="BO675" s="202"/>
      <c r="BT675" s="82" t="e">
        <f aca="false">IF(SUM(CD672:CD675) &gt; 0,0,(SUM(CD672:CD675))/(-$BM$10*1000))</f>
        <v>#VALUE!</v>
      </c>
      <c r="BU675" s="158" t="e">
        <f aca="false">IF(SUM(CE672:CE675) &gt; 0,0,(SUM(CE672:CE675))/(-$BM$10*1000))</f>
        <v>#VALUE!</v>
      </c>
      <c r="BV675" s="140" t="n">
        <f aca="false">QUOTIENT(BW675,$BW$5)</f>
        <v>166</v>
      </c>
      <c r="BW675" s="17" t="n">
        <v>667</v>
      </c>
      <c r="BX675" s="141"/>
      <c r="BY675" s="192" t="s">
        <v>75</v>
      </c>
      <c r="BZ675" s="172" t="e">
        <f aca="true">INDIRECT( ADDRESS(CELL("строка",BG675)-BW675+BV675,68)) * CL675</f>
        <v>#VALUE!</v>
      </c>
      <c r="CA675" s="173" t="e">
        <f aca="true">INDIRECT( ADDRESS(CELL("строка",BG675)-BW675+BV675,59)) * CI675</f>
        <v>#VALUE!</v>
      </c>
      <c r="CB675" s="174" t="e">
        <f aca="true">INDIRECT( ADDRESS(CELL("строка",BG675)-BW675+BV675,69)) * CL675</f>
        <v>#VALUE!</v>
      </c>
      <c r="CC675" s="175" t="e">
        <f aca="true">INDIRECT( ADDRESS(CELL("строка",BG675)-BW675+BV675,61)) *CI675</f>
        <v>#VALUE!</v>
      </c>
      <c r="CD675" s="176" t="e">
        <f aca="false">BZ675-CA675</f>
        <v>#VALUE!</v>
      </c>
      <c r="CE675" s="187" t="e">
        <f aca="false">CB675-CC675</f>
        <v>#VALUE!</v>
      </c>
      <c r="CI675" s="178" t="n">
        <f aca="false">$CI$7</f>
        <v>0.1</v>
      </c>
      <c r="CL675" s="23" t="n">
        <f aca="false">CL671</f>
        <v>0.25</v>
      </c>
    </row>
    <row r="676" customFormat="false" ht="13.25" hidden="false" customHeight="true" outlineLevel="0" collapsed="false">
      <c r="A676" s="151" t="s">
        <v>771</v>
      </c>
      <c r="B676" s="152" t="n">
        <v>2.7</v>
      </c>
      <c r="C676" s="152" t="n">
        <v>765.8</v>
      </c>
      <c r="D676" s="153" t="n">
        <v>100</v>
      </c>
      <c r="E676" s="154" t="s">
        <v>77</v>
      </c>
      <c r="F676" s="153" t="n">
        <v>3</v>
      </c>
      <c r="G676" s="115" t="n">
        <v>0.15</v>
      </c>
      <c r="H676" s="116" t="n">
        <f aca="false">RANDBETWEEN(80,100)/100</f>
        <v>0.96</v>
      </c>
      <c r="I676" s="117"/>
      <c r="J676" s="118"/>
      <c r="K676" s="119"/>
      <c r="L676" s="118"/>
      <c r="M676" s="179"/>
      <c r="Q676" s="151" t="s">
        <v>771</v>
      </c>
      <c r="R676" s="152" t="n">
        <v>9.5</v>
      </c>
      <c r="S676" s="152" t="n">
        <v>750.2</v>
      </c>
      <c r="T676" s="153" t="n">
        <v>83</v>
      </c>
      <c r="U676" s="154" t="s">
        <v>101</v>
      </c>
      <c r="V676" s="153" t="n">
        <v>1</v>
      </c>
      <c r="W676" s="115" t="n">
        <v>0.9</v>
      </c>
      <c r="X676" s="116" t="n">
        <f aca="false">RANDBETWEEN(80,100)/100</f>
        <v>0.82</v>
      </c>
      <c r="Y676" s="117"/>
      <c r="Z676" s="118"/>
      <c r="AA676" s="119"/>
      <c r="AB676" s="123"/>
      <c r="AC676" s="124"/>
      <c r="AG676" s="186"/>
      <c r="BO676" s="202"/>
      <c r="BT676" s="82" t="s">
        <v>79</v>
      </c>
      <c r="BU676" s="158"/>
      <c r="BV676" s="140" t="n">
        <f aca="false">QUOTIENT(BW676,$BW$5)</f>
        <v>167</v>
      </c>
      <c r="BW676" s="17" t="n">
        <v>668</v>
      </c>
      <c r="BX676" s="141" t="n">
        <f aca="false">DATE(2023,2,(1-QUOTIENT(BW676,$BW$5)))</f>
        <v>44791</v>
      </c>
      <c r="BY676" s="190" t="s">
        <v>80</v>
      </c>
      <c r="BZ676" s="143" t="e">
        <f aca="true">INDIRECT( ADDRESS(CELL("строка",BG676)-BW676+BV676,68)) * CL676</f>
        <v>#VALUE!</v>
      </c>
      <c r="CA676" s="144" t="e">
        <f aca="true">INDIRECT( ADDRESS(CELL("строка",BG676)-BW676+BV676,59)) *CI676</f>
        <v>#VALUE!</v>
      </c>
      <c r="CB676" s="145" t="e">
        <f aca="true">INDIRECT( ADDRESS(CELL("строка",BG676)-BW676+BV676,69)) * CL676</f>
        <v>#VALUE!</v>
      </c>
      <c r="CC676" s="146" t="e">
        <f aca="true">INDIRECT( ADDRESS(CELL("строка",BG676)-BW676+BV676,61)) *CI676</f>
        <v>#VALUE!</v>
      </c>
      <c r="CD676" s="147" t="e">
        <f aca="false">BZ676-CA676</f>
        <v>#VALUE!</v>
      </c>
      <c r="CE676" s="188" t="e">
        <f aca="false">CB676-CC676</f>
        <v>#VALUE!</v>
      </c>
      <c r="CI676" s="22" t="n">
        <f aca="false">$CI$4</f>
        <v>0.2</v>
      </c>
      <c r="CL676" s="23" t="n">
        <f aca="false">CL672</f>
        <v>0.25</v>
      </c>
    </row>
    <row r="677" customFormat="false" ht="13.25" hidden="false" customHeight="true" outlineLevel="0" collapsed="false">
      <c r="A677" s="151" t="s">
        <v>772</v>
      </c>
      <c r="B677" s="152" t="n">
        <v>2.5</v>
      </c>
      <c r="C677" s="152" t="n">
        <v>765.4</v>
      </c>
      <c r="D677" s="153" t="n">
        <v>100</v>
      </c>
      <c r="E677" s="154" t="s">
        <v>77</v>
      </c>
      <c r="F677" s="153" t="n">
        <v>1.5</v>
      </c>
      <c r="G677" s="115" t="n">
        <v>0.15</v>
      </c>
      <c r="H677" s="116" t="n">
        <f aca="false">RANDBETWEEN(80,100)/100</f>
        <v>0.88</v>
      </c>
      <c r="I677" s="117"/>
      <c r="J677" s="118"/>
      <c r="K677" s="119"/>
      <c r="L677" s="118"/>
      <c r="M677" s="179"/>
      <c r="Q677" s="151" t="s">
        <v>772</v>
      </c>
      <c r="R677" s="152" t="n">
        <v>9.6</v>
      </c>
      <c r="S677" s="152" t="n">
        <v>749.8</v>
      </c>
      <c r="T677" s="153" t="n">
        <v>85</v>
      </c>
      <c r="U677" s="154" t="s">
        <v>101</v>
      </c>
      <c r="V677" s="153" t="n">
        <v>2</v>
      </c>
      <c r="W677" s="115" t="n">
        <v>0.9</v>
      </c>
      <c r="X677" s="116" t="n">
        <f aca="false">RANDBETWEEN(80,100)/100</f>
        <v>0.95</v>
      </c>
      <c r="Y677" s="117"/>
      <c r="Z677" s="118"/>
      <c r="AA677" s="119"/>
      <c r="AB677" s="123"/>
      <c r="AC677" s="124"/>
      <c r="AG677" s="186"/>
      <c r="BO677" s="202"/>
      <c r="BT677" s="82"/>
      <c r="BU677" s="158"/>
      <c r="BV677" s="140" t="n">
        <f aca="false">QUOTIENT(BW677,$BW$5)</f>
        <v>167</v>
      </c>
      <c r="BW677" s="17" t="n">
        <v>669</v>
      </c>
      <c r="BX677" s="141"/>
      <c r="BY677" s="191" t="s">
        <v>84</v>
      </c>
      <c r="BZ677" s="160" t="e">
        <f aca="true">INDIRECT( ADDRESS(CELL("строка",BG677)-BW677+BV677,68)) * CL677</f>
        <v>#VALUE!</v>
      </c>
      <c r="CA677" s="161" t="e">
        <f aca="true">INDIRECT( ADDRESS(CELL("строка",BG677)-BW677+BV677,59)) *CI677</f>
        <v>#VALUE!</v>
      </c>
      <c r="CB677" s="162" t="e">
        <f aca="true">INDIRECT( ADDRESS(CELL("строка",BG677)-BW677+BV677,69)) * CL677</f>
        <v>#VALUE!</v>
      </c>
      <c r="CC677" s="163" t="e">
        <f aca="true">INDIRECT( ADDRESS(CELL("строка",BG677)-BW677+BV677,61)) *CI677</f>
        <v>#VALUE!</v>
      </c>
      <c r="CD677" s="164" t="e">
        <f aca="false">BZ677-CA677</f>
        <v>#VALUE!</v>
      </c>
      <c r="CE677" s="189" t="e">
        <f aca="false">CB677-CC677</f>
        <v>#VALUE!</v>
      </c>
      <c r="CI677" s="22" t="n">
        <f aca="false">$CI$5</f>
        <v>0.3</v>
      </c>
      <c r="CL677" s="23" t="n">
        <f aca="false">CL673</f>
        <v>0.25</v>
      </c>
    </row>
    <row r="678" customFormat="false" ht="13.25" hidden="false" customHeight="true" outlineLevel="0" collapsed="false">
      <c r="A678" s="151" t="s">
        <v>773</v>
      </c>
      <c r="B678" s="152" t="n">
        <v>4.8</v>
      </c>
      <c r="C678" s="152" t="n">
        <v>765.1</v>
      </c>
      <c r="D678" s="153" t="n">
        <v>100</v>
      </c>
      <c r="E678" s="154" t="s">
        <v>77</v>
      </c>
      <c r="F678" s="153" t="n">
        <v>3</v>
      </c>
      <c r="G678" s="182" t="s">
        <v>185</v>
      </c>
      <c r="H678" s="116" t="n">
        <f aca="false">RANDBETWEEN(80,100)/100</f>
        <v>0.91</v>
      </c>
      <c r="I678" s="117" t="n">
        <v>0.409351851851852</v>
      </c>
      <c r="J678" s="118" t="n">
        <v>0.409351851851852</v>
      </c>
      <c r="K678" s="119" t="n">
        <f aca="false">(J678 * 24) * $B$3 * $F$3 * (1 - 0.7*AVERAGE(G678:G685)) * AVERAGE(H678:H685)</f>
        <v>4557.82995</v>
      </c>
      <c r="L678" s="118" t="n">
        <f aca="false">IF(AVERAGE(F678:F685)&gt; $J$3, $B$4*$F$4*AVERAGE(F678:F685)/$B$5*24*AVERAGE(H678:H685), $B$4*$F$4*AVERAGE(F678:F685)/$B$5*24*AVERAGE(H678:H685) * 0.2)</f>
        <v>1493.1</v>
      </c>
      <c r="M678" s="179" t="n">
        <f aca="false">K678+L678</f>
        <v>6050.92995</v>
      </c>
      <c r="Q678" s="151" t="s">
        <v>773</v>
      </c>
      <c r="R678" s="152" t="n">
        <v>10</v>
      </c>
      <c r="S678" s="152" t="n">
        <v>749.6</v>
      </c>
      <c r="T678" s="153" t="n">
        <v>86</v>
      </c>
      <c r="U678" s="154" t="s">
        <v>101</v>
      </c>
      <c r="V678" s="153" t="n">
        <v>2</v>
      </c>
      <c r="W678" s="115" t="n">
        <v>0.9</v>
      </c>
      <c r="X678" s="116" t="n">
        <f aca="false">RANDBETWEEN(80,100)/100</f>
        <v>0.98</v>
      </c>
      <c r="Y678" s="117" t="n">
        <v>0.363252314814815</v>
      </c>
      <c r="Z678" s="118" t="n">
        <v>0.363252314814815</v>
      </c>
      <c r="AA678" s="119" t="n">
        <f aca="false">(Z678 * 24) * $B$3 * $F$3 * (1 - 0.7 * AVERAGE(W678:W685)) * AVERAGE(X678:X685)</f>
        <v>3580.50541666667</v>
      </c>
      <c r="AB678" s="123" t="n">
        <f aca="false">IF(AVERAGE(V678:V685)&gt; $J$3, $B$4*$F$4*AVERAGE(V678:V685)/$B$5*24*AVERAGE(X678:X685), $B$4*$F$4*AVERAGE(V678:V685)/$B$5*24*AVERAGE(X678:X685) * 0.2)</f>
        <v>1332</v>
      </c>
      <c r="AC678" s="124" t="n">
        <f aca="false">AA678+AB678</f>
        <v>4912.50541666667</v>
      </c>
      <c r="AG678" s="186"/>
      <c r="BO678" s="202"/>
      <c r="BT678" s="82"/>
      <c r="BU678" s="158"/>
      <c r="BV678" s="140" t="n">
        <f aca="false">QUOTIENT(BW678,$BW$5)</f>
        <v>167</v>
      </c>
      <c r="BW678" s="17" t="n">
        <v>670</v>
      </c>
      <c r="BX678" s="141"/>
      <c r="BY678" s="191" t="s">
        <v>58</v>
      </c>
      <c r="BZ678" s="160" t="e">
        <f aca="true">INDIRECT( ADDRESS(CELL("строка",BG678)-BW678+BV678,68)) * CL678</f>
        <v>#VALUE!</v>
      </c>
      <c r="CA678" s="161" t="e">
        <f aca="true">INDIRECT( ADDRESS(CELL("строка",BG678)-BW678+BV678,59)) *CI678</f>
        <v>#VALUE!</v>
      </c>
      <c r="CB678" s="162" t="e">
        <f aca="true">INDIRECT( ADDRESS(CELL("строка",BG678)-BW678+BV678,69)) * CL678</f>
        <v>#VALUE!</v>
      </c>
      <c r="CC678" s="163" t="e">
        <f aca="true">INDIRECT( ADDRESS(CELL("строка",BG678)-BW678+BV678,61)) *CI678</f>
        <v>#VALUE!</v>
      </c>
      <c r="CD678" s="164" t="e">
        <f aca="false">BZ678-CA678</f>
        <v>#VALUE!</v>
      </c>
      <c r="CE678" s="189" t="e">
        <f aca="false">CB678-CC678</f>
        <v>#VALUE!</v>
      </c>
      <c r="CI678" s="22" t="n">
        <f aca="false">$CI$6</f>
        <v>0.4</v>
      </c>
      <c r="CL678" s="23" t="n">
        <f aca="false">CL674</f>
        <v>0.25</v>
      </c>
    </row>
    <row r="679" customFormat="false" ht="13.25" hidden="false" customHeight="true" outlineLevel="0" collapsed="false">
      <c r="A679" s="151" t="s">
        <v>774</v>
      </c>
      <c r="B679" s="152" t="n">
        <v>8.1</v>
      </c>
      <c r="C679" s="152" t="n">
        <v>765</v>
      </c>
      <c r="D679" s="153" t="n">
        <v>85</v>
      </c>
      <c r="E679" s="154" t="s">
        <v>83</v>
      </c>
      <c r="F679" s="153" t="n">
        <v>1.5</v>
      </c>
      <c r="G679" s="115" t="n">
        <v>0.95</v>
      </c>
      <c r="H679" s="116" t="n">
        <f aca="false">RANDBETWEEN(80,100)/100</f>
        <v>0.84</v>
      </c>
      <c r="I679" s="117"/>
      <c r="J679" s="118"/>
      <c r="K679" s="119"/>
      <c r="L679" s="118"/>
      <c r="M679" s="179"/>
      <c r="Q679" s="151" t="s">
        <v>774</v>
      </c>
      <c r="R679" s="152" t="n">
        <v>9.7</v>
      </c>
      <c r="S679" s="152" t="n">
        <v>749.4</v>
      </c>
      <c r="T679" s="153" t="n">
        <v>90</v>
      </c>
      <c r="U679" s="154" t="s">
        <v>101</v>
      </c>
      <c r="V679" s="153" t="n">
        <v>1</v>
      </c>
      <c r="W679" s="115" t="n">
        <v>0.9</v>
      </c>
      <c r="X679" s="116" t="n">
        <f aca="false">RANDBETWEEN(80,100)/100</f>
        <v>0.93</v>
      </c>
      <c r="Y679" s="117"/>
      <c r="Z679" s="118"/>
      <c r="AA679" s="119"/>
      <c r="AB679" s="123"/>
      <c r="AC679" s="124"/>
      <c r="AG679" s="186"/>
      <c r="BO679" s="202"/>
      <c r="BT679" s="82" t="e">
        <f aca="false">IF(SUM(CD676:CD679) &gt; 0,0,(SUM(CD676:CD679))/(-$BM$10*1000))</f>
        <v>#VALUE!</v>
      </c>
      <c r="BU679" s="158" t="e">
        <f aca="false">IF(SUM(CE676:CE679) &gt; 0,0,(SUM(CE676:CE679))/(-$BM$10*1000))</f>
        <v>#VALUE!</v>
      </c>
      <c r="BV679" s="140" t="n">
        <f aca="false">QUOTIENT(BW679,$BW$5)</f>
        <v>167</v>
      </c>
      <c r="BW679" s="17" t="n">
        <v>671</v>
      </c>
      <c r="BX679" s="141"/>
      <c r="BY679" s="192" t="s">
        <v>75</v>
      </c>
      <c r="BZ679" s="172" t="e">
        <f aca="true">INDIRECT( ADDRESS(CELL("строка",BG679)-BW679+BV679,68)) * CL679</f>
        <v>#VALUE!</v>
      </c>
      <c r="CA679" s="173" t="e">
        <f aca="true">INDIRECT( ADDRESS(CELL("строка",BG679)-BW679+BV679,59)) * CI679</f>
        <v>#VALUE!</v>
      </c>
      <c r="CB679" s="174" t="e">
        <f aca="true">INDIRECT( ADDRESS(CELL("строка",BG679)-BW679+BV679,69)) * CL679</f>
        <v>#VALUE!</v>
      </c>
      <c r="CC679" s="175" t="e">
        <f aca="true">INDIRECT( ADDRESS(CELL("строка",BG679)-BW679+BV679,61)) *CI679</f>
        <v>#VALUE!</v>
      </c>
      <c r="CD679" s="176" t="e">
        <f aca="false">BZ679-CA679</f>
        <v>#VALUE!</v>
      </c>
      <c r="CE679" s="187" t="e">
        <f aca="false">CB679-CC679</f>
        <v>#VALUE!</v>
      </c>
      <c r="CI679" s="178" t="n">
        <f aca="false">$CI$7</f>
        <v>0.1</v>
      </c>
      <c r="CL679" s="23" t="n">
        <f aca="false">CL675</f>
        <v>0.25</v>
      </c>
    </row>
    <row r="680" customFormat="false" ht="13.25" hidden="false" customHeight="true" outlineLevel="0" collapsed="false">
      <c r="A680" s="151" t="s">
        <v>775</v>
      </c>
      <c r="B680" s="152" t="n">
        <v>10</v>
      </c>
      <c r="C680" s="152" t="n">
        <v>764.3</v>
      </c>
      <c r="D680" s="153" t="n">
        <v>75</v>
      </c>
      <c r="E680" s="154" t="s">
        <v>77</v>
      </c>
      <c r="F680" s="153" t="n">
        <v>3</v>
      </c>
      <c r="G680" s="115" t="n">
        <v>0.9</v>
      </c>
      <c r="H680" s="116" t="n">
        <f aca="false">RANDBETWEEN(80,100)/100</f>
        <v>0.9</v>
      </c>
      <c r="I680" s="117"/>
      <c r="J680" s="118"/>
      <c r="K680" s="119"/>
      <c r="L680" s="118"/>
      <c r="M680" s="179"/>
      <c r="Q680" s="151" t="s">
        <v>775</v>
      </c>
      <c r="R680" s="152" t="n">
        <v>9.2</v>
      </c>
      <c r="S680" s="152" t="n">
        <v>749.2</v>
      </c>
      <c r="T680" s="153" t="n">
        <v>94</v>
      </c>
      <c r="U680" s="154" t="s">
        <v>101</v>
      </c>
      <c r="V680" s="153" t="n">
        <v>1</v>
      </c>
      <c r="W680" s="115" t="n">
        <v>0.9</v>
      </c>
      <c r="X680" s="116" t="n">
        <f aca="false">RANDBETWEEN(80,100)/100</f>
        <v>0.88</v>
      </c>
      <c r="Y680" s="117"/>
      <c r="Z680" s="118"/>
      <c r="AA680" s="119"/>
      <c r="AB680" s="123"/>
      <c r="AC680" s="124"/>
      <c r="AG680" s="186"/>
      <c r="BO680" s="202"/>
      <c r="BT680" s="82" t="s">
        <v>79</v>
      </c>
      <c r="BU680" s="158"/>
      <c r="BV680" s="140" t="n">
        <f aca="false">QUOTIENT(BW680,$BW$5)</f>
        <v>168</v>
      </c>
      <c r="BW680" s="17" t="n">
        <v>672</v>
      </c>
      <c r="BX680" s="141" t="n">
        <f aca="false">DATE(2023,2,(1-QUOTIENT(BW680,$BW$5)))</f>
        <v>44790</v>
      </c>
      <c r="BY680" s="190" t="s">
        <v>80</v>
      </c>
      <c r="BZ680" s="143" t="e">
        <f aca="true">INDIRECT( ADDRESS(CELL("строка",BG680)-BW680+BV680,68)) * CL680</f>
        <v>#VALUE!</v>
      </c>
      <c r="CA680" s="144" t="e">
        <f aca="true">INDIRECT( ADDRESS(CELL("строка",BG680)-BW680+BV680,59)) *CI680</f>
        <v>#VALUE!</v>
      </c>
      <c r="CB680" s="145" t="e">
        <f aca="true">INDIRECT( ADDRESS(CELL("строка",BG680)-BW680+BV680,69)) * CL680</f>
        <v>#VALUE!</v>
      </c>
      <c r="CC680" s="146" t="e">
        <f aca="true">INDIRECT( ADDRESS(CELL("строка",BG680)-BW680+BV680,61)) *CI680</f>
        <v>#VALUE!</v>
      </c>
      <c r="CD680" s="147" t="e">
        <f aca="false">BZ680-CA680</f>
        <v>#VALUE!</v>
      </c>
      <c r="CE680" s="188" t="e">
        <f aca="false">CB680-CC680</f>
        <v>#VALUE!</v>
      </c>
      <c r="CI680" s="22" t="n">
        <f aca="false">$CI$4</f>
        <v>0.2</v>
      </c>
      <c r="CL680" s="23" t="n">
        <f aca="false">CL676</f>
        <v>0.25</v>
      </c>
    </row>
    <row r="681" customFormat="false" ht="13.25" hidden="false" customHeight="true" outlineLevel="0" collapsed="false">
      <c r="A681" s="151" t="s">
        <v>776</v>
      </c>
      <c r="B681" s="152" t="n">
        <v>8.4</v>
      </c>
      <c r="C681" s="152" t="n">
        <v>764.3</v>
      </c>
      <c r="D681" s="153" t="n">
        <v>82</v>
      </c>
      <c r="E681" s="154" t="s">
        <v>78</v>
      </c>
      <c r="F681" s="153" t="n">
        <v>1.5</v>
      </c>
      <c r="G681" s="115" t="n">
        <v>0.9</v>
      </c>
      <c r="H681" s="116" t="n">
        <f aca="false">RANDBETWEEN(80,100)/100</f>
        <v>0.91</v>
      </c>
      <c r="I681" s="117"/>
      <c r="J681" s="118"/>
      <c r="K681" s="119"/>
      <c r="L681" s="118"/>
      <c r="M681" s="179"/>
      <c r="Q681" s="151" t="s">
        <v>776</v>
      </c>
      <c r="R681" s="152" t="n">
        <v>9.2</v>
      </c>
      <c r="S681" s="152" t="n">
        <v>749.2</v>
      </c>
      <c r="T681" s="153" t="n">
        <v>90</v>
      </c>
      <c r="U681" s="154" t="s">
        <v>101</v>
      </c>
      <c r="V681" s="153" t="n">
        <v>1</v>
      </c>
      <c r="W681" s="115" t="n">
        <v>0.9</v>
      </c>
      <c r="X681" s="116" t="n">
        <f aca="false">RANDBETWEEN(80,100)/100</f>
        <v>0.82</v>
      </c>
      <c r="Y681" s="117"/>
      <c r="Z681" s="118"/>
      <c r="AA681" s="119"/>
      <c r="AB681" s="123"/>
      <c r="AC681" s="124"/>
      <c r="AG681" s="186"/>
      <c r="BO681" s="202"/>
      <c r="BT681" s="82"/>
      <c r="BU681" s="158"/>
      <c r="BV681" s="140" t="n">
        <f aca="false">QUOTIENT(BW681,$BW$5)</f>
        <v>168</v>
      </c>
      <c r="BW681" s="17" t="n">
        <v>673</v>
      </c>
      <c r="BX681" s="141"/>
      <c r="BY681" s="191" t="s">
        <v>84</v>
      </c>
      <c r="BZ681" s="160" t="e">
        <f aca="true">INDIRECT( ADDRESS(CELL("строка",BG681)-BW681+BV681,68)) * CL681</f>
        <v>#VALUE!</v>
      </c>
      <c r="CA681" s="161" t="e">
        <f aca="true">INDIRECT( ADDRESS(CELL("строка",BG681)-BW681+BV681,59)) *CI681</f>
        <v>#VALUE!</v>
      </c>
      <c r="CB681" s="162" t="e">
        <f aca="true">INDIRECT( ADDRESS(CELL("строка",BG681)-BW681+BV681,69)) * CL681</f>
        <v>#VALUE!</v>
      </c>
      <c r="CC681" s="163" t="e">
        <f aca="true">INDIRECT( ADDRESS(CELL("строка",BG681)-BW681+BV681,61)) *CI681</f>
        <v>#VALUE!</v>
      </c>
      <c r="CD681" s="164" t="e">
        <f aca="false">BZ681-CA681</f>
        <v>#VALUE!</v>
      </c>
      <c r="CE681" s="189" t="e">
        <f aca="false">CB681-CC681</f>
        <v>#VALUE!</v>
      </c>
      <c r="CI681" s="22" t="n">
        <f aca="false">$CI$5</f>
        <v>0.3</v>
      </c>
      <c r="CL681" s="23" t="n">
        <f aca="false">CL677</f>
        <v>0.25</v>
      </c>
    </row>
    <row r="682" customFormat="false" ht="13.25" hidden="false" customHeight="true" outlineLevel="0" collapsed="false">
      <c r="A682" s="151" t="s">
        <v>777</v>
      </c>
      <c r="B682" s="152" t="n">
        <v>4.4</v>
      </c>
      <c r="C682" s="152" t="n">
        <v>764.2</v>
      </c>
      <c r="D682" s="153" t="n">
        <v>99</v>
      </c>
      <c r="E682" s="154" t="n">
        <v>0</v>
      </c>
      <c r="F682" s="153" t="n">
        <v>0</v>
      </c>
      <c r="G682" s="115" t="n">
        <v>0.9</v>
      </c>
      <c r="H682" s="116" t="n">
        <f aca="false">RANDBETWEEN(80,100)/100</f>
        <v>0.92</v>
      </c>
      <c r="I682" s="117"/>
      <c r="J682" s="118"/>
      <c r="K682" s="119"/>
      <c r="L682" s="118"/>
      <c r="M682" s="179"/>
      <c r="Q682" s="151" t="s">
        <v>777</v>
      </c>
      <c r="R682" s="152" t="n">
        <v>8.3</v>
      </c>
      <c r="S682" s="152" t="n">
        <v>748.6</v>
      </c>
      <c r="T682" s="153" t="n">
        <v>90</v>
      </c>
      <c r="U682" s="154" t="s">
        <v>101</v>
      </c>
      <c r="V682" s="153" t="n">
        <v>1</v>
      </c>
      <c r="W682" s="115" t="n">
        <v>0.9</v>
      </c>
      <c r="X682" s="116" t="n">
        <f aca="false">RANDBETWEEN(80,100)/100</f>
        <v>0.95</v>
      </c>
      <c r="Y682" s="117"/>
      <c r="Z682" s="118"/>
      <c r="AA682" s="119"/>
      <c r="AB682" s="123"/>
      <c r="AC682" s="124"/>
      <c r="AG682" s="186"/>
      <c r="BO682" s="202"/>
      <c r="BT682" s="82"/>
      <c r="BU682" s="158"/>
      <c r="BV682" s="140" t="n">
        <f aca="false">QUOTIENT(BW682,$BW$5)</f>
        <v>168</v>
      </c>
      <c r="BW682" s="17" t="n">
        <v>674</v>
      </c>
      <c r="BX682" s="141"/>
      <c r="BY682" s="191" t="s">
        <v>58</v>
      </c>
      <c r="BZ682" s="160" t="e">
        <f aca="true">INDIRECT( ADDRESS(CELL("строка",BG682)-BW682+BV682,68)) * CL682</f>
        <v>#VALUE!</v>
      </c>
      <c r="CA682" s="161" t="e">
        <f aca="true">INDIRECT( ADDRESS(CELL("строка",BG682)-BW682+BV682,59)) *CI682</f>
        <v>#VALUE!</v>
      </c>
      <c r="CB682" s="162" t="e">
        <f aca="true">INDIRECT( ADDRESS(CELL("строка",BG682)-BW682+BV682,69)) * CL682</f>
        <v>#VALUE!</v>
      </c>
      <c r="CC682" s="163" t="e">
        <f aca="true">INDIRECT( ADDRESS(CELL("строка",BG682)-BW682+BV682,61)) *CI682</f>
        <v>#VALUE!</v>
      </c>
      <c r="CD682" s="164" t="e">
        <f aca="false">BZ682-CA682</f>
        <v>#VALUE!</v>
      </c>
      <c r="CE682" s="189" t="e">
        <f aca="false">CB682-CC682</f>
        <v>#VALUE!</v>
      </c>
      <c r="CI682" s="22" t="n">
        <f aca="false">$CI$6</f>
        <v>0.4</v>
      </c>
      <c r="CL682" s="23" t="n">
        <f aca="false">CL678</f>
        <v>0.25</v>
      </c>
    </row>
    <row r="683" customFormat="false" ht="13.25" hidden="false" customHeight="true" outlineLevel="0" collapsed="false">
      <c r="A683" s="151" t="s">
        <v>778</v>
      </c>
      <c r="B683" s="152" t="n">
        <v>3.5</v>
      </c>
      <c r="C683" s="152" t="n">
        <v>763.7</v>
      </c>
      <c r="D683" s="153" t="n">
        <v>100</v>
      </c>
      <c r="E683" s="154" t="n">
        <v>0</v>
      </c>
      <c r="F683" s="153" t="n">
        <v>0</v>
      </c>
      <c r="G683" s="115" t="n">
        <v>0.9</v>
      </c>
      <c r="H683" s="116" t="n">
        <f aca="false">RANDBETWEEN(80,100)/100</f>
        <v>0.92</v>
      </c>
      <c r="I683" s="117"/>
      <c r="J683" s="118"/>
      <c r="K683" s="119"/>
      <c r="L683" s="118"/>
      <c r="M683" s="179"/>
      <c r="Q683" s="151" t="s">
        <v>778</v>
      </c>
      <c r="R683" s="152" t="n">
        <v>7.3</v>
      </c>
      <c r="S683" s="152" t="n">
        <v>748.1</v>
      </c>
      <c r="T683" s="153" t="n">
        <v>95</v>
      </c>
      <c r="U683" s="154" t="s">
        <v>101</v>
      </c>
      <c r="V683" s="153" t="n">
        <v>1</v>
      </c>
      <c r="W683" s="115" t="n">
        <v>0.9</v>
      </c>
      <c r="X683" s="116" t="n">
        <f aca="false">RANDBETWEEN(80,100)/100</f>
        <v>0.98</v>
      </c>
      <c r="Y683" s="117"/>
      <c r="Z683" s="118"/>
      <c r="AA683" s="119"/>
      <c r="AB683" s="123"/>
      <c r="AC683" s="124"/>
      <c r="AG683" s="186"/>
      <c r="BO683" s="202"/>
      <c r="BT683" s="82" t="e">
        <f aca="false">IF(SUM(CD680:CD683) &gt; 0,0,(SUM(CD680:CD683))/(-$BM$10*1000))</f>
        <v>#VALUE!</v>
      </c>
      <c r="BU683" s="158" t="e">
        <f aca="false">IF(SUM(CE680:CE683) &gt; 0,0,(SUM(CE680:CE683))/(-$BM$10*1000))</f>
        <v>#VALUE!</v>
      </c>
      <c r="BV683" s="140" t="n">
        <f aca="false">QUOTIENT(BW683,$BW$5)</f>
        <v>168</v>
      </c>
      <c r="BW683" s="17" t="n">
        <v>675</v>
      </c>
      <c r="BX683" s="141"/>
      <c r="BY683" s="192" t="s">
        <v>75</v>
      </c>
      <c r="BZ683" s="172" t="e">
        <f aca="true">INDIRECT( ADDRESS(CELL("строка",BG683)-BW683+BV683,68)) * CL683</f>
        <v>#VALUE!</v>
      </c>
      <c r="CA683" s="173" t="e">
        <f aca="true">INDIRECT( ADDRESS(CELL("строка",BG683)-BW683+BV683,59)) * CI683</f>
        <v>#VALUE!</v>
      </c>
      <c r="CB683" s="174" t="e">
        <f aca="true">INDIRECT( ADDRESS(CELL("строка",BG683)-BW683+BV683,69)) * CL683</f>
        <v>#VALUE!</v>
      </c>
      <c r="CC683" s="175" t="e">
        <f aca="true">INDIRECT( ADDRESS(CELL("строка",BG683)-BW683+BV683,61)) *CI683</f>
        <v>#VALUE!</v>
      </c>
      <c r="CD683" s="176" t="e">
        <f aca="false">BZ683-CA683</f>
        <v>#VALUE!</v>
      </c>
      <c r="CE683" s="187" t="e">
        <f aca="false">CB683-CC683</f>
        <v>#VALUE!</v>
      </c>
      <c r="CI683" s="178" t="n">
        <f aca="false">$CI$7</f>
        <v>0.1</v>
      </c>
      <c r="CL683" s="23" t="n">
        <f aca="false">CL679</f>
        <v>0.25</v>
      </c>
    </row>
    <row r="684" customFormat="false" ht="13.25" hidden="false" customHeight="true" outlineLevel="0" collapsed="false">
      <c r="A684" s="151" t="s">
        <v>779</v>
      </c>
      <c r="B684" s="152" t="n">
        <v>-0.1</v>
      </c>
      <c r="C684" s="152" t="n">
        <v>763.3</v>
      </c>
      <c r="D684" s="153" t="n">
        <v>100</v>
      </c>
      <c r="E684" s="154" t="n">
        <v>0</v>
      </c>
      <c r="F684" s="153" t="n">
        <v>0</v>
      </c>
      <c r="G684" s="115" t="n">
        <v>0.95</v>
      </c>
      <c r="H684" s="116" t="n">
        <f aca="false">RANDBETWEEN(80,100)/100</f>
        <v>0.8</v>
      </c>
      <c r="I684" s="117"/>
      <c r="J684" s="118"/>
      <c r="K684" s="119"/>
      <c r="L684" s="118"/>
      <c r="M684" s="179"/>
      <c r="Q684" s="151" t="s">
        <v>779</v>
      </c>
      <c r="R684" s="152" t="n">
        <v>6.9</v>
      </c>
      <c r="S684" s="152" t="n">
        <v>747.7</v>
      </c>
      <c r="T684" s="153" t="n">
        <v>93</v>
      </c>
      <c r="U684" s="154" t="s">
        <v>101</v>
      </c>
      <c r="V684" s="153" t="n">
        <v>1</v>
      </c>
      <c r="W684" s="115" t="n">
        <v>0.9</v>
      </c>
      <c r="X684" s="116" t="n">
        <f aca="false">RANDBETWEEN(80,100)/100</f>
        <v>0.88</v>
      </c>
      <c r="Y684" s="117"/>
      <c r="Z684" s="118"/>
      <c r="AA684" s="119"/>
      <c r="AB684" s="123"/>
      <c r="AC684" s="124"/>
      <c r="AG684" s="186"/>
      <c r="BO684" s="202"/>
      <c r="BT684" s="82" t="s">
        <v>79</v>
      </c>
      <c r="BU684" s="158"/>
      <c r="BV684" s="140" t="n">
        <f aca="false">QUOTIENT(BW684,$BW$5)</f>
        <v>169</v>
      </c>
      <c r="BW684" s="17" t="n">
        <v>676</v>
      </c>
      <c r="BX684" s="141" t="n">
        <f aca="false">DATE(2023,2,(1-QUOTIENT(BW684,$BW$5)))</f>
        <v>44789</v>
      </c>
      <c r="BY684" s="190" t="s">
        <v>80</v>
      </c>
      <c r="BZ684" s="143" t="e">
        <f aca="true">INDIRECT( ADDRESS(CELL("строка",BG684)-BW684+BV684,68)) * CL684</f>
        <v>#VALUE!</v>
      </c>
      <c r="CA684" s="144" t="e">
        <f aca="true">INDIRECT( ADDRESS(CELL("строка",BG684)-BW684+BV684,59)) *CI684</f>
        <v>#VALUE!</v>
      </c>
      <c r="CB684" s="145" t="e">
        <f aca="true">INDIRECT( ADDRESS(CELL("строка",BG684)-BW684+BV684,69)) * CL684</f>
        <v>#VALUE!</v>
      </c>
      <c r="CC684" s="146" t="e">
        <f aca="true">INDIRECT( ADDRESS(CELL("строка",BG684)-BW684+BV684,61)) *CI684</f>
        <v>#VALUE!</v>
      </c>
      <c r="CD684" s="147" t="e">
        <f aca="false">BZ684-CA684</f>
        <v>#VALUE!</v>
      </c>
      <c r="CE684" s="188" t="e">
        <f aca="false">CB684-CC684</f>
        <v>#VALUE!</v>
      </c>
      <c r="CI684" s="22" t="n">
        <f aca="false">$CI$4</f>
        <v>0.2</v>
      </c>
      <c r="CL684" s="23" t="n">
        <f aca="false">CL680</f>
        <v>0.25</v>
      </c>
    </row>
    <row r="685" customFormat="false" ht="13.25" hidden="false" customHeight="true" outlineLevel="0" collapsed="false">
      <c r="A685" s="151" t="s">
        <v>780</v>
      </c>
      <c r="B685" s="152" t="n">
        <v>1.3</v>
      </c>
      <c r="C685" s="152" t="n">
        <v>762.9</v>
      </c>
      <c r="D685" s="153" t="n">
        <v>100</v>
      </c>
      <c r="E685" s="154" t="s">
        <v>93</v>
      </c>
      <c r="F685" s="153" t="n">
        <v>1.5</v>
      </c>
      <c r="G685" s="115" t="n">
        <v>0.15</v>
      </c>
      <c r="H685" s="116" t="n">
        <f aca="false">RANDBETWEEN(80,100)/100</f>
        <v>0.91</v>
      </c>
      <c r="I685" s="117"/>
      <c r="J685" s="118"/>
      <c r="K685" s="119"/>
      <c r="L685" s="118"/>
      <c r="M685" s="179"/>
      <c r="Q685" s="151" t="s">
        <v>780</v>
      </c>
      <c r="R685" s="152" t="n">
        <v>6.5</v>
      </c>
      <c r="S685" s="152" t="n">
        <v>747.6</v>
      </c>
      <c r="T685" s="153" t="n">
        <v>93</v>
      </c>
      <c r="U685" s="154" t="s">
        <v>101</v>
      </c>
      <c r="V685" s="153" t="n">
        <v>1</v>
      </c>
      <c r="W685" s="115" t="n">
        <v>0.9</v>
      </c>
      <c r="X685" s="116" t="n">
        <f aca="false">RANDBETWEEN(80,100)/100</f>
        <v>0.98</v>
      </c>
      <c r="Y685" s="117"/>
      <c r="Z685" s="118"/>
      <c r="AA685" s="119"/>
      <c r="AB685" s="123"/>
      <c r="AC685" s="124"/>
      <c r="AG685" s="186"/>
      <c r="BO685" s="202"/>
      <c r="BT685" s="82"/>
      <c r="BU685" s="158"/>
      <c r="BV685" s="140" t="n">
        <f aca="false">QUOTIENT(BW685,$BW$5)</f>
        <v>169</v>
      </c>
      <c r="BW685" s="17" t="n">
        <v>677</v>
      </c>
      <c r="BX685" s="141"/>
      <c r="BY685" s="191" t="s">
        <v>84</v>
      </c>
      <c r="BZ685" s="160" t="e">
        <f aca="true">INDIRECT( ADDRESS(CELL("строка",BG685)-BW685+BV685,68)) * CL685</f>
        <v>#VALUE!</v>
      </c>
      <c r="CA685" s="161" t="e">
        <f aca="true">INDIRECT( ADDRESS(CELL("строка",BG685)-BW685+BV685,59)) *CI685</f>
        <v>#VALUE!</v>
      </c>
      <c r="CB685" s="162" t="e">
        <f aca="true">INDIRECT( ADDRESS(CELL("строка",BG685)-BW685+BV685,69)) * CL685</f>
        <v>#VALUE!</v>
      </c>
      <c r="CC685" s="163" t="e">
        <f aca="true">INDIRECT( ADDRESS(CELL("строка",BG685)-BW685+BV685,61)) *CI685</f>
        <v>#VALUE!</v>
      </c>
      <c r="CD685" s="164" t="e">
        <f aca="false">BZ685-CA685</f>
        <v>#VALUE!</v>
      </c>
      <c r="CE685" s="189" t="e">
        <f aca="false">CB685-CC685</f>
        <v>#VALUE!</v>
      </c>
      <c r="CI685" s="22" t="n">
        <f aca="false">$CI$5</f>
        <v>0.3</v>
      </c>
      <c r="CL685" s="23" t="n">
        <f aca="false">CL681</f>
        <v>0.25</v>
      </c>
    </row>
    <row r="686" customFormat="false" ht="13.25" hidden="false" customHeight="true" outlineLevel="0" collapsed="false">
      <c r="A686" s="151" t="s">
        <v>781</v>
      </c>
      <c r="B686" s="152" t="n">
        <v>2.3</v>
      </c>
      <c r="C686" s="152" t="n">
        <v>762.4</v>
      </c>
      <c r="D686" s="153" t="n">
        <v>99</v>
      </c>
      <c r="E686" s="154" t="s">
        <v>93</v>
      </c>
      <c r="F686" s="153" t="n">
        <v>1.5</v>
      </c>
      <c r="G686" s="115" t="n">
        <v>0.15</v>
      </c>
      <c r="H686" s="116" t="n">
        <f aca="false">RANDBETWEEN(80,100)/100</f>
        <v>0.81</v>
      </c>
      <c r="I686" s="117" t="n">
        <v>0.411180555555556</v>
      </c>
      <c r="J686" s="118" t="n">
        <v>0.411180555555556</v>
      </c>
      <c r="K686" s="119" t="n">
        <f aca="false">(J686 * 24) * $B$3 * $F$3 * (1 - 0.7*AVERAGE(G686:G693)) * AVERAGE(H686:H693)</f>
        <v>6217.494075</v>
      </c>
      <c r="L686" s="118" t="n">
        <f aca="false">IF(AVERAGE(F686:F693)&gt; $J$3, $B$4*$F$4*AVERAGE(F686:F693)/$B$5*24*AVERAGE(H686:H693), $B$4*$F$4*AVERAGE(F686:F693)/$B$5*24*AVERAGE(H686:H693) * 0.2)</f>
        <v>2800.2</v>
      </c>
      <c r="M686" s="179" t="n">
        <f aca="false">K686+L686</f>
        <v>9017.694075</v>
      </c>
      <c r="Q686" s="151" t="s">
        <v>781</v>
      </c>
      <c r="R686" s="152" t="n">
        <v>5.8</v>
      </c>
      <c r="S686" s="152" t="n">
        <v>747.2</v>
      </c>
      <c r="T686" s="153" t="n">
        <v>93</v>
      </c>
      <c r="U686" s="154" t="s">
        <v>101</v>
      </c>
      <c r="V686" s="153" t="n">
        <v>1</v>
      </c>
      <c r="W686" s="115" t="n">
        <v>0.9</v>
      </c>
      <c r="X686" s="116" t="n">
        <f aca="false">RANDBETWEEN(80,100)/100</f>
        <v>0.89</v>
      </c>
      <c r="Y686" s="117" t="n">
        <v>0.366053240740741</v>
      </c>
      <c r="Z686" s="118" t="n">
        <v>0.366053240740741</v>
      </c>
      <c r="AA686" s="119" t="n">
        <f aca="false">(Z686 * 24) * $B$3 * $F$3 * (1 - 0.7 * AVERAGE(W686:W693)) * AVERAGE(X686:X693)</f>
        <v>3491.09368333333</v>
      </c>
      <c r="AB686" s="123" t="n">
        <f aca="false">IF(AVERAGE(V686:V693)&gt; $J$3, $B$4*$F$4*AVERAGE(V686:V693)/$B$5*24*AVERAGE(X686:X693), $B$4*$F$4*AVERAGE(V686:V693)/$B$5*24*AVERAGE(X686:X693) * 0.2)</f>
        <v>1145.6</v>
      </c>
      <c r="AC686" s="124" t="n">
        <f aca="false">AA686+AB686</f>
        <v>4636.69368333333</v>
      </c>
      <c r="AG686" s="186"/>
      <c r="BO686" s="202"/>
      <c r="BT686" s="82"/>
      <c r="BU686" s="158"/>
      <c r="BV686" s="140" t="n">
        <f aca="false">QUOTIENT(BW686,$BW$5)</f>
        <v>169</v>
      </c>
      <c r="BW686" s="17" t="n">
        <v>678</v>
      </c>
      <c r="BX686" s="141"/>
      <c r="BY686" s="191" t="s">
        <v>58</v>
      </c>
      <c r="BZ686" s="160" t="e">
        <f aca="true">INDIRECT( ADDRESS(CELL("строка",BG686)-BW686+BV686,68)) * CL686</f>
        <v>#VALUE!</v>
      </c>
      <c r="CA686" s="161" t="e">
        <f aca="true">INDIRECT( ADDRESS(CELL("строка",BG686)-BW686+BV686,59)) *CI686</f>
        <v>#VALUE!</v>
      </c>
      <c r="CB686" s="162" t="e">
        <f aca="true">INDIRECT( ADDRESS(CELL("строка",BG686)-BW686+BV686,69)) * CL686</f>
        <v>#VALUE!</v>
      </c>
      <c r="CC686" s="163" t="e">
        <f aca="true">INDIRECT( ADDRESS(CELL("строка",BG686)-BW686+BV686,61)) *CI686</f>
        <v>#VALUE!</v>
      </c>
      <c r="CD686" s="164" t="e">
        <f aca="false">BZ686-CA686</f>
        <v>#VALUE!</v>
      </c>
      <c r="CE686" s="189" t="e">
        <f aca="false">CB686-CC686</f>
        <v>#VALUE!</v>
      </c>
      <c r="CI686" s="22" t="n">
        <f aca="false">$CI$6</f>
        <v>0.4</v>
      </c>
      <c r="CL686" s="23" t="n">
        <f aca="false">CL682</f>
        <v>0.25</v>
      </c>
    </row>
    <row r="687" customFormat="false" ht="13.25" hidden="false" customHeight="true" outlineLevel="0" collapsed="false">
      <c r="A687" s="151" t="s">
        <v>782</v>
      </c>
      <c r="B687" s="152" t="n">
        <v>4.5</v>
      </c>
      <c r="C687" s="152" t="n">
        <v>762.3</v>
      </c>
      <c r="D687" s="153" t="n">
        <v>100</v>
      </c>
      <c r="E687" s="154" t="s">
        <v>129</v>
      </c>
      <c r="F687" s="153" t="n">
        <v>1.5</v>
      </c>
      <c r="G687" s="115" t="n">
        <v>0.15</v>
      </c>
      <c r="H687" s="116" t="n">
        <f aca="false">RANDBETWEEN(80,100)/100</f>
        <v>0.94</v>
      </c>
      <c r="I687" s="117"/>
      <c r="J687" s="118"/>
      <c r="K687" s="119"/>
      <c r="L687" s="118"/>
      <c r="M687" s="179"/>
      <c r="Q687" s="151" t="s">
        <v>782</v>
      </c>
      <c r="R687" s="152" t="n">
        <v>5.2</v>
      </c>
      <c r="S687" s="152" t="n">
        <v>747.1</v>
      </c>
      <c r="T687" s="153" t="n">
        <v>93</v>
      </c>
      <c r="U687" s="154" t="s">
        <v>101</v>
      </c>
      <c r="V687" s="153" t="n">
        <v>1</v>
      </c>
      <c r="W687" s="115" t="n">
        <v>0.9</v>
      </c>
      <c r="X687" s="116" t="n">
        <f aca="false">RANDBETWEEN(80,100)/100</f>
        <v>0.88</v>
      </c>
      <c r="Y687" s="117"/>
      <c r="Z687" s="118"/>
      <c r="AA687" s="119"/>
      <c r="AB687" s="123"/>
      <c r="AC687" s="124"/>
      <c r="AG687" s="186"/>
      <c r="BO687" s="202"/>
      <c r="BT687" s="82" t="e">
        <f aca="false">IF(SUM(CD684:CD687) &gt; 0,0,(SUM(CD684:CD687))/(-$BM$10*1000))</f>
        <v>#VALUE!</v>
      </c>
      <c r="BU687" s="158" t="e">
        <f aca="false">IF(SUM(CE684:CE687) &gt; 0,0,(SUM(CE684:CE687))/(-$BM$10*1000))</f>
        <v>#VALUE!</v>
      </c>
      <c r="BV687" s="140" t="n">
        <f aca="false">QUOTIENT(BW687,$BW$5)</f>
        <v>169</v>
      </c>
      <c r="BW687" s="17" t="n">
        <v>679</v>
      </c>
      <c r="BX687" s="141"/>
      <c r="BY687" s="192" t="s">
        <v>75</v>
      </c>
      <c r="BZ687" s="172" t="e">
        <f aca="true">INDIRECT( ADDRESS(CELL("строка",BG687)-BW687+BV687,68)) * CL687</f>
        <v>#VALUE!</v>
      </c>
      <c r="CA687" s="173" t="e">
        <f aca="true">INDIRECT( ADDRESS(CELL("строка",BG687)-BW687+BV687,59)) * CI687</f>
        <v>#VALUE!</v>
      </c>
      <c r="CB687" s="174" t="e">
        <f aca="true">INDIRECT( ADDRESS(CELL("строка",BG687)-BW687+BV687,69)) * CL687</f>
        <v>#VALUE!</v>
      </c>
      <c r="CC687" s="175" t="e">
        <f aca="true">INDIRECT( ADDRESS(CELL("строка",BG687)-BW687+BV687,61)) *CI687</f>
        <v>#VALUE!</v>
      </c>
      <c r="CD687" s="176" t="e">
        <f aca="false">BZ687-CA687</f>
        <v>#VALUE!</v>
      </c>
      <c r="CE687" s="187" t="e">
        <f aca="false">CB687-CC687</f>
        <v>#VALUE!</v>
      </c>
      <c r="CI687" s="178" t="n">
        <f aca="false">$CI$7</f>
        <v>0.1</v>
      </c>
      <c r="CL687" s="23" t="n">
        <f aca="false">CL683</f>
        <v>0.25</v>
      </c>
    </row>
    <row r="688" customFormat="false" ht="13.25" hidden="false" customHeight="true" outlineLevel="0" collapsed="false">
      <c r="A688" s="151" t="s">
        <v>783</v>
      </c>
      <c r="B688" s="152" t="n">
        <v>8.5</v>
      </c>
      <c r="C688" s="152" t="n">
        <v>761.8</v>
      </c>
      <c r="D688" s="153" t="n">
        <v>76</v>
      </c>
      <c r="E688" s="154" t="s">
        <v>91</v>
      </c>
      <c r="F688" s="153" t="n">
        <v>3</v>
      </c>
      <c r="G688" s="182" t="s">
        <v>185</v>
      </c>
      <c r="H688" s="116" t="n">
        <f aca="false">RANDBETWEEN(80,100)/100</f>
        <v>0.87</v>
      </c>
      <c r="I688" s="117"/>
      <c r="J688" s="118"/>
      <c r="K688" s="119"/>
      <c r="L688" s="118"/>
      <c r="M688" s="179"/>
      <c r="Q688" s="151" t="s">
        <v>783</v>
      </c>
      <c r="R688" s="152" t="n">
        <v>5.2</v>
      </c>
      <c r="S688" s="152" t="n">
        <v>747.1</v>
      </c>
      <c r="T688" s="153" t="n">
        <v>92</v>
      </c>
      <c r="U688" s="154" t="s">
        <v>91</v>
      </c>
      <c r="V688" s="153" t="n">
        <v>1</v>
      </c>
      <c r="W688" s="115" t="n">
        <v>0.9</v>
      </c>
      <c r="X688" s="116" t="n">
        <f aca="false">RANDBETWEEN(80,100)/100</f>
        <v>1</v>
      </c>
      <c r="Y688" s="117"/>
      <c r="Z688" s="118"/>
      <c r="AA688" s="119"/>
      <c r="AB688" s="123"/>
      <c r="AC688" s="124"/>
      <c r="AG688" s="186"/>
      <c r="BO688" s="202"/>
      <c r="BT688" s="82" t="s">
        <v>79</v>
      </c>
      <c r="BU688" s="158"/>
      <c r="BV688" s="140" t="n">
        <f aca="false">QUOTIENT(BW688,$BW$5)</f>
        <v>170</v>
      </c>
      <c r="BW688" s="17" t="n">
        <v>680</v>
      </c>
      <c r="BX688" s="141" t="n">
        <f aca="false">DATE(2023,2,(1-QUOTIENT(BW688,$BW$5)))</f>
        <v>44788</v>
      </c>
      <c r="BY688" s="190" t="s">
        <v>80</v>
      </c>
      <c r="BZ688" s="143" t="e">
        <f aca="true">INDIRECT( ADDRESS(CELL("строка",BG688)-BW688+BV688,68)) * CL688</f>
        <v>#VALUE!</v>
      </c>
      <c r="CA688" s="144" t="e">
        <f aca="true">INDIRECT( ADDRESS(CELL("строка",BG688)-BW688+BV688,59)) *CI688</f>
        <v>#VALUE!</v>
      </c>
      <c r="CB688" s="145" t="e">
        <f aca="true">INDIRECT( ADDRESS(CELL("строка",BG688)-BW688+BV688,69)) * CL688</f>
        <v>#VALUE!</v>
      </c>
      <c r="CC688" s="146" t="e">
        <f aca="true">INDIRECT( ADDRESS(CELL("строка",BG688)-BW688+BV688,61)) *CI688</f>
        <v>#VALUE!</v>
      </c>
      <c r="CD688" s="147" t="e">
        <f aca="false">BZ688-CA688</f>
        <v>#VALUE!</v>
      </c>
      <c r="CE688" s="188" t="e">
        <f aca="false">CB688-CC688</f>
        <v>#VALUE!</v>
      </c>
      <c r="CI688" s="22" t="n">
        <f aca="false">$CI$4</f>
        <v>0.2</v>
      </c>
      <c r="CL688" s="23" t="n">
        <f aca="false">CL684</f>
        <v>0.25</v>
      </c>
    </row>
    <row r="689" customFormat="false" ht="13.25" hidden="false" customHeight="true" outlineLevel="0" collapsed="false">
      <c r="A689" s="151" t="s">
        <v>784</v>
      </c>
      <c r="B689" s="152" t="n">
        <v>5.7</v>
      </c>
      <c r="C689" s="152" t="n">
        <v>762.1</v>
      </c>
      <c r="D689" s="153" t="n">
        <v>84</v>
      </c>
      <c r="E689" s="154" t="s">
        <v>91</v>
      </c>
      <c r="F689" s="153" t="n">
        <v>3</v>
      </c>
      <c r="G689" s="115" t="n">
        <v>0.9</v>
      </c>
      <c r="H689" s="116" t="n">
        <f aca="false">RANDBETWEEN(80,100)/100</f>
        <v>0.91</v>
      </c>
      <c r="I689" s="117"/>
      <c r="J689" s="118"/>
      <c r="K689" s="119"/>
      <c r="L689" s="118"/>
      <c r="M689" s="179"/>
      <c r="Q689" s="151" t="s">
        <v>784</v>
      </c>
      <c r="R689" s="152" t="n">
        <v>4.7</v>
      </c>
      <c r="S689" s="152" t="n">
        <v>747.7</v>
      </c>
      <c r="T689" s="153" t="n">
        <v>93</v>
      </c>
      <c r="U689" s="154" t="s">
        <v>101</v>
      </c>
      <c r="V689" s="153" t="n">
        <v>1</v>
      </c>
      <c r="W689" s="115" t="n">
        <v>0.9</v>
      </c>
      <c r="X689" s="116" t="n">
        <f aca="false">RANDBETWEEN(80,100)/100</f>
        <v>0.85</v>
      </c>
      <c r="Y689" s="117"/>
      <c r="Z689" s="118"/>
      <c r="AA689" s="119"/>
      <c r="AB689" s="123"/>
      <c r="AC689" s="124"/>
      <c r="AG689" s="186"/>
      <c r="BO689" s="202"/>
      <c r="BT689" s="82"/>
      <c r="BU689" s="158"/>
      <c r="BV689" s="140" t="n">
        <f aca="false">QUOTIENT(BW689,$BW$5)</f>
        <v>170</v>
      </c>
      <c r="BW689" s="17" t="n">
        <v>681</v>
      </c>
      <c r="BX689" s="141"/>
      <c r="BY689" s="191" t="s">
        <v>84</v>
      </c>
      <c r="BZ689" s="160" t="e">
        <f aca="true">INDIRECT( ADDRESS(CELL("строка",BG689)-BW689+BV689,68)) * CL689</f>
        <v>#VALUE!</v>
      </c>
      <c r="CA689" s="161" t="e">
        <f aca="true">INDIRECT( ADDRESS(CELL("строка",BG689)-BW689+BV689,59)) *CI689</f>
        <v>#VALUE!</v>
      </c>
      <c r="CB689" s="162" t="e">
        <f aca="true">INDIRECT( ADDRESS(CELL("строка",BG689)-BW689+BV689,69)) * CL689</f>
        <v>#VALUE!</v>
      </c>
      <c r="CC689" s="163" t="e">
        <f aca="true">INDIRECT( ADDRESS(CELL("строка",BG689)-BW689+BV689,61)) *CI689</f>
        <v>#VALUE!</v>
      </c>
      <c r="CD689" s="164" t="e">
        <f aca="false">BZ689-CA689</f>
        <v>#VALUE!</v>
      </c>
      <c r="CE689" s="189" t="e">
        <f aca="false">CB689-CC689</f>
        <v>#VALUE!</v>
      </c>
      <c r="CI689" s="22" t="n">
        <f aca="false">$CI$5</f>
        <v>0.3</v>
      </c>
      <c r="CL689" s="23" t="n">
        <f aca="false">CL685</f>
        <v>0.25</v>
      </c>
    </row>
    <row r="690" customFormat="false" ht="13.25" hidden="false" customHeight="true" outlineLevel="0" collapsed="false">
      <c r="A690" s="151" t="s">
        <v>785</v>
      </c>
      <c r="B690" s="152" t="n">
        <v>2.5</v>
      </c>
      <c r="C690" s="152" t="n">
        <v>762.2</v>
      </c>
      <c r="D690" s="153" t="n">
        <v>100</v>
      </c>
      <c r="E690" s="154" t="s">
        <v>107</v>
      </c>
      <c r="F690" s="153" t="n">
        <v>1.5</v>
      </c>
      <c r="G690" s="115" t="n">
        <v>0.9</v>
      </c>
      <c r="H690" s="116" t="n">
        <f aca="false">RANDBETWEEN(80,100)/100</f>
        <v>0.96</v>
      </c>
      <c r="I690" s="117"/>
      <c r="J690" s="118"/>
      <c r="K690" s="119"/>
      <c r="L690" s="118"/>
      <c r="M690" s="179"/>
      <c r="Q690" s="151" t="s">
        <v>785</v>
      </c>
      <c r="R690" s="152" t="n">
        <v>3.8</v>
      </c>
      <c r="S690" s="152" t="n">
        <v>748.1</v>
      </c>
      <c r="T690" s="153" t="n">
        <v>93</v>
      </c>
      <c r="U690" s="154" t="s">
        <v>91</v>
      </c>
      <c r="V690" s="153" t="n">
        <v>1</v>
      </c>
      <c r="W690" s="115" t="n">
        <v>0.9</v>
      </c>
      <c r="X690" s="116" t="n">
        <f aca="false">RANDBETWEEN(80,100)/100</f>
        <v>0.8</v>
      </c>
      <c r="Y690" s="117"/>
      <c r="Z690" s="118"/>
      <c r="AA690" s="119"/>
      <c r="AB690" s="123"/>
      <c r="AC690" s="124"/>
      <c r="AG690" s="186"/>
      <c r="BO690" s="202"/>
      <c r="BT690" s="82"/>
      <c r="BU690" s="158"/>
      <c r="BV690" s="140" t="n">
        <f aca="false">QUOTIENT(BW690,$BW$5)</f>
        <v>170</v>
      </c>
      <c r="BW690" s="17" t="n">
        <v>682</v>
      </c>
      <c r="BX690" s="141"/>
      <c r="BY690" s="191" t="s">
        <v>58</v>
      </c>
      <c r="BZ690" s="160" t="e">
        <f aca="true">INDIRECT( ADDRESS(CELL("строка",BG690)-BW690+BV690,68)) * CL690</f>
        <v>#VALUE!</v>
      </c>
      <c r="CA690" s="161" t="e">
        <f aca="true">INDIRECT( ADDRESS(CELL("строка",BG690)-BW690+BV690,59)) *CI690</f>
        <v>#VALUE!</v>
      </c>
      <c r="CB690" s="162" t="e">
        <f aca="true">INDIRECT( ADDRESS(CELL("строка",BG690)-BW690+BV690,69)) * CL690</f>
        <v>#VALUE!</v>
      </c>
      <c r="CC690" s="163" t="e">
        <f aca="true">INDIRECT( ADDRESS(CELL("строка",BG690)-BW690+BV690,61)) *CI690</f>
        <v>#VALUE!</v>
      </c>
      <c r="CD690" s="164" t="e">
        <f aca="false">BZ690-CA690</f>
        <v>#VALUE!</v>
      </c>
      <c r="CE690" s="189" t="e">
        <f aca="false">CB690-CC690</f>
        <v>#VALUE!</v>
      </c>
      <c r="CI690" s="22" t="n">
        <f aca="false">$CI$6</f>
        <v>0.4</v>
      </c>
      <c r="CL690" s="23" t="n">
        <f aca="false">CL686</f>
        <v>0.25</v>
      </c>
    </row>
    <row r="691" customFormat="false" ht="13.25" hidden="false" customHeight="true" outlineLevel="0" collapsed="false">
      <c r="A691" s="151" t="s">
        <v>786</v>
      </c>
      <c r="B691" s="152" t="n">
        <v>-0.6</v>
      </c>
      <c r="C691" s="152" t="n">
        <v>761.8</v>
      </c>
      <c r="D691" s="153" t="n">
        <v>100</v>
      </c>
      <c r="E691" s="154" t="s">
        <v>77</v>
      </c>
      <c r="F691" s="153" t="n">
        <v>1.5</v>
      </c>
      <c r="G691" s="115" t="n">
        <v>0.25</v>
      </c>
      <c r="H691" s="116" t="n">
        <f aca="false">RANDBETWEEN(80,100)/100</f>
        <v>0.98</v>
      </c>
      <c r="I691" s="117"/>
      <c r="J691" s="118"/>
      <c r="K691" s="119"/>
      <c r="L691" s="118"/>
      <c r="M691" s="179"/>
      <c r="Q691" s="151" t="s">
        <v>786</v>
      </c>
      <c r="R691" s="152" t="n">
        <v>3.3</v>
      </c>
      <c r="S691" s="152" t="n">
        <v>748.7</v>
      </c>
      <c r="T691" s="153" t="n">
        <v>93</v>
      </c>
      <c r="U691" s="154" t="s">
        <v>91</v>
      </c>
      <c r="V691" s="153" t="n">
        <v>1</v>
      </c>
      <c r="W691" s="115" t="n">
        <v>0.9</v>
      </c>
      <c r="X691" s="116" t="n">
        <f aca="false">RANDBETWEEN(80,100)/100</f>
        <v>0.85</v>
      </c>
      <c r="Y691" s="117"/>
      <c r="Z691" s="118"/>
      <c r="AA691" s="119"/>
      <c r="AB691" s="123"/>
      <c r="AC691" s="124"/>
      <c r="AG691" s="186"/>
      <c r="BO691" s="202"/>
      <c r="BT691" s="82" t="e">
        <f aca="false">IF(SUM(CD688:CD691) &gt; 0,0,(SUM(CD688:CD691))/(-$BM$10*1000))</f>
        <v>#VALUE!</v>
      </c>
      <c r="BU691" s="158" t="e">
        <f aca="false">IF(SUM(CE688:CE691) &gt; 0,0,(SUM(CE688:CE691))/(-$BM$10*1000))</f>
        <v>#VALUE!</v>
      </c>
      <c r="BV691" s="140" t="n">
        <f aca="false">QUOTIENT(BW691,$BW$5)</f>
        <v>170</v>
      </c>
      <c r="BW691" s="17" t="n">
        <v>683</v>
      </c>
      <c r="BX691" s="141"/>
      <c r="BY691" s="192" t="s">
        <v>75</v>
      </c>
      <c r="BZ691" s="172" t="e">
        <f aca="true">INDIRECT( ADDRESS(CELL("строка",BG691)-BW691+BV691,68)) * CL691</f>
        <v>#VALUE!</v>
      </c>
      <c r="CA691" s="173" t="e">
        <f aca="true">INDIRECT( ADDRESS(CELL("строка",BG691)-BW691+BV691,59)) * CI691</f>
        <v>#VALUE!</v>
      </c>
      <c r="CB691" s="174" t="e">
        <f aca="true">INDIRECT( ADDRESS(CELL("строка",BG691)-BW691+BV691,69)) * CL691</f>
        <v>#VALUE!</v>
      </c>
      <c r="CC691" s="175" t="e">
        <f aca="true">INDIRECT( ADDRESS(CELL("строка",BG691)-BW691+BV691,61)) *CI691</f>
        <v>#VALUE!</v>
      </c>
      <c r="CD691" s="176" t="e">
        <f aca="false">BZ691-CA691</f>
        <v>#VALUE!</v>
      </c>
      <c r="CE691" s="187" t="e">
        <f aca="false">CB691-CC691</f>
        <v>#VALUE!</v>
      </c>
      <c r="CI691" s="178" t="n">
        <f aca="false">$CI$7</f>
        <v>0.1</v>
      </c>
      <c r="CL691" s="23" t="n">
        <f aca="false">CL687</f>
        <v>0.25</v>
      </c>
    </row>
    <row r="692" customFormat="false" ht="13.25" hidden="false" customHeight="true" outlineLevel="0" collapsed="false">
      <c r="A692" s="151" t="s">
        <v>787</v>
      </c>
      <c r="B692" s="152" t="n">
        <v>0.5</v>
      </c>
      <c r="C692" s="152" t="n">
        <v>761.8</v>
      </c>
      <c r="D692" s="153" t="n">
        <v>100</v>
      </c>
      <c r="E692" s="154" t="s">
        <v>93</v>
      </c>
      <c r="F692" s="153" t="n">
        <v>1.5</v>
      </c>
      <c r="G692" s="115" t="n">
        <v>0.9</v>
      </c>
      <c r="H692" s="116" t="n">
        <f aca="false">RANDBETWEEN(80,100)/100</f>
        <v>0.9</v>
      </c>
      <c r="I692" s="117"/>
      <c r="J692" s="118"/>
      <c r="K692" s="119"/>
      <c r="L692" s="118"/>
      <c r="M692" s="179"/>
      <c r="Q692" s="151" t="s">
        <v>787</v>
      </c>
      <c r="R692" s="152" t="n">
        <v>3.3</v>
      </c>
      <c r="S692" s="152" t="n">
        <v>750</v>
      </c>
      <c r="T692" s="153" t="n">
        <v>90</v>
      </c>
      <c r="U692" s="154" t="s">
        <v>91</v>
      </c>
      <c r="V692" s="153" t="n">
        <v>1</v>
      </c>
      <c r="W692" s="115" t="n">
        <v>0.9</v>
      </c>
      <c r="X692" s="116" t="n">
        <f aca="false">RANDBETWEEN(80,100)/100</f>
        <v>0.95</v>
      </c>
      <c r="Y692" s="117"/>
      <c r="Z692" s="118"/>
      <c r="AA692" s="119"/>
      <c r="AB692" s="123"/>
      <c r="AC692" s="124"/>
      <c r="AG692" s="186"/>
      <c r="BO692" s="202"/>
      <c r="BT692" s="82" t="s">
        <v>79</v>
      </c>
      <c r="BU692" s="158"/>
      <c r="BV692" s="140" t="n">
        <f aca="false">QUOTIENT(BW692,$BW$5)</f>
        <v>171</v>
      </c>
      <c r="BW692" s="17" t="n">
        <v>684</v>
      </c>
      <c r="BX692" s="141" t="n">
        <f aca="false">DATE(2023,2,(1-QUOTIENT(BW692,$BW$5)))</f>
        <v>44787</v>
      </c>
      <c r="BY692" s="190" t="s">
        <v>80</v>
      </c>
      <c r="BZ692" s="143" t="e">
        <f aca="true">INDIRECT( ADDRESS(CELL("строка",BG692)-BW692+BV692,68)) * CL692</f>
        <v>#VALUE!</v>
      </c>
      <c r="CA692" s="144" t="e">
        <f aca="true">INDIRECT( ADDRESS(CELL("строка",BG692)-BW692+BV692,59)) *CI692</f>
        <v>#VALUE!</v>
      </c>
      <c r="CB692" s="145" t="e">
        <f aca="true">INDIRECT( ADDRESS(CELL("строка",BG692)-BW692+BV692,69)) * CL692</f>
        <v>#VALUE!</v>
      </c>
      <c r="CC692" s="146" t="e">
        <f aca="true">INDIRECT( ADDRESS(CELL("строка",BG692)-BW692+BV692,61)) *CI692</f>
        <v>#VALUE!</v>
      </c>
      <c r="CD692" s="147" t="e">
        <f aca="false">BZ692-CA692</f>
        <v>#VALUE!</v>
      </c>
      <c r="CE692" s="188" t="e">
        <f aca="false">CB692-CC692</f>
        <v>#VALUE!</v>
      </c>
      <c r="CI692" s="22" t="n">
        <f aca="false">$CI$4</f>
        <v>0.2</v>
      </c>
      <c r="CL692" s="23" t="n">
        <f aca="false">CL688</f>
        <v>0.25</v>
      </c>
    </row>
    <row r="693" customFormat="false" ht="13.25" hidden="false" customHeight="true" outlineLevel="0" collapsed="false">
      <c r="A693" s="151" t="s">
        <v>788</v>
      </c>
      <c r="B693" s="152" t="n">
        <v>2.9</v>
      </c>
      <c r="C693" s="152" t="n">
        <v>761.8</v>
      </c>
      <c r="D693" s="153" t="n">
        <v>86</v>
      </c>
      <c r="E693" s="154" t="s">
        <v>83</v>
      </c>
      <c r="F693" s="153" t="n">
        <v>6</v>
      </c>
      <c r="G693" s="115" t="n">
        <v>0.9</v>
      </c>
      <c r="H693" s="116" t="n">
        <f aca="false">RANDBETWEEN(80,100)/100</f>
        <v>0.81</v>
      </c>
      <c r="I693" s="117"/>
      <c r="J693" s="118"/>
      <c r="K693" s="119"/>
      <c r="L693" s="118"/>
      <c r="M693" s="179"/>
      <c r="Q693" s="151" t="s">
        <v>788</v>
      </c>
      <c r="R693" s="152" t="n">
        <v>2.8</v>
      </c>
      <c r="S693" s="152" t="n">
        <v>751</v>
      </c>
      <c r="T693" s="153" t="n">
        <v>90</v>
      </c>
      <c r="U693" s="154" t="s">
        <v>91</v>
      </c>
      <c r="V693" s="153" t="n">
        <v>1</v>
      </c>
      <c r="W693" s="115" t="n">
        <v>0.9</v>
      </c>
      <c r="X693" s="116" t="n">
        <f aca="false">RANDBETWEEN(80,100)/100</f>
        <v>0.94</v>
      </c>
      <c r="Y693" s="117"/>
      <c r="Z693" s="118"/>
      <c r="AA693" s="119"/>
      <c r="AB693" s="123"/>
      <c r="AC693" s="124"/>
      <c r="AG693" s="186"/>
      <c r="BO693" s="202"/>
      <c r="BT693" s="82"/>
      <c r="BU693" s="158"/>
      <c r="BV693" s="140" t="n">
        <f aca="false">QUOTIENT(BW693,$BW$5)</f>
        <v>171</v>
      </c>
      <c r="BW693" s="17" t="n">
        <v>685</v>
      </c>
      <c r="BX693" s="141"/>
      <c r="BY693" s="191" t="s">
        <v>84</v>
      </c>
      <c r="BZ693" s="160" t="e">
        <f aca="true">INDIRECT( ADDRESS(CELL("строка",BG693)-BW693+BV693,68)) * CL693</f>
        <v>#VALUE!</v>
      </c>
      <c r="CA693" s="161" t="e">
        <f aca="true">INDIRECT( ADDRESS(CELL("строка",BG693)-BW693+BV693,59)) *CI693</f>
        <v>#VALUE!</v>
      </c>
      <c r="CB693" s="162" t="e">
        <f aca="true">INDIRECT( ADDRESS(CELL("строка",BG693)-BW693+BV693,69)) * CL693</f>
        <v>#VALUE!</v>
      </c>
      <c r="CC693" s="163" t="e">
        <f aca="true">INDIRECT( ADDRESS(CELL("строка",BG693)-BW693+BV693,61)) *CI693</f>
        <v>#VALUE!</v>
      </c>
      <c r="CD693" s="164" t="e">
        <f aca="false">BZ693-CA693</f>
        <v>#VALUE!</v>
      </c>
      <c r="CE693" s="189" t="e">
        <f aca="false">CB693-CC693</f>
        <v>#VALUE!</v>
      </c>
      <c r="CI693" s="22" t="n">
        <f aca="false">$CI$5</f>
        <v>0.3</v>
      </c>
      <c r="CL693" s="23" t="n">
        <f aca="false">CL689</f>
        <v>0.25</v>
      </c>
    </row>
    <row r="694" customFormat="false" ht="13.25" hidden="false" customHeight="true" outlineLevel="0" collapsed="false">
      <c r="A694" s="151" t="s">
        <v>789</v>
      </c>
      <c r="B694" s="152" t="n">
        <v>4.1</v>
      </c>
      <c r="C694" s="152" t="n">
        <v>762.2</v>
      </c>
      <c r="D694" s="153" t="n">
        <v>82</v>
      </c>
      <c r="E694" s="154" t="s">
        <v>83</v>
      </c>
      <c r="F694" s="153" t="n">
        <v>6</v>
      </c>
      <c r="G694" s="115" t="n">
        <v>0.9</v>
      </c>
      <c r="H694" s="116" t="n">
        <f aca="false">RANDBETWEEN(80,100)/100</f>
        <v>0.83</v>
      </c>
      <c r="I694" s="117" t="n">
        <v>0.413020833333333</v>
      </c>
      <c r="J694" s="118" t="n">
        <v>0.413020833333333</v>
      </c>
      <c r="K694" s="119" t="n">
        <f aca="false">(J694 * 24) * $B$3 * $F$3 * (1 - 0.7*AVERAGE(G694:G701)) * AVERAGE(H694:H701)</f>
        <v>6624.028125</v>
      </c>
      <c r="L694" s="118" t="n">
        <f aca="false">IF(AVERAGE(F694:F701)&gt; $J$3, $B$4*$F$4*AVERAGE(F694:F701)/$B$5*24*AVERAGE(H694:H701), $B$4*$F$4*AVERAGE(F694:F701)/$B$5*24*AVERAGE(H694:H701) * 0.2)</f>
        <v>32400</v>
      </c>
      <c r="M694" s="179" t="n">
        <f aca="false">K694+L694</f>
        <v>39024.028125</v>
      </c>
      <c r="Q694" s="151" t="s">
        <v>789</v>
      </c>
      <c r="R694" s="152" t="n">
        <v>2.7</v>
      </c>
      <c r="S694" s="152" t="n">
        <v>751.7</v>
      </c>
      <c r="T694" s="153" t="n">
        <v>91</v>
      </c>
      <c r="U694" s="154" t="s">
        <v>91</v>
      </c>
      <c r="V694" s="153" t="n">
        <v>1</v>
      </c>
      <c r="W694" s="115" t="n">
        <v>0.9</v>
      </c>
      <c r="X694" s="116" t="n">
        <f aca="false">RANDBETWEEN(80,100)/100</f>
        <v>1</v>
      </c>
      <c r="Y694" s="117" t="n">
        <v>0.368888888888889</v>
      </c>
      <c r="Z694" s="118" t="n">
        <v>0.368888888888889</v>
      </c>
      <c r="AA694" s="119" t="n">
        <f aca="false">(Z694 * 24) * $B$3 * $F$3 * (1 - 0.7 * AVERAGE(W694:W701)) * AVERAGE(X694:X701)</f>
        <v>3473.9152</v>
      </c>
      <c r="AB694" s="123" t="n">
        <f aca="false">IF(AVERAGE(V694:V701)&gt; $J$3, $B$4*$F$4*AVERAGE(V694:V701)/$B$5*24*AVERAGE(X694:X701), $B$4*$F$4*AVERAGE(V694:V701)/$B$5*24*AVERAGE(X694:X701) * 0.2)</f>
        <v>989.8</v>
      </c>
      <c r="AC694" s="124" t="n">
        <f aca="false">AA694+AB694</f>
        <v>4463.7152</v>
      </c>
      <c r="AG694" s="186"/>
      <c r="BO694" s="202"/>
      <c r="BT694" s="82"/>
      <c r="BU694" s="158"/>
      <c r="BV694" s="140" t="n">
        <f aca="false">QUOTIENT(BW694,$BW$5)</f>
        <v>171</v>
      </c>
      <c r="BW694" s="17" t="n">
        <v>686</v>
      </c>
      <c r="BX694" s="141"/>
      <c r="BY694" s="191" t="s">
        <v>58</v>
      </c>
      <c r="BZ694" s="160" t="e">
        <f aca="true">INDIRECT( ADDRESS(CELL("строка",BG694)-BW694+BV694,68)) * CL694</f>
        <v>#VALUE!</v>
      </c>
      <c r="CA694" s="161" t="e">
        <f aca="true">INDIRECT( ADDRESS(CELL("строка",BG694)-BW694+BV694,59)) *CI694</f>
        <v>#VALUE!</v>
      </c>
      <c r="CB694" s="162" t="e">
        <f aca="true">INDIRECT( ADDRESS(CELL("строка",BG694)-BW694+BV694,69)) * CL694</f>
        <v>#VALUE!</v>
      </c>
      <c r="CC694" s="163" t="e">
        <f aca="true">INDIRECT( ADDRESS(CELL("строка",BG694)-BW694+BV694,61)) *CI694</f>
        <v>#VALUE!</v>
      </c>
      <c r="CD694" s="164" t="e">
        <f aca="false">BZ694-CA694</f>
        <v>#VALUE!</v>
      </c>
      <c r="CE694" s="189" t="e">
        <f aca="false">CB694-CC694</f>
        <v>#VALUE!</v>
      </c>
      <c r="CI694" s="22" t="n">
        <f aca="false">$CI$6</f>
        <v>0.4</v>
      </c>
      <c r="CL694" s="23" t="n">
        <f aca="false">CL690</f>
        <v>0.25</v>
      </c>
    </row>
    <row r="695" customFormat="false" ht="13.25" hidden="false" customHeight="true" outlineLevel="0" collapsed="false">
      <c r="A695" s="151" t="s">
        <v>790</v>
      </c>
      <c r="B695" s="152" t="n">
        <v>7.2</v>
      </c>
      <c r="C695" s="152" t="n">
        <v>762.7</v>
      </c>
      <c r="D695" s="153" t="n">
        <v>75</v>
      </c>
      <c r="E695" s="154" t="s">
        <v>83</v>
      </c>
      <c r="F695" s="153" t="n">
        <v>4.5</v>
      </c>
      <c r="G695" s="115" t="n">
        <v>0.9</v>
      </c>
      <c r="H695" s="116" t="n">
        <f aca="false">RANDBETWEEN(80,100)/100</f>
        <v>0.96</v>
      </c>
      <c r="I695" s="117"/>
      <c r="J695" s="118"/>
      <c r="K695" s="119"/>
      <c r="L695" s="118"/>
      <c r="M695" s="179"/>
      <c r="Q695" s="151" t="s">
        <v>790</v>
      </c>
      <c r="R695" s="152" t="n">
        <v>2.7</v>
      </c>
      <c r="S695" s="152" t="n">
        <v>752.3</v>
      </c>
      <c r="T695" s="153" t="n">
        <v>90</v>
      </c>
      <c r="U695" s="154" t="s">
        <v>101</v>
      </c>
      <c r="V695" s="153" t="n">
        <v>1</v>
      </c>
      <c r="W695" s="115" t="n">
        <v>0.9</v>
      </c>
      <c r="X695" s="116" t="n">
        <f aca="false">RANDBETWEEN(80,100)/100</f>
        <v>0.89</v>
      </c>
      <c r="Y695" s="117"/>
      <c r="Z695" s="118"/>
      <c r="AA695" s="119"/>
      <c r="AB695" s="123"/>
      <c r="AC695" s="124"/>
      <c r="AG695" s="186"/>
      <c r="BO695" s="202"/>
      <c r="BT695" s="82" t="e">
        <f aca="false">IF(SUM(CD692:CD695) &gt; 0,0,(SUM(CD692:CD695))/(-$BM$10*1000))</f>
        <v>#VALUE!</v>
      </c>
      <c r="BU695" s="158" t="e">
        <f aca="false">IF(SUM(CE692:CE695) &gt; 0,0,(SUM(CE692:CE695))/(-$BM$10*1000))</f>
        <v>#VALUE!</v>
      </c>
      <c r="BV695" s="140" t="n">
        <f aca="false">QUOTIENT(BW695,$BW$5)</f>
        <v>171</v>
      </c>
      <c r="BW695" s="17" t="n">
        <v>687</v>
      </c>
      <c r="BX695" s="141"/>
      <c r="BY695" s="192" t="s">
        <v>75</v>
      </c>
      <c r="BZ695" s="172" t="e">
        <f aca="true">INDIRECT( ADDRESS(CELL("строка",BG695)-BW695+BV695,68)) * CL695</f>
        <v>#VALUE!</v>
      </c>
      <c r="CA695" s="173" t="e">
        <f aca="true">INDIRECT( ADDRESS(CELL("строка",BG695)-BW695+BV695,59)) * CI695</f>
        <v>#VALUE!</v>
      </c>
      <c r="CB695" s="174" t="e">
        <f aca="true">INDIRECT( ADDRESS(CELL("строка",BG695)-BW695+BV695,69)) * CL695</f>
        <v>#VALUE!</v>
      </c>
      <c r="CC695" s="175" t="e">
        <f aca="true">INDIRECT( ADDRESS(CELL("строка",BG695)-BW695+BV695,61)) *CI695</f>
        <v>#VALUE!</v>
      </c>
      <c r="CD695" s="176" t="e">
        <f aca="false">BZ695-CA695</f>
        <v>#VALUE!</v>
      </c>
      <c r="CE695" s="187" t="e">
        <f aca="false">CB695-CC695</f>
        <v>#VALUE!</v>
      </c>
      <c r="CI695" s="178" t="n">
        <f aca="false">$CI$7</f>
        <v>0.1</v>
      </c>
      <c r="CL695" s="23" t="n">
        <f aca="false">CL691</f>
        <v>0.25</v>
      </c>
    </row>
    <row r="696" customFormat="false" ht="13.25" hidden="false" customHeight="true" outlineLevel="0" collapsed="false">
      <c r="A696" s="151" t="s">
        <v>791</v>
      </c>
      <c r="B696" s="152" t="n">
        <v>10.5</v>
      </c>
      <c r="C696" s="152" t="n">
        <v>762.7</v>
      </c>
      <c r="D696" s="153" t="n">
        <v>60</v>
      </c>
      <c r="E696" s="154" t="s">
        <v>83</v>
      </c>
      <c r="F696" s="153" t="n">
        <v>7.5</v>
      </c>
      <c r="G696" s="115" t="n">
        <v>0.9</v>
      </c>
      <c r="H696" s="116" t="n">
        <f aca="false">RANDBETWEEN(80,100)/100</f>
        <v>0.8</v>
      </c>
      <c r="I696" s="117"/>
      <c r="J696" s="118"/>
      <c r="K696" s="119"/>
      <c r="L696" s="118"/>
      <c r="M696" s="179"/>
      <c r="Q696" s="151" t="s">
        <v>791</v>
      </c>
      <c r="R696" s="152" t="n">
        <v>2.8</v>
      </c>
      <c r="S696" s="152" t="n">
        <v>752.6</v>
      </c>
      <c r="T696" s="153" t="n">
        <v>89</v>
      </c>
      <c r="U696" s="154" t="s">
        <v>101</v>
      </c>
      <c r="V696" s="153" t="n">
        <v>1</v>
      </c>
      <c r="W696" s="115" t="n">
        <v>0.9</v>
      </c>
      <c r="X696" s="116" t="n">
        <f aca="false">RANDBETWEEN(80,100)/100</f>
        <v>0.91</v>
      </c>
      <c r="Y696" s="117"/>
      <c r="Z696" s="118"/>
      <c r="AA696" s="119"/>
      <c r="AB696" s="123"/>
      <c r="AC696" s="124"/>
      <c r="AG696" s="186"/>
      <c r="BO696" s="202"/>
      <c r="BT696" s="82" t="s">
        <v>79</v>
      </c>
      <c r="BU696" s="158"/>
      <c r="BV696" s="140" t="n">
        <f aca="false">QUOTIENT(BW696,$BW$5)</f>
        <v>172</v>
      </c>
      <c r="BW696" s="17" t="n">
        <v>688</v>
      </c>
      <c r="BX696" s="141" t="n">
        <f aca="false">DATE(2023,2,(1-QUOTIENT(BW696,$BW$5)))</f>
        <v>44786</v>
      </c>
      <c r="BY696" s="190" t="s">
        <v>80</v>
      </c>
      <c r="BZ696" s="143" t="e">
        <f aca="true">INDIRECT( ADDRESS(CELL("строка",BG696)-BW696+BV696,68)) * CL696</f>
        <v>#VALUE!</v>
      </c>
      <c r="CA696" s="144" t="e">
        <f aca="true">INDIRECT( ADDRESS(CELL("строка",BG696)-BW696+BV696,59)) *CI696</f>
        <v>#VALUE!</v>
      </c>
      <c r="CB696" s="145" t="e">
        <f aca="true">INDIRECT( ADDRESS(CELL("строка",BG696)-BW696+BV696,69)) * CL696</f>
        <v>#VALUE!</v>
      </c>
      <c r="CC696" s="146" t="e">
        <f aca="true">INDIRECT( ADDRESS(CELL("строка",BG696)-BW696+BV696,61)) *CI696</f>
        <v>#VALUE!</v>
      </c>
      <c r="CD696" s="147" t="e">
        <f aca="false">BZ696-CA696</f>
        <v>#VALUE!</v>
      </c>
      <c r="CE696" s="188" t="e">
        <f aca="false">CB696-CC696</f>
        <v>#VALUE!</v>
      </c>
      <c r="CI696" s="22" t="n">
        <f aca="false">$CI$4</f>
        <v>0.2</v>
      </c>
      <c r="CL696" s="23" t="n">
        <f aca="false">CL692</f>
        <v>0.25</v>
      </c>
    </row>
    <row r="697" customFormat="false" ht="13.25" hidden="false" customHeight="true" outlineLevel="0" collapsed="false">
      <c r="A697" s="151" t="s">
        <v>792</v>
      </c>
      <c r="B697" s="152" t="n">
        <v>8.9</v>
      </c>
      <c r="C697" s="152" t="n">
        <v>763.6</v>
      </c>
      <c r="D697" s="153" t="n">
        <v>67</v>
      </c>
      <c r="E697" s="154" t="s">
        <v>83</v>
      </c>
      <c r="F697" s="153" t="n">
        <v>7.5</v>
      </c>
      <c r="G697" s="182" t="s">
        <v>194</v>
      </c>
      <c r="H697" s="116" t="n">
        <f aca="false">RANDBETWEEN(80,100)/100</f>
        <v>0.82</v>
      </c>
      <c r="I697" s="117"/>
      <c r="J697" s="118"/>
      <c r="K697" s="119"/>
      <c r="L697" s="118"/>
      <c r="M697" s="179"/>
      <c r="Q697" s="151" t="s">
        <v>792</v>
      </c>
      <c r="R697" s="152" t="n">
        <v>2.6</v>
      </c>
      <c r="S697" s="152" t="n">
        <v>753.1</v>
      </c>
      <c r="T697" s="153" t="n">
        <v>87</v>
      </c>
      <c r="U697" s="154" t="s">
        <v>101</v>
      </c>
      <c r="V697" s="153" t="n">
        <v>1</v>
      </c>
      <c r="W697" s="115" t="n">
        <v>0.9</v>
      </c>
      <c r="X697" s="116" t="n">
        <f aca="false">RANDBETWEEN(80,100)/100</f>
        <v>0.91</v>
      </c>
      <c r="Y697" s="117"/>
      <c r="Z697" s="118"/>
      <c r="AA697" s="119"/>
      <c r="AB697" s="123"/>
      <c r="AC697" s="124"/>
      <c r="AG697" s="186"/>
      <c r="BO697" s="202"/>
      <c r="BT697" s="82"/>
      <c r="BU697" s="158"/>
      <c r="BV697" s="140" t="n">
        <f aca="false">QUOTIENT(BW697,$BW$5)</f>
        <v>172</v>
      </c>
      <c r="BW697" s="17" t="n">
        <v>689</v>
      </c>
      <c r="BX697" s="141"/>
      <c r="BY697" s="191" t="s">
        <v>84</v>
      </c>
      <c r="BZ697" s="160" t="e">
        <f aca="true">INDIRECT( ADDRESS(CELL("строка",BG697)-BW697+BV697,68)) * CL697</f>
        <v>#VALUE!</v>
      </c>
      <c r="CA697" s="161" t="e">
        <f aca="true">INDIRECT( ADDRESS(CELL("строка",BG697)-BW697+BV697,59)) *CI697</f>
        <v>#VALUE!</v>
      </c>
      <c r="CB697" s="162" t="e">
        <f aca="true">INDIRECT( ADDRESS(CELL("строка",BG697)-BW697+BV697,69)) * CL697</f>
        <v>#VALUE!</v>
      </c>
      <c r="CC697" s="163" t="e">
        <f aca="true">INDIRECT( ADDRESS(CELL("строка",BG697)-BW697+BV697,61)) *CI697</f>
        <v>#VALUE!</v>
      </c>
      <c r="CD697" s="164" t="e">
        <f aca="false">BZ697-CA697</f>
        <v>#VALUE!</v>
      </c>
      <c r="CE697" s="189" t="e">
        <f aca="false">CB697-CC697</f>
        <v>#VALUE!</v>
      </c>
      <c r="CI697" s="22" t="n">
        <f aca="false">$CI$5</f>
        <v>0.3</v>
      </c>
      <c r="CL697" s="23" t="n">
        <f aca="false">CL693</f>
        <v>0.25</v>
      </c>
    </row>
    <row r="698" customFormat="false" ht="13.25" hidden="false" customHeight="true" outlineLevel="0" collapsed="false">
      <c r="A698" s="151" t="s">
        <v>793</v>
      </c>
      <c r="B698" s="152" t="n">
        <v>5</v>
      </c>
      <c r="C698" s="152" t="n">
        <v>764.6</v>
      </c>
      <c r="D698" s="153" t="n">
        <v>82</v>
      </c>
      <c r="E698" s="154" t="s">
        <v>83</v>
      </c>
      <c r="F698" s="153" t="n">
        <v>6</v>
      </c>
      <c r="G698" s="115" t="n">
        <v>0.25</v>
      </c>
      <c r="H698" s="116" t="n">
        <f aca="false">RANDBETWEEN(80,100)/100</f>
        <v>0.82</v>
      </c>
      <c r="I698" s="117"/>
      <c r="J698" s="118"/>
      <c r="K698" s="119"/>
      <c r="L698" s="118"/>
      <c r="M698" s="179"/>
      <c r="Q698" s="151" t="s">
        <v>793</v>
      </c>
      <c r="R698" s="152" t="n">
        <v>1.6</v>
      </c>
      <c r="S698" s="152" t="n">
        <v>753.2</v>
      </c>
      <c r="T698" s="153" t="n">
        <v>91</v>
      </c>
      <c r="U698" s="154" t="s">
        <v>101</v>
      </c>
      <c r="V698" s="153" t="n">
        <v>1</v>
      </c>
      <c r="W698" s="115" t="n">
        <v>0.9</v>
      </c>
      <c r="X698" s="116" t="n">
        <f aca="false">RANDBETWEEN(80,100)/100</f>
        <v>0.89</v>
      </c>
      <c r="Y698" s="117"/>
      <c r="Z698" s="118"/>
      <c r="AA698" s="119"/>
      <c r="AB698" s="123"/>
      <c r="AC698" s="124"/>
      <c r="AG698" s="186"/>
      <c r="BO698" s="202"/>
      <c r="BT698" s="82"/>
      <c r="BU698" s="158"/>
      <c r="BV698" s="140" t="n">
        <f aca="false">QUOTIENT(BW698,$BW$5)</f>
        <v>172</v>
      </c>
      <c r="BW698" s="17" t="n">
        <v>690</v>
      </c>
      <c r="BX698" s="141"/>
      <c r="BY698" s="191" t="s">
        <v>58</v>
      </c>
      <c r="BZ698" s="160" t="e">
        <f aca="true">INDIRECT( ADDRESS(CELL("строка",BG698)-BW698+BV698,68)) * CL698</f>
        <v>#VALUE!</v>
      </c>
      <c r="CA698" s="161" t="e">
        <f aca="true">INDIRECT( ADDRESS(CELL("строка",BG698)-BW698+BV698,59)) *CI698</f>
        <v>#VALUE!</v>
      </c>
      <c r="CB698" s="162" t="e">
        <f aca="true">INDIRECT( ADDRESS(CELL("строка",BG698)-BW698+BV698,69)) * CL698</f>
        <v>#VALUE!</v>
      </c>
      <c r="CC698" s="163" t="e">
        <f aca="true">INDIRECT( ADDRESS(CELL("строка",BG698)-BW698+BV698,61)) *CI698</f>
        <v>#VALUE!</v>
      </c>
      <c r="CD698" s="164" t="e">
        <f aca="false">BZ698-CA698</f>
        <v>#VALUE!</v>
      </c>
      <c r="CE698" s="189" t="e">
        <f aca="false">CB698-CC698</f>
        <v>#VALUE!</v>
      </c>
      <c r="CI698" s="22" t="n">
        <f aca="false">$CI$6</f>
        <v>0.4</v>
      </c>
      <c r="CL698" s="23" t="n">
        <f aca="false">CL694</f>
        <v>0.25</v>
      </c>
    </row>
    <row r="699" customFormat="false" ht="13.25" hidden="false" customHeight="true" outlineLevel="0" collapsed="false">
      <c r="A699" s="151" t="s">
        <v>794</v>
      </c>
      <c r="B699" s="152" t="n">
        <v>1.8</v>
      </c>
      <c r="C699" s="152" t="n">
        <v>764.5</v>
      </c>
      <c r="D699" s="153" t="n">
        <v>100</v>
      </c>
      <c r="E699" s="154" t="s">
        <v>83</v>
      </c>
      <c r="F699" s="153" t="n">
        <v>4.5</v>
      </c>
      <c r="G699" s="115" t="n">
        <v>0.15</v>
      </c>
      <c r="H699" s="116" t="n">
        <f aca="false">RANDBETWEEN(80,100)/100</f>
        <v>0.88</v>
      </c>
      <c r="I699" s="117"/>
      <c r="J699" s="118"/>
      <c r="K699" s="119"/>
      <c r="L699" s="118"/>
      <c r="M699" s="179"/>
      <c r="Q699" s="151" t="s">
        <v>794</v>
      </c>
      <c r="R699" s="152" t="n">
        <v>1</v>
      </c>
      <c r="S699" s="152" t="n">
        <v>753.4</v>
      </c>
      <c r="T699" s="153" t="n">
        <v>94</v>
      </c>
      <c r="U699" s="154" t="s">
        <v>101</v>
      </c>
      <c r="V699" s="153" t="n">
        <v>1</v>
      </c>
      <c r="W699" s="115" t="n">
        <v>0.9</v>
      </c>
      <c r="X699" s="116" t="n">
        <f aca="false">RANDBETWEEN(80,100)/100</f>
        <v>0.81</v>
      </c>
      <c r="Y699" s="117"/>
      <c r="Z699" s="118"/>
      <c r="AA699" s="119"/>
      <c r="AB699" s="123"/>
      <c r="AC699" s="124"/>
      <c r="AG699" s="186"/>
      <c r="BO699" s="202"/>
      <c r="BT699" s="82" t="e">
        <f aca="false">IF(SUM(CD696:CD699) &gt; 0,0,(SUM(CD696:CD699))/(-$BM$10*1000))</f>
        <v>#VALUE!</v>
      </c>
      <c r="BU699" s="158" t="e">
        <f aca="false">IF(SUM(CE696:CE699) &gt; 0,0,(SUM(CE696:CE699))/(-$BM$10*1000))</f>
        <v>#VALUE!</v>
      </c>
      <c r="BV699" s="140" t="n">
        <f aca="false">QUOTIENT(BW699,$BW$5)</f>
        <v>172</v>
      </c>
      <c r="BW699" s="17" t="n">
        <v>691</v>
      </c>
      <c r="BX699" s="141"/>
      <c r="BY699" s="192" t="s">
        <v>75</v>
      </c>
      <c r="BZ699" s="172" t="e">
        <f aca="true">INDIRECT( ADDRESS(CELL("строка",BG699)-BW699+BV699,68)) * CL699</f>
        <v>#VALUE!</v>
      </c>
      <c r="CA699" s="173" t="e">
        <f aca="true">INDIRECT( ADDRESS(CELL("строка",BG699)-BW699+BV699,59)) * CI699</f>
        <v>#VALUE!</v>
      </c>
      <c r="CB699" s="174" t="e">
        <f aca="true">INDIRECT( ADDRESS(CELL("строка",BG699)-BW699+BV699,69)) * CL699</f>
        <v>#VALUE!</v>
      </c>
      <c r="CC699" s="175" t="e">
        <f aca="true">INDIRECT( ADDRESS(CELL("строка",BG699)-BW699+BV699,61)) *CI699</f>
        <v>#VALUE!</v>
      </c>
      <c r="CD699" s="176" t="e">
        <f aca="false">BZ699-CA699</f>
        <v>#VALUE!</v>
      </c>
      <c r="CE699" s="187" t="e">
        <f aca="false">CB699-CC699</f>
        <v>#VALUE!</v>
      </c>
      <c r="CI699" s="178" t="n">
        <f aca="false">$CI$7</f>
        <v>0.1</v>
      </c>
      <c r="CL699" s="23" t="n">
        <f aca="false">CL695</f>
        <v>0.25</v>
      </c>
    </row>
    <row r="700" customFormat="false" ht="13.25" hidden="false" customHeight="true" outlineLevel="0" collapsed="false">
      <c r="A700" s="151" t="s">
        <v>795</v>
      </c>
      <c r="B700" s="152" t="n">
        <v>2.8</v>
      </c>
      <c r="C700" s="152" t="n">
        <v>765.2</v>
      </c>
      <c r="D700" s="153" t="n">
        <v>100</v>
      </c>
      <c r="E700" s="154" t="s">
        <v>83</v>
      </c>
      <c r="F700" s="153" t="n">
        <v>6</v>
      </c>
      <c r="G700" s="115" t="n">
        <v>0.15</v>
      </c>
      <c r="H700" s="116" t="n">
        <f aca="false">RANDBETWEEN(80,100)/100</f>
        <v>0.8</v>
      </c>
      <c r="I700" s="117"/>
      <c r="J700" s="118"/>
      <c r="K700" s="119"/>
      <c r="L700" s="118"/>
      <c r="M700" s="179"/>
      <c r="Q700" s="151" t="s">
        <v>795</v>
      </c>
      <c r="R700" s="152" t="n">
        <v>0.7</v>
      </c>
      <c r="S700" s="152" t="n">
        <v>754.3</v>
      </c>
      <c r="T700" s="153" t="n">
        <v>92</v>
      </c>
      <c r="U700" s="154" t="n">
        <v>0</v>
      </c>
      <c r="V700" s="153" t="n">
        <v>0</v>
      </c>
      <c r="W700" s="115" t="n">
        <v>0.9</v>
      </c>
      <c r="X700" s="116" t="n">
        <f aca="false">RANDBETWEEN(80,100)/100</f>
        <v>0.8</v>
      </c>
      <c r="Y700" s="117"/>
      <c r="Z700" s="118"/>
      <c r="AA700" s="119"/>
      <c r="AB700" s="123"/>
      <c r="AC700" s="124"/>
      <c r="AG700" s="186"/>
      <c r="BO700" s="202"/>
      <c r="BT700" s="82" t="s">
        <v>79</v>
      </c>
      <c r="BU700" s="158"/>
      <c r="BV700" s="140" t="n">
        <f aca="false">QUOTIENT(BW700,$BW$5)</f>
        <v>173</v>
      </c>
      <c r="BW700" s="17" t="n">
        <v>692</v>
      </c>
      <c r="BX700" s="141" t="n">
        <f aca="false">DATE(2023,2,(1-QUOTIENT(BW700,$BW$5)))</f>
        <v>44785</v>
      </c>
      <c r="BY700" s="190" t="s">
        <v>80</v>
      </c>
      <c r="BZ700" s="143" t="e">
        <f aca="true">INDIRECT( ADDRESS(CELL("строка",BG700)-BW700+BV700,68)) * CL700</f>
        <v>#VALUE!</v>
      </c>
      <c r="CA700" s="144" t="e">
        <f aca="true">INDIRECT( ADDRESS(CELL("строка",BG700)-BW700+BV700,59)) *CI700</f>
        <v>#VALUE!</v>
      </c>
      <c r="CB700" s="145" t="e">
        <f aca="true">INDIRECT( ADDRESS(CELL("строка",BG700)-BW700+BV700,69)) * CL700</f>
        <v>#VALUE!</v>
      </c>
      <c r="CC700" s="146" t="e">
        <f aca="true">INDIRECT( ADDRESS(CELL("строка",BG700)-BW700+BV700,61)) *CI700</f>
        <v>#VALUE!</v>
      </c>
      <c r="CD700" s="147" t="e">
        <f aca="false">BZ700-CA700</f>
        <v>#VALUE!</v>
      </c>
      <c r="CE700" s="188" t="e">
        <f aca="false">CB700-CC700</f>
        <v>#VALUE!</v>
      </c>
      <c r="CI700" s="22" t="n">
        <f aca="false">$CI$4</f>
        <v>0.2</v>
      </c>
      <c r="CL700" s="23" t="n">
        <f aca="false">CL696</f>
        <v>0.25</v>
      </c>
    </row>
    <row r="701" customFormat="false" ht="13.25" hidden="false" customHeight="true" outlineLevel="0" collapsed="false">
      <c r="A701" s="151" t="s">
        <v>796</v>
      </c>
      <c r="B701" s="152" t="n">
        <v>2.8</v>
      </c>
      <c r="C701" s="152" t="n">
        <v>765.7</v>
      </c>
      <c r="D701" s="153" t="n">
        <v>99</v>
      </c>
      <c r="E701" s="154" t="s">
        <v>83</v>
      </c>
      <c r="F701" s="153" t="n">
        <v>6</v>
      </c>
      <c r="G701" s="115" t="n">
        <v>0.15</v>
      </c>
      <c r="H701" s="116" t="n">
        <f aca="false">RANDBETWEEN(80,100)/100</f>
        <v>0.84</v>
      </c>
      <c r="I701" s="117"/>
      <c r="J701" s="118"/>
      <c r="K701" s="119"/>
      <c r="L701" s="118"/>
      <c r="M701" s="179"/>
      <c r="Q701" s="151" t="s">
        <v>796</v>
      </c>
      <c r="R701" s="152" t="n">
        <v>0.8</v>
      </c>
      <c r="S701" s="152" t="n">
        <v>754.8</v>
      </c>
      <c r="T701" s="153" t="n">
        <v>81</v>
      </c>
      <c r="U701" s="154" t="s">
        <v>91</v>
      </c>
      <c r="V701" s="153" t="n">
        <v>1</v>
      </c>
      <c r="W701" s="115" t="n">
        <v>0.9</v>
      </c>
      <c r="X701" s="116" t="n">
        <f aca="false">RANDBETWEEN(80,100)/100</f>
        <v>0.86</v>
      </c>
      <c r="Y701" s="117"/>
      <c r="Z701" s="118"/>
      <c r="AA701" s="119"/>
      <c r="AB701" s="123"/>
      <c r="AC701" s="124"/>
      <c r="AG701" s="186"/>
      <c r="BO701" s="202"/>
      <c r="BT701" s="82"/>
      <c r="BU701" s="158"/>
      <c r="BV701" s="140" t="n">
        <f aca="false">QUOTIENT(BW701,$BW$5)</f>
        <v>173</v>
      </c>
      <c r="BW701" s="17" t="n">
        <v>693</v>
      </c>
      <c r="BX701" s="141"/>
      <c r="BY701" s="191" t="s">
        <v>84</v>
      </c>
      <c r="BZ701" s="160" t="e">
        <f aca="true">INDIRECT( ADDRESS(CELL("строка",BG701)-BW701+BV701,68)) * CL701</f>
        <v>#VALUE!</v>
      </c>
      <c r="CA701" s="161" t="e">
        <f aca="true">INDIRECT( ADDRESS(CELL("строка",BG701)-BW701+BV701,59)) *CI701</f>
        <v>#VALUE!</v>
      </c>
      <c r="CB701" s="162" t="e">
        <f aca="true">INDIRECT( ADDRESS(CELL("строка",BG701)-BW701+BV701,69)) * CL701</f>
        <v>#VALUE!</v>
      </c>
      <c r="CC701" s="163" t="e">
        <f aca="true">INDIRECT( ADDRESS(CELL("строка",BG701)-BW701+BV701,61)) *CI701</f>
        <v>#VALUE!</v>
      </c>
      <c r="CD701" s="164" t="e">
        <f aca="false">BZ701-CA701</f>
        <v>#VALUE!</v>
      </c>
      <c r="CE701" s="189" t="e">
        <f aca="false">CB701-CC701</f>
        <v>#VALUE!</v>
      </c>
      <c r="CI701" s="22" t="n">
        <f aca="false">$CI$5</f>
        <v>0.3</v>
      </c>
      <c r="CL701" s="23" t="n">
        <f aca="false">CL697</f>
        <v>0.25</v>
      </c>
    </row>
    <row r="702" customFormat="false" ht="13.25" hidden="false" customHeight="true" outlineLevel="0" collapsed="false">
      <c r="A702" s="151" t="s">
        <v>797</v>
      </c>
      <c r="B702" s="152" t="n">
        <v>3.4</v>
      </c>
      <c r="C702" s="152" t="n">
        <v>766.2</v>
      </c>
      <c r="D702" s="153" t="n">
        <v>88</v>
      </c>
      <c r="E702" s="154" t="s">
        <v>83</v>
      </c>
      <c r="F702" s="153" t="n">
        <v>7.5</v>
      </c>
      <c r="G702" s="115" t="n">
        <v>0.15</v>
      </c>
      <c r="H702" s="116" t="n">
        <f aca="false">RANDBETWEEN(80,100)/100</f>
        <v>0.89</v>
      </c>
      <c r="I702" s="117" t="n">
        <v>0.414861111111111</v>
      </c>
      <c r="J702" s="118" t="n">
        <v>0.414861111111111</v>
      </c>
      <c r="K702" s="119" t="n">
        <f aca="false">(J702 * 24) * $B$3 * $F$3 * (1 - 0.7*AVERAGE(G702:G709)) * AVERAGE(H702:H709)</f>
        <v>7270.37666875</v>
      </c>
      <c r="L702" s="118" t="n">
        <f aca="false">IF(AVERAGE(F702:F709)&gt; $J$3, $B$4*$F$4*AVERAGE(F702:F709)/$B$5*24*AVERAGE(H702:H709), $B$4*$F$4*AVERAGE(F702:F709)/$B$5*24*AVERAGE(H702:H709) * 0.2)</f>
        <v>39585</v>
      </c>
      <c r="M702" s="179" t="n">
        <f aca="false">K702+L702</f>
        <v>46855.37666875</v>
      </c>
      <c r="Q702" s="151" t="s">
        <v>797</v>
      </c>
      <c r="R702" s="152" t="n">
        <v>-0.2</v>
      </c>
      <c r="S702" s="152" t="n">
        <v>755.5</v>
      </c>
      <c r="T702" s="153" t="n">
        <v>82</v>
      </c>
      <c r="U702" s="154" t="s">
        <v>91</v>
      </c>
      <c r="V702" s="153" t="n">
        <v>1</v>
      </c>
      <c r="W702" s="115" t="n">
        <v>0.9</v>
      </c>
      <c r="X702" s="116" t="n">
        <f aca="false">RANDBETWEEN(80,100)/100</f>
        <v>0.83</v>
      </c>
      <c r="Y702" s="117" t="n">
        <v>0.371747685185185</v>
      </c>
      <c r="Z702" s="118" t="n">
        <v>0.371747685185185</v>
      </c>
      <c r="AA702" s="119" t="n">
        <f aca="false">(Z702 * 24) * $B$3 * $F$3 * (1 - 0.7 * AVERAGE(W702:W709)) * AVERAGE(X702:X709)</f>
        <v>3530.54724583333</v>
      </c>
      <c r="AB702" s="123" t="n">
        <f aca="false">IF(AVERAGE(V702:V709)&gt; $J$3, $B$4*$F$4*AVERAGE(V702:V709)/$B$5*24*AVERAGE(X702:X709), $B$4*$F$4*AVERAGE(V702:V709)/$B$5*24*AVERAGE(X702:X709) * 0.2)</f>
        <v>570.4</v>
      </c>
      <c r="AC702" s="124" t="n">
        <f aca="false">AA702+AB702</f>
        <v>4100.94724583333</v>
      </c>
      <c r="AG702" s="186"/>
      <c r="BO702" s="202"/>
      <c r="BT702" s="82"/>
      <c r="BU702" s="158"/>
      <c r="BV702" s="140" t="n">
        <f aca="false">QUOTIENT(BW702,$BW$5)</f>
        <v>173</v>
      </c>
      <c r="BW702" s="17" t="n">
        <v>694</v>
      </c>
      <c r="BX702" s="141"/>
      <c r="BY702" s="191" t="s">
        <v>58</v>
      </c>
      <c r="BZ702" s="160" t="e">
        <f aca="true">INDIRECT( ADDRESS(CELL("строка",BG702)-BW702+BV702,68)) * CL702</f>
        <v>#VALUE!</v>
      </c>
      <c r="CA702" s="161" t="e">
        <f aca="true">INDIRECT( ADDRESS(CELL("строка",BG702)-BW702+BV702,59)) *CI702</f>
        <v>#VALUE!</v>
      </c>
      <c r="CB702" s="162" t="e">
        <f aca="true">INDIRECT( ADDRESS(CELL("строка",BG702)-BW702+BV702,69)) * CL702</f>
        <v>#VALUE!</v>
      </c>
      <c r="CC702" s="163" t="e">
        <f aca="true">INDIRECT( ADDRESS(CELL("строка",BG702)-BW702+BV702,61)) *CI702</f>
        <v>#VALUE!</v>
      </c>
      <c r="CD702" s="164" t="e">
        <f aca="false">BZ702-CA702</f>
        <v>#VALUE!</v>
      </c>
      <c r="CE702" s="189" t="e">
        <f aca="false">CB702-CC702</f>
        <v>#VALUE!</v>
      </c>
      <c r="CI702" s="22" t="n">
        <f aca="false">$CI$6</f>
        <v>0.4</v>
      </c>
      <c r="CL702" s="23" t="n">
        <f aca="false">CL698</f>
        <v>0.25</v>
      </c>
    </row>
    <row r="703" customFormat="false" ht="13.25" hidden="false" customHeight="true" outlineLevel="0" collapsed="false">
      <c r="A703" s="151" t="s">
        <v>798</v>
      </c>
      <c r="B703" s="152" t="n">
        <v>5.8</v>
      </c>
      <c r="C703" s="152" t="n">
        <v>766.7</v>
      </c>
      <c r="D703" s="153" t="n">
        <v>80</v>
      </c>
      <c r="E703" s="154" t="s">
        <v>83</v>
      </c>
      <c r="F703" s="153" t="n">
        <v>6</v>
      </c>
      <c r="G703" s="115" t="n">
        <v>0.9</v>
      </c>
      <c r="H703" s="116" t="n">
        <f aca="false">RANDBETWEEN(80,100)/100</f>
        <v>0.98</v>
      </c>
      <c r="I703" s="117"/>
      <c r="J703" s="118"/>
      <c r="K703" s="119"/>
      <c r="L703" s="118"/>
      <c r="M703" s="179"/>
      <c r="Q703" s="151" t="s">
        <v>798</v>
      </c>
      <c r="R703" s="152" t="n">
        <v>-0.5</v>
      </c>
      <c r="S703" s="152" t="n">
        <v>756.1</v>
      </c>
      <c r="T703" s="153" t="n">
        <v>79</v>
      </c>
      <c r="U703" s="154" t="n">
        <v>0</v>
      </c>
      <c r="V703" s="153" t="n">
        <v>0</v>
      </c>
      <c r="W703" s="115" t="n">
        <v>0.9</v>
      </c>
      <c r="X703" s="116" t="n">
        <f aca="false">RANDBETWEEN(80,100)/100</f>
        <v>0.94</v>
      </c>
      <c r="Y703" s="117"/>
      <c r="Z703" s="118"/>
      <c r="AA703" s="119"/>
      <c r="AB703" s="123"/>
      <c r="AC703" s="124"/>
      <c r="AG703" s="186"/>
      <c r="BO703" s="202"/>
      <c r="BT703" s="82" t="e">
        <f aca="false">IF(SUM(CD700:CD703) &gt; 0,0,(SUM(CD700:CD703))/(-$BM$10*1000))</f>
        <v>#VALUE!</v>
      </c>
      <c r="BU703" s="158" t="e">
        <f aca="false">IF(SUM(CE700:CE703) &gt; 0,0,(SUM(CE700:CE703))/(-$BM$10*1000))</f>
        <v>#VALUE!</v>
      </c>
      <c r="BV703" s="140" t="n">
        <f aca="false">QUOTIENT(BW703,$BW$5)</f>
        <v>173</v>
      </c>
      <c r="BW703" s="17" t="n">
        <v>695</v>
      </c>
      <c r="BX703" s="141"/>
      <c r="BY703" s="192" t="s">
        <v>75</v>
      </c>
      <c r="BZ703" s="172" t="e">
        <f aca="true">INDIRECT( ADDRESS(CELL("строка",BG703)-BW703+BV703,68)) * CL703</f>
        <v>#VALUE!</v>
      </c>
      <c r="CA703" s="173" t="e">
        <f aca="true">INDIRECT( ADDRESS(CELL("строка",BG703)-BW703+BV703,59)) * CI703</f>
        <v>#VALUE!</v>
      </c>
      <c r="CB703" s="174" t="e">
        <f aca="true">INDIRECT( ADDRESS(CELL("строка",BG703)-BW703+BV703,69)) * CL703</f>
        <v>#VALUE!</v>
      </c>
      <c r="CC703" s="175" t="e">
        <f aca="true">INDIRECT( ADDRESS(CELL("строка",BG703)-BW703+BV703,61)) *CI703</f>
        <v>#VALUE!</v>
      </c>
      <c r="CD703" s="176" t="e">
        <f aca="false">BZ703-CA703</f>
        <v>#VALUE!</v>
      </c>
      <c r="CE703" s="187" t="e">
        <f aca="false">CB703-CC703</f>
        <v>#VALUE!</v>
      </c>
      <c r="CI703" s="178" t="n">
        <f aca="false">$CI$7</f>
        <v>0.1</v>
      </c>
      <c r="CL703" s="23" t="n">
        <f aca="false">CL699</f>
        <v>0.25</v>
      </c>
    </row>
    <row r="704" customFormat="false" ht="13.25" hidden="false" customHeight="true" outlineLevel="0" collapsed="false">
      <c r="A704" s="151" t="s">
        <v>799</v>
      </c>
      <c r="B704" s="152" t="n">
        <v>7.4</v>
      </c>
      <c r="C704" s="152" t="n">
        <v>766</v>
      </c>
      <c r="D704" s="153" t="n">
        <v>73</v>
      </c>
      <c r="E704" s="154" t="s">
        <v>83</v>
      </c>
      <c r="F704" s="153" t="n">
        <v>9</v>
      </c>
      <c r="G704" s="115" t="n">
        <v>0.9</v>
      </c>
      <c r="H704" s="116" t="n">
        <f aca="false">RANDBETWEEN(80,100)/100</f>
        <v>0.99</v>
      </c>
      <c r="I704" s="117"/>
      <c r="J704" s="118"/>
      <c r="K704" s="119"/>
      <c r="L704" s="118"/>
      <c r="M704" s="179"/>
      <c r="Q704" s="151" t="s">
        <v>799</v>
      </c>
      <c r="R704" s="152" t="n">
        <v>-0.4</v>
      </c>
      <c r="S704" s="152" t="n">
        <v>756.7</v>
      </c>
      <c r="T704" s="153" t="n">
        <v>78</v>
      </c>
      <c r="U704" s="154" t="s">
        <v>91</v>
      </c>
      <c r="V704" s="153" t="n">
        <v>1</v>
      </c>
      <c r="W704" s="115" t="n">
        <v>0.9</v>
      </c>
      <c r="X704" s="116" t="n">
        <f aca="false">RANDBETWEEN(80,100)/100</f>
        <v>0.92</v>
      </c>
      <c r="Y704" s="117"/>
      <c r="Z704" s="118"/>
      <c r="AA704" s="119"/>
      <c r="AB704" s="123"/>
      <c r="AC704" s="124"/>
      <c r="AG704" s="186"/>
      <c r="BO704" s="202"/>
      <c r="BT704" s="82" t="s">
        <v>79</v>
      </c>
      <c r="BU704" s="158"/>
      <c r="BV704" s="140" t="n">
        <f aca="false">QUOTIENT(BW704,$BW$5)</f>
        <v>174</v>
      </c>
      <c r="BW704" s="17" t="n">
        <v>696</v>
      </c>
      <c r="BX704" s="141" t="n">
        <f aca="false">DATE(2023,2,(1-QUOTIENT(BW704,$BW$5)))</f>
        <v>44784</v>
      </c>
      <c r="BY704" s="190" t="s">
        <v>80</v>
      </c>
      <c r="BZ704" s="143" t="e">
        <f aca="true">INDIRECT( ADDRESS(CELL("строка",BG704)-BW704+BV704,68)) * CL704</f>
        <v>#VALUE!</v>
      </c>
      <c r="CA704" s="144" t="e">
        <f aca="true">INDIRECT( ADDRESS(CELL("строка",BG704)-BW704+BV704,59)) *CI704</f>
        <v>#VALUE!</v>
      </c>
      <c r="CB704" s="145" t="e">
        <f aca="true">INDIRECT( ADDRESS(CELL("строка",BG704)-BW704+BV704,69)) * CL704</f>
        <v>#VALUE!</v>
      </c>
      <c r="CC704" s="146" t="e">
        <f aca="true">INDIRECT( ADDRESS(CELL("строка",BG704)-BW704+BV704,61)) *CI704</f>
        <v>#VALUE!</v>
      </c>
      <c r="CD704" s="147" t="e">
        <f aca="false">BZ704-CA704</f>
        <v>#VALUE!</v>
      </c>
      <c r="CE704" s="188" t="e">
        <f aca="false">CB704-CC704</f>
        <v>#VALUE!</v>
      </c>
      <c r="CI704" s="22" t="n">
        <f aca="false">$CI$4</f>
        <v>0.2</v>
      </c>
      <c r="CL704" s="23" t="n">
        <f aca="false">CL700</f>
        <v>0.25</v>
      </c>
    </row>
    <row r="705" customFormat="false" ht="13.25" hidden="false" customHeight="true" outlineLevel="0" collapsed="false">
      <c r="A705" s="151" t="s">
        <v>800</v>
      </c>
      <c r="B705" s="152" t="n">
        <v>7.4</v>
      </c>
      <c r="C705" s="152" t="n">
        <v>766.7</v>
      </c>
      <c r="D705" s="153" t="n">
        <v>77</v>
      </c>
      <c r="E705" s="154" t="s">
        <v>107</v>
      </c>
      <c r="F705" s="153" t="n">
        <v>10.5</v>
      </c>
      <c r="G705" s="115" t="n">
        <v>0.75</v>
      </c>
      <c r="H705" s="116" t="n">
        <f aca="false">RANDBETWEEN(80,100)/100</f>
        <v>0.93</v>
      </c>
      <c r="I705" s="117"/>
      <c r="J705" s="118"/>
      <c r="K705" s="119"/>
      <c r="L705" s="118"/>
      <c r="M705" s="179"/>
      <c r="Q705" s="151" t="s">
        <v>800</v>
      </c>
      <c r="R705" s="152" t="n">
        <v>-1</v>
      </c>
      <c r="S705" s="152" t="n">
        <v>757.4</v>
      </c>
      <c r="T705" s="153" t="n">
        <v>82</v>
      </c>
      <c r="U705" s="154" t="s">
        <v>101</v>
      </c>
      <c r="V705" s="153" t="n">
        <v>1</v>
      </c>
      <c r="W705" s="115" t="n">
        <v>0.9</v>
      </c>
      <c r="X705" s="116" t="n">
        <f aca="false">RANDBETWEEN(80,100)/100</f>
        <v>0.97</v>
      </c>
      <c r="Y705" s="117"/>
      <c r="Z705" s="118"/>
      <c r="AA705" s="119"/>
      <c r="AB705" s="123"/>
      <c r="AC705" s="124"/>
      <c r="AG705" s="186"/>
      <c r="BO705" s="202"/>
      <c r="BT705" s="82"/>
      <c r="BU705" s="158"/>
      <c r="BV705" s="140" t="n">
        <f aca="false">QUOTIENT(BW705,$BW$5)</f>
        <v>174</v>
      </c>
      <c r="BW705" s="17" t="n">
        <v>697</v>
      </c>
      <c r="BX705" s="141"/>
      <c r="BY705" s="191" t="s">
        <v>84</v>
      </c>
      <c r="BZ705" s="160" t="e">
        <f aca="true">INDIRECT( ADDRESS(CELL("строка",BG705)-BW705+BV705,68)) * CL705</f>
        <v>#VALUE!</v>
      </c>
      <c r="CA705" s="161" t="e">
        <f aca="true">INDIRECT( ADDRESS(CELL("строка",BG705)-BW705+BV705,59)) *CI705</f>
        <v>#VALUE!</v>
      </c>
      <c r="CB705" s="162" t="e">
        <f aca="true">INDIRECT( ADDRESS(CELL("строка",BG705)-BW705+BV705,69)) * CL705</f>
        <v>#VALUE!</v>
      </c>
      <c r="CC705" s="163" t="e">
        <f aca="true">INDIRECT( ADDRESS(CELL("строка",BG705)-BW705+BV705,61)) *CI705</f>
        <v>#VALUE!</v>
      </c>
      <c r="CD705" s="164" t="e">
        <f aca="false">BZ705-CA705</f>
        <v>#VALUE!</v>
      </c>
      <c r="CE705" s="189" t="e">
        <f aca="false">CB705-CC705</f>
        <v>#VALUE!</v>
      </c>
      <c r="CI705" s="22" t="n">
        <f aca="false">$CI$5</f>
        <v>0.3</v>
      </c>
      <c r="CL705" s="23" t="n">
        <f aca="false">CL701</f>
        <v>0.25</v>
      </c>
    </row>
    <row r="706" customFormat="false" ht="13.25" hidden="false" customHeight="true" outlineLevel="0" collapsed="false">
      <c r="A706" s="151" t="s">
        <v>801</v>
      </c>
      <c r="B706" s="152" t="n">
        <v>2.7</v>
      </c>
      <c r="C706" s="152" t="n">
        <v>766.9</v>
      </c>
      <c r="D706" s="153" t="n">
        <v>100</v>
      </c>
      <c r="E706" s="154" t="s">
        <v>83</v>
      </c>
      <c r="F706" s="153" t="n">
        <v>6</v>
      </c>
      <c r="G706" s="115" t="n">
        <v>0.15</v>
      </c>
      <c r="H706" s="116" t="n">
        <f aca="false">RANDBETWEEN(80,100)/100</f>
        <v>0.97</v>
      </c>
      <c r="I706" s="117"/>
      <c r="J706" s="118"/>
      <c r="K706" s="119"/>
      <c r="L706" s="118"/>
      <c r="M706" s="179"/>
      <c r="Q706" s="151" t="s">
        <v>801</v>
      </c>
      <c r="R706" s="152" t="n">
        <v>-1.5</v>
      </c>
      <c r="S706" s="152" t="n">
        <v>757.6</v>
      </c>
      <c r="T706" s="153" t="n">
        <v>80</v>
      </c>
      <c r="U706" s="154" t="n">
        <v>0</v>
      </c>
      <c r="V706" s="153" t="n">
        <v>0</v>
      </c>
      <c r="W706" s="115" t="n">
        <v>0.9</v>
      </c>
      <c r="X706" s="116" t="n">
        <f aca="false">RANDBETWEEN(80,100)/100</f>
        <v>0.89</v>
      </c>
      <c r="Y706" s="117"/>
      <c r="Z706" s="118"/>
      <c r="AA706" s="119"/>
      <c r="AB706" s="123"/>
      <c r="AC706" s="124"/>
      <c r="AG706" s="186"/>
      <c r="BO706" s="202"/>
      <c r="BT706" s="82"/>
      <c r="BU706" s="158"/>
      <c r="BV706" s="140" t="n">
        <f aca="false">QUOTIENT(BW706,$BW$5)</f>
        <v>174</v>
      </c>
      <c r="BW706" s="17" t="n">
        <v>698</v>
      </c>
      <c r="BX706" s="141"/>
      <c r="BY706" s="191" t="s">
        <v>58</v>
      </c>
      <c r="BZ706" s="160" t="e">
        <f aca="true">INDIRECT( ADDRESS(CELL("строка",BG706)-BW706+BV706,68)) * CL706</f>
        <v>#VALUE!</v>
      </c>
      <c r="CA706" s="161" t="e">
        <f aca="true">INDIRECT( ADDRESS(CELL("строка",BG706)-BW706+BV706,59)) *CI706</f>
        <v>#VALUE!</v>
      </c>
      <c r="CB706" s="162" t="e">
        <f aca="true">INDIRECT( ADDRESS(CELL("строка",BG706)-BW706+BV706,69)) * CL706</f>
        <v>#VALUE!</v>
      </c>
      <c r="CC706" s="163" t="e">
        <f aca="true">INDIRECT( ADDRESS(CELL("строка",BG706)-BW706+BV706,61)) *CI706</f>
        <v>#VALUE!</v>
      </c>
      <c r="CD706" s="164" t="e">
        <f aca="false">BZ706-CA706</f>
        <v>#VALUE!</v>
      </c>
      <c r="CE706" s="189" t="e">
        <f aca="false">CB706-CC706</f>
        <v>#VALUE!</v>
      </c>
      <c r="CI706" s="22" t="n">
        <f aca="false">$CI$6</f>
        <v>0.4</v>
      </c>
      <c r="CL706" s="23" t="n">
        <f aca="false">CL702</f>
        <v>0.25</v>
      </c>
    </row>
    <row r="707" customFormat="false" ht="13.25" hidden="false" customHeight="true" outlineLevel="0" collapsed="false">
      <c r="A707" s="151" t="s">
        <v>802</v>
      </c>
      <c r="B707" s="152" t="n">
        <v>1.7</v>
      </c>
      <c r="C707" s="152" t="n">
        <v>766.2</v>
      </c>
      <c r="D707" s="153" t="n">
        <v>100</v>
      </c>
      <c r="E707" s="154" t="s">
        <v>83</v>
      </c>
      <c r="F707" s="153" t="n">
        <v>6</v>
      </c>
      <c r="G707" s="115" t="n">
        <v>0.9</v>
      </c>
      <c r="H707" s="116" t="n">
        <f aca="false">RANDBETWEEN(80,100)/100</f>
        <v>0.93</v>
      </c>
      <c r="I707" s="117"/>
      <c r="J707" s="118"/>
      <c r="K707" s="119"/>
      <c r="L707" s="118"/>
      <c r="M707" s="179"/>
      <c r="Q707" s="151" t="s">
        <v>802</v>
      </c>
      <c r="R707" s="152" t="n">
        <v>-0.9</v>
      </c>
      <c r="S707" s="152" t="n">
        <v>757.7</v>
      </c>
      <c r="T707" s="153" t="n">
        <v>83</v>
      </c>
      <c r="U707" s="154" t="n">
        <v>0</v>
      </c>
      <c r="V707" s="153" t="n">
        <v>0</v>
      </c>
      <c r="W707" s="115" t="n">
        <v>0.9</v>
      </c>
      <c r="X707" s="116" t="n">
        <f aca="false">RANDBETWEEN(80,100)/100</f>
        <v>0.8</v>
      </c>
      <c r="Y707" s="117"/>
      <c r="Z707" s="118"/>
      <c r="AA707" s="119"/>
      <c r="AB707" s="123"/>
      <c r="AC707" s="124"/>
      <c r="AG707" s="186"/>
      <c r="BO707" s="202"/>
      <c r="BT707" s="82" t="e">
        <f aca="false">IF(SUM(CD704:CD707) &gt; 0,0,(SUM(CD704:CD707))/(-$BM$10*1000))</f>
        <v>#VALUE!</v>
      </c>
      <c r="BU707" s="158" t="e">
        <f aca="false">IF(SUM(CE704:CE707) &gt; 0,0,(SUM(CE704:CE707))/(-$BM$10*1000))</f>
        <v>#VALUE!</v>
      </c>
      <c r="BV707" s="140" t="n">
        <f aca="false">QUOTIENT(BW707,$BW$5)</f>
        <v>174</v>
      </c>
      <c r="BW707" s="17" t="n">
        <v>699</v>
      </c>
      <c r="BX707" s="141"/>
      <c r="BY707" s="192" t="s">
        <v>75</v>
      </c>
      <c r="BZ707" s="172" t="e">
        <f aca="true">INDIRECT( ADDRESS(CELL("строка",BG707)-BW707+BV707,68)) * CL707</f>
        <v>#VALUE!</v>
      </c>
      <c r="CA707" s="173" t="e">
        <f aca="true">INDIRECT( ADDRESS(CELL("строка",BG707)-BW707+BV707,59)) * CI707</f>
        <v>#VALUE!</v>
      </c>
      <c r="CB707" s="174" t="e">
        <f aca="true">INDIRECT( ADDRESS(CELL("строка",BG707)-BW707+BV707,69)) * CL707</f>
        <v>#VALUE!</v>
      </c>
      <c r="CC707" s="175" t="e">
        <f aca="true">INDIRECT( ADDRESS(CELL("строка",BG707)-BW707+BV707,61)) *CI707</f>
        <v>#VALUE!</v>
      </c>
      <c r="CD707" s="176" t="e">
        <f aca="false">BZ707-CA707</f>
        <v>#VALUE!</v>
      </c>
      <c r="CE707" s="187" t="e">
        <f aca="false">CB707-CC707</f>
        <v>#VALUE!</v>
      </c>
      <c r="CI707" s="178" t="n">
        <f aca="false">$CI$7</f>
        <v>0.1</v>
      </c>
      <c r="CL707" s="23" t="n">
        <f aca="false">CL703</f>
        <v>0.25</v>
      </c>
    </row>
    <row r="708" customFormat="false" ht="13.25" hidden="false" customHeight="true" outlineLevel="0" collapsed="false">
      <c r="A708" s="151" t="s">
        <v>803</v>
      </c>
      <c r="B708" s="152" t="n">
        <v>3.6</v>
      </c>
      <c r="C708" s="152" t="n">
        <v>765.4</v>
      </c>
      <c r="D708" s="153" t="n">
        <v>100</v>
      </c>
      <c r="E708" s="154" t="s">
        <v>83</v>
      </c>
      <c r="F708" s="153" t="n">
        <v>4.5</v>
      </c>
      <c r="G708" s="115" t="n">
        <v>0.15</v>
      </c>
      <c r="H708" s="116" t="n">
        <f aca="false">RANDBETWEEN(80,100)/100</f>
        <v>0.89</v>
      </c>
      <c r="I708" s="117"/>
      <c r="J708" s="118"/>
      <c r="K708" s="119"/>
      <c r="L708" s="118"/>
      <c r="M708" s="179"/>
      <c r="Q708" s="151" t="s">
        <v>803</v>
      </c>
      <c r="R708" s="152" t="n">
        <v>-1</v>
      </c>
      <c r="S708" s="152" t="n">
        <v>757.9</v>
      </c>
      <c r="T708" s="153" t="n">
        <v>83</v>
      </c>
      <c r="U708" s="154" t="s">
        <v>129</v>
      </c>
      <c r="V708" s="153" t="n">
        <v>1</v>
      </c>
      <c r="W708" s="115" t="n">
        <v>0.9</v>
      </c>
      <c r="X708" s="116" t="n">
        <f aca="false">RANDBETWEEN(80,100)/100</f>
        <v>0.9</v>
      </c>
      <c r="Y708" s="117"/>
      <c r="Z708" s="118"/>
      <c r="AA708" s="119"/>
      <c r="AB708" s="123"/>
      <c r="AC708" s="124"/>
      <c r="AG708" s="186"/>
      <c r="BO708" s="202"/>
      <c r="BT708" s="82" t="s">
        <v>79</v>
      </c>
      <c r="BU708" s="158"/>
      <c r="BV708" s="140" t="n">
        <f aca="false">QUOTIENT(BW708,$BW$5)</f>
        <v>175</v>
      </c>
      <c r="BW708" s="17" t="n">
        <v>700</v>
      </c>
      <c r="BX708" s="141" t="n">
        <f aca="false">DATE(2023,2,(1-QUOTIENT(BW708,$BW$5)))</f>
        <v>44783</v>
      </c>
      <c r="BY708" s="190" t="s">
        <v>80</v>
      </c>
      <c r="BZ708" s="143" t="e">
        <f aca="true">INDIRECT( ADDRESS(CELL("строка",BG708)-BW708+BV708,68)) * CL708</f>
        <v>#VALUE!</v>
      </c>
      <c r="CA708" s="144" t="e">
        <f aca="true">INDIRECT( ADDRESS(CELL("строка",BG708)-BW708+BV708,59)) *CI708</f>
        <v>#VALUE!</v>
      </c>
      <c r="CB708" s="145" t="e">
        <f aca="true">INDIRECT( ADDRESS(CELL("строка",BG708)-BW708+BV708,69)) * CL708</f>
        <v>#VALUE!</v>
      </c>
      <c r="CC708" s="146" t="e">
        <f aca="true">INDIRECT( ADDRESS(CELL("строка",BG708)-BW708+BV708,61)) *CI708</f>
        <v>#VALUE!</v>
      </c>
      <c r="CD708" s="147" t="e">
        <f aca="false">BZ708-CA708</f>
        <v>#VALUE!</v>
      </c>
      <c r="CE708" s="188" t="e">
        <f aca="false">CB708-CC708</f>
        <v>#VALUE!</v>
      </c>
      <c r="CI708" s="22" t="n">
        <f aca="false">$CI$4</f>
        <v>0.2</v>
      </c>
      <c r="CL708" s="23" t="n">
        <f aca="false">CL704</f>
        <v>0.25</v>
      </c>
    </row>
    <row r="709" customFormat="false" ht="13.25" hidden="false" customHeight="true" outlineLevel="0" collapsed="false">
      <c r="A709" s="151" t="s">
        <v>804</v>
      </c>
      <c r="B709" s="152" t="n">
        <v>4.4</v>
      </c>
      <c r="C709" s="152" t="n">
        <v>764.7</v>
      </c>
      <c r="D709" s="153" t="n">
        <v>100</v>
      </c>
      <c r="E709" s="154" t="s">
        <v>83</v>
      </c>
      <c r="F709" s="153" t="n">
        <v>3</v>
      </c>
      <c r="G709" s="115" t="n">
        <v>0.15</v>
      </c>
      <c r="H709" s="116" t="n">
        <f aca="false">RANDBETWEEN(80,100)/100</f>
        <v>0.96</v>
      </c>
      <c r="I709" s="117"/>
      <c r="J709" s="118"/>
      <c r="K709" s="119"/>
      <c r="L709" s="118"/>
      <c r="M709" s="179"/>
      <c r="Q709" s="151" t="s">
        <v>804</v>
      </c>
      <c r="R709" s="152" t="n">
        <v>-0.7</v>
      </c>
      <c r="S709" s="152" t="n">
        <v>757.5</v>
      </c>
      <c r="T709" s="153" t="n">
        <v>82</v>
      </c>
      <c r="U709" s="154" t="n">
        <v>0</v>
      </c>
      <c r="V709" s="153" t="n">
        <v>0</v>
      </c>
      <c r="W709" s="115" t="n">
        <v>0.9</v>
      </c>
      <c r="X709" s="116" t="n">
        <f aca="false">RANDBETWEEN(80,100)/100</f>
        <v>0.88</v>
      </c>
      <c r="Y709" s="117"/>
      <c r="Z709" s="118"/>
      <c r="AA709" s="119"/>
      <c r="AB709" s="123"/>
      <c r="AC709" s="124"/>
      <c r="AG709" s="186"/>
      <c r="BO709" s="202"/>
      <c r="BT709" s="82"/>
      <c r="BU709" s="158"/>
      <c r="BV709" s="140" t="n">
        <f aca="false">QUOTIENT(BW709,$BW$5)</f>
        <v>175</v>
      </c>
      <c r="BW709" s="17" t="n">
        <v>701</v>
      </c>
      <c r="BX709" s="141"/>
      <c r="BY709" s="191" t="s">
        <v>84</v>
      </c>
      <c r="BZ709" s="160" t="e">
        <f aca="true">INDIRECT( ADDRESS(CELL("строка",BG709)-BW709+BV709,68)) * CL709</f>
        <v>#VALUE!</v>
      </c>
      <c r="CA709" s="161" t="e">
        <f aca="true">INDIRECT( ADDRESS(CELL("строка",BG709)-BW709+BV709,59)) *CI709</f>
        <v>#VALUE!</v>
      </c>
      <c r="CB709" s="162" t="e">
        <f aca="true">INDIRECT( ADDRESS(CELL("строка",BG709)-BW709+BV709,69)) * CL709</f>
        <v>#VALUE!</v>
      </c>
      <c r="CC709" s="163" t="e">
        <f aca="true">INDIRECT( ADDRESS(CELL("строка",BG709)-BW709+BV709,61)) *CI709</f>
        <v>#VALUE!</v>
      </c>
      <c r="CD709" s="164" t="e">
        <f aca="false">BZ709-CA709</f>
        <v>#VALUE!</v>
      </c>
      <c r="CE709" s="189" t="e">
        <f aca="false">CB709-CC709</f>
        <v>#VALUE!</v>
      </c>
      <c r="CI709" s="22" t="n">
        <f aca="false">$CI$5</f>
        <v>0.3</v>
      </c>
      <c r="CL709" s="23" t="n">
        <f aca="false">CL705</f>
        <v>0.25</v>
      </c>
    </row>
    <row r="710" customFormat="false" ht="13.25" hidden="false" customHeight="true" outlineLevel="0" collapsed="false">
      <c r="A710" s="151" t="s">
        <v>805</v>
      </c>
      <c r="B710" s="152" t="n">
        <v>4.3</v>
      </c>
      <c r="C710" s="152" t="n">
        <v>764.3</v>
      </c>
      <c r="D710" s="153" t="n">
        <v>100</v>
      </c>
      <c r="E710" s="154" t="s">
        <v>83</v>
      </c>
      <c r="F710" s="153" t="n">
        <v>3</v>
      </c>
      <c r="G710" s="115" t="n">
        <v>0.15</v>
      </c>
      <c r="H710" s="116" t="n">
        <f aca="false">RANDBETWEEN(80,100)/100</f>
        <v>0.87</v>
      </c>
      <c r="I710" s="117" t="n">
        <v>0.416736111111111</v>
      </c>
      <c r="J710" s="118" t="n">
        <v>0.416736111111111</v>
      </c>
      <c r="K710" s="119" t="n">
        <f aca="false">(J710 * 24) * $B$3 * $F$3 * (1 - 0.7*AVERAGE(G710:G717)) * AVERAGE(H710:H717)</f>
        <v>6033.00533333334</v>
      </c>
      <c r="L710" s="118" t="n">
        <f aca="false">IF(AVERAGE(F710:F717)&gt; $J$3, $B$4*$F$4*AVERAGE(F710:F717)/$B$5*24*AVERAGE(H710:H717), $B$4*$F$4*AVERAGE(F710:F717)/$B$5*24*AVERAGE(H710:H717) * 0.2)</f>
        <v>2488.2</v>
      </c>
      <c r="M710" s="179" t="n">
        <f aca="false">K710+L710</f>
        <v>8521.20533333334</v>
      </c>
      <c r="Q710" s="151" t="s">
        <v>805</v>
      </c>
      <c r="R710" s="152" t="n">
        <v>-0.5</v>
      </c>
      <c r="S710" s="152" t="n">
        <v>757.1</v>
      </c>
      <c r="T710" s="153" t="n">
        <v>85</v>
      </c>
      <c r="U710" s="154" t="s">
        <v>93</v>
      </c>
      <c r="V710" s="153" t="n">
        <v>1</v>
      </c>
      <c r="W710" s="115" t="n">
        <v>0.9</v>
      </c>
      <c r="X710" s="116" t="n">
        <f aca="false">RANDBETWEEN(80,100)/100</f>
        <v>0.91</v>
      </c>
      <c r="Y710" s="117" t="n">
        <v>0.374641203703704</v>
      </c>
      <c r="Z710" s="118" t="n">
        <v>0.374641203703704</v>
      </c>
      <c r="AA710" s="119" t="n">
        <f aca="false">(Z710 * 24) * $B$3 * $F$3 * (1 - 0.7 * AVERAGE(W710:W717)) * AVERAGE(X710:X717)</f>
        <v>3463.21325833333</v>
      </c>
      <c r="AB710" s="123" t="n">
        <f aca="false">IF(AVERAGE(V710:V717)&gt; $J$3, $B$4*$F$4*AVERAGE(V710:V717)/$B$5*24*AVERAGE(X710:X717), $B$4*$F$4*AVERAGE(V710:V717)/$B$5*24*AVERAGE(X710:X717) * 0.2)</f>
        <v>1249.2</v>
      </c>
      <c r="AC710" s="124" t="n">
        <f aca="false">AA710+AB710</f>
        <v>4712.41325833333</v>
      </c>
      <c r="AG710" s="186"/>
      <c r="BO710" s="202"/>
      <c r="BT710" s="82"/>
      <c r="BU710" s="158"/>
      <c r="BV710" s="140" t="n">
        <f aca="false">QUOTIENT(BW710,$BW$5)</f>
        <v>175</v>
      </c>
      <c r="BW710" s="17" t="n">
        <v>702</v>
      </c>
      <c r="BX710" s="141"/>
      <c r="BY710" s="191" t="s">
        <v>58</v>
      </c>
      <c r="BZ710" s="160" t="e">
        <f aca="true">INDIRECT( ADDRESS(CELL("строка",BG710)-BW710+BV710,68)) * CL710</f>
        <v>#VALUE!</v>
      </c>
      <c r="CA710" s="161" t="e">
        <f aca="true">INDIRECT( ADDRESS(CELL("строка",BG710)-BW710+BV710,59)) *CI710</f>
        <v>#VALUE!</v>
      </c>
      <c r="CB710" s="162" t="e">
        <f aca="true">INDIRECT( ADDRESS(CELL("строка",BG710)-BW710+BV710,69)) * CL710</f>
        <v>#VALUE!</v>
      </c>
      <c r="CC710" s="163" t="e">
        <f aca="true">INDIRECT( ADDRESS(CELL("строка",BG710)-BW710+BV710,61)) *CI710</f>
        <v>#VALUE!</v>
      </c>
      <c r="CD710" s="164" t="e">
        <f aca="false">BZ710-CA710</f>
        <v>#VALUE!</v>
      </c>
      <c r="CE710" s="189" t="e">
        <f aca="false">CB710-CC710</f>
        <v>#VALUE!</v>
      </c>
      <c r="CI710" s="22" t="n">
        <f aca="false">$CI$6</f>
        <v>0.4</v>
      </c>
      <c r="CL710" s="23" t="n">
        <f aca="false">CL706</f>
        <v>0.25</v>
      </c>
    </row>
    <row r="711" customFormat="false" ht="13.25" hidden="false" customHeight="true" outlineLevel="0" collapsed="false">
      <c r="A711" s="151" t="s">
        <v>806</v>
      </c>
      <c r="B711" s="152" t="n">
        <v>6.2</v>
      </c>
      <c r="C711" s="152" t="n">
        <v>763.6</v>
      </c>
      <c r="D711" s="153" t="n">
        <v>96</v>
      </c>
      <c r="E711" s="154" t="n">
        <v>0</v>
      </c>
      <c r="F711" s="153" t="n">
        <v>0</v>
      </c>
      <c r="G711" s="115" t="n">
        <v>0.25</v>
      </c>
      <c r="H711" s="116" t="n">
        <f aca="false">RANDBETWEEN(80,100)/100</f>
        <v>0.97</v>
      </c>
      <c r="I711" s="117"/>
      <c r="J711" s="118"/>
      <c r="K711" s="119"/>
      <c r="L711" s="118"/>
      <c r="M711" s="179"/>
      <c r="Q711" s="151" t="s">
        <v>806</v>
      </c>
      <c r="R711" s="152" t="n">
        <v>-0.5</v>
      </c>
      <c r="S711" s="152" t="n">
        <v>756.7</v>
      </c>
      <c r="T711" s="153" t="n">
        <v>86</v>
      </c>
      <c r="U711" s="154" t="n">
        <v>0</v>
      </c>
      <c r="V711" s="153" t="n">
        <v>0</v>
      </c>
      <c r="W711" s="115" t="n">
        <v>0.9</v>
      </c>
      <c r="X711" s="116" t="n">
        <f aca="false">RANDBETWEEN(80,100)/100</f>
        <v>0.81</v>
      </c>
      <c r="Y711" s="117"/>
      <c r="Z711" s="118"/>
      <c r="AA711" s="119"/>
      <c r="AB711" s="123"/>
      <c r="AC711" s="124"/>
      <c r="AG711" s="186"/>
      <c r="BO711" s="202"/>
      <c r="BT711" s="82" t="e">
        <f aca="false">IF(SUM(CD708:CD711) &gt; 0,0,(SUM(CD708:CD711))/(-$BM$10*1000))</f>
        <v>#VALUE!</v>
      </c>
      <c r="BU711" s="158" t="e">
        <f aca="false">IF(SUM(CE708:CE711) &gt; 0,0,(SUM(CE708:CE711))/(-$BM$10*1000))</f>
        <v>#VALUE!</v>
      </c>
      <c r="BV711" s="140" t="n">
        <f aca="false">QUOTIENT(BW711,$BW$5)</f>
        <v>175</v>
      </c>
      <c r="BW711" s="17" t="n">
        <v>703</v>
      </c>
      <c r="BX711" s="141"/>
      <c r="BY711" s="192" t="s">
        <v>75</v>
      </c>
      <c r="BZ711" s="172" t="e">
        <f aca="true">INDIRECT( ADDRESS(CELL("строка",BG711)-BW711+BV711,68)) * CL711</f>
        <v>#VALUE!</v>
      </c>
      <c r="CA711" s="173" t="e">
        <f aca="true">INDIRECT( ADDRESS(CELL("строка",BG711)-BW711+BV711,59)) * CI711</f>
        <v>#VALUE!</v>
      </c>
      <c r="CB711" s="174" t="e">
        <f aca="true">INDIRECT( ADDRESS(CELL("строка",BG711)-BW711+BV711,69)) * CL711</f>
        <v>#VALUE!</v>
      </c>
      <c r="CC711" s="175" t="e">
        <f aca="true">INDIRECT( ADDRESS(CELL("строка",BG711)-BW711+BV711,61)) *CI711</f>
        <v>#VALUE!</v>
      </c>
      <c r="CD711" s="176" t="e">
        <f aca="false">BZ711-CA711</f>
        <v>#VALUE!</v>
      </c>
      <c r="CE711" s="187" t="e">
        <f aca="false">CB711-CC711</f>
        <v>#VALUE!</v>
      </c>
      <c r="CI711" s="178" t="n">
        <f aca="false">$CI$7</f>
        <v>0.1</v>
      </c>
      <c r="CL711" s="23" t="n">
        <f aca="false">CL707</f>
        <v>0.25</v>
      </c>
    </row>
    <row r="712" customFormat="false" ht="13.25" hidden="false" customHeight="true" outlineLevel="0" collapsed="false">
      <c r="A712" s="151" t="s">
        <v>807</v>
      </c>
      <c r="B712" s="152" t="n">
        <v>10.3</v>
      </c>
      <c r="C712" s="152" t="n">
        <v>762.8</v>
      </c>
      <c r="D712" s="153" t="n">
        <v>76</v>
      </c>
      <c r="E712" s="154" t="s">
        <v>77</v>
      </c>
      <c r="F712" s="153" t="n">
        <v>3</v>
      </c>
      <c r="G712" s="182" t="s">
        <v>185</v>
      </c>
      <c r="H712" s="116" t="n">
        <f aca="false">RANDBETWEEN(80,100)/100</f>
        <v>0.99</v>
      </c>
      <c r="I712" s="117"/>
      <c r="J712" s="118"/>
      <c r="K712" s="119"/>
      <c r="L712" s="118"/>
      <c r="M712" s="179"/>
      <c r="Q712" s="151" t="s">
        <v>807</v>
      </c>
      <c r="R712" s="152" t="n">
        <v>0.2</v>
      </c>
      <c r="S712" s="152" t="n">
        <v>756.1</v>
      </c>
      <c r="T712" s="153" t="n">
        <v>81</v>
      </c>
      <c r="U712" s="154" t="s">
        <v>77</v>
      </c>
      <c r="V712" s="153" t="n">
        <v>1</v>
      </c>
      <c r="W712" s="115" t="n">
        <v>0.9</v>
      </c>
      <c r="X712" s="116" t="n">
        <f aca="false">RANDBETWEEN(80,100)/100</f>
        <v>0.85</v>
      </c>
      <c r="Y712" s="117"/>
      <c r="Z712" s="118"/>
      <c r="AA712" s="119"/>
      <c r="AB712" s="123"/>
      <c r="AC712" s="124"/>
      <c r="AG712" s="186"/>
      <c r="BO712" s="202"/>
      <c r="BT712" s="82" t="s">
        <v>79</v>
      </c>
      <c r="BU712" s="158"/>
      <c r="BV712" s="140" t="n">
        <f aca="false">QUOTIENT(BW712,$BW$5)</f>
        <v>176</v>
      </c>
      <c r="BW712" s="17" t="n">
        <v>704</v>
      </c>
      <c r="BX712" s="141" t="n">
        <f aca="false">DATE(2023,2,(1-QUOTIENT(BW712,$BW$5)))</f>
        <v>44782</v>
      </c>
      <c r="BY712" s="190" t="s">
        <v>80</v>
      </c>
      <c r="BZ712" s="143" t="e">
        <f aca="true">INDIRECT( ADDRESS(CELL("строка",BG712)-BW712+BV712,68)) * CL712</f>
        <v>#VALUE!</v>
      </c>
      <c r="CA712" s="144" t="e">
        <f aca="true">INDIRECT( ADDRESS(CELL("строка",BG712)-BW712+BV712,59)) *CI712</f>
        <v>#VALUE!</v>
      </c>
      <c r="CB712" s="145" t="e">
        <f aca="true">INDIRECT( ADDRESS(CELL("строка",BG712)-BW712+BV712,69)) * CL712</f>
        <v>#VALUE!</v>
      </c>
      <c r="CC712" s="146" t="e">
        <f aca="true">INDIRECT( ADDRESS(CELL("строка",BG712)-BW712+BV712,61)) *CI712</f>
        <v>#VALUE!</v>
      </c>
      <c r="CD712" s="147" t="e">
        <f aca="false">BZ712-CA712</f>
        <v>#VALUE!</v>
      </c>
      <c r="CE712" s="188" t="e">
        <f aca="false">CB712-CC712</f>
        <v>#VALUE!</v>
      </c>
      <c r="CI712" s="22" t="n">
        <f aca="false">$CI$4</f>
        <v>0.2</v>
      </c>
      <c r="CL712" s="23" t="n">
        <f aca="false">CL708</f>
        <v>0.25</v>
      </c>
    </row>
    <row r="713" customFormat="false" ht="13.25" hidden="false" customHeight="true" outlineLevel="0" collapsed="false">
      <c r="A713" s="151" t="s">
        <v>808</v>
      </c>
      <c r="B713" s="152" t="n">
        <v>8.8</v>
      </c>
      <c r="C713" s="152" t="n">
        <v>762.7</v>
      </c>
      <c r="D713" s="153" t="n">
        <v>83</v>
      </c>
      <c r="E713" s="154" t="s">
        <v>78</v>
      </c>
      <c r="F713" s="153" t="n">
        <v>3</v>
      </c>
      <c r="G713" s="115" t="n">
        <v>0.9</v>
      </c>
      <c r="H713" s="116" t="n">
        <f aca="false">RANDBETWEEN(80,100)/100</f>
        <v>0.9</v>
      </c>
      <c r="I713" s="117"/>
      <c r="J713" s="118"/>
      <c r="K713" s="119"/>
      <c r="L713" s="118"/>
      <c r="M713" s="179"/>
      <c r="Q713" s="151" t="s">
        <v>808</v>
      </c>
      <c r="R713" s="152" t="n">
        <v>0.3</v>
      </c>
      <c r="S713" s="152" t="n">
        <v>755.5</v>
      </c>
      <c r="T713" s="153" t="n">
        <v>80</v>
      </c>
      <c r="U713" s="154" t="s">
        <v>77</v>
      </c>
      <c r="V713" s="153" t="n">
        <v>1</v>
      </c>
      <c r="W713" s="115" t="n">
        <v>0.9</v>
      </c>
      <c r="X713" s="116" t="n">
        <f aca="false">RANDBETWEEN(80,100)/100</f>
        <v>0.94</v>
      </c>
      <c r="Y713" s="117"/>
      <c r="Z713" s="118"/>
      <c r="AA713" s="119"/>
      <c r="AB713" s="123"/>
      <c r="AC713" s="124"/>
      <c r="AG713" s="186"/>
      <c r="BO713" s="202"/>
      <c r="BT713" s="82"/>
      <c r="BU713" s="158"/>
      <c r="BV713" s="140" t="n">
        <f aca="false">QUOTIENT(BW713,$BW$5)</f>
        <v>176</v>
      </c>
      <c r="BW713" s="17" t="n">
        <v>705</v>
      </c>
      <c r="BX713" s="141"/>
      <c r="BY713" s="191" t="s">
        <v>84</v>
      </c>
      <c r="BZ713" s="160" t="e">
        <f aca="true">INDIRECT( ADDRESS(CELL("строка",BG713)-BW713+BV713,68)) * CL713</f>
        <v>#VALUE!</v>
      </c>
      <c r="CA713" s="161" t="e">
        <f aca="true">INDIRECT( ADDRESS(CELL("строка",BG713)-BW713+BV713,59)) *CI713</f>
        <v>#VALUE!</v>
      </c>
      <c r="CB713" s="162" t="e">
        <f aca="true">INDIRECT( ADDRESS(CELL("строка",BG713)-BW713+BV713,69)) * CL713</f>
        <v>#VALUE!</v>
      </c>
      <c r="CC713" s="163" t="e">
        <f aca="true">INDIRECT( ADDRESS(CELL("строка",BG713)-BW713+BV713,61)) *CI713</f>
        <v>#VALUE!</v>
      </c>
      <c r="CD713" s="164" t="e">
        <f aca="false">BZ713-CA713</f>
        <v>#VALUE!</v>
      </c>
      <c r="CE713" s="189" t="e">
        <f aca="false">CB713-CC713</f>
        <v>#VALUE!</v>
      </c>
      <c r="CI713" s="22" t="n">
        <f aca="false">$CI$5</f>
        <v>0.3</v>
      </c>
      <c r="CL713" s="23" t="n">
        <f aca="false">CL709</f>
        <v>0.25</v>
      </c>
    </row>
    <row r="714" customFormat="false" ht="13.25" hidden="false" customHeight="true" outlineLevel="0" collapsed="false">
      <c r="A714" s="151" t="s">
        <v>809</v>
      </c>
      <c r="B714" s="152" t="n">
        <v>5.8</v>
      </c>
      <c r="C714" s="152" t="n">
        <v>762.9</v>
      </c>
      <c r="D714" s="153" t="n">
        <v>100</v>
      </c>
      <c r="E714" s="154" t="s">
        <v>83</v>
      </c>
      <c r="F714" s="153" t="n">
        <v>3</v>
      </c>
      <c r="G714" s="115" t="n">
        <v>0.9</v>
      </c>
      <c r="H714" s="116" t="n">
        <f aca="false">RANDBETWEEN(80,100)/100</f>
        <v>0.93</v>
      </c>
      <c r="I714" s="117"/>
      <c r="J714" s="118"/>
      <c r="K714" s="119"/>
      <c r="L714" s="118"/>
      <c r="M714" s="179"/>
      <c r="Q714" s="151" t="s">
        <v>809</v>
      </c>
      <c r="R714" s="152" t="n">
        <v>-0.1</v>
      </c>
      <c r="S714" s="152" t="n">
        <v>754.6</v>
      </c>
      <c r="T714" s="153" t="n">
        <v>83</v>
      </c>
      <c r="U714" s="154" t="s">
        <v>77</v>
      </c>
      <c r="V714" s="153" t="n">
        <v>1</v>
      </c>
      <c r="W714" s="115" t="n">
        <v>0.9</v>
      </c>
      <c r="X714" s="116" t="n">
        <f aca="false">RANDBETWEEN(80,100)/100</f>
        <v>0.81</v>
      </c>
      <c r="Y714" s="117"/>
      <c r="Z714" s="118"/>
      <c r="AA714" s="119"/>
      <c r="AB714" s="123"/>
      <c r="AC714" s="124"/>
      <c r="AG714" s="186"/>
      <c r="BO714" s="202"/>
      <c r="BT714" s="82"/>
      <c r="BU714" s="158"/>
      <c r="BV714" s="140" t="n">
        <f aca="false">QUOTIENT(BW714,$BW$5)</f>
        <v>176</v>
      </c>
      <c r="BW714" s="17" t="n">
        <v>706</v>
      </c>
      <c r="BX714" s="141"/>
      <c r="BY714" s="191" t="s">
        <v>58</v>
      </c>
      <c r="BZ714" s="160" t="e">
        <f aca="true">INDIRECT( ADDRESS(CELL("строка",BG714)-BW714+BV714,68)) * CL714</f>
        <v>#VALUE!</v>
      </c>
      <c r="CA714" s="161" t="e">
        <f aca="true">INDIRECT( ADDRESS(CELL("строка",BG714)-BW714+BV714,59)) *CI714</f>
        <v>#VALUE!</v>
      </c>
      <c r="CB714" s="162" t="e">
        <f aca="true">INDIRECT( ADDRESS(CELL("строка",BG714)-BW714+BV714,69)) * CL714</f>
        <v>#VALUE!</v>
      </c>
      <c r="CC714" s="163" t="e">
        <f aca="true">INDIRECT( ADDRESS(CELL("строка",BG714)-BW714+BV714,61)) *CI714</f>
        <v>#VALUE!</v>
      </c>
      <c r="CD714" s="164" t="e">
        <f aca="false">BZ714-CA714</f>
        <v>#VALUE!</v>
      </c>
      <c r="CE714" s="189" t="e">
        <f aca="false">CB714-CC714</f>
        <v>#VALUE!</v>
      </c>
      <c r="CI714" s="22" t="n">
        <f aca="false">$CI$6</f>
        <v>0.4</v>
      </c>
      <c r="CL714" s="23" t="n">
        <f aca="false">CL710</f>
        <v>0.25</v>
      </c>
    </row>
    <row r="715" customFormat="false" ht="13.25" hidden="false" customHeight="true" outlineLevel="0" collapsed="false">
      <c r="A715" s="151" t="s">
        <v>810</v>
      </c>
      <c r="B715" s="152" t="n">
        <v>4.2</v>
      </c>
      <c r="C715" s="152" t="n">
        <v>762</v>
      </c>
      <c r="D715" s="153" t="n">
        <v>100</v>
      </c>
      <c r="E715" s="154" t="s">
        <v>93</v>
      </c>
      <c r="F715" s="153" t="n">
        <v>1.5</v>
      </c>
      <c r="G715" s="115" t="n">
        <v>0.9</v>
      </c>
      <c r="H715" s="116" t="n">
        <f aca="false">RANDBETWEEN(80,100)/100</f>
        <v>0.97</v>
      </c>
      <c r="I715" s="117"/>
      <c r="J715" s="118"/>
      <c r="K715" s="119"/>
      <c r="L715" s="118"/>
      <c r="M715" s="179"/>
      <c r="Q715" s="151" t="s">
        <v>810</v>
      </c>
      <c r="R715" s="152" t="n">
        <v>-0.1</v>
      </c>
      <c r="S715" s="152" t="n">
        <v>753.6</v>
      </c>
      <c r="T715" s="153" t="n">
        <v>80</v>
      </c>
      <c r="U715" s="154" t="s">
        <v>93</v>
      </c>
      <c r="V715" s="153" t="n">
        <v>2</v>
      </c>
      <c r="W715" s="115" t="n">
        <v>0.9</v>
      </c>
      <c r="X715" s="116" t="n">
        <f aca="false">RANDBETWEEN(80,100)/100</f>
        <v>0.82</v>
      </c>
      <c r="Y715" s="117"/>
      <c r="Z715" s="118"/>
      <c r="AA715" s="119"/>
      <c r="AB715" s="123"/>
      <c r="AC715" s="124"/>
      <c r="AG715" s="186"/>
      <c r="BO715" s="202"/>
      <c r="BT715" s="82" t="e">
        <f aca="false">IF(SUM(CD712:CD715) &gt; 0,0,(SUM(CD712:CD715))/(-$BM$10*1000))</f>
        <v>#VALUE!</v>
      </c>
      <c r="BU715" s="158" t="e">
        <f aca="false">IF(SUM(CE712:CE715) &gt; 0,0,(SUM(CE712:CE715))/(-$BM$10*1000))</f>
        <v>#VALUE!</v>
      </c>
      <c r="BV715" s="140" t="n">
        <f aca="false">QUOTIENT(BW715,$BW$5)</f>
        <v>176</v>
      </c>
      <c r="BW715" s="17" t="n">
        <v>707</v>
      </c>
      <c r="BX715" s="141"/>
      <c r="BY715" s="192" t="s">
        <v>75</v>
      </c>
      <c r="BZ715" s="172" t="e">
        <f aca="true">INDIRECT( ADDRESS(CELL("строка",BG715)-BW715+BV715,68)) * CL715</f>
        <v>#VALUE!</v>
      </c>
      <c r="CA715" s="173" t="e">
        <f aca="true">INDIRECT( ADDRESS(CELL("строка",BG715)-BW715+BV715,59)) * CI715</f>
        <v>#VALUE!</v>
      </c>
      <c r="CB715" s="174" t="e">
        <f aca="true">INDIRECT( ADDRESS(CELL("строка",BG715)-BW715+BV715,69)) * CL715</f>
        <v>#VALUE!</v>
      </c>
      <c r="CC715" s="175" t="e">
        <f aca="true">INDIRECT( ADDRESS(CELL("строка",BG715)-BW715+BV715,61)) *CI715</f>
        <v>#VALUE!</v>
      </c>
      <c r="CD715" s="176" t="e">
        <f aca="false">BZ715-CA715</f>
        <v>#VALUE!</v>
      </c>
      <c r="CE715" s="187" t="e">
        <f aca="false">CB715-CC715</f>
        <v>#VALUE!</v>
      </c>
      <c r="CI715" s="178" t="n">
        <f aca="false">$CI$7</f>
        <v>0.1</v>
      </c>
      <c r="CL715" s="23" t="n">
        <f aca="false">CL711</f>
        <v>0.25</v>
      </c>
    </row>
    <row r="716" customFormat="false" ht="13.25" hidden="false" customHeight="true" outlineLevel="0" collapsed="false">
      <c r="A716" s="151" t="s">
        <v>811</v>
      </c>
      <c r="B716" s="152" t="n">
        <v>5.4</v>
      </c>
      <c r="C716" s="152" t="n">
        <v>761.2</v>
      </c>
      <c r="D716" s="153" t="n">
        <v>100</v>
      </c>
      <c r="E716" s="154" t="s">
        <v>93</v>
      </c>
      <c r="F716" s="153" t="n">
        <v>1.5</v>
      </c>
      <c r="G716" s="182" t="s">
        <v>110</v>
      </c>
      <c r="H716" s="116" t="n">
        <f aca="false">RANDBETWEEN(80,100)/100</f>
        <v>0.96</v>
      </c>
      <c r="I716" s="117"/>
      <c r="J716" s="118"/>
      <c r="K716" s="119"/>
      <c r="L716" s="118"/>
      <c r="M716" s="179"/>
      <c r="Q716" s="151" t="s">
        <v>811</v>
      </c>
      <c r="R716" s="152" t="n">
        <v>0.2</v>
      </c>
      <c r="S716" s="152" t="n">
        <v>752.7</v>
      </c>
      <c r="T716" s="153" t="n">
        <v>79</v>
      </c>
      <c r="U716" s="154" t="s">
        <v>77</v>
      </c>
      <c r="V716" s="153" t="n">
        <v>1</v>
      </c>
      <c r="W716" s="115" t="n">
        <v>0.9</v>
      </c>
      <c r="X716" s="116" t="n">
        <f aca="false">RANDBETWEEN(80,100)/100</f>
        <v>0.87</v>
      </c>
      <c r="Y716" s="117"/>
      <c r="Z716" s="118"/>
      <c r="AA716" s="119"/>
      <c r="AB716" s="123"/>
      <c r="AC716" s="124"/>
      <c r="AG716" s="186"/>
      <c r="BO716" s="202"/>
      <c r="BT716" s="82" t="s">
        <v>79</v>
      </c>
      <c r="BU716" s="158"/>
      <c r="BV716" s="140" t="n">
        <f aca="false">QUOTIENT(BW716,$BW$5)</f>
        <v>177</v>
      </c>
      <c r="BW716" s="17" t="n">
        <v>708</v>
      </c>
      <c r="BX716" s="141" t="n">
        <f aca="false">DATE(2023,2,(1-QUOTIENT(BW716,$BW$5)))</f>
        <v>44781</v>
      </c>
      <c r="BY716" s="190" t="s">
        <v>80</v>
      </c>
      <c r="BZ716" s="143" t="e">
        <f aca="true">INDIRECT( ADDRESS(CELL("строка",BG716)-BW716+BV716,68)) * CL716</f>
        <v>#VALUE!</v>
      </c>
      <c r="CA716" s="144" t="e">
        <f aca="true">INDIRECT( ADDRESS(CELL("строка",BG716)-BW716+BV716,59)) *CI716</f>
        <v>#VALUE!</v>
      </c>
      <c r="CB716" s="145" t="e">
        <f aca="true">INDIRECT( ADDRESS(CELL("строка",BG716)-BW716+BV716,69)) * CL716</f>
        <v>#VALUE!</v>
      </c>
      <c r="CC716" s="146" t="e">
        <f aca="true">INDIRECT( ADDRESS(CELL("строка",BG716)-BW716+BV716,61)) *CI716</f>
        <v>#VALUE!</v>
      </c>
      <c r="CD716" s="147" t="e">
        <f aca="false">BZ716-CA716</f>
        <v>#VALUE!</v>
      </c>
      <c r="CE716" s="188" t="e">
        <f aca="false">CB716-CC716</f>
        <v>#VALUE!</v>
      </c>
      <c r="CI716" s="22" t="n">
        <f aca="false">$CI$4</f>
        <v>0.2</v>
      </c>
      <c r="CL716" s="23" t="n">
        <f aca="false">CL712</f>
        <v>0.25</v>
      </c>
    </row>
    <row r="717" customFormat="false" ht="13.25" hidden="false" customHeight="true" outlineLevel="0" collapsed="false">
      <c r="A717" s="151" t="s">
        <v>812</v>
      </c>
      <c r="B717" s="152" t="n">
        <v>7.2</v>
      </c>
      <c r="C717" s="152" t="n">
        <v>760.9</v>
      </c>
      <c r="D717" s="153" t="n">
        <v>87</v>
      </c>
      <c r="E717" s="154" t="s">
        <v>129</v>
      </c>
      <c r="F717" s="153" t="n">
        <v>1.5</v>
      </c>
      <c r="G717" s="115" t="n">
        <v>0.9</v>
      </c>
      <c r="H717" s="116" t="n">
        <f aca="false">RANDBETWEEN(80,100)/100</f>
        <v>0.95</v>
      </c>
      <c r="I717" s="117"/>
      <c r="J717" s="118"/>
      <c r="K717" s="119"/>
      <c r="L717" s="118"/>
      <c r="M717" s="179"/>
      <c r="Q717" s="151" t="s">
        <v>812</v>
      </c>
      <c r="R717" s="152" t="n">
        <v>0.2</v>
      </c>
      <c r="S717" s="152" t="n">
        <v>752</v>
      </c>
      <c r="T717" s="153" t="n">
        <v>85</v>
      </c>
      <c r="U717" s="154" t="s">
        <v>77</v>
      </c>
      <c r="V717" s="153" t="n">
        <v>2</v>
      </c>
      <c r="W717" s="115" t="n">
        <v>0.9</v>
      </c>
      <c r="X717" s="116" t="n">
        <f aca="false">RANDBETWEEN(80,100)/100</f>
        <v>0.93</v>
      </c>
      <c r="Y717" s="117"/>
      <c r="Z717" s="118"/>
      <c r="AA717" s="119"/>
      <c r="AB717" s="123"/>
      <c r="AC717" s="124"/>
      <c r="AG717" s="186"/>
      <c r="BO717" s="202"/>
      <c r="BT717" s="82"/>
      <c r="BU717" s="158"/>
      <c r="BV717" s="140" t="n">
        <f aca="false">QUOTIENT(BW717,$BW$5)</f>
        <v>177</v>
      </c>
      <c r="BW717" s="17" t="n">
        <v>709</v>
      </c>
      <c r="BX717" s="141"/>
      <c r="BY717" s="191" t="s">
        <v>84</v>
      </c>
      <c r="BZ717" s="160" t="e">
        <f aca="true">INDIRECT( ADDRESS(CELL("строка",BG717)-BW717+BV717,68)) * CL717</f>
        <v>#VALUE!</v>
      </c>
      <c r="CA717" s="161" t="e">
        <f aca="true">INDIRECT( ADDRESS(CELL("строка",BG717)-BW717+BV717,59)) *CI717</f>
        <v>#VALUE!</v>
      </c>
      <c r="CB717" s="162" t="e">
        <f aca="true">INDIRECT( ADDRESS(CELL("строка",BG717)-BW717+BV717,69)) * CL717</f>
        <v>#VALUE!</v>
      </c>
      <c r="CC717" s="163" t="e">
        <f aca="true">INDIRECT( ADDRESS(CELL("строка",BG717)-BW717+BV717,61)) *CI717</f>
        <v>#VALUE!</v>
      </c>
      <c r="CD717" s="164" t="e">
        <f aca="false">BZ717-CA717</f>
        <v>#VALUE!</v>
      </c>
      <c r="CE717" s="189" t="e">
        <f aca="false">CB717-CC717</f>
        <v>#VALUE!</v>
      </c>
      <c r="CI717" s="22" t="n">
        <f aca="false">$CI$5</f>
        <v>0.3</v>
      </c>
      <c r="CL717" s="23" t="n">
        <f aca="false">CL713</f>
        <v>0.25</v>
      </c>
    </row>
    <row r="718" customFormat="false" ht="13.25" hidden="false" customHeight="true" outlineLevel="0" collapsed="false">
      <c r="A718" s="151" t="s">
        <v>813</v>
      </c>
      <c r="B718" s="152" t="n">
        <v>8.2</v>
      </c>
      <c r="C718" s="152" t="n">
        <v>760.5</v>
      </c>
      <c r="D718" s="153" t="n">
        <v>81</v>
      </c>
      <c r="E718" s="154" t="s">
        <v>129</v>
      </c>
      <c r="F718" s="153" t="n">
        <v>3</v>
      </c>
      <c r="G718" s="115" t="n">
        <v>0.25</v>
      </c>
      <c r="H718" s="116" t="n">
        <f aca="false">RANDBETWEEN(80,100)/100</f>
        <v>0.87</v>
      </c>
      <c r="I718" s="117" t="n">
        <v>0.418634259259259</v>
      </c>
      <c r="J718" s="118" t="n">
        <v>0.418634259259259</v>
      </c>
      <c r="K718" s="119" t="n">
        <f aca="false">(J718 * 24) * $B$3 * $F$3 * (1 - 0.7*AVERAGE(G718:G725)) * AVERAGE(H718:H725)</f>
        <v>5155.15939166667</v>
      </c>
      <c r="L718" s="118" t="n">
        <f aca="false">IF(AVERAGE(F718:F725)&gt; $J$3, $B$4*$F$4*AVERAGE(F718:F725)/$B$5*24*AVERAGE(H718:H725), $B$4*$F$4*AVERAGE(F718:F725)/$B$5*24*AVERAGE(H718:H725) * 0.2)</f>
        <v>4452</v>
      </c>
      <c r="M718" s="179" t="n">
        <f aca="false">K718+L718</f>
        <v>9607.15939166667</v>
      </c>
      <c r="Q718" s="151" t="s">
        <v>813</v>
      </c>
      <c r="R718" s="152" t="n">
        <v>0.3</v>
      </c>
      <c r="S718" s="152" t="n">
        <v>751.2</v>
      </c>
      <c r="T718" s="153" t="n">
        <v>84</v>
      </c>
      <c r="U718" s="154" t="s">
        <v>77</v>
      </c>
      <c r="V718" s="153" t="n">
        <v>2</v>
      </c>
      <c r="W718" s="115" t="n">
        <v>0.9</v>
      </c>
      <c r="X718" s="116" t="n">
        <f aca="false">RANDBETWEEN(80,100)/100</f>
        <v>0.92</v>
      </c>
      <c r="Y718" s="117" t="n">
        <v>0.377534722222222</v>
      </c>
      <c r="Z718" s="118" t="n">
        <v>0.377534722222222</v>
      </c>
      <c r="AA718" s="119" t="n">
        <f aca="false">(Z718 * 24) * $B$3 * $F$3 * (1 - 0.7 * AVERAGE(W718:W725)) * AVERAGE(X718:X725)</f>
        <v>3660.9391</v>
      </c>
      <c r="AB718" s="123" t="n">
        <f aca="false">IF(AVERAGE(V718:V725)&gt; $J$3, $B$4*$F$4*AVERAGE(V718:V725)/$B$5*24*AVERAGE(X718:X725), $B$4*$F$4*AVERAGE(V718:V725)/$B$5*24*AVERAGE(X718:X725) * 0.2)</f>
        <v>1456</v>
      </c>
      <c r="AC718" s="124" t="n">
        <f aca="false">AA718+AB718</f>
        <v>5116.9391</v>
      </c>
      <c r="AG718" s="186"/>
      <c r="BO718" s="202"/>
      <c r="BT718" s="82"/>
      <c r="BU718" s="158"/>
      <c r="BV718" s="140" t="n">
        <f aca="false">QUOTIENT(BW718,$BW$5)</f>
        <v>177</v>
      </c>
      <c r="BW718" s="17" t="n">
        <v>710</v>
      </c>
      <c r="BX718" s="141"/>
      <c r="BY718" s="191" t="s">
        <v>58</v>
      </c>
      <c r="BZ718" s="160" t="e">
        <f aca="true">INDIRECT( ADDRESS(CELL("строка",BG718)-BW718+BV718,68)) * CL718</f>
        <v>#VALUE!</v>
      </c>
      <c r="CA718" s="161" t="e">
        <f aca="true">INDIRECT( ADDRESS(CELL("строка",BG718)-BW718+BV718,59)) *CI718</f>
        <v>#VALUE!</v>
      </c>
      <c r="CB718" s="162" t="e">
        <f aca="true">INDIRECT( ADDRESS(CELL("строка",BG718)-BW718+BV718,69)) * CL718</f>
        <v>#VALUE!</v>
      </c>
      <c r="CC718" s="163" t="e">
        <f aca="true">INDIRECT( ADDRESS(CELL("строка",BG718)-BW718+BV718,61)) *CI718</f>
        <v>#VALUE!</v>
      </c>
      <c r="CD718" s="164" t="e">
        <f aca="false">BZ718-CA718</f>
        <v>#VALUE!</v>
      </c>
      <c r="CE718" s="189" t="e">
        <f aca="false">CB718-CC718</f>
        <v>#VALUE!</v>
      </c>
      <c r="CI718" s="22" t="n">
        <f aca="false">$CI$6</f>
        <v>0.4</v>
      </c>
      <c r="CL718" s="23" t="n">
        <f aca="false">CL714</f>
        <v>0.25</v>
      </c>
    </row>
    <row r="719" customFormat="false" ht="13.25" hidden="false" customHeight="true" outlineLevel="0" collapsed="false">
      <c r="A719" s="151" t="s">
        <v>814</v>
      </c>
      <c r="B719" s="152" t="n">
        <v>10.2</v>
      </c>
      <c r="C719" s="152" t="n">
        <v>759.9</v>
      </c>
      <c r="D719" s="153" t="n">
        <v>76</v>
      </c>
      <c r="E719" s="154" t="s">
        <v>93</v>
      </c>
      <c r="F719" s="153" t="n">
        <v>4.5</v>
      </c>
      <c r="G719" s="182" t="s">
        <v>185</v>
      </c>
      <c r="H719" s="116" t="n">
        <f aca="false">RANDBETWEEN(80,100)/100</f>
        <v>0.97</v>
      </c>
      <c r="I719" s="117"/>
      <c r="J719" s="118"/>
      <c r="K719" s="119"/>
      <c r="L719" s="118"/>
      <c r="M719" s="179"/>
      <c r="Q719" s="151" t="s">
        <v>814</v>
      </c>
      <c r="R719" s="152" t="n">
        <v>0.3</v>
      </c>
      <c r="S719" s="152" t="n">
        <v>750.4</v>
      </c>
      <c r="T719" s="153" t="n">
        <v>87</v>
      </c>
      <c r="U719" s="154" t="s">
        <v>77</v>
      </c>
      <c r="V719" s="153" t="n">
        <v>1</v>
      </c>
      <c r="W719" s="115" t="n">
        <v>0.9</v>
      </c>
      <c r="X719" s="116" t="n">
        <f aca="false">RANDBETWEEN(80,100)/100</f>
        <v>0.94</v>
      </c>
      <c r="Y719" s="117"/>
      <c r="Z719" s="118"/>
      <c r="AA719" s="119"/>
      <c r="AB719" s="123"/>
      <c r="AC719" s="124"/>
      <c r="AG719" s="186"/>
      <c r="BO719" s="202"/>
      <c r="BT719" s="82" t="e">
        <f aca="false">IF(SUM(CD716:CD719) &gt; 0,0,(SUM(CD716:CD719))/(-$BM$10*1000))</f>
        <v>#VALUE!</v>
      </c>
      <c r="BU719" s="158" t="e">
        <f aca="false">IF(SUM(CE716:CE719) &gt; 0,0,(SUM(CE716:CE719))/(-$BM$10*1000))</f>
        <v>#VALUE!</v>
      </c>
      <c r="BV719" s="140" t="n">
        <f aca="false">QUOTIENT(BW719,$BW$5)</f>
        <v>177</v>
      </c>
      <c r="BW719" s="17" t="n">
        <v>711</v>
      </c>
      <c r="BX719" s="141"/>
      <c r="BY719" s="192" t="s">
        <v>75</v>
      </c>
      <c r="BZ719" s="172" t="e">
        <f aca="true">INDIRECT( ADDRESS(CELL("строка",BG719)-BW719+BV719,68)) * CL719</f>
        <v>#VALUE!</v>
      </c>
      <c r="CA719" s="173" t="e">
        <f aca="true">INDIRECT( ADDRESS(CELL("строка",BG719)-BW719+BV719,59)) * CI719</f>
        <v>#VALUE!</v>
      </c>
      <c r="CB719" s="174" t="e">
        <f aca="true">INDIRECT( ADDRESS(CELL("строка",BG719)-BW719+BV719,69)) * CL719</f>
        <v>#VALUE!</v>
      </c>
      <c r="CC719" s="175" t="e">
        <f aca="true">INDIRECT( ADDRESS(CELL("строка",BG719)-BW719+BV719,61)) *CI719</f>
        <v>#VALUE!</v>
      </c>
      <c r="CD719" s="176" t="e">
        <f aca="false">BZ719-CA719</f>
        <v>#VALUE!</v>
      </c>
      <c r="CE719" s="187" t="e">
        <f aca="false">CB719-CC719</f>
        <v>#VALUE!</v>
      </c>
      <c r="CI719" s="178" t="n">
        <f aca="false">$CI$7</f>
        <v>0.1</v>
      </c>
      <c r="CL719" s="23" t="n">
        <f aca="false">CL715</f>
        <v>0.25</v>
      </c>
    </row>
    <row r="720" customFormat="false" ht="13.25" hidden="false" customHeight="true" outlineLevel="0" collapsed="false">
      <c r="A720" s="151" t="s">
        <v>815</v>
      </c>
      <c r="B720" s="152" t="n">
        <v>14</v>
      </c>
      <c r="C720" s="152" t="n">
        <v>758.9</v>
      </c>
      <c r="D720" s="153" t="n">
        <v>61</v>
      </c>
      <c r="E720" s="154" t="s">
        <v>93</v>
      </c>
      <c r="F720" s="153" t="n">
        <v>7.5</v>
      </c>
      <c r="G720" s="115" t="n">
        <v>0.9</v>
      </c>
      <c r="H720" s="116" t="n">
        <f aca="false">RANDBETWEEN(80,100)/100</f>
        <v>0.98</v>
      </c>
      <c r="I720" s="117"/>
      <c r="J720" s="118"/>
      <c r="K720" s="119"/>
      <c r="L720" s="118"/>
      <c r="M720" s="179"/>
      <c r="Q720" s="151" t="s">
        <v>815</v>
      </c>
      <c r="R720" s="152" t="n">
        <v>0.1</v>
      </c>
      <c r="S720" s="152" t="n">
        <v>749.8</v>
      </c>
      <c r="T720" s="153" t="n">
        <v>85</v>
      </c>
      <c r="U720" s="154" t="s">
        <v>77</v>
      </c>
      <c r="V720" s="153" t="n">
        <v>2</v>
      </c>
      <c r="W720" s="115" t="n">
        <v>0.9</v>
      </c>
      <c r="X720" s="116" t="n">
        <f aca="false">RANDBETWEEN(80,100)/100</f>
        <v>0.95</v>
      </c>
      <c r="Y720" s="117"/>
      <c r="Z720" s="118"/>
      <c r="AA720" s="119"/>
      <c r="AB720" s="123"/>
      <c r="AC720" s="124"/>
      <c r="AG720" s="186"/>
      <c r="BO720" s="202"/>
      <c r="BT720" s="82" t="s">
        <v>79</v>
      </c>
      <c r="BU720" s="158"/>
      <c r="BV720" s="140" t="n">
        <f aca="false">QUOTIENT(BW720,$BW$5)</f>
        <v>178</v>
      </c>
      <c r="BW720" s="17" t="n">
        <v>712</v>
      </c>
      <c r="BX720" s="141" t="n">
        <f aca="false">DATE(2023,2,(1-QUOTIENT(BW720,$BW$5)))</f>
        <v>44780</v>
      </c>
      <c r="BY720" s="190" t="s">
        <v>80</v>
      </c>
      <c r="BZ720" s="143" t="e">
        <f aca="true">INDIRECT( ADDRESS(CELL("строка",BG720)-BW720+BV720,68)) * CL720</f>
        <v>#VALUE!</v>
      </c>
      <c r="CA720" s="144" t="e">
        <f aca="true">INDIRECT( ADDRESS(CELL("строка",BG720)-BW720+BV720,59)) *CI720</f>
        <v>#VALUE!</v>
      </c>
      <c r="CB720" s="145" t="e">
        <f aca="true">INDIRECT( ADDRESS(CELL("строка",BG720)-BW720+BV720,69)) * CL720</f>
        <v>#VALUE!</v>
      </c>
      <c r="CC720" s="146" t="e">
        <f aca="true">INDIRECT( ADDRESS(CELL("строка",BG720)-BW720+BV720,61)) *CI720</f>
        <v>#VALUE!</v>
      </c>
      <c r="CD720" s="147" t="e">
        <f aca="false">BZ720-CA720</f>
        <v>#VALUE!</v>
      </c>
      <c r="CE720" s="188" t="e">
        <f aca="false">CB720-CC720</f>
        <v>#VALUE!</v>
      </c>
      <c r="CI720" s="22" t="n">
        <f aca="false">$CI$4</f>
        <v>0.2</v>
      </c>
      <c r="CL720" s="23" t="n">
        <f aca="false">CL716</f>
        <v>0.25</v>
      </c>
    </row>
    <row r="721" customFormat="false" ht="13.25" hidden="false" customHeight="true" outlineLevel="0" collapsed="false">
      <c r="A721" s="151" t="s">
        <v>816</v>
      </c>
      <c r="B721" s="152" t="n">
        <v>14.2</v>
      </c>
      <c r="C721" s="152" t="n">
        <v>759.5</v>
      </c>
      <c r="D721" s="153" t="n">
        <v>61</v>
      </c>
      <c r="E721" s="154" t="s">
        <v>129</v>
      </c>
      <c r="F721" s="153" t="n">
        <v>7.5</v>
      </c>
      <c r="G721" s="182" t="s">
        <v>110</v>
      </c>
      <c r="H721" s="116" t="n">
        <f aca="false">RANDBETWEEN(80,100)/100</f>
        <v>0.91</v>
      </c>
      <c r="I721" s="117"/>
      <c r="J721" s="118"/>
      <c r="K721" s="119"/>
      <c r="L721" s="118"/>
      <c r="M721" s="179"/>
      <c r="Q721" s="151" t="s">
        <v>816</v>
      </c>
      <c r="R721" s="152" t="n">
        <v>-0.7</v>
      </c>
      <c r="S721" s="152" t="n">
        <v>749.6</v>
      </c>
      <c r="T721" s="153" t="n">
        <v>87</v>
      </c>
      <c r="U721" s="154" t="s">
        <v>93</v>
      </c>
      <c r="V721" s="153" t="n">
        <v>1</v>
      </c>
      <c r="W721" s="115" t="n">
        <v>0.9</v>
      </c>
      <c r="X721" s="116" t="n">
        <f aca="false">RANDBETWEEN(80,100)/100</f>
        <v>0.9</v>
      </c>
      <c r="Y721" s="117"/>
      <c r="Z721" s="118"/>
      <c r="AA721" s="119"/>
      <c r="AB721" s="123"/>
      <c r="AC721" s="124"/>
      <c r="AG721" s="186"/>
      <c r="BO721" s="202"/>
      <c r="BT721" s="82"/>
      <c r="BU721" s="158"/>
      <c r="BV721" s="140" t="n">
        <f aca="false">QUOTIENT(BW721,$BW$5)</f>
        <v>178</v>
      </c>
      <c r="BW721" s="17" t="n">
        <v>713</v>
      </c>
      <c r="BX721" s="141"/>
      <c r="BY721" s="191" t="s">
        <v>84</v>
      </c>
      <c r="BZ721" s="160" t="e">
        <f aca="true">INDIRECT( ADDRESS(CELL("строка",BG721)-BW721+BV721,68)) * CL721</f>
        <v>#VALUE!</v>
      </c>
      <c r="CA721" s="161" t="e">
        <f aca="true">INDIRECT( ADDRESS(CELL("строка",BG721)-BW721+BV721,59)) *CI721</f>
        <v>#VALUE!</v>
      </c>
      <c r="CB721" s="162" t="e">
        <f aca="true">INDIRECT( ADDRESS(CELL("строка",BG721)-BW721+BV721,69)) * CL721</f>
        <v>#VALUE!</v>
      </c>
      <c r="CC721" s="163" t="e">
        <f aca="true">INDIRECT( ADDRESS(CELL("строка",BG721)-BW721+BV721,61)) *CI721</f>
        <v>#VALUE!</v>
      </c>
      <c r="CD721" s="164" t="e">
        <f aca="false">BZ721-CA721</f>
        <v>#VALUE!</v>
      </c>
      <c r="CE721" s="189" t="e">
        <f aca="false">CB721-CC721</f>
        <v>#VALUE!</v>
      </c>
      <c r="CI721" s="22" t="n">
        <f aca="false">$CI$5</f>
        <v>0.3</v>
      </c>
      <c r="CL721" s="23" t="n">
        <f aca="false">CL717</f>
        <v>0.25</v>
      </c>
    </row>
    <row r="722" customFormat="false" ht="13.25" hidden="false" customHeight="true" outlineLevel="0" collapsed="false">
      <c r="A722" s="151" t="s">
        <v>817</v>
      </c>
      <c r="B722" s="152" t="n">
        <v>9.6</v>
      </c>
      <c r="C722" s="152" t="n">
        <v>759.7</v>
      </c>
      <c r="D722" s="153" t="n">
        <v>99</v>
      </c>
      <c r="E722" s="154" t="s">
        <v>101</v>
      </c>
      <c r="F722" s="153" t="n">
        <v>3</v>
      </c>
      <c r="G722" s="182" t="s">
        <v>185</v>
      </c>
      <c r="H722" s="116" t="n">
        <f aca="false">RANDBETWEEN(80,100)/100</f>
        <v>0.9</v>
      </c>
      <c r="I722" s="117"/>
      <c r="J722" s="118"/>
      <c r="K722" s="119"/>
      <c r="L722" s="118"/>
      <c r="M722" s="179"/>
      <c r="Q722" s="151" t="s">
        <v>817</v>
      </c>
      <c r="R722" s="152" t="n">
        <v>-1.5</v>
      </c>
      <c r="S722" s="152" t="n">
        <v>749.5</v>
      </c>
      <c r="T722" s="153" t="n">
        <v>84</v>
      </c>
      <c r="U722" s="154" t="n">
        <v>0</v>
      </c>
      <c r="V722" s="153" t="n">
        <v>0</v>
      </c>
      <c r="W722" s="115" t="n">
        <v>0.9</v>
      </c>
      <c r="X722" s="116" t="n">
        <f aca="false">RANDBETWEEN(80,100)/100</f>
        <v>0.96</v>
      </c>
      <c r="Y722" s="117"/>
      <c r="Z722" s="118"/>
      <c r="AA722" s="119"/>
      <c r="AB722" s="123"/>
      <c r="AC722" s="124"/>
      <c r="AG722" s="186"/>
      <c r="BO722" s="202"/>
      <c r="BT722" s="82"/>
      <c r="BU722" s="158"/>
      <c r="BV722" s="140" t="n">
        <f aca="false">QUOTIENT(BW722,$BW$5)</f>
        <v>178</v>
      </c>
      <c r="BW722" s="17" t="n">
        <v>714</v>
      </c>
      <c r="BX722" s="141"/>
      <c r="BY722" s="191" t="s">
        <v>58</v>
      </c>
      <c r="BZ722" s="160" t="e">
        <f aca="true">INDIRECT( ADDRESS(CELL("строка",BG722)-BW722+BV722,68)) * CL722</f>
        <v>#VALUE!</v>
      </c>
      <c r="CA722" s="161" t="e">
        <f aca="true">INDIRECT( ADDRESS(CELL("строка",BG722)-BW722+BV722,59)) *CI722</f>
        <v>#VALUE!</v>
      </c>
      <c r="CB722" s="162" t="e">
        <f aca="true">INDIRECT( ADDRESS(CELL("строка",BG722)-BW722+BV722,69)) * CL722</f>
        <v>#VALUE!</v>
      </c>
      <c r="CC722" s="163" t="e">
        <f aca="true">INDIRECT( ADDRESS(CELL("строка",BG722)-BW722+BV722,61)) *CI722</f>
        <v>#VALUE!</v>
      </c>
      <c r="CD722" s="164" t="e">
        <f aca="false">BZ722-CA722</f>
        <v>#VALUE!</v>
      </c>
      <c r="CE722" s="189" t="e">
        <f aca="false">CB722-CC722</f>
        <v>#VALUE!</v>
      </c>
      <c r="CI722" s="22" t="n">
        <f aca="false">$CI$6</f>
        <v>0.4</v>
      </c>
      <c r="CL722" s="23" t="n">
        <f aca="false">CL718</f>
        <v>0.25</v>
      </c>
    </row>
    <row r="723" customFormat="false" ht="13.25" hidden="false" customHeight="true" outlineLevel="0" collapsed="false">
      <c r="A723" s="151" t="s">
        <v>818</v>
      </c>
      <c r="B723" s="152" t="n">
        <v>8.4</v>
      </c>
      <c r="C723" s="152" t="n">
        <v>759.1</v>
      </c>
      <c r="D723" s="153" t="n">
        <v>100</v>
      </c>
      <c r="E723" s="154" t="s">
        <v>101</v>
      </c>
      <c r="F723" s="153" t="n">
        <v>3</v>
      </c>
      <c r="G723" s="115" t="n">
        <v>0.9</v>
      </c>
      <c r="H723" s="116" t="n">
        <f aca="false">RANDBETWEEN(80,100)/100</f>
        <v>0.93</v>
      </c>
      <c r="I723" s="117"/>
      <c r="J723" s="118"/>
      <c r="K723" s="119"/>
      <c r="L723" s="118"/>
      <c r="M723" s="179"/>
      <c r="Q723" s="151" t="s">
        <v>818</v>
      </c>
      <c r="R723" s="152" t="n">
        <v>-1.9</v>
      </c>
      <c r="S723" s="152" t="n">
        <v>749.1</v>
      </c>
      <c r="T723" s="153" t="n">
        <v>86</v>
      </c>
      <c r="U723" s="154" t="s">
        <v>93</v>
      </c>
      <c r="V723" s="153" t="n">
        <v>1</v>
      </c>
      <c r="W723" s="115" t="n">
        <v>0.9</v>
      </c>
      <c r="X723" s="116" t="n">
        <f aca="false">RANDBETWEEN(80,100)/100</f>
        <v>0.81</v>
      </c>
      <c r="Y723" s="117"/>
      <c r="Z723" s="118"/>
      <c r="AA723" s="119"/>
      <c r="AB723" s="123"/>
      <c r="AC723" s="124"/>
      <c r="AG723" s="186"/>
      <c r="BO723" s="202"/>
      <c r="BT723" s="82" t="e">
        <f aca="false">IF(SUM(CD720:CD723) &gt; 0,0,(SUM(CD720:CD723))/(-$BM$10*1000))</f>
        <v>#VALUE!</v>
      </c>
      <c r="BU723" s="158" t="e">
        <f aca="false">IF(SUM(CE720:CE723) &gt; 0,0,(SUM(CE720:CE723))/(-$BM$10*1000))</f>
        <v>#VALUE!</v>
      </c>
      <c r="BV723" s="140" t="n">
        <f aca="false">QUOTIENT(BW723,$BW$5)</f>
        <v>178</v>
      </c>
      <c r="BW723" s="17" t="n">
        <v>715</v>
      </c>
      <c r="BX723" s="141"/>
      <c r="BY723" s="192" t="s">
        <v>75</v>
      </c>
      <c r="BZ723" s="172" t="e">
        <f aca="true">INDIRECT( ADDRESS(CELL("строка",BG723)-BW723+BV723,68)) * CL723</f>
        <v>#VALUE!</v>
      </c>
      <c r="CA723" s="173" t="e">
        <f aca="true">INDIRECT( ADDRESS(CELL("строка",BG723)-BW723+BV723,59)) * CI723</f>
        <v>#VALUE!</v>
      </c>
      <c r="CB723" s="174" t="e">
        <f aca="true">INDIRECT( ADDRESS(CELL("строка",BG723)-BW723+BV723,69)) * CL723</f>
        <v>#VALUE!</v>
      </c>
      <c r="CC723" s="175" t="e">
        <f aca="true">INDIRECT( ADDRESS(CELL("строка",BG723)-BW723+BV723,61)) *CI723</f>
        <v>#VALUE!</v>
      </c>
      <c r="CD723" s="176" t="e">
        <f aca="false">BZ723-CA723</f>
        <v>#VALUE!</v>
      </c>
      <c r="CE723" s="187" t="e">
        <f aca="false">CB723-CC723</f>
        <v>#VALUE!</v>
      </c>
      <c r="CI723" s="178" t="n">
        <f aca="false">$CI$7</f>
        <v>0.1</v>
      </c>
      <c r="CL723" s="23" t="n">
        <f aca="false">CL719</f>
        <v>0.25</v>
      </c>
    </row>
    <row r="724" customFormat="false" ht="13.25" hidden="false" customHeight="true" outlineLevel="0" collapsed="false">
      <c r="A724" s="151" t="s">
        <v>819</v>
      </c>
      <c r="B724" s="152" t="n">
        <v>9.2</v>
      </c>
      <c r="C724" s="152" t="n">
        <v>759.4</v>
      </c>
      <c r="D724" s="153" t="n">
        <v>93</v>
      </c>
      <c r="E724" s="154" t="s">
        <v>93</v>
      </c>
      <c r="F724" s="153" t="n">
        <v>1.5</v>
      </c>
      <c r="G724" s="115" t="n">
        <v>0.9</v>
      </c>
      <c r="H724" s="116" t="n">
        <f aca="false">RANDBETWEEN(80,100)/100</f>
        <v>0.91</v>
      </c>
      <c r="I724" s="117"/>
      <c r="J724" s="118"/>
      <c r="K724" s="119"/>
      <c r="L724" s="118"/>
      <c r="M724" s="179"/>
      <c r="Q724" s="151" t="s">
        <v>819</v>
      </c>
      <c r="R724" s="152" t="n">
        <v>-1.9</v>
      </c>
      <c r="S724" s="152" t="n">
        <v>749.2</v>
      </c>
      <c r="T724" s="153" t="n">
        <v>90</v>
      </c>
      <c r="U724" s="154" t="s">
        <v>93</v>
      </c>
      <c r="V724" s="153" t="n">
        <v>1</v>
      </c>
      <c r="W724" s="115" t="n">
        <v>0.9</v>
      </c>
      <c r="X724" s="116" t="n">
        <f aca="false">RANDBETWEEN(80,100)/100</f>
        <v>0.81</v>
      </c>
      <c r="Y724" s="117"/>
      <c r="Z724" s="118"/>
      <c r="AA724" s="119"/>
      <c r="AB724" s="123"/>
      <c r="AC724" s="124"/>
      <c r="AG724" s="186"/>
      <c r="BO724" s="202"/>
      <c r="BT724" s="82" t="s">
        <v>79</v>
      </c>
      <c r="BU724" s="158"/>
      <c r="BV724" s="140" t="n">
        <f aca="false">QUOTIENT(BW724,$BW$5)</f>
        <v>179</v>
      </c>
      <c r="BW724" s="17" t="n">
        <v>716</v>
      </c>
      <c r="BX724" s="141" t="n">
        <f aca="false">DATE(2023,2,(1-QUOTIENT(BW724,$BW$5)))</f>
        <v>44779</v>
      </c>
      <c r="BY724" s="190" t="s">
        <v>80</v>
      </c>
      <c r="BZ724" s="143" t="e">
        <f aca="true">INDIRECT( ADDRESS(CELL("строка",BG724)-BW724+BV724,68)) * CL724</f>
        <v>#VALUE!</v>
      </c>
      <c r="CA724" s="144" t="e">
        <f aca="true">INDIRECT( ADDRESS(CELL("строка",BG724)-BW724+BV724,59)) *CI724</f>
        <v>#VALUE!</v>
      </c>
      <c r="CB724" s="145" t="e">
        <f aca="true">INDIRECT( ADDRESS(CELL("строка",BG724)-BW724+BV724,69)) * CL724</f>
        <v>#VALUE!</v>
      </c>
      <c r="CC724" s="146" t="e">
        <f aca="true">INDIRECT( ADDRESS(CELL("строка",BG724)-BW724+BV724,61)) *CI724</f>
        <v>#VALUE!</v>
      </c>
      <c r="CD724" s="147" t="e">
        <f aca="false">BZ724-CA724</f>
        <v>#VALUE!</v>
      </c>
      <c r="CE724" s="188" t="e">
        <f aca="false">CB724-CC724</f>
        <v>#VALUE!</v>
      </c>
      <c r="CI724" s="22" t="n">
        <f aca="false">$CI$4</f>
        <v>0.2</v>
      </c>
      <c r="CL724" s="23" t="n">
        <f aca="false">CL720</f>
        <v>0.25</v>
      </c>
    </row>
    <row r="725" customFormat="false" ht="13.25" hidden="false" customHeight="true" outlineLevel="0" collapsed="false">
      <c r="A725" s="151" t="s">
        <v>820</v>
      </c>
      <c r="B725" s="152" t="n">
        <v>9.7</v>
      </c>
      <c r="C725" s="152" t="n">
        <v>759.7</v>
      </c>
      <c r="D725" s="153" t="n">
        <v>100</v>
      </c>
      <c r="E725" s="154" t="n">
        <v>0</v>
      </c>
      <c r="F725" s="153" t="n">
        <v>0</v>
      </c>
      <c r="G725" s="115" t="n">
        <v>0.9</v>
      </c>
      <c r="H725" s="116" t="n">
        <f aca="false">RANDBETWEEN(80,100)/100</f>
        <v>0.95</v>
      </c>
      <c r="I725" s="117"/>
      <c r="J725" s="118"/>
      <c r="K725" s="119"/>
      <c r="L725" s="118"/>
      <c r="M725" s="179"/>
      <c r="Q725" s="151" t="s">
        <v>820</v>
      </c>
      <c r="R725" s="152" t="n">
        <v>-1.8</v>
      </c>
      <c r="S725" s="152" t="n">
        <v>749.2</v>
      </c>
      <c r="T725" s="153" t="n">
        <v>87</v>
      </c>
      <c r="U725" s="154" t="s">
        <v>77</v>
      </c>
      <c r="V725" s="153" t="n">
        <v>2</v>
      </c>
      <c r="W725" s="115" t="n">
        <v>0.9</v>
      </c>
      <c r="X725" s="116" t="n">
        <f aca="false">RANDBETWEEN(80,100)/100</f>
        <v>0.99</v>
      </c>
      <c r="Y725" s="117"/>
      <c r="Z725" s="118"/>
      <c r="AA725" s="119"/>
      <c r="AB725" s="123"/>
      <c r="AC725" s="124"/>
      <c r="AG725" s="186"/>
      <c r="BO725" s="202"/>
      <c r="BT725" s="82"/>
      <c r="BU725" s="158"/>
      <c r="BV725" s="140" t="n">
        <f aca="false">QUOTIENT(BW725,$BW$5)</f>
        <v>179</v>
      </c>
      <c r="BW725" s="17" t="n">
        <v>717</v>
      </c>
      <c r="BX725" s="141"/>
      <c r="BY725" s="191" t="s">
        <v>84</v>
      </c>
      <c r="BZ725" s="160" t="e">
        <f aca="true">INDIRECT( ADDRESS(CELL("строка",BG725)-BW725+BV725,68)) * CL725</f>
        <v>#VALUE!</v>
      </c>
      <c r="CA725" s="161" t="e">
        <f aca="true">INDIRECT( ADDRESS(CELL("строка",BG725)-BW725+BV725,59)) *CI725</f>
        <v>#VALUE!</v>
      </c>
      <c r="CB725" s="162" t="e">
        <f aca="true">INDIRECT( ADDRESS(CELL("строка",BG725)-BW725+BV725,69)) * CL725</f>
        <v>#VALUE!</v>
      </c>
      <c r="CC725" s="163" t="e">
        <f aca="true">INDIRECT( ADDRESS(CELL("строка",BG725)-BW725+BV725,61)) *CI725</f>
        <v>#VALUE!</v>
      </c>
      <c r="CD725" s="164" t="e">
        <f aca="false">BZ725-CA725</f>
        <v>#VALUE!</v>
      </c>
      <c r="CE725" s="189" t="e">
        <f aca="false">CB725-CC725</f>
        <v>#VALUE!</v>
      </c>
      <c r="CI725" s="22" t="n">
        <f aca="false">$CI$5</f>
        <v>0.3</v>
      </c>
      <c r="CL725" s="23" t="n">
        <f aca="false">CL721</f>
        <v>0.25</v>
      </c>
    </row>
    <row r="726" customFormat="false" ht="13.25" hidden="false" customHeight="true" outlineLevel="0" collapsed="false">
      <c r="A726" s="151" t="s">
        <v>821</v>
      </c>
      <c r="B726" s="152" t="n">
        <v>9.9</v>
      </c>
      <c r="C726" s="152" t="n">
        <v>760.4</v>
      </c>
      <c r="D726" s="153" t="n">
        <v>89</v>
      </c>
      <c r="E726" s="154" t="s">
        <v>91</v>
      </c>
      <c r="F726" s="153" t="n">
        <v>1.5</v>
      </c>
      <c r="G726" s="115" t="n">
        <v>0.9</v>
      </c>
      <c r="H726" s="116" t="n">
        <f aca="false">RANDBETWEEN(80,100)/100</f>
        <v>0.94</v>
      </c>
      <c r="I726" s="117" t="n">
        <v>0.420543981481482</v>
      </c>
      <c r="J726" s="118" t="n">
        <v>0.420543981481482</v>
      </c>
      <c r="K726" s="119" t="n">
        <f aca="false">(J726 * 24) * $B$3 * $F$3 * (1 - 0.7*AVERAGE(G726:G733)) * AVERAGE(H726:H733)</f>
        <v>4158.85300390625</v>
      </c>
      <c r="L726" s="118" t="n">
        <f aca="false">IF(AVERAGE(F726:F733)&gt; $J$3, $B$4*$F$4*AVERAGE(F726:F733)/$B$5*24*AVERAGE(H726:H733), $B$4*$F$4*AVERAGE(F726:F733)/$B$5*24*AVERAGE(H726:H733) * 0.2)</f>
        <v>29038.5</v>
      </c>
      <c r="M726" s="179" t="n">
        <f aca="false">K726+L726</f>
        <v>33197.3530039062</v>
      </c>
      <c r="Q726" s="151" t="s">
        <v>821</v>
      </c>
      <c r="R726" s="152" t="n">
        <v>-1.5</v>
      </c>
      <c r="S726" s="152" t="n">
        <v>749.5</v>
      </c>
      <c r="T726" s="153" t="n">
        <v>85</v>
      </c>
      <c r="U726" s="154" t="s">
        <v>77</v>
      </c>
      <c r="V726" s="153" t="n">
        <v>1</v>
      </c>
      <c r="W726" s="115" t="n">
        <v>0.9</v>
      </c>
      <c r="X726" s="116" t="n">
        <f aca="false">RANDBETWEEN(80,100)/100</f>
        <v>0.89</v>
      </c>
      <c r="Y726" s="117" t="n">
        <v>0.380451388888889</v>
      </c>
      <c r="Z726" s="118" t="n">
        <v>0.380451388888889</v>
      </c>
      <c r="AA726" s="119" t="n">
        <f aca="false">(Z726 * 24) * $B$3 * $F$3 * (1 - 0.7 * AVERAGE(W726:W733)) * AVERAGE(X726:X733)</f>
        <v>3663.8838375</v>
      </c>
      <c r="AB726" s="123" t="n">
        <f aca="false">IF(AVERAGE(V726:V733)&gt; $J$3, $B$4*$F$4*AVERAGE(V726:V733)/$B$5*24*AVERAGE(X726:X733), $B$4*$F$4*AVERAGE(V726:V733)/$B$5*24*AVERAGE(X726:X733) * 0.2)</f>
        <v>2024.4</v>
      </c>
      <c r="AC726" s="124" t="n">
        <f aca="false">AA726+AB726</f>
        <v>5688.2838375</v>
      </c>
      <c r="AG726" s="186"/>
      <c r="BO726" s="202"/>
      <c r="BT726" s="82"/>
      <c r="BU726" s="158"/>
      <c r="BV726" s="140" t="n">
        <f aca="false">QUOTIENT(BW726,$BW$5)</f>
        <v>179</v>
      </c>
      <c r="BW726" s="17" t="n">
        <v>718</v>
      </c>
      <c r="BX726" s="141"/>
      <c r="BY726" s="191" t="s">
        <v>58</v>
      </c>
      <c r="BZ726" s="160" t="e">
        <f aca="true">INDIRECT( ADDRESS(CELL("строка",BG726)-BW726+BV726,68)) * CL726</f>
        <v>#VALUE!</v>
      </c>
      <c r="CA726" s="161" t="e">
        <f aca="true">INDIRECT( ADDRESS(CELL("строка",BG726)-BW726+BV726,59)) *CI726</f>
        <v>#VALUE!</v>
      </c>
      <c r="CB726" s="162" t="e">
        <f aca="true">INDIRECT( ADDRESS(CELL("строка",BG726)-BW726+BV726,69)) * CL726</f>
        <v>#VALUE!</v>
      </c>
      <c r="CC726" s="163" t="e">
        <f aca="true">INDIRECT( ADDRESS(CELL("строка",BG726)-BW726+BV726,61)) *CI726</f>
        <v>#VALUE!</v>
      </c>
      <c r="CD726" s="164" t="e">
        <f aca="false">BZ726-CA726</f>
        <v>#VALUE!</v>
      </c>
      <c r="CE726" s="189" t="e">
        <f aca="false">CB726-CC726</f>
        <v>#VALUE!</v>
      </c>
      <c r="CI726" s="22" t="n">
        <f aca="false">$CI$6</f>
        <v>0.4</v>
      </c>
      <c r="CL726" s="23" t="n">
        <f aca="false">CL722</f>
        <v>0.25</v>
      </c>
    </row>
    <row r="727" customFormat="false" ht="13.25" hidden="false" customHeight="true" outlineLevel="0" collapsed="false">
      <c r="A727" s="151" t="s">
        <v>822</v>
      </c>
      <c r="B727" s="152" t="n">
        <v>10.9</v>
      </c>
      <c r="C727" s="152" t="n">
        <v>760.3</v>
      </c>
      <c r="D727" s="153" t="n">
        <v>76</v>
      </c>
      <c r="E727" s="154" t="s">
        <v>93</v>
      </c>
      <c r="F727" s="153" t="n">
        <v>1.5</v>
      </c>
      <c r="G727" s="115" t="n">
        <v>0.9</v>
      </c>
      <c r="H727" s="116" t="n">
        <f aca="false">RANDBETWEEN(80,100)/100</f>
        <v>0.82</v>
      </c>
      <c r="I727" s="117"/>
      <c r="J727" s="118"/>
      <c r="K727" s="119"/>
      <c r="L727" s="118"/>
      <c r="M727" s="179"/>
      <c r="Q727" s="151" t="s">
        <v>822</v>
      </c>
      <c r="R727" s="152" t="n">
        <v>-1.2</v>
      </c>
      <c r="S727" s="152" t="n">
        <v>749.4</v>
      </c>
      <c r="T727" s="153" t="n">
        <v>83</v>
      </c>
      <c r="U727" s="154" t="s">
        <v>93</v>
      </c>
      <c r="V727" s="153" t="n">
        <v>2</v>
      </c>
      <c r="W727" s="115" t="n">
        <v>0.9</v>
      </c>
      <c r="X727" s="116" t="n">
        <f aca="false">RANDBETWEEN(80,100)/100</f>
        <v>0.94</v>
      </c>
      <c r="Y727" s="117"/>
      <c r="Z727" s="118"/>
      <c r="AA727" s="119"/>
      <c r="AB727" s="123"/>
      <c r="AC727" s="124"/>
      <c r="AG727" s="186"/>
      <c r="BO727" s="202"/>
      <c r="BT727" s="82" t="e">
        <f aca="false">IF(SUM(CD724:CD727) &gt; 0,0,(SUM(CD724:CD727))/(-$BM$10*1000))</f>
        <v>#VALUE!</v>
      </c>
      <c r="BU727" s="158" t="e">
        <f aca="false">IF(SUM(CE724:CE727) &gt; 0,0,(SUM(CE724:CE727))/(-$BM$10*1000))</f>
        <v>#VALUE!</v>
      </c>
      <c r="BV727" s="140" t="n">
        <f aca="false">QUOTIENT(BW727,$BW$5)</f>
        <v>179</v>
      </c>
      <c r="BW727" s="17" t="n">
        <v>719</v>
      </c>
      <c r="BX727" s="141"/>
      <c r="BY727" s="192" t="s">
        <v>75</v>
      </c>
      <c r="BZ727" s="172" t="e">
        <f aca="true">INDIRECT( ADDRESS(CELL("строка",BG727)-BW727+BV727,68)) * CL727</f>
        <v>#VALUE!</v>
      </c>
      <c r="CA727" s="173" t="e">
        <f aca="true">INDIRECT( ADDRESS(CELL("строка",BG727)-BW727+BV727,59)) * CI727</f>
        <v>#VALUE!</v>
      </c>
      <c r="CB727" s="174" t="e">
        <f aca="true">INDIRECT( ADDRESS(CELL("строка",BG727)-BW727+BV727,69)) * CL727</f>
        <v>#VALUE!</v>
      </c>
      <c r="CC727" s="175" t="e">
        <f aca="true">INDIRECT( ADDRESS(CELL("строка",BG727)-BW727+BV727,61)) *CI727</f>
        <v>#VALUE!</v>
      </c>
      <c r="CD727" s="176" t="e">
        <f aca="false">BZ727-CA727</f>
        <v>#VALUE!</v>
      </c>
      <c r="CE727" s="187" t="e">
        <f aca="false">CB727-CC727</f>
        <v>#VALUE!</v>
      </c>
      <c r="CI727" s="178" t="n">
        <f aca="false">$CI$7</f>
        <v>0.1</v>
      </c>
      <c r="CL727" s="23" t="n">
        <f aca="false">CL723</f>
        <v>0.25</v>
      </c>
    </row>
    <row r="728" customFormat="false" ht="13.25" hidden="false" customHeight="true" outlineLevel="0" collapsed="false">
      <c r="A728" s="151" t="s">
        <v>823</v>
      </c>
      <c r="B728" s="152" t="n">
        <v>11.7</v>
      </c>
      <c r="C728" s="152" t="n">
        <v>759.4</v>
      </c>
      <c r="D728" s="153" t="n">
        <v>79</v>
      </c>
      <c r="E728" s="154" t="s">
        <v>93</v>
      </c>
      <c r="F728" s="153" t="n">
        <v>1.5</v>
      </c>
      <c r="G728" s="115" t="n">
        <v>0.9</v>
      </c>
      <c r="H728" s="116" t="n">
        <f aca="false">RANDBETWEEN(80,100)/100</f>
        <v>0.85</v>
      </c>
      <c r="I728" s="117"/>
      <c r="J728" s="118"/>
      <c r="K728" s="119"/>
      <c r="L728" s="118"/>
      <c r="M728" s="179"/>
      <c r="Q728" s="151" t="s">
        <v>823</v>
      </c>
      <c r="R728" s="152" t="n">
        <v>-1</v>
      </c>
      <c r="S728" s="152" t="n">
        <v>749.2</v>
      </c>
      <c r="T728" s="153" t="n">
        <v>83</v>
      </c>
      <c r="U728" s="154" t="s">
        <v>93</v>
      </c>
      <c r="V728" s="153" t="n">
        <v>1</v>
      </c>
      <c r="W728" s="115" t="n">
        <v>0.9</v>
      </c>
      <c r="X728" s="116" t="n">
        <f aca="false">RANDBETWEEN(80,100)/100</f>
        <v>0.97</v>
      </c>
      <c r="Y728" s="117"/>
      <c r="Z728" s="118"/>
      <c r="AA728" s="119"/>
      <c r="AB728" s="123"/>
      <c r="AC728" s="124"/>
      <c r="AG728" s="186"/>
      <c r="BO728" s="202"/>
      <c r="BT728" s="82" t="s">
        <v>79</v>
      </c>
      <c r="BU728" s="158"/>
      <c r="BV728" s="140" t="n">
        <f aca="false">QUOTIENT(BW728,$BW$5)</f>
        <v>180</v>
      </c>
      <c r="BW728" s="17" t="n">
        <v>720</v>
      </c>
      <c r="BX728" s="141" t="n">
        <f aca="false">DATE(2023,2,(1-QUOTIENT(BW728,$BW$5)))</f>
        <v>44778</v>
      </c>
      <c r="BY728" s="190" t="s">
        <v>80</v>
      </c>
      <c r="BZ728" s="143" t="e">
        <f aca="true">INDIRECT( ADDRESS(CELL("строка",BG728)-BW728+BV728,68)) * CL728</f>
        <v>#VALUE!</v>
      </c>
      <c r="CA728" s="144" t="e">
        <f aca="true">INDIRECT( ADDRESS(CELL("строка",BG728)-BW728+BV728,59)) *CI728</f>
        <v>#VALUE!</v>
      </c>
      <c r="CB728" s="145" t="e">
        <f aca="true">INDIRECT( ADDRESS(CELL("строка",BG728)-BW728+BV728,69)) * CL728</f>
        <v>#VALUE!</v>
      </c>
      <c r="CC728" s="146" t="e">
        <f aca="true">INDIRECT( ADDRESS(CELL("строка",BG728)-BW728+BV728,61)) *CI728</f>
        <v>#VALUE!</v>
      </c>
      <c r="CD728" s="147" t="e">
        <f aca="false">BZ728-CA728</f>
        <v>#VALUE!</v>
      </c>
      <c r="CE728" s="188" t="e">
        <f aca="false">CB728-CC728</f>
        <v>#VALUE!</v>
      </c>
      <c r="CI728" s="22" t="n">
        <f aca="false">$CI$4</f>
        <v>0.2</v>
      </c>
      <c r="CL728" s="23" t="n">
        <f aca="false">CL724</f>
        <v>0.25</v>
      </c>
    </row>
    <row r="729" customFormat="false" ht="13.25" hidden="false" customHeight="true" outlineLevel="0" collapsed="false">
      <c r="A729" s="151" t="s">
        <v>824</v>
      </c>
      <c r="B729" s="152" t="n">
        <v>10.7</v>
      </c>
      <c r="C729" s="152" t="n">
        <v>759.4</v>
      </c>
      <c r="D729" s="153" t="n">
        <v>96</v>
      </c>
      <c r="E729" s="154" t="s">
        <v>83</v>
      </c>
      <c r="F729" s="153" t="n">
        <v>4.5</v>
      </c>
      <c r="G729" s="115" t="n">
        <v>0.9</v>
      </c>
      <c r="H729" s="116" t="n">
        <f aca="false">RANDBETWEEN(80,100)/100</f>
        <v>0.95</v>
      </c>
      <c r="I729" s="117"/>
      <c r="J729" s="118"/>
      <c r="K729" s="119"/>
      <c r="L729" s="118"/>
      <c r="M729" s="179"/>
      <c r="Q729" s="151" t="s">
        <v>824</v>
      </c>
      <c r="R729" s="152" t="n">
        <v>-1.4</v>
      </c>
      <c r="S729" s="152" t="n">
        <v>749.2</v>
      </c>
      <c r="T729" s="153" t="n">
        <v>83</v>
      </c>
      <c r="U729" s="154" t="s">
        <v>93</v>
      </c>
      <c r="V729" s="153" t="n">
        <v>2</v>
      </c>
      <c r="W729" s="115" t="n">
        <v>0.9</v>
      </c>
      <c r="X729" s="116" t="n">
        <f aca="false">RANDBETWEEN(80,100)/100</f>
        <v>0.96</v>
      </c>
      <c r="Y729" s="117"/>
      <c r="Z729" s="118"/>
      <c r="AA729" s="119"/>
      <c r="AB729" s="123"/>
      <c r="AC729" s="124"/>
      <c r="AG729" s="186"/>
      <c r="BO729" s="202"/>
      <c r="BT729" s="82"/>
      <c r="BU729" s="158"/>
      <c r="BV729" s="140" t="n">
        <f aca="false">QUOTIENT(BW729,$BW$5)</f>
        <v>180</v>
      </c>
      <c r="BW729" s="17" t="n">
        <v>721</v>
      </c>
      <c r="BX729" s="141"/>
      <c r="BY729" s="191" t="s">
        <v>84</v>
      </c>
      <c r="BZ729" s="160" t="e">
        <f aca="true">INDIRECT( ADDRESS(CELL("строка",BG729)-BW729+BV729,68)) * CL729</f>
        <v>#VALUE!</v>
      </c>
      <c r="CA729" s="161" t="e">
        <f aca="true">INDIRECT( ADDRESS(CELL("строка",BG729)-BW729+BV729,59)) *CI729</f>
        <v>#VALUE!</v>
      </c>
      <c r="CB729" s="162" t="e">
        <f aca="true">INDIRECT( ADDRESS(CELL("строка",BG729)-BW729+BV729,69)) * CL729</f>
        <v>#VALUE!</v>
      </c>
      <c r="CC729" s="163" t="e">
        <f aca="true">INDIRECT( ADDRESS(CELL("строка",BG729)-BW729+BV729,61)) *CI729</f>
        <v>#VALUE!</v>
      </c>
      <c r="CD729" s="164" t="e">
        <f aca="false">BZ729-CA729</f>
        <v>#VALUE!</v>
      </c>
      <c r="CE729" s="189" t="e">
        <f aca="false">CB729-CC729</f>
        <v>#VALUE!</v>
      </c>
      <c r="CI729" s="22" t="n">
        <f aca="false">$CI$5</f>
        <v>0.3</v>
      </c>
      <c r="CL729" s="23" t="n">
        <f aca="false">CL725</f>
        <v>0.25</v>
      </c>
    </row>
    <row r="730" customFormat="false" ht="13.25" hidden="false" customHeight="true" outlineLevel="0" collapsed="false">
      <c r="A730" s="151" t="s">
        <v>825</v>
      </c>
      <c r="B730" s="152" t="n">
        <v>13</v>
      </c>
      <c r="C730" s="152" t="n">
        <v>758.4</v>
      </c>
      <c r="D730" s="153" t="n">
        <v>90</v>
      </c>
      <c r="E730" s="154" t="s">
        <v>129</v>
      </c>
      <c r="F730" s="153" t="n">
        <v>3</v>
      </c>
      <c r="G730" s="115" t="n">
        <v>0.9</v>
      </c>
      <c r="H730" s="116" t="n">
        <f aca="false">RANDBETWEEN(80,100)/100</f>
        <v>0.99</v>
      </c>
      <c r="I730" s="117"/>
      <c r="J730" s="118"/>
      <c r="K730" s="119"/>
      <c r="L730" s="118"/>
      <c r="M730" s="179"/>
      <c r="Q730" s="151" t="s">
        <v>825</v>
      </c>
      <c r="R730" s="152" t="n">
        <v>-2</v>
      </c>
      <c r="S730" s="152" t="n">
        <v>749.1</v>
      </c>
      <c r="T730" s="153" t="n">
        <v>85</v>
      </c>
      <c r="U730" s="154" t="s">
        <v>77</v>
      </c>
      <c r="V730" s="153" t="n">
        <v>2</v>
      </c>
      <c r="W730" s="115" t="n">
        <v>0.9</v>
      </c>
      <c r="X730" s="116" t="n">
        <f aca="false">RANDBETWEEN(80,100)/100</f>
        <v>0.83</v>
      </c>
      <c r="Y730" s="117"/>
      <c r="Z730" s="118"/>
      <c r="AA730" s="119"/>
      <c r="AB730" s="123"/>
      <c r="AC730" s="124"/>
      <c r="AG730" s="186"/>
      <c r="BO730" s="202"/>
      <c r="BT730" s="82"/>
      <c r="BU730" s="158"/>
      <c r="BV730" s="140" t="n">
        <f aca="false">QUOTIENT(BW730,$BW$5)</f>
        <v>180</v>
      </c>
      <c r="BW730" s="17" t="n">
        <v>722</v>
      </c>
      <c r="BX730" s="141"/>
      <c r="BY730" s="191" t="s">
        <v>58</v>
      </c>
      <c r="BZ730" s="160" t="e">
        <f aca="true">INDIRECT( ADDRESS(CELL("строка",BG730)-BW730+BV730,68)) * CL730</f>
        <v>#VALUE!</v>
      </c>
      <c r="CA730" s="161" t="e">
        <f aca="true">INDIRECT( ADDRESS(CELL("строка",BG730)-BW730+BV730,59)) *CI730</f>
        <v>#VALUE!</v>
      </c>
      <c r="CB730" s="162" t="e">
        <f aca="true">INDIRECT( ADDRESS(CELL("строка",BG730)-BW730+BV730,69)) * CL730</f>
        <v>#VALUE!</v>
      </c>
      <c r="CC730" s="163" t="e">
        <f aca="true">INDIRECT( ADDRESS(CELL("строка",BG730)-BW730+BV730,61)) *CI730</f>
        <v>#VALUE!</v>
      </c>
      <c r="CD730" s="164" t="e">
        <f aca="false">BZ730-CA730</f>
        <v>#VALUE!</v>
      </c>
      <c r="CE730" s="189" t="e">
        <f aca="false">CB730-CC730</f>
        <v>#VALUE!</v>
      </c>
      <c r="CI730" s="22" t="n">
        <f aca="false">$CI$6</f>
        <v>0.4</v>
      </c>
      <c r="CL730" s="23" t="n">
        <f aca="false">CL726</f>
        <v>0.25</v>
      </c>
    </row>
    <row r="731" customFormat="false" ht="13.25" hidden="false" customHeight="true" outlineLevel="0" collapsed="false">
      <c r="A731" s="151" t="s">
        <v>826</v>
      </c>
      <c r="B731" s="152" t="n">
        <v>13</v>
      </c>
      <c r="C731" s="152" t="n">
        <v>757</v>
      </c>
      <c r="D731" s="153" t="n">
        <v>80</v>
      </c>
      <c r="E731" s="154" t="s">
        <v>101</v>
      </c>
      <c r="F731" s="153" t="n">
        <v>9</v>
      </c>
      <c r="G731" s="115" t="n">
        <v>0.9</v>
      </c>
      <c r="H731" s="116" t="n">
        <f aca="false">RANDBETWEEN(80,100)/100</f>
        <v>0.84</v>
      </c>
      <c r="I731" s="117"/>
      <c r="J731" s="118"/>
      <c r="K731" s="119"/>
      <c r="L731" s="118"/>
      <c r="M731" s="179"/>
      <c r="Q731" s="151" t="s">
        <v>826</v>
      </c>
      <c r="R731" s="152" t="n">
        <v>-2</v>
      </c>
      <c r="S731" s="152" t="n">
        <v>748.8</v>
      </c>
      <c r="T731" s="153" t="n">
        <v>86</v>
      </c>
      <c r="U731" s="154" t="s">
        <v>77</v>
      </c>
      <c r="V731" s="153" t="n">
        <v>2</v>
      </c>
      <c r="W731" s="115" t="n">
        <v>0.9</v>
      </c>
      <c r="X731" s="116" t="n">
        <f aca="false">RANDBETWEEN(80,100)/100</f>
        <v>0.83</v>
      </c>
      <c r="Y731" s="117"/>
      <c r="Z731" s="118"/>
      <c r="AA731" s="119"/>
      <c r="AB731" s="123"/>
      <c r="AC731" s="124"/>
      <c r="AG731" s="186"/>
      <c r="BO731" s="202"/>
      <c r="BT731" s="82" t="e">
        <f aca="false">IF(SUM(CD728:CD731) &gt; 0,0,(SUM(CD728:CD731))/(-$BM$10*1000))</f>
        <v>#VALUE!</v>
      </c>
      <c r="BU731" s="158" t="e">
        <f aca="false">IF(SUM(CE728:CE731) &gt; 0,0,(SUM(CE728:CE731))/(-$BM$10*1000))</f>
        <v>#VALUE!</v>
      </c>
      <c r="BV731" s="140" t="n">
        <f aca="false">QUOTIENT(BW731,$BW$5)</f>
        <v>180</v>
      </c>
      <c r="BW731" s="17" t="n">
        <v>723</v>
      </c>
      <c r="BX731" s="141"/>
      <c r="BY731" s="192" t="s">
        <v>75</v>
      </c>
      <c r="BZ731" s="172" t="e">
        <f aca="true">INDIRECT( ADDRESS(CELL("строка",BG731)-BW731+BV731,68)) * CL731</f>
        <v>#VALUE!</v>
      </c>
      <c r="CA731" s="173" t="e">
        <f aca="true">INDIRECT( ADDRESS(CELL("строка",BG731)-BW731+BV731,59)) * CI731</f>
        <v>#VALUE!</v>
      </c>
      <c r="CB731" s="174" t="e">
        <f aca="true">INDIRECT( ADDRESS(CELL("строка",BG731)-BW731+BV731,69)) * CL731</f>
        <v>#VALUE!</v>
      </c>
      <c r="CC731" s="175" t="e">
        <f aca="true">INDIRECT( ADDRESS(CELL("строка",BG731)-BW731+BV731,61)) *CI731</f>
        <v>#VALUE!</v>
      </c>
      <c r="CD731" s="176" t="e">
        <f aca="false">BZ731-CA731</f>
        <v>#VALUE!</v>
      </c>
      <c r="CE731" s="187" t="e">
        <f aca="false">CB731-CC731</f>
        <v>#VALUE!</v>
      </c>
      <c r="CI731" s="178" t="n">
        <f aca="false">$CI$7</f>
        <v>0.1</v>
      </c>
      <c r="CL731" s="23" t="n">
        <f aca="false">CL727</f>
        <v>0.25</v>
      </c>
    </row>
    <row r="732" customFormat="false" ht="13.25" hidden="false" customHeight="true" outlineLevel="0" collapsed="false">
      <c r="A732" s="151" t="s">
        <v>827</v>
      </c>
      <c r="B732" s="152" t="n">
        <v>14.2</v>
      </c>
      <c r="C732" s="152" t="n">
        <v>756.9</v>
      </c>
      <c r="D732" s="153" t="n">
        <v>62</v>
      </c>
      <c r="E732" s="154" t="s">
        <v>101</v>
      </c>
      <c r="F732" s="153" t="n">
        <v>12</v>
      </c>
      <c r="G732" s="115" t="n">
        <v>0.9</v>
      </c>
      <c r="H732" s="116" t="n">
        <f aca="false">RANDBETWEEN(80,100)/100</f>
        <v>0.9</v>
      </c>
      <c r="I732" s="117"/>
      <c r="J732" s="118"/>
      <c r="K732" s="119"/>
      <c r="L732" s="118"/>
      <c r="M732" s="179"/>
      <c r="Q732" s="151" t="s">
        <v>827</v>
      </c>
      <c r="R732" s="152" t="n">
        <v>-1.4</v>
      </c>
      <c r="S732" s="152" t="n">
        <v>748.5</v>
      </c>
      <c r="T732" s="153" t="n">
        <v>86</v>
      </c>
      <c r="U732" s="154" t="s">
        <v>93</v>
      </c>
      <c r="V732" s="153" t="n">
        <v>2</v>
      </c>
      <c r="W732" s="115" t="n">
        <v>0.9</v>
      </c>
      <c r="X732" s="116" t="n">
        <f aca="false">RANDBETWEEN(80,100)/100</f>
        <v>0.85</v>
      </c>
      <c r="Y732" s="117"/>
      <c r="Z732" s="118"/>
      <c r="AA732" s="119"/>
      <c r="AB732" s="123"/>
      <c r="AC732" s="124"/>
      <c r="AG732" s="186"/>
      <c r="BO732" s="202"/>
      <c r="BT732" s="82" t="s">
        <v>79</v>
      </c>
      <c r="BU732" s="158"/>
      <c r="BV732" s="140" t="n">
        <f aca="false">QUOTIENT(BW732,$BW$5)</f>
        <v>181</v>
      </c>
      <c r="BW732" s="17" t="n">
        <v>724</v>
      </c>
      <c r="BX732" s="141" t="n">
        <f aca="false">DATE(2023,2,(1-QUOTIENT(BW732,$BW$5)))</f>
        <v>44777</v>
      </c>
      <c r="BY732" s="190" t="s">
        <v>80</v>
      </c>
      <c r="BZ732" s="143" t="e">
        <f aca="true">INDIRECT( ADDRESS(CELL("строка",BG732)-BW732+BV732,68)) * CL732</f>
        <v>#VALUE!</v>
      </c>
      <c r="CA732" s="144" t="e">
        <f aca="true">INDIRECT( ADDRESS(CELL("строка",BG732)-BW732+BV732,59)) *CI732</f>
        <v>#VALUE!</v>
      </c>
      <c r="CB732" s="145" t="e">
        <f aca="true">INDIRECT( ADDRESS(CELL("строка",BG732)-BW732+BV732,69)) * CL732</f>
        <v>#VALUE!</v>
      </c>
      <c r="CC732" s="146" t="e">
        <f aca="true">INDIRECT( ADDRESS(CELL("строка",BG732)-BW732+BV732,61)) *CI732</f>
        <v>#VALUE!</v>
      </c>
      <c r="CD732" s="147" t="e">
        <f aca="false">BZ732-CA732</f>
        <v>#VALUE!</v>
      </c>
      <c r="CE732" s="188" t="e">
        <f aca="false">CB732-CC732</f>
        <v>#VALUE!</v>
      </c>
      <c r="CI732" s="22" t="n">
        <f aca="false">$CI$4</f>
        <v>0.2</v>
      </c>
      <c r="CL732" s="23" t="n">
        <f aca="false">CL728</f>
        <v>0.25</v>
      </c>
    </row>
    <row r="733" customFormat="false" ht="13.25" hidden="false" customHeight="true" outlineLevel="0" collapsed="false">
      <c r="A733" s="151" t="s">
        <v>828</v>
      </c>
      <c r="B733" s="152" t="n">
        <v>13.3</v>
      </c>
      <c r="C733" s="152" t="n">
        <v>757.6</v>
      </c>
      <c r="D733" s="153" t="n">
        <v>72</v>
      </c>
      <c r="E733" s="154" t="s">
        <v>101</v>
      </c>
      <c r="F733" s="153" t="n">
        <v>7.5</v>
      </c>
      <c r="G733" s="115" t="n">
        <v>0.75</v>
      </c>
      <c r="H733" s="116" t="n">
        <f aca="false">RANDBETWEEN(80,100)/100</f>
        <v>0.88</v>
      </c>
      <c r="I733" s="117"/>
      <c r="J733" s="118"/>
      <c r="K733" s="119"/>
      <c r="L733" s="118"/>
      <c r="M733" s="179"/>
      <c r="Q733" s="151" t="s">
        <v>828</v>
      </c>
      <c r="R733" s="152" t="n">
        <v>-1.1</v>
      </c>
      <c r="S733" s="152" t="n">
        <v>748.4</v>
      </c>
      <c r="T733" s="153" t="n">
        <v>85</v>
      </c>
      <c r="U733" s="154" t="s">
        <v>93</v>
      </c>
      <c r="V733" s="153" t="n">
        <v>2</v>
      </c>
      <c r="W733" s="115" t="n">
        <v>0.9</v>
      </c>
      <c r="X733" s="116" t="n">
        <f aca="false">RANDBETWEEN(80,100)/100</f>
        <v>0.96</v>
      </c>
      <c r="Y733" s="117"/>
      <c r="Z733" s="118"/>
      <c r="AA733" s="119"/>
      <c r="AB733" s="123"/>
      <c r="AC733" s="124"/>
      <c r="AG733" s="186"/>
      <c r="BO733" s="202"/>
      <c r="BT733" s="82"/>
      <c r="BU733" s="158"/>
      <c r="BV733" s="140" t="n">
        <f aca="false">QUOTIENT(BW733,$BW$5)</f>
        <v>181</v>
      </c>
      <c r="BW733" s="17" t="n">
        <v>725</v>
      </c>
      <c r="BX733" s="141"/>
      <c r="BY733" s="191" t="s">
        <v>84</v>
      </c>
      <c r="BZ733" s="160" t="e">
        <f aca="true">INDIRECT( ADDRESS(CELL("строка",BG733)-BW733+BV733,68)) * CL733</f>
        <v>#VALUE!</v>
      </c>
      <c r="CA733" s="161" t="e">
        <f aca="true">INDIRECT( ADDRESS(CELL("строка",BG733)-BW733+BV733,59)) *CI733</f>
        <v>#VALUE!</v>
      </c>
      <c r="CB733" s="162" t="e">
        <f aca="true">INDIRECT( ADDRESS(CELL("строка",BG733)-BW733+BV733,69)) * CL733</f>
        <v>#VALUE!</v>
      </c>
      <c r="CC733" s="163" t="e">
        <f aca="true">INDIRECT( ADDRESS(CELL("строка",BG733)-BW733+BV733,61)) *CI733</f>
        <v>#VALUE!</v>
      </c>
      <c r="CD733" s="164" t="e">
        <f aca="false">BZ733-CA733</f>
        <v>#VALUE!</v>
      </c>
      <c r="CE733" s="189" t="e">
        <f aca="false">CB733-CC733</f>
        <v>#VALUE!</v>
      </c>
      <c r="CI733" s="22" t="n">
        <f aca="false">$CI$5</f>
        <v>0.3</v>
      </c>
      <c r="CL733" s="23" t="n">
        <f aca="false">CL729</f>
        <v>0.25</v>
      </c>
    </row>
    <row r="734" customFormat="false" ht="13.25" hidden="false" customHeight="true" outlineLevel="0" collapsed="false">
      <c r="A734" s="151" t="s">
        <v>829</v>
      </c>
      <c r="B734" s="152" t="n">
        <v>12.6</v>
      </c>
      <c r="C734" s="152" t="n">
        <v>759</v>
      </c>
      <c r="D734" s="153" t="n">
        <v>70</v>
      </c>
      <c r="E734" s="154" t="s">
        <v>101</v>
      </c>
      <c r="F734" s="153" t="n">
        <v>7.5</v>
      </c>
      <c r="G734" s="182" t="s">
        <v>185</v>
      </c>
      <c r="H734" s="116" t="n">
        <f aca="false">RANDBETWEEN(80,100)/100</f>
        <v>0.89</v>
      </c>
      <c r="I734" s="117" t="n">
        <v>0.422476851851852</v>
      </c>
      <c r="J734" s="118" t="n">
        <v>0.422476851851852</v>
      </c>
      <c r="K734" s="119" t="n">
        <f aca="false">(J734 * 24) * $B$3 * $F$3 * (1 - 0.7*AVERAGE(G734:G741)) * AVERAGE(H734:H741)</f>
        <v>6545.41696666667</v>
      </c>
      <c r="L734" s="118" t="n">
        <f aca="false">IF(AVERAGE(F734:F741)&gt; $J$3, $B$4*$F$4*AVERAGE(F734:F741)/$B$5*24*AVERAGE(H734:H741), $B$4*$F$4*AVERAGE(F734:F741)/$B$5*24*AVERAGE(H734:H741) * 0.2)</f>
        <v>31164</v>
      </c>
      <c r="M734" s="179" t="n">
        <f aca="false">K734+L734</f>
        <v>37709.4169666667</v>
      </c>
      <c r="Q734" s="151" t="s">
        <v>829</v>
      </c>
      <c r="R734" s="152" t="n">
        <v>-0.5</v>
      </c>
      <c r="S734" s="152" t="n">
        <v>748</v>
      </c>
      <c r="T734" s="153" t="n">
        <v>82</v>
      </c>
      <c r="U734" s="154" t="s">
        <v>93</v>
      </c>
      <c r="V734" s="153" t="n">
        <v>2</v>
      </c>
      <c r="W734" s="115" t="n">
        <v>0.9</v>
      </c>
      <c r="X734" s="116" t="n">
        <f aca="false">RANDBETWEEN(80,100)/100</f>
        <v>0.8</v>
      </c>
      <c r="Y734" s="117" t="n">
        <v>0.383402777777778</v>
      </c>
      <c r="Z734" s="118" t="n">
        <v>0.383402777777778</v>
      </c>
      <c r="AA734" s="119" t="n">
        <f aca="false">(Z734 * 24) * $B$3 * $F$3 * (1 - 0.7 * AVERAGE(W734:W741)) * AVERAGE(X734:X741)</f>
        <v>3549.312875</v>
      </c>
      <c r="AB734" s="123" t="n">
        <f aca="false">IF(AVERAGE(V734:V741)&gt; $J$3, $B$4*$F$4*AVERAGE(V734:V741)/$B$5*24*AVERAGE(X734:X741), $B$4*$F$4*AVERAGE(V734:V741)/$B$5*24*AVERAGE(X734:X741) * 0.2)</f>
        <v>1251</v>
      </c>
      <c r="AC734" s="124" t="n">
        <f aca="false">AA734+AB734</f>
        <v>4800.312875</v>
      </c>
      <c r="AG734" s="186"/>
      <c r="BO734" s="202"/>
      <c r="BT734" s="82"/>
      <c r="BU734" s="158"/>
      <c r="BV734" s="140" t="n">
        <f aca="false">QUOTIENT(BW734,$BW$5)</f>
        <v>181</v>
      </c>
      <c r="BW734" s="17" t="n">
        <v>726</v>
      </c>
      <c r="BX734" s="141"/>
      <c r="BY734" s="191" t="s">
        <v>58</v>
      </c>
      <c r="BZ734" s="160" t="e">
        <f aca="true">INDIRECT( ADDRESS(CELL("строка",BG734)-BW734+BV734,68)) * CL734</f>
        <v>#VALUE!</v>
      </c>
      <c r="CA734" s="161" t="e">
        <f aca="true">INDIRECT( ADDRESS(CELL("строка",BG734)-BW734+BV734,59)) *CI734</f>
        <v>#VALUE!</v>
      </c>
      <c r="CB734" s="162" t="e">
        <f aca="true">INDIRECT( ADDRESS(CELL("строка",BG734)-BW734+BV734,69)) * CL734</f>
        <v>#VALUE!</v>
      </c>
      <c r="CC734" s="163" t="e">
        <f aca="true">INDIRECT( ADDRESS(CELL("строка",BG734)-BW734+BV734,61)) *CI734</f>
        <v>#VALUE!</v>
      </c>
      <c r="CD734" s="164" t="e">
        <f aca="false">BZ734-CA734</f>
        <v>#VALUE!</v>
      </c>
      <c r="CE734" s="189" t="e">
        <f aca="false">CB734-CC734</f>
        <v>#VALUE!</v>
      </c>
      <c r="CI734" s="22" t="n">
        <f aca="false">$CI$6</f>
        <v>0.4</v>
      </c>
      <c r="CL734" s="23" t="n">
        <f aca="false">CL730</f>
        <v>0.25</v>
      </c>
    </row>
    <row r="735" customFormat="false" ht="13.25" hidden="false" customHeight="true" outlineLevel="0" collapsed="false">
      <c r="A735" s="151" t="s">
        <v>830</v>
      </c>
      <c r="B735" s="152" t="n">
        <v>12.1</v>
      </c>
      <c r="C735" s="152" t="n">
        <v>759.7</v>
      </c>
      <c r="D735" s="153" t="n">
        <v>67</v>
      </c>
      <c r="E735" s="154" t="s">
        <v>101</v>
      </c>
      <c r="F735" s="153" t="n">
        <v>6</v>
      </c>
      <c r="G735" s="115" t="n">
        <v>0.75</v>
      </c>
      <c r="H735" s="116" t="n">
        <f aca="false">RANDBETWEEN(80,100)/100</f>
        <v>0.99</v>
      </c>
      <c r="I735" s="117"/>
      <c r="J735" s="118"/>
      <c r="K735" s="119"/>
      <c r="L735" s="118"/>
      <c r="M735" s="179"/>
      <c r="Q735" s="151" t="s">
        <v>830</v>
      </c>
      <c r="R735" s="152" t="n">
        <v>-0.1</v>
      </c>
      <c r="S735" s="152" t="n">
        <v>747.7</v>
      </c>
      <c r="T735" s="153" t="n">
        <v>80</v>
      </c>
      <c r="U735" s="154" t="s">
        <v>93</v>
      </c>
      <c r="V735" s="153" t="n">
        <v>2</v>
      </c>
      <c r="W735" s="115" t="n">
        <v>0.9</v>
      </c>
      <c r="X735" s="116" t="n">
        <f aca="false">RANDBETWEEN(80,100)/100</f>
        <v>0.88</v>
      </c>
      <c r="Y735" s="117"/>
      <c r="Z735" s="118"/>
      <c r="AA735" s="119"/>
      <c r="AB735" s="123"/>
      <c r="AC735" s="124"/>
      <c r="AG735" s="186"/>
      <c r="BO735" s="202"/>
      <c r="BT735" s="82" t="e">
        <f aca="false">IF(SUM(CD732:CD735) &gt; 0,0,(SUM(CD732:CD735))/(-$BM$10*1000))</f>
        <v>#VALUE!</v>
      </c>
      <c r="BU735" s="158" t="e">
        <f aca="false">IF(SUM(CE732:CE735) &gt; 0,0,(SUM(CE732:CE735))/(-$BM$10*1000))</f>
        <v>#VALUE!</v>
      </c>
      <c r="BV735" s="140" t="n">
        <f aca="false">QUOTIENT(BW735,$BW$5)</f>
        <v>181</v>
      </c>
      <c r="BW735" s="17" t="n">
        <v>727</v>
      </c>
      <c r="BX735" s="141"/>
      <c r="BY735" s="192" t="s">
        <v>75</v>
      </c>
      <c r="BZ735" s="172" t="e">
        <f aca="true">INDIRECT( ADDRESS(CELL("строка",BG735)-BW735+BV735,68)) * CL735</f>
        <v>#VALUE!</v>
      </c>
      <c r="CA735" s="173" t="e">
        <f aca="true">INDIRECT( ADDRESS(CELL("строка",BG735)-BW735+BV735,59)) * CI735</f>
        <v>#VALUE!</v>
      </c>
      <c r="CB735" s="174" t="e">
        <f aca="true">INDIRECT( ADDRESS(CELL("строка",BG735)-BW735+BV735,69)) * CL735</f>
        <v>#VALUE!</v>
      </c>
      <c r="CC735" s="175" t="e">
        <f aca="true">INDIRECT( ADDRESS(CELL("строка",BG735)-BW735+BV735,61)) *CI735</f>
        <v>#VALUE!</v>
      </c>
      <c r="CD735" s="176" t="e">
        <f aca="false">BZ735-CA735</f>
        <v>#VALUE!</v>
      </c>
      <c r="CE735" s="187" t="e">
        <f aca="false">CB735-CC735</f>
        <v>#VALUE!</v>
      </c>
      <c r="CI735" s="178" t="n">
        <f aca="false">$CI$7</f>
        <v>0.1</v>
      </c>
      <c r="CL735" s="23" t="n">
        <f aca="false">CL731</f>
        <v>0.25</v>
      </c>
    </row>
    <row r="736" customFormat="false" ht="13.25" hidden="false" customHeight="true" outlineLevel="0" collapsed="false">
      <c r="A736" s="151" t="s">
        <v>831</v>
      </c>
      <c r="B736" s="152" t="n">
        <v>15</v>
      </c>
      <c r="C736" s="152" t="n">
        <v>760.4</v>
      </c>
      <c r="D736" s="153" t="n">
        <v>57</v>
      </c>
      <c r="E736" s="154" t="s">
        <v>101</v>
      </c>
      <c r="F736" s="153" t="n">
        <v>10.5</v>
      </c>
      <c r="G736" s="115" t="n">
        <v>0.75</v>
      </c>
      <c r="H736" s="116" t="n">
        <f aca="false">RANDBETWEEN(80,100)/100</f>
        <v>0.82</v>
      </c>
      <c r="I736" s="117"/>
      <c r="J736" s="118"/>
      <c r="K736" s="119"/>
      <c r="L736" s="118"/>
      <c r="M736" s="179"/>
      <c r="Q736" s="151" t="s">
        <v>831</v>
      </c>
      <c r="R736" s="152" t="n">
        <v>1.7</v>
      </c>
      <c r="S736" s="152" t="n">
        <v>747.2</v>
      </c>
      <c r="T736" s="153" t="n">
        <v>74</v>
      </c>
      <c r="U736" s="154" t="s">
        <v>93</v>
      </c>
      <c r="V736" s="153" t="n">
        <v>2</v>
      </c>
      <c r="W736" s="115" t="n">
        <v>0.9</v>
      </c>
      <c r="X736" s="116" t="n">
        <f aca="false">RANDBETWEEN(80,100)/100</f>
        <v>0.88</v>
      </c>
      <c r="Y736" s="117"/>
      <c r="Z736" s="118"/>
      <c r="AA736" s="119"/>
      <c r="AB736" s="123"/>
      <c r="AC736" s="124"/>
      <c r="AG736" s="186"/>
      <c r="BO736" s="202"/>
      <c r="BT736" s="82" t="s">
        <v>79</v>
      </c>
      <c r="BU736" s="158"/>
      <c r="BV736" s="140" t="n">
        <f aca="false">QUOTIENT(BW736,$BW$5)</f>
        <v>182</v>
      </c>
      <c r="BW736" s="17" t="n">
        <v>728</v>
      </c>
      <c r="BX736" s="141" t="n">
        <f aca="false">DATE(2023,2,(1-QUOTIENT(BW736,$BW$5)))</f>
        <v>44776</v>
      </c>
      <c r="BY736" s="190" t="s">
        <v>80</v>
      </c>
      <c r="BZ736" s="143" t="e">
        <f aca="true">INDIRECT( ADDRESS(CELL("строка",BG736)-BW736+BV736,68)) * CL736</f>
        <v>#VALUE!</v>
      </c>
      <c r="CA736" s="144" t="e">
        <f aca="true">INDIRECT( ADDRESS(CELL("строка",BG736)-BW736+BV736,59)) *CI736</f>
        <v>#VALUE!</v>
      </c>
      <c r="CB736" s="145" t="e">
        <f aca="true">INDIRECT( ADDRESS(CELL("строка",BG736)-BW736+BV736,69)) * CL736</f>
        <v>#VALUE!</v>
      </c>
      <c r="CC736" s="146" t="e">
        <f aca="true">INDIRECT( ADDRESS(CELL("строка",BG736)-BW736+BV736,61)) *CI736</f>
        <v>#VALUE!</v>
      </c>
      <c r="CD736" s="147" t="e">
        <f aca="false">BZ736-CA736</f>
        <v>#VALUE!</v>
      </c>
      <c r="CE736" s="188" t="e">
        <f aca="false">CB736-CC736</f>
        <v>#VALUE!</v>
      </c>
      <c r="CI736" s="22" t="n">
        <f aca="false">$CI$4</f>
        <v>0.2</v>
      </c>
      <c r="CL736" s="23" t="n">
        <f aca="false">CL732</f>
        <v>0.25</v>
      </c>
    </row>
    <row r="737" customFormat="false" ht="13.25" hidden="false" customHeight="true" outlineLevel="0" collapsed="false">
      <c r="A737" s="151" t="s">
        <v>832</v>
      </c>
      <c r="B737" s="152" t="n">
        <v>13.8</v>
      </c>
      <c r="C737" s="152" t="n">
        <v>761.8</v>
      </c>
      <c r="D737" s="153" t="n">
        <v>60</v>
      </c>
      <c r="E737" s="154" t="s">
        <v>101</v>
      </c>
      <c r="F737" s="153" t="n">
        <v>3</v>
      </c>
      <c r="G737" s="115" t="n">
        <v>0.9</v>
      </c>
      <c r="H737" s="116" t="n">
        <f aca="false">RANDBETWEEN(80,100)/100</f>
        <v>0.89</v>
      </c>
      <c r="I737" s="117"/>
      <c r="J737" s="118"/>
      <c r="K737" s="119"/>
      <c r="L737" s="118"/>
      <c r="M737" s="179"/>
      <c r="Q737" s="151" t="s">
        <v>832</v>
      </c>
      <c r="R737" s="152" t="n">
        <v>1.6</v>
      </c>
      <c r="S737" s="152" t="n">
        <v>747.2</v>
      </c>
      <c r="T737" s="153" t="n">
        <v>82</v>
      </c>
      <c r="U737" s="154" t="s">
        <v>93</v>
      </c>
      <c r="V737" s="153" t="n">
        <v>1</v>
      </c>
      <c r="W737" s="115" t="n">
        <v>0.9</v>
      </c>
      <c r="X737" s="116" t="n">
        <f aca="false">RANDBETWEEN(80,100)/100</f>
        <v>0.88</v>
      </c>
      <c r="Y737" s="117"/>
      <c r="Z737" s="118"/>
      <c r="AA737" s="119"/>
      <c r="AB737" s="123"/>
      <c r="AC737" s="124"/>
      <c r="AG737" s="186"/>
      <c r="BO737" s="202"/>
      <c r="BT737" s="82"/>
      <c r="BU737" s="158"/>
      <c r="BV737" s="140" t="n">
        <f aca="false">QUOTIENT(BW737,$BW$5)</f>
        <v>182</v>
      </c>
      <c r="BW737" s="17" t="n">
        <v>729</v>
      </c>
      <c r="BX737" s="141"/>
      <c r="BY737" s="191" t="s">
        <v>84</v>
      </c>
      <c r="BZ737" s="160" t="e">
        <f aca="true">INDIRECT( ADDRESS(CELL("строка",BG737)-BW737+BV737,68)) * CL737</f>
        <v>#VALUE!</v>
      </c>
      <c r="CA737" s="161" t="e">
        <f aca="true">INDIRECT( ADDRESS(CELL("строка",BG737)-BW737+BV737,59)) *CI737</f>
        <v>#VALUE!</v>
      </c>
      <c r="CB737" s="162" t="e">
        <f aca="true">INDIRECT( ADDRESS(CELL("строка",BG737)-BW737+BV737,69)) * CL737</f>
        <v>#VALUE!</v>
      </c>
      <c r="CC737" s="163" t="e">
        <f aca="true">INDIRECT( ADDRESS(CELL("строка",BG737)-BW737+BV737,61)) *CI737</f>
        <v>#VALUE!</v>
      </c>
      <c r="CD737" s="164" t="e">
        <f aca="false">BZ737-CA737</f>
        <v>#VALUE!</v>
      </c>
      <c r="CE737" s="189" t="e">
        <f aca="false">CB737-CC737</f>
        <v>#VALUE!</v>
      </c>
      <c r="CI737" s="22" t="n">
        <f aca="false">$CI$5</f>
        <v>0.3</v>
      </c>
      <c r="CL737" s="23" t="n">
        <f aca="false">CL733</f>
        <v>0.25</v>
      </c>
    </row>
    <row r="738" customFormat="false" ht="13.25" hidden="false" customHeight="true" outlineLevel="0" collapsed="false">
      <c r="A738" s="151" t="s">
        <v>833</v>
      </c>
      <c r="B738" s="152" t="n">
        <v>9.8</v>
      </c>
      <c r="C738" s="152" t="n">
        <v>763</v>
      </c>
      <c r="D738" s="153" t="n">
        <v>72</v>
      </c>
      <c r="E738" s="154" t="s">
        <v>129</v>
      </c>
      <c r="F738" s="153" t="n">
        <v>3</v>
      </c>
      <c r="G738" s="115" t="n">
        <v>0.9</v>
      </c>
      <c r="H738" s="116" t="n">
        <f aca="false">RANDBETWEEN(80,100)/100</f>
        <v>0.99</v>
      </c>
      <c r="I738" s="117"/>
      <c r="J738" s="118"/>
      <c r="K738" s="119"/>
      <c r="L738" s="118"/>
      <c r="M738" s="179"/>
      <c r="Q738" s="151" t="s">
        <v>833</v>
      </c>
      <c r="R738" s="152" t="n">
        <v>1.3</v>
      </c>
      <c r="S738" s="152" t="n">
        <v>747</v>
      </c>
      <c r="T738" s="153" t="n">
        <v>85</v>
      </c>
      <c r="U738" s="154" t="n">
        <v>0</v>
      </c>
      <c r="V738" s="153" t="n">
        <v>0</v>
      </c>
      <c r="W738" s="115" t="n">
        <v>0.9</v>
      </c>
      <c r="X738" s="116" t="n">
        <f aca="false">RANDBETWEEN(80,100)/100</f>
        <v>0.86</v>
      </c>
      <c r="Y738" s="117"/>
      <c r="Z738" s="118"/>
      <c r="AA738" s="119"/>
      <c r="AB738" s="123"/>
      <c r="AC738" s="124"/>
      <c r="AG738" s="186"/>
      <c r="BO738" s="202"/>
      <c r="BT738" s="82"/>
      <c r="BU738" s="158"/>
      <c r="BV738" s="140" t="n">
        <f aca="false">QUOTIENT(BW738,$BW$5)</f>
        <v>182</v>
      </c>
      <c r="BW738" s="17" t="n">
        <v>730</v>
      </c>
      <c r="BX738" s="141"/>
      <c r="BY738" s="191" t="s">
        <v>58</v>
      </c>
      <c r="BZ738" s="160" t="e">
        <f aca="true">INDIRECT( ADDRESS(CELL("строка",BG738)-BW738+BV738,68)) * CL738</f>
        <v>#VALUE!</v>
      </c>
      <c r="CA738" s="161" t="e">
        <f aca="true">INDIRECT( ADDRESS(CELL("строка",BG738)-BW738+BV738,59)) *CI738</f>
        <v>#VALUE!</v>
      </c>
      <c r="CB738" s="162" t="e">
        <f aca="true">INDIRECT( ADDRESS(CELL("строка",BG738)-BW738+BV738,69)) * CL738</f>
        <v>#VALUE!</v>
      </c>
      <c r="CC738" s="163" t="e">
        <f aca="true">INDIRECT( ADDRESS(CELL("строка",BG738)-BW738+BV738,61)) *CI738</f>
        <v>#VALUE!</v>
      </c>
      <c r="CD738" s="164" t="e">
        <f aca="false">BZ738-CA738</f>
        <v>#VALUE!</v>
      </c>
      <c r="CE738" s="189" t="e">
        <f aca="false">CB738-CC738</f>
        <v>#VALUE!</v>
      </c>
      <c r="CI738" s="22" t="n">
        <f aca="false">$CI$6</f>
        <v>0.4</v>
      </c>
      <c r="CL738" s="23" t="n">
        <f aca="false">CL734</f>
        <v>0.25</v>
      </c>
    </row>
    <row r="739" customFormat="false" ht="13.25" hidden="false" customHeight="true" outlineLevel="0" collapsed="false">
      <c r="A739" s="151" t="s">
        <v>834</v>
      </c>
      <c r="B739" s="152" t="n">
        <v>6.7</v>
      </c>
      <c r="C739" s="152" t="n">
        <v>763.2</v>
      </c>
      <c r="D739" s="153" t="n">
        <v>82</v>
      </c>
      <c r="E739" s="154" t="s">
        <v>129</v>
      </c>
      <c r="F739" s="153" t="n">
        <v>3</v>
      </c>
      <c r="G739" s="182" t="s">
        <v>185</v>
      </c>
      <c r="H739" s="116" t="n">
        <f aca="false">RANDBETWEEN(80,100)/100</f>
        <v>0.95</v>
      </c>
      <c r="I739" s="117"/>
      <c r="J739" s="118"/>
      <c r="K739" s="119"/>
      <c r="L739" s="118"/>
      <c r="M739" s="179"/>
      <c r="Q739" s="151" t="s">
        <v>834</v>
      </c>
      <c r="R739" s="152" t="n">
        <v>1.3</v>
      </c>
      <c r="S739" s="152" t="n">
        <v>747.1</v>
      </c>
      <c r="T739" s="153" t="n">
        <v>83</v>
      </c>
      <c r="U739" s="154" t="n">
        <v>0</v>
      </c>
      <c r="V739" s="153" t="n">
        <v>0</v>
      </c>
      <c r="W739" s="115" t="n">
        <v>0.9</v>
      </c>
      <c r="X739" s="116" t="n">
        <f aca="false">RANDBETWEEN(80,100)/100</f>
        <v>0.83</v>
      </c>
      <c r="Y739" s="117"/>
      <c r="Z739" s="118"/>
      <c r="AA739" s="119"/>
      <c r="AB739" s="123"/>
      <c r="AC739" s="124"/>
      <c r="AG739" s="186"/>
      <c r="BO739" s="202"/>
      <c r="BT739" s="82" t="e">
        <f aca="false">IF(SUM(CD736:CD739) &gt; 0,0,(SUM(CD736:CD739))/(-$BM$10*1000))</f>
        <v>#VALUE!</v>
      </c>
      <c r="BU739" s="158" t="e">
        <f aca="false">IF(SUM(CE736:CE739) &gt; 0,0,(SUM(CE736:CE739))/(-$BM$10*1000))</f>
        <v>#VALUE!</v>
      </c>
      <c r="BV739" s="140" t="n">
        <f aca="false">QUOTIENT(BW739,$BW$5)</f>
        <v>182</v>
      </c>
      <c r="BW739" s="17" t="n">
        <v>731</v>
      </c>
      <c r="BX739" s="141"/>
      <c r="BY739" s="192" t="s">
        <v>75</v>
      </c>
      <c r="BZ739" s="172" t="e">
        <f aca="true">INDIRECT( ADDRESS(CELL("строка",BG739)-BW739+BV739,68)) * CL739</f>
        <v>#VALUE!</v>
      </c>
      <c r="CA739" s="173" t="e">
        <f aca="true">INDIRECT( ADDRESS(CELL("строка",BG739)-BW739+BV739,59)) * CI739</f>
        <v>#VALUE!</v>
      </c>
      <c r="CB739" s="174" t="e">
        <f aca="true">INDIRECT( ADDRESS(CELL("строка",BG739)-BW739+BV739,69)) * CL739</f>
        <v>#VALUE!</v>
      </c>
      <c r="CC739" s="175" t="e">
        <f aca="true">INDIRECT( ADDRESS(CELL("строка",BG739)-BW739+BV739,61)) *CI739</f>
        <v>#VALUE!</v>
      </c>
      <c r="CD739" s="176" t="e">
        <f aca="false">BZ739-CA739</f>
        <v>#VALUE!</v>
      </c>
      <c r="CE739" s="187" t="e">
        <f aca="false">CB739-CC739</f>
        <v>#VALUE!</v>
      </c>
      <c r="CI739" s="178" t="n">
        <f aca="false">$CI$7</f>
        <v>0.1</v>
      </c>
      <c r="CL739" s="23" t="n">
        <f aca="false">CL735</f>
        <v>0.25</v>
      </c>
    </row>
    <row r="740" customFormat="false" ht="13.25" hidden="false" customHeight="true" outlineLevel="0" collapsed="false">
      <c r="A740" s="151" t="s">
        <v>835</v>
      </c>
      <c r="B740" s="152" t="n">
        <v>4.8</v>
      </c>
      <c r="C740" s="152" t="n">
        <v>763.6</v>
      </c>
      <c r="D740" s="153" t="n">
        <v>78</v>
      </c>
      <c r="E740" s="154" t="s">
        <v>101</v>
      </c>
      <c r="F740" s="153" t="n">
        <v>3</v>
      </c>
      <c r="G740" s="115" t="n">
        <v>0.15</v>
      </c>
      <c r="H740" s="116" t="n">
        <f aca="false">RANDBETWEEN(80,100)/100</f>
        <v>0.95</v>
      </c>
      <c r="I740" s="117"/>
      <c r="J740" s="118"/>
      <c r="K740" s="119"/>
      <c r="L740" s="118"/>
      <c r="M740" s="179"/>
      <c r="Q740" s="151" t="s">
        <v>835</v>
      </c>
      <c r="R740" s="152" t="n">
        <v>1.1</v>
      </c>
      <c r="S740" s="152" t="n">
        <v>747.4</v>
      </c>
      <c r="T740" s="153" t="n">
        <v>81</v>
      </c>
      <c r="U740" s="154" t="s">
        <v>93</v>
      </c>
      <c r="V740" s="153" t="n">
        <v>1</v>
      </c>
      <c r="W740" s="115" t="n">
        <v>0.9</v>
      </c>
      <c r="X740" s="116" t="n">
        <f aca="false">RANDBETWEEN(80,100)/100</f>
        <v>0.84</v>
      </c>
      <c r="Y740" s="117"/>
      <c r="Z740" s="118"/>
      <c r="AA740" s="119"/>
      <c r="AB740" s="123"/>
      <c r="AC740" s="124"/>
      <c r="AG740" s="186"/>
      <c r="BO740" s="202"/>
      <c r="BT740" s="82" t="s">
        <v>79</v>
      </c>
      <c r="BU740" s="158"/>
      <c r="BV740" s="140" t="n">
        <f aca="false">QUOTIENT(BW740,$BW$5)</f>
        <v>183</v>
      </c>
      <c r="BW740" s="17" t="n">
        <v>732</v>
      </c>
      <c r="BX740" s="141" t="n">
        <f aca="false">DATE(2023,2,(1-QUOTIENT(BW740,$BW$5)))</f>
        <v>44775</v>
      </c>
      <c r="BY740" s="190" t="s">
        <v>80</v>
      </c>
      <c r="BZ740" s="143" t="e">
        <f aca="true">INDIRECT( ADDRESS(CELL("строка",BG740)-BW740+BV740,68)) * CL740</f>
        <v>#VALUE!</v>
      </c>
      <c r="CA740" s="144" t="e">
        <f aca="true">INDIRECT( ADDRESS(CELL("строка",BG740)-BW740+BV740,59)) *CI740</f>
        <v>#VALUE!</v>
      </c>
      <c r="CB740" s="145" t="e">
        <f aca="true">INDIRECT( ADDRESS(CELL("строка",BG740)-BW740+BV740,69)) * CL740</f>
        <v>#VALUE!</v>
      </c>
      <c r="CC740" s="146" t="e">
        <f aca="true">INDIRECT( ADDRESS(CELL("строка",BG740)-BW740+BV740,61)) *CI740</f>
        <v>#VALUE!</v>
      </c>
      <c r="CD740" s="147" t="e">
        <f aca="false">BZ740-CA740</f>
        <v>#VALUE!</v>
      </c>
      <c r="CE740" s="188" t="e">
        <f aca="false">CB740-CC740</f>
        <v>#VALUE!</v>
      </c>
      <c r="CI740" s="22" t="n">
        <f aca="false">$CI$4</f>
        <v>0.2</v>
      </c>
      <c r="CL740" s="23" t="n">
        <f aca="false">CL736</f>
        <v>0.25</v>
      </c>
    </row>
    <row r="741" customFormat="false" ht="13.25" hidden="false" customHeight="true" outlineLevel="0" collapsed="false">
      <c r="A741" s="151" t="s">
        <v>836</v>
      </c>
      <c r="B741" s="152" t="n">
        <v>3.3</v>
      </c>
      <c r="C741" s="152" t="n">
        <v>763.9</v>
      </c>
      <c r="D741" s="153" t="n">
        <v>84</v>
      </c>
      <c r="E741" s="154" t="s">
        <v>101</v>
      </c>
      <c r="F741" s="153" t="n">
        <v>6</v>
      </c>
      <c r="G741" s="115" t="n">
        <v>0.15</v>
      </c>
      <c r="H741" s="116" t="n">
        <f aca="false">RANDBETWEEN(80,100)/100</f>
        <v>0.94</v>
      </c>
      <c r="I741" s="117"/>
      <c r="J741" s="118"/>
      <c r="K741" s="119"/>
      <c r="L741" s="118"/>
      <c r="M741" s="179"/>
      <c r="Q741" s="151" t="s">
        <v>836</v>
      </c>
      <c r="R741" s="152" t="n">
        <v>1.4</v>
      </c>
      <c r="S741" s="152" t="n">
        <v>748.1</v>
      </c>
      <c r="T741" s="153" t="n">
        <v>81</v>
      </c>
      <c r="U741" s="154" t="s">
        <v>83</v>
      </c>
      <c r="V741" s="153" t="n">
        <v>1</v>
      </c>
      <c r="W741" s="115" t="n">
        <v>0.9</v>
      </c>
      <c r="X741" s="116" t="n">
        <f aca="false">RANDBETWEEN(80,100)/100</f>
        <v>0.98</v>
      </c>
      <c r="Y741" s="117"/>
      <c r="Z741" s="118"/>
      <c r="AA741" s="119"/>
      <c r="AB741" s="123"/>
      <c r="AC741" s="124"/>
      <c r="AG741" s="186"/>
      <c r="BO741" s="202"/>
      <c r="BT741" s="82"/>
      <c r="BU741" s="158"/>
      <c r="BV741" s="140" t="n">
        <f aca="false">QUOTIENT(BW741,$BW$5)</f>
        <v>183</v>
      </c>
      <c r="BW741" s="17" t="n">
        <v>733</v>
      </c>
      <c r="BX741" s="141"/>
      <c r="BY741" s="191" t="s">
        <v>84</v>
      </c>
      <c r="BZ741" s="160" t="e">
        <f aca="true">INDIRECT( ADDRESS(CELL("строка",BG741)-BW741+BV741,68)) * CL741</f>
        <v>#VALUE!</v>
      </c>
      <c r="CA741" s="161" t="e">
        <f aca="true">INDIRECT( ADDRESS(CELL("строка",BG741)-BW741+BV741,59)) *CI741</f>
        <v>#VALUE!</v>
      </c>
      <c r="CB741" s="162" t="e">
        <f aca="true">INDIRECT( ADDRESS(CELL("строка",BG741)-BW741+BV741,69)) * CL741</f>
        <v>#VALUE!</v>
      </c>
      <c r="CC741" s="163" t="e">
        <f aca="true">INDIRECT( ADDRESS(CELL("строка",BG741)-BW741+BV741,61)) *CI741</f>
        <v>#VALUE!</v>
      </c>
      <c r="CD741" s="164" t="e">
        <f aca="false">BZ741-CA741</f>
        <v>#VALUE!</v>
      </c>
      <c r="CE741" s="189" t="e">
        <f aca="false">CB741-CC741</f>
        <v>#VALUE!</v>
      </c>
      <c r="CI741" s="22" t="n">
        <f aca="false">$CI$5</f>
        <v>0.3</v>
      </c>
      <c r="CL741" s="23" t="n">
        <f aca="false">CL737</f>
        <v>0.25</v>
      </c>
    </row>
    <row r="742" customFormat="false" ht="13.25" hidden="false" customHeight="true" outlineLevel="0" collapsed="false">
      <c r="A742" s="151" t="s">
        <v>837</v>
      </c>
      <c r="B742" s="152" t="n">
        <v>5.8</v>
      </c>
      <c r="C742" s="152" t="n">
        <v>763.8</v>
      </c>
      <c r="D742" s="153" t="n">
        <v>77</v>
      </c>
      <c r="E742" s="154" t="s">
        <v>101</v>
      </c>
      <c r="F742" s="153" t="n">
        <v>4.5</v>
      </c>
      <c r="G742" s="115" t="n">
        <v>0.15</v>
      </c>
      <c r="H742" s="116" t="n">
        <f aca="false">RANDBETWEEN(80,100)/100</f>
        <v>0.94</v>
      </c>
      <c r="I742" s="117" t="n">
        <v>0.424409722222222</v>
      </c>
      <c r="J742" s="118" t="n">
        <v>0.424409722222222</v>
      </c>
      <c r="K742" s="119" t="n">
        <f aca="false">(J742 * 24) * $B$3 * $F$3 * (1 - 0.7*AVERAGE(G742:G749)) * AVERAGE(H742:H749)</f>
        <v>9804.60305625</v>
      </c>
      <c r="L742" s="118" t="n">
        <f aca="false">IF(AVERAGE(F742:F749)&gt; $J$3, $B$4*$F$4*AVERAGE(F742:F749)/$B$5*24*AVERAGE(H742:H749), $B$4*$F$4*AVERAGE(F742:F749)/$B$5*24*AVERAGE(H742:H749) * 0.2)</f>
        <v>24736.5</v>
      </c>
      <c r="M742" s="179" t="n">
        <f aca="false">K742+L742</f>
        <v>34541.10305625</v>
      </c>
      <c r="Q742" s="151" t="s">
        <v>837</v>
      </c>
      <c r="R742" s="152" t="n">
        <v>1.3</v>
      </c>
      <c r="S742" s="152" t="n">
        <v>748.3</v>
      </c>
      <c r="T742" s="153" t="n">
        <v>78</v>
      </c>
      <c r="U742" s="154" t="n">
        <v>0</v>
      </c>
      <c r="V742" s="153" t="n">
        <v>0</v>
      </c>
      <c r="W742" s="115" t="n">
        <v>0.95</v>
      </c>
      <c r="X742" s="116" t="n">
        <f aca="false">RANDBETWEEN(80,100)/100</f>
        <v>0.93</v>
      </c>
      <c r="Y742" s="117" t="n">
        <v>0.386365740740741</v>
      </c>
      <c r="Z742" s="118" t="n">
        <v>0.386365740740741</v>
      </c>
      <c r="AA742" s="119" t="n">
        <f aca="false">(Z742 * 24) * $B$3 * $F$3 * (1 - 0.7 * AVERAGE(W742:W749)) * AVERAGE(X742:X749)</f>
        <v>3607.72487708333</v>
      </c>
      <c r="AB742" s="123" t="n">
        <f aca="false">IF(AVERAGE(V742:V749)&gt; $J$3, $B$4*$F$4*AVERAGE(V742:V749)/$B$5*24*AVERAGE(X742:X749), $B$4*$F$4*AVERAGE(V742:V749)/$B$5*24*AVERAGE(X742:X749) * 0.2)</f>
        <v>2154</v>
      </c>
      <c r="AC742" s="124" t="n">
        <f aca="false">AA742+AB742</f>
        <v>5761.72487708333</v>
      </c>
      <c r="AG742" s="186"/>
      <c r="BO742" s="202"/>
      <c r="BT742" s="82"/>
      <c r="BU742" s="158"/>
      <c r="BV742" s="140" t="n">
        <f aca="false">QUOTIENT(BW742,$BW$5)</f>
        <v>183</v>
      </c>
      <c r="BW742" s="17" t="n">
        <v>734</v>
      </c>
      <c r="BX742" s="141"/>
      <c r="BY742" s="191" t="s">
        <v>58</v>
      </c>
      <c r="BZ742" s="160" t="e">
        <f aca="true">INDIRECT( ADDRESS(CELL("строка",BG742)-BW742+BV742,68)) * CL742</f>
        <v>#VALUE!</v>
      </c>
      <c r="CA742" s="161" t="e">
        <f aca="true">INDIRECT( ADDRESS(CELL("строка",BG742)-BW742+BV742,59)) *CI742</f>
        <v>#VALUE!</v>
      </c>
      <c r="CB742" s="162" t="e">
        <f aca="true">INDIRECT( ADDRESS(CELL("строка",BG742)-BW742+BV742,69)) * CL742</f>
        <v>#VALUE!</v>
      </c>
      <c r="CC742" s="163" t="e">
        <f aca="true">INDIRECT( ADDRESS(CELL("строка",BG742)-BW742+BV742,61)) *CI742</f>
        <v>#VALUE!</v>
      </c>
      <c r="CD742" s="164" t="e">
        <f aca="false">BZ742-CA742</f>
        <v>#VALUE!</v>
      </c>
      <c r="CE742" s="189" t="e">
        <f aca="false">CB742-CC742</f>
        <v>#VALUE!</v>
      </c>
      <c r="CI742" s="22" t="n">
        <f aca="false">$CI$6</f>
        <v>0.4</v>
      </c>
      <c r="CL742" s="23" t="n">
        <f aca="false">CL738</f>
        <v>0.25</v>
      </c>
    </row>
    <row r="743" customFormat="false" ht="13.25" hidden="false" customHeight="true" outlineLevel="0" collapsed="false">
      <c r="A743" s="151" t="s">
        <v>838</v>
      </c>
      <c r="B743" s="152" t="n">
        <v>7.8</v>
      </c>
      <c r="C743" s="152" t="n">
        <v>763.2</v>
      </c>
      <c r="D743" s="153" t="n">
        <v>63</v>
      </c>
      <c r="E743" s="154" t="s">
        <v>101</v>
      </c>
      <c r="F743" s="153" t="n">
        <v>4.5</v>
      </c>
      <c r="G743" s="115" t="n">
        <v>0.15</v>
      </c>
      <c r="H743" s="116" t="n">
        <f aca="false">RANDBETWEEN(80,100)/100</f>
        <v>0.95</v>
      </c>
      <c r="I743" s="117"/>
      <c r="J743" s="118"/>
      <c r="K743" s="119"/>
      <c r="L743" s="118"/>
      <c r="M743" s="179"/>
      <c r="Q743" s="151" t="s">
        <v>838</v>
      </c>
      <c r="R743" s="152" t="n">
        <v>1.2</v>
      </c>
      <c r="S743" s="152" t="n">
        <v>748.5</v>
      </c>
      <c r="T743" s="153" t="n">
        <v>74</v>
      </c>
      <c r="U743" s="154" t="s">
        <v>93</v>
      </c>
      <c r="V743" s="153" t="n">
        <v>1</v>
      </c>
      <c r="W743" s="115" t="n">
        <v>0.95</v>
      </c>
      <c r="X743" s="116" t="n">
        <f aca="false">RANDBETWEEN(80,100)/100</f>
        <v>0.81</v>
      </c>
      <c r="Y743" s="117"/>
      <c r="Z743" s="118"/>
      <c r="AA743" s="119"/>
      <c r="AB743" s="123"/>
      <c r="AC743" s="124"/>
      <c r="AG743" s="186"/>
      <c r="BO743" s="202"/>
      <c r="BT743" s="82" t="e">
        <f aca="false">IF(SUM(CD740:CD743) &gt; 0,0,(SUM(CD740:CD743))/(-$BM$10*1000))</f>
        <v>#VALUE!</v>
      </c>
      <c r="BU743" s="158" t="e">
        <f aca="false">IF(SUM(CE740:CE743) &gt; 0,0,(SUM(CE740:CE743))/(-$BM$10*1000))</f>
        <v>#VALUE!</v>
      </c>
      <c r="BV743" s="140" t="n">
        <f aca="false">QUOTIENT(BW743,$BW$5)</f>
        <v>183</v>
      </c>
      <c r="BW743" s="17" t="n">
        <v>735</v>
      </c>
      <c r="BX743" s="141"/>
      <c r="BY743" s="192" t="s">
        <v>75</v>
      </c>
      <c r="BZ743" s="172" t="e">
        <f aca="true">INDIRECT( ADDRESS(CELL("строка",BG743)-BW743+BV743,68)) * CL743</f>
        <v>#VALUE!</v>
      </c>
      <c r="CA743" s="173" t="e">
        <f aca="true">INDIRECT( ADDRESS(CELL("строка",BG743)-BW743+BV743,59)) * CI743</f>
        <v>#VALUE!</v>
      </c>
      <c r="CB743" s="174" t="e">
        <f aca="true">INDIRECT( ADDRESS(CELL("строка",BG743)-BW743+BV743,69)) * CL743</f>
        <v>#VALUE!</v>
      </c>
      <c r="CC743" s="175" t="e">
        <f aca="true">INDIRECT( ADDRESS(CELL("строка",BG743)-BW743+BV743,61)) *CI743</f>
        <v>#VALUE!</v>
      </c>
      <c r="CD743" s="176" t="e">
        <f aca="false">BZ743-CA743</f>
        <v>#VALUE!</v>
      </c>
      <c r="CE743" s="187" t="e">
        <f aca="false">CB743-CC743</f>
        <v>#VALUE!</v>
      </c>
      <c r="CI743" s="178" t="n">
        <f aca="false">$CI$7</f>
        <v>0.1</v>
      </c>
      <c r="CL743" s="23" t="n">
        <f aca="false">CL739</f>
        <v>0.25</v>
      </c>
    </row>
    <row r="744" customFormat="false" ht="13.25" hidden="false" customHeight="true" outlineLevel="0" collapsed="false">
      <c r="A744" s="151" t="s">
        <v>839</v>
      </c>
      <c r="B744" s="152" t="n">
        <v>9.7</v>
      </c>
      <c r="C744" s="152" t="n">
        <v>762.9</v>
      </c>
      <c r="D744" s="153" t="n">
        <v>54</v>
      </c>
      <c r="E744" s="154" t="s">
        <v>93</v>
      </c>
      <c r="F744" s="153" t="n">
        <v>6</v>
      </c>
      <c r="G744" s="182" t="s">
        <v>110</v>
      </c>
      <c r="H744" s="116" t="n">
        <f aca="false">RANDBETWEEN(80,100)/100</f>
        <v>0.97</v>
      </c>
      <c r="I744" s="117"/>
      <c r="J744" s="118"/>
      <c r="K744" s="119"/>
      <c r="L744" s="118"/>
      <c r="M744" s="179"/>
      <c r="Q744" s="151" t="s">
        <v>839</v>
      </c>
      <c r="R744" s="152" t="n">
        <v>1.1</v>
      </c>
      <c r="S744" s="152" t="n">
        <v>748.6</v>
      </c>
      <c r="T744" s="153" t="n">
        <v>74</v>
      </c>
      <c r="U744" s="154" t="s">
        <v>93</v>
      </c>
      <c r="V744" s="153" t="n">
        <v>1</v>
      </c>
      <c r="W744" s="115" t="n">
        <v>0.9</v>
      </c>
      <c r="X744" s="116" t="n">
        <f aca="false">RANDBETWEEN(80,100)/100</f>
        <v>0.87</v>
      </c>
      <c r="Y744" s="117"/>
      <c r="Z744" s="118"/>
      <c r="AA744" s="119"/>
      <c r="AB744" s="123"/>
      <c r="AC744" s="124"/>
      <c r="AG744" s="186"/>
      <c r="BO744" s="202"/>
      <c r="BT744" s="82" t="s">
        <v>79</v>
      </c>
      <c r="BU744" s="158"/>
      <c r="BV744" s="140" t="n">
        <f aca="false">QUOTIENT(BW744,$BW$5)</f>
        <v>184</v>
      </c>
      <c r="BW744" s="17" t="n">
        <v>736</v>
      </c>
      <c r="BX744" s="141" t="n">
        <f aca="false">DATE(2023,2,(1-QUOTIENT(BW744,$BW$5)))</f>
        <v>44774</v>
      </c>
      <c r="BY744" s="190" t="s">
        <v>80</v>
      </c>
      <c r="BZ744" s="143" t="e">
        <f aca="true">INDIRECT( ADDRESS(CELL("строка",BG744)-BW744+BV744,68)) * CL744</f>
        <v>#VALUE!</v>
      </c>
      <c r="CA744" s="144" t="e">
        <f aca="true">INDIRECT( ADDRESS(CELL("строка",BG744)-BW744+BV744,59)) *CI744</f>
        <v>#VALUE!</v>
      </c>
      <c r="CB744" s="145" t="e">
        <f aca="true">INDIRECT( ADDRESS(CELL("строка",BG744)-BW744+BV744,69)) * CL744</f>
        <v>#VALUE!</v>
      </c>
      <c r="CC744" s="146" t="e">
        <f aca="true">INDIRECT( ADDRESS(CELL("строка",BG744)-BW744+BV744,61)) *CI744</f>
        <v>#VALUE!</v>
      </c>
      <c r="CD744" s="147" t="e">
        <f aca="false">BZ744-CA744</f>
        <v>#VALUE!</v>
      </c>
      <c r="CE744" s="188" t="e">
        <f aca="false">CB744-CC744</f>
        <v>#VALUE!</v>
      </c>
      <c r="CI744" s="22" t="n">
        <f aca="false">$CI$4</f>
        <v>0.2</v>
      </c>
      <c r="CL744" s="23" t="n">
        <f aca="false">CL740</f>
        <v>0.25</v>
      </c>
    </row>
    <row r="745" customFormat="false" ht="13.25" hidden="false" customHeight="true" outlineLevel="0" collapsed="false">
      <c r="A745" s="151" t="s">
        <v>840</v>
      </c>
      <c r="B745" s="152" t="n">
        <v>9.8</v>
      </c>
      <c r="C745" s="152" t="n">
        <v>762.9</v>
      </c>
      <c r="D745" s="153" t="n">
        <v>52</v>
      </c>
      <c r="E745" s="154" t="s">
        <v>93</v>
      </c>
      <c r="F745" s="153" t="n">
        <v>7.5</v>
      </c>
      <c r="G745" s="115" t="n">
        <v>0.25</v>
      </c>
      <c r="H745" s="116" t="n">
        <f aca="false">RANDBETWEEN(80,100)/100</f>
        <v>0.8</v>
      </c>
      <c r="I745" s="117"/>
      <c r="J745" s="118"/>
      <c r="K745" s="119"/>
      <c r="L745" s="118"/>
      <c r="M745" s="179"/>
      <c r="Q745" s="151" t="s">
        <v>840</v>
      </c>
      <c r="R745" s="152" t="n">
        <v>0.9</v>
      </c>
      <c r="S745" s="152" t="n">
        <v>748.6</v>
      </c>
      <c r="T745" s="153" t="n">
        <v>78</v>
      </c>
      <c r="U745" s="154" t="s">
        <v>93</v>
      </c>
      <c r="V745" s="153" t="n">
        <v>2</v>
      </c>
      <c r="W745" s="115" t="n">
        <v>0.9</v>
      </c>
      <c r="X745" s="116" t="n">
        <f aca="false">RANDBETWEEN(80,100)/100</f>
        <v>0.95</v>
      </c>
      <c r="Y745" s="117"/>
      <c r="Z745" s="118"/>
      <c r="AA745" s="119"/>
      <c r="AB745" s="123"/>
      <c r="AC745" s="124"/>
      <c r="AG745" s="186"/>
      <c r="BO745" s="202"/>
      <c r="BT745" s="82"/>
      <c r="BU745" s="158"/>
      <c r="BV745" s="140" t="n">
        <f aca="false">QUOTIENT(BW745,$BW$5)</f>
        <v>184</v>
      </c>
      <c r="BW745" s="17" t="n">
        <v>737</v>
      </c>
      <c r="BX745" s="141"/>
      <c r="BY745" s="191" t="s">
        <v>84</v>
      </c>
      <c r="BZ745" s="160" t="e">
        <f aca="true">INDIRECT( ADDRESS(CELL("строка",BG745)-BW745+BV745,68)) * CL745</f>
        <v>#VALUE!</v>
      </c>
      <c r="CA745" s="161" t="e">
        <f aca="true">INDIRECT( ADDRESS(CELL("строка",BG745)-BW745+BV745,59)) *CI745</f>
        <v>#VALUE!</v>
      </c>
      <c r="CB745" s="162" t="e">
        <f aca="true">INDIRECT( ADDRESS(CELL("строка",BG745)-BW745+BV745,69)) * CL745</f>
        <v>#VALUE!</v>
      </c>
      <c r="CC745" s="163" t="e">
        <f aca="true">INDIRECT( ADDRESS(CELL("строка",BG745)-BW745+BV745,61)) *CI745</f>
        <v>#VALUE!</v>
      </c>
      <c r="CD745" s="164" t="e">
        <f aca="false">BZ745-CA745</f>
        <v>#VALUE!</v>
      </c>
      <c r="CE745" s="189" t="e">
        <f aca="false">CB745-CC745</f>
        <v>#VALUE!</v>
      </c>
      <c r="CI745" s="22" t="n">
        <f aca="false">$CI$5</f>
        <v>0.3</v>
      </c>
      <c r="CL745" s="23" t="n">
        <f aca="false">CL741</f>
        <v>0.25</v>
      </c>
    </row>
    <row r="746" customFormat="false" ht="13.25" hidden="false" customHeight="true" outlineLevel="0" collapsed="false">
      <c r="A746" s="151" t="s">
        <v>841</v>
      </c>
      <c r="B746" s="152" t="n">
        <v>5.6</v>
      </c>
      <c r="C746" s="152" t="n">
        <v>763</v>
      </c>
      <c r="D746" s="153" t="n">
        <v>70</v>
      </c>
      <c r="E746" s="154" t="s">
        <v>101</v>
      </c>
      <c r="F746" s="153" t="n">
        <v>3</v>
      </c>
      <c r="G746" s="115" t="n">
        <v>0.05</v>
      </c>
      <c r="H746" s="116" t="n">
        <f aca="false">RANDBETWEEN(80,100)/100</f>
        <v>0.87</v>
      </c>
      <c r="I746" s="117"/>
      <c r="J746" s="118"/>
      <c r="K746" s="119"/>
      <c r="L746" s="118"/>
      <c r="M746" s="179"/>
      <c r="Q746" s="151" t="s">
        <v>841</v>
      </c>
      <c r="R746" s="152" t="n">
        <v>0.3</v>
      </c>
      <c r="S746" s="152" t="n">
        <v>748.2</v>
      </c>
      <c r="T746" s="153" t="n">
        <v>78</v>
      </c>
      <c r="U746" s="154" t="s">
        <v>93</v>
      </c>
      <c r="V746" s="153" t="n">
        <v>2</v>
      </c>
      <c r="W746" s="115" t="n">
        <v>0.9</v>
      </c>
      <c r="X746" s="116" t="n">
        <f aca="false">RANDBETWEEN(80,100)/100</f>
        <v>0.91</v>
      </c>
      <c r="Y746" s="117"/>
      <c r="Z746" s="118"/>
      <c r="AA746" s="119"/>
      <c r="AB746" s="123"/>
      <c r="AC746" s="124"/>
      <c r="AG746" s="186"/>
      <c r="BO746" s="202"/>
      <c r="BT746" s="82"/>
      <c r="BU746" s="158"/>
      <c r="BV746" s="140" t="n">
        <f aca="false">QUOTIENT(BW746,$BW$5)</f>
        <v>184</v>
      </c>
      <c r="BW746" s="17" t="n">
        <v>738</v>
      </c>
      <c r="BX746" s="141"/>
      <c r="BY746" s="191" t="s">
        <v>58</v>
      </c>
      <c r="BZ746" s="160" t="e">
        <f aca="true">INDIRECT( ADDRESS(CELL("строка",BG746)-BW746+BV746,68)) * CL746</f>
        <v>#VALUE!</v>
      </c>
      <c r="CA746" s="161" t="e">
        <f aca="true">INDIRECT( ADDRESS(CELL("строка",BG746)-BW746+BV746,59)) *CI746</f>
        <v>#VALUE!</v>
      </c>
      <c r="CB746" s="162" t="e">
        <f aca="true">INDIRECT( ADDRESS(CELL("строка",BG746)-BW746+BV746,69)) * CL746</f>
        <v>#VALUE!</v>
      </c>
      <c r="CC746" s="163" t="e">
        <f aca="true">INDIRECT( ADDRESS(CELL("строка",BG746)-BW746+BV746,61)) *CI746</f>
        <v>#VALUE!</v>
      </c>
      <c r="CD746" s="164" t="e">
        <f aca="false">BZ746-CA746</f>
        <v>#VALUE!</v>
      </c>
      <c r="CE746" s="189" t="e">
        <f aca="false">CB746-CC746</f>
        <v>#VALUE!</v>
      </c>
      <c r="CI746" s="22" t="n">
        <f aca="false">$CI$6</f>
        <v>0.4</v>
      </c>
      <c r="CL746" s="23" t="n">
        <f aca="false">CL742</f>
        <v>0.25</v>
      </c>
    </row>
    <row r="747" customFormat="false" ht="13.25" hidden="false" customHeight="true" outlineLevel="0" collapsed="false">
      <c r="A747" s="151" t="s">
        <v>842</v>
      </c>
      <c r="B747" s="152" t="n">
        <v>-0.9</v>
      </c>
      <c r="C747" s="152" t="n">
        <v>762.1</v>
      </c>
      <c r="D747" s="153" t="n">
        <v>100</v>
      </c>
      <c r="E747" s="154" t="s">
        <v>91</v>
      </c>
      <c r="F747" s="153" t="n">
        <v>3</v>
      </c>
      <c r="G747" s="115" t="n">
        <v>0.15</v>
      </c>
      <c r="H747" s="116" t="n">
        <f aca="false">RANDBETWEEN(80,100)/100</f>
        <v>0.8</v>
      </c>
      <c r="I747" s="117"/>
      <c r="J747" s="118"/>
      <c r="K747" s="119"/>
      <c r="L747" s="118"/>
      <c r="M747" s="179"/>
      <c r="Q747" s="151" t="s">
        <v>842</v>
      </c>
      <c r="R747" s="152" t="n">
        <v>0.5</v>
      </c>
      <c r="S747" s="152" t="n">
        <v>747.7</v>
      </c>
      <c r="T747" s="153" t="n">
        <v>76</v>
      </c>
      <c r="U747" s="154" t="s">
        <v>93</v>
      </c>
      <c r="V747" s="153" t="n">
        <v>3</v>
      </c>
      <c r="W747" s="115" t="n">
        <v>0.9</v>
      </c>
      <c r="X747" s="116" t="n">
        <f aca="false">RANDBETWEEN(80,100)/100</f>
        <v>0.93</v>
      </c>
      <c r="Y747" s="117"/>
      <c r="Z747" s="118"/>
      <c r="AA747" s="119"/>
      <c r="AB747" s="123"/>
      <c r="AC747" s="124"/>
      <c r="AG747" s="186"/>
      <c r="BO747" s="202"/>
      <c r="BT747" s="82" t="e">
        <f aca="false">IF(SUM(CD744:CD747) &gt; 0,0,(SUM(CD744:CD747))/(-$BM$10*1000))</f>
        <v>#VALUE!</v>
      </c>
      <c r="BU747" s="158" t="e">
        <f aca="false">IF(SUM(CE744:CE747) &gt; 0,0,(SUM(CE744:CE747))/(-$BM$10*1000))</f>
        <v>#VALUE!</v>
      </c>
      <c r="BV747" s="140" t="n">
        <f aca="false">QUOTIENT(BW747,$BW$5)</f>
        <v>184</v>
      </c>
      <c r="BW747" s="17" t="n">
        <v>739</v>
      </c>
      <c r="BX747" s="141"/>
      <c r="BY747" s="192" t="s">
        <v>75</v>
      </c>
      <c r="BZ747" s="172" t="e">
        <f aca="true">INDIRECT( ADDRESS(CELL("строка",BG747)-BW747+BV747,68)) * CL747</f>
        <v>#VALUE!</v>
      </c>
      <c r="CA747" s="173" t="e">
        <f aca="true">INDIRECT( ADDRESS(CELL("строка",BG747)-BW747+BV747,59)) * CI747</f>
        <v>#VALUE!</v>
      </c>
      <c r="CB747" s="174" t="e">
        <f aca="true">INDIRECT( ADDRESS(CELL("строка",BG747)-BW747+BV747,69)) * CL747</f>
        <v>#VALUE!</v>
      </c>
      <c r="CC747" s="175" t="e">
        <f aca="true">INDIRECT( ADDRESS(CELL("строка",BG747)-BW747+BV747,61)) *CI747</f>
        <v>#VALUE!</v>
      </c>
      <c r="CD747" s="176" t="e">
        <f aca="false">BZ747-CA747</f>
        <v>#VALUE!</v>
      </c>
      <c r="CE747" s="187" t="e">
        <f aca="false">CB747-CC747</f>
        <v>#VALUE!</v>
      </c>
      <c r="CI747" s="178" t="n">
        <f aca="false">$CI$7</f>
        <v>0.1</v>
      </c>
      <c r="CL747" s="23" t="n">
        <f aca="false">CL743</f>
        <v>0.25</v>
      </c>
    </row>
    <row r="748" customFormat="false" ht="13.25" hidden="false" customHeight="true" outlineLevel="0" collapsed="false">
      <c r="A748" s="151" t="s">
        <v>843</v>
      </c>
      <c r="B748" s="152" t="n">
        <v>1.7</v>
      </c>
      <c r="C748" s="152" t="n">
        <v>762.1</v>
      </c>
      <c r="D748" s="153" t="n">
        <v>86</v>
      </c>
      <c r="E748" s="154" t="s">
        <v>93</v>
      </c>
      <c r="F748" s="153" t="n">
        <v>3</v>
      </c>
      <c r="G748" s="115" t="n">
        <v>0.15</v>
      </c>
      <c r="H748" s="116" t="n">
        <f aca="false">RANDBETWEEN(80,100)/100</f>
        <v>0.87</v>
      </c>
      <c r="I748" s="117"/>
      <c r="J748" s="118"/>
      <c r="K748" s="119"/>
      <c r="L748" s="118"/>
      <c r="M748" s="179"/>
      <c r="Q748" s="151" t="s">
        <v>843</v>
      </c>
      <c r="R748" s="152" t="n">
        <v>0.8</v>
      </c>
      <c r="S748" s="152" t="n">
        <v>747.1</v>
      </c>
      <c r="T748" s="153" t="n">
        <v>81</v>
      </c>
      <c r="U748" s="154" t="s">
        <v>93</v>
      </c>
      <c r="V748" s="153" t="n">
        <v>3</v>
      </c>
      <c r="W748" s="115" t="n">
        <v>0.9</v>
      </c>
      <c r="X748" s="116" t="n">
        <f aca="false">RANDBETWEEN(80,100)/100</f>
        <v>0.87</v>
      </c>
      <c r="Y748" s="117"/>
      <c r="Z748" s="118"/>
      <c r="AA748" s="119"/>
      <c r="AB748" s="123"/>
      <c r="AC748" s="124"/>
      <c r="AG748" s="186"/>
      <c r="BO748" s="202"/>
      <c r="BT748" s="82" t="s">
        <v>79</v>
      </c>
      <c r="BU748" s="158"/>
      <c r="BV748" s="140" t="n">
        <f aca="false">QUOTIENT(BW748,$BW$5)</f>
        <v>185</v>
      </c>
      <c r="BW748" s="17" t="n">
        <v>740</v>
      </c>
      <c r="BX748" s="141" t="n">
        <f aca="false">DATE(2023,2,(1-QUOTIENT(BW748,$BW$5)))</f>
        <v>44773</v>
      </c>
      <c r="BY748" s="190" t="s">
        <v>80</v>
      </c>
      <c r="BZ748" s="143" t="e">
        <f aca="true">INDIRECT( ADDRESS(CELL("строка",BG748)-BW748+BV748,68)) * CL748</f>
        <v>#VALUE!</v>
      </c>
      <c r="CA748" s="144" t="e">
        <f aca="true">INDIRECT( ADDRESS(CELL("строка",BG748)-BW748+BV748,59)) *CI748</f>
        <v>#VALUE!</v>
      </c>
      <c r="CB748" s="145" t="e">
        <f aca="true">INDIRECT( ADDRESS(CELL("строка",BG748)-BW748+BV748,69)) * CL748</f>
        <v>#VALUE!</v>
      </c>
      <c r="CC748" s="146" t="e">
        <f aca="true">INDIRECT( ADDRESS(CELL("строка",BG748)-BW748+BV748,61)) *CI748</f>
        <v>#VALUE!</v>
      </c>
      <c r="CD748" s="147" t="e">
        <f aca="false">BZ748-CA748</f>
        <v>#VALUE!</v>
      </c>
      <c r="CE748" s="188" t="e">
        <f aca="false">CB748-CC748</f>
        <v>#VALUE!</v>
      </c>
      <c r="CI748" s="22" t="n">
        <f aca="false">$CI$4</f>
        <v>0.2</v>
      </c>
      <c r="CL748" s="23" t="n">
        <f aca="false">CL744</f>
        <v>0.25</v>
      </c>
    </row>
    <row r="749" customFormat="false" ht="13.25" hidden="false" customHeight="true" outlineLevel="0" collapsed="false">
      <c r="A749" s="151" t="s">
        <v>844</v>
      </c>
      <c r="B749" s="152" t="n">
        <v>4.4</v>
      </c>
      <c r="C749" s="152" t="n">
        <v>761.5</v>
      </c>
      <c r="D749" s="153" t="n">
        <v>74</v>
      </c>
      <c r="E749" s="154" t="s">
        <v>93</v>
      </c>
      <c r="F749" s="153" t="n">
        <v>3</v>
      </c>
      <c r="G749" s="115" t="n">
        <v>0.15</v>
      </c>
      <c r="H749" s="116" t="n">
        <f aca="false">RANDBETWEEN(80,100)/100</f>
        <v>0.97</v>
      </c>
      <c r="I749" s="117"/>
      <c r="J749" s="118"/>
      <c r="K749" s="119"/>
      <c r="L749" s="118"/>
      <c r="M749" s="179"/>
      <c r="Q749" s="151" t="s">
        <v>844</v>
      </c>
      <c r="R749" s="152" t="n">
        <v>1.3</v>
      </c>
      <c r="S749" s="152" t="n">
        <v>746</v>
      </c>
      <c r="T749" s="153" t="n">
        <v>82</v>
      </c>
      <c r="U749" s="154" t="s">
        <v>93</v>
      </c>
      <c r="V749" s="153" t="n">
        <v>3</v>
      </c>
      <c r="W749" s="115" t="n">
        <v>0.9</v>
      </c>
      <c r="X749" s="116" t="n">
        <f aca="false">RANDBETWEEN(80,100)/100</f>
        <v>0.91</v>
      </c>
      <c r="Y749" s="117"/>
      <c r="Z749" s="118"/>
      <c r="AA749" s="119"/>
      <c r="AB749" s="123"/>
      <c r="AC749" s="124"/>
      <c r="AG749" s="186"/>
      <c r="BO749" s="202"/>
      <c r="BT749" s="82"/>
      <c r="BU749" s="158"/>
      <c r="BV749" s="140" t="n">
        <f aca="false">QUOTIENT(BW749,$BW$5)</f>
        <v>185</v>
      </c>
      <c r="BW749" s="17" t="n">
        <v>741</v>
      </c>
      <c r="BX749" s="141"/>
      <c r="BY749" s="191" t="s">
        <v>84</v>
      </c>
      <c r="BZ749" s="160" t="e">
        <f aca="true">INDIRECT( ADDRESS(CELL("строка",BG749)-BW749+BV749,68)) * CL749</f>
        <v>#VALUE!</v>
      </c>
      <c r="CA749" s="161" t="e">
        <f aca="true">INDIRECT( ADDRESS(CELL("строка",BG749)-BW749+BV749,59)) *CI749</f>
        <v>#VALUE!</v>
      </c>
      <c r="CB749" s="162" t="e">
        <f aca="true">INDIRECT( ADDRESS(CELL("строка",BG749)-BW749+BV749,69)) * CL749</f>
        <v>#VALUE!</v>
      </c>
      <c r="CC749" s="163" t="e">
        <f aca="true">INDIRECT( ADDRESS(CELL("строка",BG749)-BW749+BV749,61)) *CI749</f>
        <v>#VALUE!</v>
      </c>
      <c r="CD749" s="164" t="e">
        <f aca="false">BZ749-CA749</f>
        <v>#VALUE!</v>
      </c>
      <c r="CE749" s="189" t="e">
        <f aca="false">CB749-CC749</f>
        <v>#VALUE!</v>
      </c>
      <c r="CI749" s="22" t="n">
        <f aca="false">$CI$5</f>
        <v>0.3</v>
      </c>
      <c r="CL749" s="23" t="n">
        <f aca="false">CL745</f>
        <v>0.25</v>
      </c>
    </row>
    <row r="750" customFormat="false" ht="13.25" hidden="false" customHeight="true" outlineLevel="0" collapsed="false">
      <c r="A750" s="151" t="s">
        <v>845</v>
      </c>
      <c r="B750" s="152" t="n">
        <v>9.6</v>
      </c>
      <c r="C750" s="152" t="n">
        <v>759.5</v>
      </c>
      <c r="D750" s="153" t="n">
        <v>70</v>
      </c>
      <c r="E750" s="154" t="s">
        <v>93</v>
      </c>
      <c r="F750" s="153" t="n">
        <v>6</v>
      </c>
      <c r="G750" s="115" t="n">
        <v>0.75</v>
      </c>
      <c r="H750" s="116" t="n">
        <f aca="false">RANDBETWEEN(80,100)/100</f>
        <v>0.8</v>
      </c>
      <c r="I750" s="117" t="n">
        <v>0.426365740740741</v>
      </c>
      <c r="J750" s="118" t="n">
        <v>0.426365740740741</v>
      </c>
      <c r="K750" s="119" t="n">
        <f aca="false">(J750 * 24) * $B$3 * $F$3 * (1 - 0.7*AVERAGE(G750:G757)) * AVERAGE(H750:H757)</f>
        <v>4581.4960125</v>
      </c>
      <c r="L750" s="118" t="n">
        <f aca="false">IF(AVERAGE(F750:F757)&gt; $J$3, $B$4*$F$4*AVERAGE(F750:F757)/$B$5*24*AVERAGE(H750:H757), $B$4*$F$4*AVERAGE(F750:F757)/$B$5*24*AVERAGE(H750:H757) * 0.2)</f>
        <v>51958.5</v>
      </c>
      <c r="M750" s="179" t="n">
        <f aca="false">K750+L750</f>
        <v>56539.9960125</v>
      </c>
      <c r="Q750" s="151" t="s">
        <v>845</v>
      </c>
      <c r="R750" s="152" t="n">
        <v>2.1</v>
      </c>
      <c r="S750" s="152" t="n">
        <v>744.7</v>
      </c>
      <c r="T750" s="153" t="n">
        <v>79</v>
      </c>
      <c r="U750" s="154" t="s">
        <v>93</v>
      </c>
      <c r="V750" s="153" t="n">
        <v>3</v>
      </c>
      <c r="W750" s="115" t="n">
        <v>0.9</v>
      </c>
      <c r="X750" s="116" t="n">
        <f aca="false">RANDBETWEEN(80,100)/100</f>
        <v>0.8</v>
      </c>
      <c r="Y750" s="117" t="n">
        <v>0.389340277777778</v>
      </c>
      <c r="Z750" s="118" t="n">
        <v>0.389340277777778</v>
      </c>
      <c r="AA750" s="119" t="n">
        <f aca="false">(Z750 * 24) * $B$3 * $F$3 * (1 - 0.7 * AVERAGE(W750:W757)) * AVERAGE(X750:X757)</f>
        <v>4559.240840625</v>
      </c>
      <c r="AB750" s="123" t="n">
        <f aca="false">IF(AVERAGE(V750:V757)&gt; $J$3, $B$4*$F$4*AVERAGE(V750:V757)/$B$5*24*AVERAGE(X750:X757), $B$4*$F$4*AVERAGE(V750:V757)/$B$5*24*AVERAGE(X750:X757) * 0.2)</f>
        <v>2488.8</v>
      </c>
      <c r="AC750" s="124" t="n">
        <f aca="false">AA750+AB750</f>
        <v>7048.040840625</v>
      </c>
      <c r="AG750" s="186"/>
      <c r="BO750" s="202"/>
      <c r="BT750" s="82"/>
      <c r="BU750" s="158"/>
      <c r="BV750" s="140" t="n">
        <f aca="false">QUOTIENT(BW750,$BW$5)</f>
        <v>185</v>
      </c>
      <c r="BW750" s="17" t="n">
        <v>742</v>
      </c>
      <c r="BX750" s="141"/>
      <c r="BY750" s="191" t="s">
        <v>58</v>
      </c>
      <c r="BZ750" s="160" t="e">
        <f aca="true">INDIRECT( ADDRESS(CELL("строка",BG750)-BW750+BV750,68)) * CL750</f>
        <v>#VALUE!</v>
      </c>
      <c r="CA750" s="161" t="e">
        <f aca="true">INDIRECT( ADDRESS(CELL("строка",BG750)-BW750+BV750,59)) *CI750</f>
        <v>#VALUE!</v>
      </c>
      <c r="CB750" s="162" t="e">
        <f aca="true">INDIRECT( ADDRESS(CELL("строка",BG750)-BW750+BV750,69)) * CL750</f>
        <v>#VALUE!</v>
      </c>
      <c r="CC750" s="163" t="e">
        <f aca="true">INDIRECT( ADDRESS(CELL("строка",BG750)-BW750+BV750,61)) *CI750</f>
        <v>#VALUE!</v>
      </c>
      <c r="CD750" s="164" t="e">
        <f aca="false">BZ750-CA750</f>
        <v>#VALUE!</v>
      </c>
      <c r="CE750" s="189" t="e">
        <f aca="false">CB750-CC750</f>
        <v>#VALUE!</v>
      </c>
      <c r="CI750" s="22" t="n">
        <f aca="false">$CI$6</f>
        <v>0.4</v>
      </c>
      <c r="CL750" s="23" t="n">
        <f aca="false">CL746</f>
        <v>0.25</v>
      </c>
    </row>
    <row r="751" customFormat="false" ht="13.25" hidden="false" customHeight="true" outlineLevel="0" collapsed="false">
      <c r="A751" s="151" t="s">
        <v>846</v>
      </c>
      <c r="B751" s="152" t="n">
        <v>12.2</v>
      </c>
      <c r="C751" s="152" t="n">
        <v>756.8</v>
      </c>
      <c r="D751" s="153" t="n">
        <v>68</v>
      </c>
      <c r="E751" s="154" t="s">
        <v>93</v>
      </c>
      <c r="F751" s="153" t="n">
        <v>9</v>
      </c>
      <c r="G751" s="115" t="n">
        <v>0.75</v>
      </c>
      <c r="H751" s="116" t="n">
        <f aca="false">RANDBETWEEN(80,100)/100</f>
        <v>0.94</v>
      </c>
      <c r="I751" s="117"/>
      <c r="J751" s="118"/>
      <c r="K751" s="119"/>
      <c r="L751" s="118"/>
      <c r="M751" s="179"/>
      <c r="Q751" s="151" t="s">
        <v>846</v>
      </c>
      <c r="R751" s="152" t="n">
        <v>2.6</v>
      </c>
      <c r="S751" s="152" t="n">
        <v>742.9</v>
      </c>
      <c r="T751" s="153" t="n">
        <v>81</v>
      </c>
      <c r="U751" s="154" t="s">
        <v>93</v>
      </c>
      <c r="V751" s="153" t="n">
        <v>3</v>
      </c>
      <c r="W751" s="115" t="n">
        <v>0.95</v>
      </c>
      <c r="X751" s="116" t="n">
        <f aca="false">RANDBETWEEN(80,100)/100</f>
        <v>0.95</v>
      </c>
      <c r="Y751" s="117"/>
      <c r="Z751" s="118"/>
      <c r="AA751" s="119"/>
      <c r="AB751" s="123"/>
      <c r="AC751" s="124"/>
      <c r="AG751" s="186"/>
      <c r="BO751" s="202"/>
      <c r="BT751" s="82" t="e">
        <f aca="false">IF(SUM(CD748:CD751) &gt; 0,0,(SUM(CD748:CD751))/(-$BM$10*1000))</f>
        <v>#VALUE!</v>
      </c>
      <c r="BU751" s="158" t="e">
        <f aca="false">IF(SUM(CE748:CE751) &gt; 0,0,(SUM(CE748:CE751))/(-$BM$10*1000))</f>
        <v>#VALUE!</v>
      </c>
      <c r="BV751" s="140" t="n">
        <f aca="false">QUOTIENT(BW751,$BW$5)</f>
        <v>185</v>
      </c>
      <c r="BW751" s="17" t="n">
        <v>743</v>
      </c>
      <c r="BX751" s="141"/>
      <c r="BY751" s="192" t="s">
        <v>75</v>
      </c>
      <c r="BZ751" s="172" t="e">
        <f aca="true">INDIRECT( ADDRESS(CELL("строка",BG751)-BW751+BV751,68)) * CL751</f>
        <v>#VALUE!</v>
      </c>
      <c r="CA751" s="173" t="e">
        <f aca="true">INDIRECT( ADDRESS(CELL("строка",BG751)-BW751+BV751,59)) * CI751</f>
        <v>#VALUE!</v>
      </c>
      <c r="CB751" s="174" t="e">
        <f aca="true">INDIRECT( ADDRESS(CELL("строка",BG751)-BW751+BV751,69)) * CL751</f>
        <v>#VALUE!</v>
      </c>
      <c r="CC751" s="175" t="e">
        <f aca="true">INDIRECT( ADDRESS(CELL("строка",BG751)-BW751+BV751,61)) *CI751</f>
        <v>#VALUE!</v>
      </c>
      <c r="CD751" s="176" t="e">
        <f aca="false">BZ751-CA751</f>
        <v>#VALUE!</v>
      </c>
      <c r="CE751" s="187" t="e">
        <f aca="false">CB751-CC751</f>
        <v>#VALUE!</v>
      </c>
      <c r="CI751" s="178" t="n">
        <f aca="false">$CI$7</f>
        <v>0.1</v>
      </c>
      <c r="CL751" s="23" t="n">
        <f aca="false">CL747</f>
        <v>0.25</v>
      </c>
    </row>
    <row r="752" customFormat="false" ht="13.25" hidden="false" customHeight="true" outlineLevel="0" collapsed="false">
      <c r="A752" s="151" t="s">
        <v>847</v>
      </c>
      <c r="B752" s="152" t="n">
        <v>15.9</v>
      </c>
      <c r="C752" s="152" t="n">
        <v>755</v>
      </c>
      <c r="D752" s="153" t="n">
        <v>58</v>
      </c>
      <c r="E752" s="154" t="s">
        <v>129</v>
      </c>
      <c r="F752" s="153" t="n">
        <v>12</v>
      </c>
      <c r="G752" s="115" t="n">
        <v>0.95</v>
      </c>
      <c r="H752" s="116" t="n">
        <f aca="false">RANDBETWEEN(80,100)/100</f>
        <v>0.99</v>
      </c>
      <c r="I752" s="117"/>
      <c r="J752" s="118"/>
      <c r="K752" s="119"/>
      <c r="L752" s="118"/>
      <c r="M752" s="179"/>
      <c r="Q752" s="151" t="s">
        <v>847</v>
      </c>
      <c r="R752" s="152" t="n">
        <v>2.4</v>
      </c>
      <c r="S752" s="152" t="n">
        <v>741.6</v>
      </c>
      <c r="T752" s="153" t="n">
        <v>79</v>
      </c>
      <c r="U752" s="154" t="s">
        <v>93</v>
      </c>
      <c r="V752" s="153" t="n">
        <v>2</v>
      </c>
      <c r="W752" s="115" t="n">
        <v>0.9</v>
      </c>
      <c r="X752" s="116" t="n">
        <f aca="false">RANDBETWEEN(80,100)/100</f>
        <v>0.92</v>
      </c>
      <c r="Y752" s="117"/>
      <c r="Z752" s="118"/>
      <c r="AA752" s="119"/>
      <c r="AB752" s="123"/>
      <c r="AC752" s="124"/>
      <c r="AG752" s="186"/>
      <c r="BO752" s="202"/>
      <c r="BT752" s="82" t="s">
        <v>79</v>
      </c>
      <c r="BU752" s="158"/>
      <c r="BV752" s="140" t="n">
        <f aca="false">QUOTIENT(BW752,$BW$5)</f>
        <v>186</v>
      </c>
      <c r="BW752" s="17" t="n">
        <v>744</v>
      </c>
      <c r="BX752" s="141" t="n">
        <f aca="false">DATE(2023,2,(1-QUOTIENT(BW752,$BW$5)))</f>
        <v>44772</v>
      </c>
      <c r="BY752" s="190" t="s">
        <v>80</v>
      </c>
      <c r="BZ752" s="143" t="e">
        <f aca="true">INDIRECT( ADDRESS(CELL("строка",BG752)-BW752+BV752,68)) * CL752</f>
        <v>#VALUE!</v>
      </c>
      <c r="CA752" s="144" t="e">
        <f aca="true">INDIRECT( ADDRESS(CELL("строка",BG752)-BW752+BV752,59)) *CI752</f>
        <v>#VALUE!</v>
      </c>
      <c r="CB752" s="145" t="e">
        <f aca="true">INDIRECT( ADDRESS(CELL("строка",BG752)-BW752+BV752,69)) * CL752</f>
        <v>#VALUE!</v>
      </c>
      <c r="CC752" s="146" t="e">
        <f aca="true">INDIRECT( ADDRESS(CELL("строка",BG752)-BW752+BV752,61)) *CI752</f>
        <v>#VALUE!</v>
      </c>
      <c r="CD752" s="147" t="e">
        <f aca="false">BZ752-CA752</f>
        <v>#VALUE!</v>
      </c>
      <c r="CE752" s="188" t="e">
        <f aca="false">CB752-CC752</f>
        <v>#VALUE!</v>
      </c>
      <c r="CI752" s="22" t="n">
        <f aca="false">$CI$4</f>
        <v>0.2</v>
      </c>
      <c r="CL752" s="23" t="n">
        <f aca="false">CL748</f>
        <v>0.25</v>
      </c>
    </row>
    <row r="753" customFormat="false" ht="13.25" hidden="false" customHeight="true" outlineLevel="0" collapsed="false">
      <c r="A753" s="151" t="s">
        <v>848</v>
      </c>
      <c r="B753" s="152" t="n">
        <v>15.8</v>
      </c>
      <c r="C753" s="152" t="n">
        <v>755.8</v>
      </c>
      <c r="D753" s="153" t="n">
        <v>70</v>
      </c>
      <c r="E753" s="154" t="s">
        <v>129</v>
      </c>
      <c r="F753" s="153" t="n">
        <v>10.5</v>
      </c>
      <c r="G753" s="115" t="n">
        <v>0.75</v>
      </c>
      <c r="H753" s="116" t="n">
        <f aca="false">RANDBETWEEN(80,100)/100</f>
        <v>0.9</v>
      </c>
      <c r="I753" s="117"/>
      <c r="J753" s="118"/>
      <c r="K753" s="119"/>
      <c r="L753" s="118"/>
      <c r="M753" s="179"/>
      <c r="Q753" s="151" t="s">
        <v>848</v>
      </c>
      <c r="R753" s="152" t="n">
        <v>1.8</v>
      </c>
      <c r="S753" s="152" t="n">
        <v>740</v>
      </c>
      <c r="T753" s="153" t="n">
        <v>80</v>
      </c>
      <c r="U753" s="154" t="s">
        <v>93</v>
      </c>
      <c r="V753" s="153" t="n">
        <v>2</v>
      </c>
      <c r="W753" s="115" t="n">
        <v>0.9</v>
      </c>
      <c r="X753" s="116" t="n">
        <f aca="false">RANDBETWEEN(80,100)/100</f>
        <v>0.97</v>
      </c>
      <c r="Y753" s="117"/>
      <c r="Z753" s="118"/>
      <c r="AA753" s="119"/>
      <c r="AB753" s="123"/>
      <c r="AC753" s="124"/>
      <c r="AG753" s="186"/>
      <c r="BO753" s="202"/>
      <c r="BT753" s="82"/>
      <c r="BU753" s="158"/>
      <c r="BV753" s="140" t="n">
        <f aca="false">QUOTIENT(BW753,$BW$5)</f>
        <v>186</v>
      </c>
      <c r="BW753" s="17" t="n">
        <v>745</v>
      </c>
      <c r="BX753" s="141"/>
      <c r="BY753" s="191" t="s">
        <v>84</v>
      </c>
      <c r="BZ753" s="160" t="e">
        <f aca="true">INDIRECT( ADDRESS(CELL("строка",BG753)-BW753+BV753,68)) * CL753</f>
        <v>#VALUE!</v>
      </c>
      <c r="CA753" s="161" t="e">
        <f aca="true">INDIRECT( ADDRESS(CELL("строка",BG753)-BW753+BV753,59)) *CI753</f>
        <v>#VALUE!</v>
      </c>
      <c r="CB753" s="162" t="e">
        <f aca="true">INDIRECT( ADDRESS(CELL("строка",BG753)-BW753+BV753,69)) * CL753</f>
        <v>#VALUE!</v>
      </c>
      <c r="CC753" s="163" t="e">
        <f aca="true">INDIRECT( ADDRESS(CELL("строка",BG753)-BW753+BV753,61)) *CI753</f>
        <v>#VALUE!</v>
      </c>
      <c r="CD753" s="164" t="e">
        <f aca="false">BZ753-CA753</f>
        <v>#VALUE!</v>
      </c>
      <c r="CE753" s="189" t="e">
        <f aca="false">CB753-CC753</f>
        <v>#VALUE!</v>
      </c>
      <c r="CI753" s="22" t="n">
        <f aca="false">$CI$5</f>
        <v>0.3</v>
      </c>
      <c r="CL753" s="23" t="n">
        <f aca="false">CL749</f>
        <v>0.25</v>
      </c>
    </row>
    <row r="754" customFormat="false" ht="13.25" hidden="false" customHeight="true" outlineLevel="0" collapsed="false">
      <c r="A754" s="151" t="s">
        <v>849</v>
      </c>
      <c r="B754" s="152" t="n">
        <v>12.7</v>
      </c>
      <c r="C754" s="152" t="n">
        <v>756.7</v>
      </c>
      <c r="D754" s="153" t="n">
        <v>91</v>
      </c>
      <c r="E754" s="154" t="s">
        <v>101</v>
      </c>
      <c r="F754" s="153" t="n">
        <v>9</v>
      </c>
      <c r="G754" s="115" t="n">
        <v>0.9</v>
      </c>
      <c r="H754" s="116" t="n">
        <f aca="false">RANDBETWEEN(80,100)/100</f>
        <v>0.89</v>
      </c>
      <c r="I754" s="117"/>
      <c r="J754" s="118"/>
      <c r="K754" s="119"/>
      <c r="L754" s="118"/>
      <c r="M754" s="179"/>
      <c r="Q754" s="151" t="s">
        <v>849</v>
      </c>
      <c r="R754" s="152" t="n">
        <v>-0.2</v>
      </c>
      <c r="S754" s="152" t="n">
        <v>736.9</v>
      </c>
      <c r="T754" s="153" t="n">
        <v>91</v>
      </c>
      <c r="U754" s="154" t="s">
        <v>93</v>
      </c>
      <c r="V754" s="153" t="n">
        <v>2</v>
      </c>
      <c r="W754" s="115" t="n">
        <v>0.9</v>
      </c>
      <c r="X754" s="116" t="n">
        <f aca="false">RANDBETWEEN(80,100)/100</f>
        <v>1</v>
      </c>
      <c r="Y754" s="117"/>
      <c r="Z754" s="118"/>
      <c r="AA754" s="119"/>
      <c r="AB754" s="123"/>
      <c r="AC754" s="124"/>
      <c r="AG754" s="186"/>
      <c r="BO754" s="202"/>
      <c r="BT754" s="82"/>
      <c r="BU754" s="158"/>
      <c r="BV754" s="140" t="n">
        <f aca="false">QUOTIENT(BW754,$BW$5)</f>
        <v>186</v>
      </c>
      <c r="BW754" s="17" t="n">
        <v>746</v>
      </c>
      <c r="BX754" s="141"/>
      <c r="BY754" s="191" t="s">
        <v>58</v>
      </c>
      <c r="BZ754" s="160" t="e">
        <f aca="true">INDIRECT( ADDRESS(CELL("строка",BG754)-BW754+BV754,68)) * CL754</f>
        <v>#VALUE!</v>
      </c>
      <c r="CA754" s="161" t="e">
        <f aca="true">INDIRECT( ADDRESS(CELL("строка",BG754)-BW754+BV754,59)) *CI754</f>
        <v>#VALUE!</v>
      </c>
      <c r="CB754" s="162" t="e">
        <f aca="true">INDIRECT( ADDRESS(CELL("строка",BG754)-BW754+BV754,69)) * CL754</f>
        <v>#VALUE!</v>
      </c>
      <c r="CC754" s="163" t="e">
        <f aca="true">INDIRECT( ADDRESS(CELL("строка",BG754)-BW754+BV754,61)) *CI754</f>
        <v>#VALUE!</v>
      </c>
      <c r="CD754" s="164" t="e">
        <f aca="false">BZ754-CA754</f>
        <v>#VALUE!</v>
      </c>
      <c r="CE754" s="189" t="e">
        <f aca="false">CB754-CC754</f>
        <v>#VALUE!</v>
      </c>
      <c r="CI754" s="22" t="n">
        <f aca="false">$CI$6</f>
        <v>0.4</v>
      </c>
      <c r="CL754" s="23" t="n">
        <f aca="false">CL750</f>
        <v>0.25</v>
      </c>
    </row>
    <row r="755" customFormat="false" ht="13.25" hidden="false" customHeight="true" outlineLevel="0" collapsed="false">
      <c r="A755" s="151" t="s">
        <v>850</v>
      </c>
      <c r="B755" s="152" t="n">
        <v>12.2</v>
      </c>
      <c r="C755" s="152" t="n">
        <v>757.1</v>
      </c>
      <c r="D755" s="153" t="n">
        <v>100</v>
      </c>
      <c r="E755" s="154" t="s">
        <v>101</v>
      </c>
      <c r="F755" s="153" t="n">
        <v>9</v>
      </c>
      <c r="G755" s="115" t="n">
        <v>0.9</v>
      </c>
      <c r="H755" s="116" t="n">
        <f aca="false">RANDBETWEEN(80,100)/100</f>
        <v>0.99</v>
      </c>
      <c r="I755" s="117"/>
      <c r="J755" s="118"/>
      <c r="K755" s="119"/>
      <c r="L755" s="118"/>
      <c r="M755" s="179"/>
      <c r="Q755" s="151" t="s">
        <v>850</v>
      </c>
      <c r="R755" s="152" t="n">
        <v>-1.3</v>
      </c>
      <c r="S755" s="152" t="n">
        <v>735.7</v>
      </c>
      <c r="T755" s="153" t="n">
        <v>96</v>
      </c>
      <c r="U755" s="154" t="s">
        <v>129</v>
      </c>
      <c r="V755" s="153" t="n">
        <v>1</v>
      </c>
      <c r="W755" s="115" t="n">
        <v>0.9</v>
      </c>
      <c r="X755" s="116" t="n">
        <f aca="false">RANDBETWEEN(80,100)/100</f>
        <v>0.91</v>
      </c>
      <c r="Y755" s="117"/>
      <c r="Z755" s="118"/>
      <c r="AA755" s="119"/>
      <c r="AB755" s="123"/>
      <c r="AC755" s="124"/>
      <c r="AG755" s="186"/>
      <c r="BO755" s="202"/>
      <c r="BT755" s="82" t="e">
        <f aca="false">IF(SUM(CD752:CD755) &gt; 0,0,(SUM(CD752:CD755))/(-$BM$10*1000))</f>
        <v>#VALUE!</v>
      </c>
      <c r="BU755" s="158" t="e">
        <f aca="false">IF(SUM(CE752:CE755) &gt; 0,0,(SUM(CE752:CE755))/(-$BM$10*1000))</f>
        <v>#VALUE!</v>
      </c>
      <c r="BV755" s="140" t="n">
        <f aca="false">QUOTIENT(BW755,$BW$5)</f>
        <v>186</v>
      </c>
      <c r="BW755" s="17" t="n">
        <v>747</v>
      </c>
      <c r="BX755" s="141"/>
      <c r="BY755" s="192" t="s">
        <v>75</v>
      </c>
      <c r="BZ755" s="172" t="e">
        <f aca="true">INDIRECT( ADDRESS(CELL("строка",BG755)-BW755+BV755,68)) * CL755</f>
        <v>#VALUE!</v>
      </c>
      <c r="CA755" s="173" t="e">
        <f aca="true">INDIRECT( ADDRESS(CELL("строка",BG755)-BW755+BV755,59)) * CI755</f>
        <v>#VALUE!</v>
      </c>
      <c r="CB755" s="174" t="e">
        <f aca="true">INDIRECT( ADDRESS(CELL("строка",BG755)-BW755+BV755,69)) * CL755</f>
        <v>#VALUE!</v>
      </c>
      <c r="CC755" s="175" t="e">
        <f aca="true">INDIRECT( ADDRESS(CELL("строка",BG755)-BW755+BV755,61)) *CI755</f>
        <v>#VALUE!</v>
      </c>
      <c r="CD755" s="176" t="e">
        <f aca="false">BZ755-CA755</f>
        <v>#VALUE!</v>
      </c>
      <c r="CE755" s="187" t="e">
        <f aca="false">CB755-CC755</f>
        <v>#VALUE!</v>
      </c>
      <c r="CI755" s="178" t="n">
        <f aca="false">$CI$7</f>
        <v>0.1</v>
      </c>
      <c r="CL755" s="23" t="n">
        <f aca="false">CL751</f>
        <v>0.25</v>
      </c>
    </row>
    <row r="756" customFormat="false" ht="13.25" hidden="false" customHeight="true" outlineLevel="0" collapsed="false">
      <c r="A756" s="151" t="s">
        <v>851</v>
      </c>
      <c r="B756" s="152" t="n">
        <v>12</v>
      </c>
      <c r="C756" s="152" t="n">
        <v>758.1</v>
      </c>
      <c r="D756" s="153" t="n">
        <v>100</v>
      </c>
      <c r="E756" s="154" t="s">
        <v>101</v>
      </c>
      <c r="F756" s="153" t="n">
        <v>7.5</v>
      </c>
      <c r="G756" s="115" t="n">
        <v>0.9</v>
      </c>
      <c r="H756" s="116" t="n">
        <f aca="false">RANDBETWEEN(80,100)/100</f>
        <v>0.98</v>
      </c>
      <c r="I756" s="117"/>
      <c r="J756" s="118"/>
      <c r="K756" s="119"/>
      <c r="L756" s="118"/>
      <c r="M756" s="179"/>
      <c r="Q756" s="151" t="s">
        <v>851</v>
      </c>
      <c r="R756" s="152" t="n">
        <v>0.8</v>
      </c>
      <c r="S756" s="152" t="n">
        <v>735.7</v>
      </c>
      <c r="T756" s="153" t="n">
        <v>63</v>
      </c>
      <c r="U756" s="154" t="s">
        <v>129</v>
      </c>
      <c r="V756" s="153" t="n">
        <v>2</v>
      </c>
      <c r="W756" s="115" t="n">
        <v>0.9</v>
      </c>
      <c r="X756" s="116" t="n">
        <f aca="false">RANDBETWEEN(80,100)/100</f>
        <v>0.92</v>
      </c>
      <c r="Y756" s="117"/>
      <c r="Z756" s="118"/>
      <c r="AA756" s="119"/>
      <c r="AB756" s="123"/>
      <c r="AC756" s="124"/>
      <c r="AG756" s="186"/>
      <c r="BO756" s="202"/>
      <c r="BT756" s="82" t="s">
        <v>79</v>
      </c>
      <c r="BU756" s="158"/>
      <c r="BV756" s="140" t="n">
        <f aca="false">QUOTIENT(BW756,$BW$5)</f>
        <v>187</v>
      </c>
      <c r="BW756" s="17" t="n">
        <v>748</v>
      </c>
      <c r="BX756" s="141" t="n">
        <f aca="false">DATE(2023,2,(1-QUOTIENT(BW756,$BW$5)))</f>
        <v>44771</v>
      </c>
      <c r="BY756" s="190" t="s">
        <v>80</v>
      </c>
      <c r="BZ756" s="143" t="e">
        <f aca="true">INDIRECT( ADDRESS(CELL("строка",BG756)-BW756+BV756,68)) * CL756</f>
        <v>#VALUE!</v>
      </c>
      <c r="CA756" s="144" t="e">
        <f aca="true">INDIRECT( ADDRESS(CELL("строка",BG756)-BW756+BV756,59)) *CI756</f>
        <v>#VALUE!</v>
      </c>
      <c r="CB756" s="145" t="e">
        <f aca="true">INDIRECT( ADDRESS(CELL("строка",BG756)-BW756+BV756,69)) * CL756</f>
        <v>#VALUE!</v>
      </c>
      <c r="CC756" s="146" t="e">
        <f aca="true">INDIRECT( ADDRESS(CELL("строка",BG756)-BW756+BV756,61)) *CI756</f>
        <v>#VALUE!</v>
      </c>
      <c r="CD756" s="147" t="e">
        <f aca="false">BZ756-CA756</f>
        <v>#VALUE!</v>
      </c>
      <c r="CE756" s="188" t="e">
        <f aca="false">CB756-CC756</f>
        <v>#VALUE!</v>
      </c>
      <c r="CI756" s="22" t="n">
        <f aca="false">$CI$4</f>
        <v>0.2</v>
      </c>
      <c r="CL756" s="23" t="n">
        <f aca="false">CL752</f>
        <v>0.25</v>
      </c>
    </row>
    <row r="757" customFormat="false" ht="13.25" hidden="false" customHeight="true" outlineLevel="0" collapsed="false">
      <c r="A757" s="151" t="s">
        <v>852</v>
      </c>
      <c r="B757" s="152" t="n">
        <v>12</v>
      </c>
      <c r="C757" s="152" t="n">
        <v>759.3</v>
      </c>
      <c r="D757" s="153" t="n">
        <v>100</v>
      </c>
      <c r="E757" s="154" t="s">
        <v>101</v>
      </c>
      <c r="F757" s="153" t="n">
        <v>7.5</v>
      </c>
      <c r="G757" s="115" t="n">
        <v>0.9</v>
      </c>
      <c r="H757" s="116" t="n">
        <f aca="false">RANDBETWEEN(80,100)/100</f>
        <v>0.88</v>
      </c>
      <c r="I757" s="117"/>
      <c r="J757" s="118"/>
      <c r="K757" s="119"/>
      <c r="L757" s="118"/>
      <c r="M757" s="179"/>
      <c r="Q757" s="151" t="s">
        <v>852</v>
      </c>
      <c r="R757" s="152" t="n">
        <v>0.5</v>
      </c>
      <c r="S757" s="152" t="n">
        <v>736.2</v>
      </c>
      <c r="T757" s="153" t="n">
        <v>69</v>
      </c>
      <c r="U757" s="154" t="s">
        <v>129</v>
      </c>
      <c r="V757" s="153" t="n">
        <v>2</v>
      </c>
      <c r="W757" s="115" t="n">
        <v>0</v>
      </c>
      <c r="X757" s="116" t="n">
        <f aca="false">RANDBETWEEN(80,100)/100</f>
        <v>0.85</v>
      </c>
      <c r="Y757" s="117"/>
      <c r="Z757" s="118"/>
      <c r="AA757" s="119"/>
      <c r="AB757" s="123"/>
      <c r="AC757" s="124"/>
      <c r="AG757" s="186"/>
      <c r="BO757" s="202"/>
      <c r="BT757" s="82"/>
      <c r="BU757" s="158"/>
      <c r="BV757" s="140" t="n">
        <f aca="false">QUOTIENT(BW757,$BW$5)</f>
        <v>187</v>
      </c>
      <c r="BW757" s="17" t="n">
        <v>749</v>
      </c>
      <c r="BX757" s="141"/>
      <c r="BY757" s="191" t="s">
        <v>84</v>
      </c>
      <c r="BZ757" s="160" t="e">
        <f aca="true">INDIRECT( ADDRESS(CELL("строка",BG757)-BW757+BV757,68)) * CL757</f>
        <v>#VALUE!</v>
      </c>
      <c r="CA757" s="161" t="e">
        <f aca="true">INDIRECT( ADDRESS(CELL("строка",BG757)-BW757+BV757,59)) *CI757</f>
        <v>#VALUE!</v>
      </c>
      <c r="CB757" s="162" t="e">
        <f aca="true">INDIRECT( ADDRESS(CELL("строка",BG757)-BW757+BV757,69)) * CL757</f>
        <v>#VALUE!</v>
      </c>
      <c r="CC757" s="163" t="e">
        <f aca="true">INDIRECT( ADDRESS(CELL("строка",BG757)-BW757+BV757,61)) *CI757</f>
        <v>#VALUE!</v>
      </c>
      <c r="CD757" s="164" t="e">
        <f aca="false">BZ757-CA757</f>
        <v>#VALUE!</v>
      </c>
      <c r="CE757" s="189" t="e">
        <f aca="false">CB757-CC757</f>
        <v>#VALUE!</v>
      </c>
      <c r="CI757" s="22" t="n">
        <f aca="false">$CI$5</f>
        <v>0.3</v>
      </c>
      <c r="CL757" s="23" t="n">
        <f aca="false">CL753</f>
        <v>0.25</v>
      </c>
    </row>
    <row r="758" customFormat="false" ht="13.25" hidden="false" customHeight="true" outlineLevel="0" collapsed="false">
      <c r="A758" s="151" t="s">
        <v>853</v>
      </c>
      <c r="B758" s="152" t="n">
        <v>12.9</v>
      </c>
      <c r="C758" s="152" t="n">
        <v>760</v>
      </c>
      <c r="D758" s="153" t="n">
        <v>83</v>
      </c>
      <c r="E758" s="154" t="s">
        <v>101</v>
      </c>
      <c r="F758" s="153" t="n">
        <v>7.5</v>
      </c>
      <c r="G758" s="115" t="n">
        <v>0.9</v>
      </c>
      <c r="H758" s="116" t="n">
        <f aca="false">RANDBETWEEN(80,100)/100</f>
        <v>0.83</v>
      </c>
      <c r="I758" s="117" t="n">
        <v>0.428344907407407</v>
      </c>
      <c r="J758" s="118" t="n">
        <v>0.428344907407407</v>
      </c>
      <c r="K758" s="119" t="n">
        <f aca="false">(J758 * 24) * $B$3 * $F$3 * (1 - 0.7*AVERAGE(G758:G765)) * AVERAGE(H758:H765)</f>
        <v>6288.638671875</v>
      </c>
      <c r="L758" s="118" t="n">
        <f aca="false">IF(AVERAGE(F758:F765)&gt; $J$3, $B$4*$F$4*AVERAGE(F758:F765)/$B$5*24*AVERAGE(H758:H765), $B$4*$F$4*AVERAGE(F758:F765)/$B$5*24*AVERAGE(H758:H765) * 0.2)</f>
        <v>31537.5</v>
      </c>
      <c r="M758" s="179" t="n">
        <f aca="false">K758+L758</f>
        <v>37826.138671875</v>
      </c>
      <c r="Q758" s="151" t="s">
        <v>853</v>
      </c>
      <c r="R758" s="152" t="n">
        <v>1.6</v>
      </c>
      <c r="S758" s="152" t="n">
        <v>736.4</v>
      </c>
      <c r="T758" s="153" t="n">
        <v>75</v>
      </c>
      <c r="U758" s="154" t="s">
        <v>93</v>
      </c>
      <c r="V758" s="153" t="n">
        <v>2</v>
      </c>
      <c r="W758" s="182" t="s">
        <v>110</v>
      </c>
      <c r="X758" s="116" t="n">
        <f aca="false">RANDBETWEEN(80,100)/100</f>
        <v>0.82</v>
      </c>
      <c r="Y758" s="117" t="n">
        <v>0.392326388888889</v>
      </c>
      <c r="Z758" s="118" t="n">
        <v>0.392326388888889</v>
      </c>
      <c r="AA758" s="119" t="n">
        <f aca="false">(Z758 * 24) * $B$3 * $F$3 * (1 - 0.7 * AVERAGE(W758:W765)) * AVERAGE(X758:X765)</f>
        <v>4158.52633125</v>
      </c>
      <c r="AB758" s="123" t="n">
        <f aca="false">IF(AVERAGE(V758:V765)&gt; $J$3, $B$4*$F$4*AVERAGE(V758:V765)/$B$5*24*AVERAGE(X758:X765), $B$4*$F$4*AVERAGE(V758:V765)/$B$5*24*AVERAGE(X758:X765) * 0.2)</f>
        <v>2181</v>
      </c>
      <c r="AC758" s="124" t="n">
        <f aca="false">AA758+AB758</f>
        <v>6339.52633125</v>
      </c>
      <c r="AG758" s="186"/>
      <c r="BO758" s="202"/>
      <c r="BT758" s="82"/>
      <c r="BU758" s="158"/>
      <c r="BV758" s="140" t="n">
        <f aca="false">QUOTIENT(BW758,$BW$5)</f>
        <v>187</v>
      </c>
      <c r="BW758" s="17" t="n">
        <v>750</v>
      </c>
      <c r="BX758" s="141"/>
      <c r="BY758" s="191" t="s">
        <v>58</v>
      </c>
      <c r="BZ758" s="160" t="e">
        <f aca="true">INDIRECT( ADDRESS(CELL("строка",BG758)-BW758+BV758,68)) * CL758</f>
        <v>#VALUE!</v>
      </c>
      <c r="CA758" s="161" t="e">
        <f aca="true">INDIRECT( ADDRESS(CELL("строка",BG758)-BW758+BV758,59)) *CI758</f>
        <v>#VALUE!</v>
      </c>
      <c r="CB758" s="162" t="e">
        <f aca="true">INDIRECT( ADDRESS(CELL("строка",BG758)-BW758+BV758,69)) * CL758</f>
        <v>#VALUE!</v>
      </c>
      <c r="CC758" s="163" t="e">
        <f aca="true">INDIRECT( ADDRESS(CELL("строка",BG758)-BW758+BV758,61)) *CI758</f>
        <v>#VALUE!</v>
      </c>
      <c r="CD758" s="164" t="e">
        <f aca="false">BZ758-CA758</f>
        <v>#VALUE!</v>
      </c>
      <c r="CE758" s="189" t="e">
        <f aca="false">CB758-CC758</f>
        <v>#VALUE!</v>
      </c>
      <c r="CI758" s="22" t="n">
        <f aca="false">$CI$6</f>
        <v>0.4</v>
      </c>
      <c r="CL758" s="23" t="n">
        <f aca="false">CL754</f>
        <v>0.25</v>
      </c>
    </row>
    <row r="759" customFormat="false" ht="13.25" hidden="false" customHeight="true" outlineLevel="0" collapsed="false">
      <c r="A759" s="151" t="s">
        <v>854</v>
      </c>
      <c r="B759" s="152" t="n">
        <v>12.9</v>
      </c>
      <c r="C759" s="152" t="n">
        <v>760.6</v>
      </c>
      <c r="D759" s="153" t="n">
        <v>82</v>
      </c>
      <c r="E759" s="154" t="s">
        <v>101</v>
      </c>
      <c r="F759" s="153" t="n">
        <v>6</v>
      </c>
      <c r="G759" s="115" t="n">
        <v>0.9</v>
      </c>
      <c r="H759" s="116" t="n">
        <f aca="false">RANDBETWEEN(80,100)/100</f>
        <v>0.92</v>
      </c>
      <c r="I759" s="117"/>
      <c r="J759" s="118"/>
      <c r="K759" s="119"/>
      <c r="L759" s="118"/>
      <c r="M759" s="179"/>
      <c r="Q759" s="151" t="s">
        <v>854</v>
      </c>
      <c r="R759" s="152" t="n">
        <v>1</v>
      </c>
      <c r="S759" s="152" t="n">
        <v>735.7</v>
      </c>
      <c r="T759" s="153" t="n">
        <v>92</v>
      </c>
      <c r="U759" s="154" t="s">
        <v>93</v>
      </c>
      <c r="V759" s="153" t="n">
        <v>2</v>
      </c>
      <c r="W759" s="115" t="n">
        <v>0.9</v>
      </c>
      <c r="X759" s="116" t="n">
        <f aca="false">RANDBETWEEN(80,100)/100</f>
        <v>0.98</v>
      </c>
      <c r="Y759" s="117"/>
      <c r="Z759" s="118"/>
      <c r="AA759" s="119"/>
      <c r="AB759" s="123"/>
      <c r="AC759" s="124"/>
      <c r="AG759" s="186"/>
      <c r="BO759" s="202"/>
      <c r="BT759" s="82" t="e">
        <f aca="false">IF(SUM(CD756:CD759) &gt; 0,0,(SUM(CD756:CD759))/(-$BM$10*1000))</f>
        <v>#VALUE!</v>
      </c>
      <c r="BU759" s="158" t="e">
        <f aca="false">IF(SUM(CE756:CE759) &gt; 0,0,(SUM(CE756:CE759))/(-$BM$10*1000))</f>
        <v>#VALUE!</v>
      </c>
      <c r="BV759" s="140" t="n">
        <f aca="false">QUOTIENT(BW759,$BW$5)</f>
        <v>187</v>
      </c>
      <c r="BW759" s="17" t="n">
        <v>751</v>
      </c>
      <c r="BX759" s="141"/>
      <c r="BY759" s="192" t="s">
        <v>75</v>
      </c>
      <c r="BZ759" s="172" t="e">
        <f aca="true">INDIRECT( ADDRESS(CELL("строка",BG759)-BW759+BV759,68)) * CL759</f>
        <v>#VALUE!</v>
      </c>
      <c r="CA759" s="173" t="e">
        <f aca="true">INDIRECT( ADDRESS(CELL("строка",BG759)-BW759+BV759,59)) * CI759</f>
        <v>#VALUE!</v>
      </c>
      <c r="CB759" s="174" t="e">
        <f aca="true">INDIRECT( ADDRESS(CELL("строка",BG759)-BW759+BV759,69)) * CL759</f>
        <v>#VALUE!</v>
      </c>
      <c r="CC759" s="175" t="e">
        <f aca="true">INDIRECT( ADDRESS(CELL("строка",BG759)-BW759+BV759,61)) *CI759</f>
        <v>#VALUE!</v>
      </c>
      <c r="CD759" s="176" t="e">
        <f aca="false">BZ759-CA759</f>
        <v>#VALUE!</v>
      </c>
      <c r="CE759" s="187" t="e">
        <f aca="false">CB759-CC759</f>
        <v>#VALUE!</v>
      </c>
      <c r="CI759" s="178" t="n">
        <f aca="false">$CI$7</f>
        <v>0.1</v>
      </c>
      <c r="CL759" s="23" t="n">
        <f aca="false">CL755</f>
        <v>0.25</v>
      </c>
    </row>
    <row r="760" customFormat="false" ht="13.25" hidden="false" customHeight="true" outlineLevel="0" collapsed="false">
      <c r="A760" s="151" t="s">
        <v>855</v>
      </c>
      <c r="B760" s="152" t="n">
        <v>17</v>
      </c>
      <c r="C760" s="152" t="n">
        <v>760.2</v>
      </c>
      <c r="D760" s="153" t="n">
        <v>54</v>
      </c>
      <c r="E760" s="154" t="s">
        <v>101</v>
      </c>
      <c r="F760" s="153" t="n">
        <v>10.5</v>
      </c>
      <c r="G760" s="115" t="n">
        <v>0.9</v>
      </c>
      <c r="H760" s="116" t="n">
        <f aca="false">RANDBETWEEN(80,100)/100</f>
        <v>1</v>
      </c>
      <c r="I760" s="117"/>
      <c r="J760" s="118"/>
      <c r="K760" s="119"/>
      <c r="L760" s="118"/>
      <c r="M760" s="179"/>
      <c r="Q760" s="151" t="s">
        <v>855</v>
      </c>
      <c r="R760" s="152" t="n">
        <v>6.2</v>
      </c>
      <c r="S760" s="152" t="n">
        <v>734.8</v>
      </c>
      <c r="T760" s="153" t="n">
        <v>67</v>
      </c>
      <c r="U760" s="154" t="s">
        <v>129</v>
      </c>
      <c r="V760" s="153" t="n">
        <v>2</v>
      </c>
      <c r="W760" s="115" t="n">
        <v>0.75</v>
      </c>
      <c r="X760" s="116" t="n">
        <f aca="false">RANDBETWEEN(80,100)/100</f>
        <v>0.95</v>
      </c>
      <c r="Y760" s="117"/>
      <c r="Z760" s="118"/>
      <c r="AA760" s="119"/>
      <c r="AB760" s="123"/>
      <c r="AC760" s="124"/>
      <c r="AG760" s="186"/>
      <c r="BO760" s="202"/>
      <c r="BT760" s="82" t="s">
        <v>79</v>
      </c>
      <c r="BU760" s="158"/>
      <c r="BV760" s="140" t="n">
        <f aca="false">QUOTIENT(BW760,$BW$5)</f>
        <v>188</v>
      </c>
      <c r="BW760" s="17" t="n">
        <v>752</v>
      </c>
      <c r="BX760" s="141" t="n">
        <f aca="false">DATE(2023,2,(1-QUOTIENT(BW760,$BW$5)))</f>
        <v>44770</v>
      </c>
      <c r="BY760" s="190" t="s">
        <v>80</v>
      </c>
      <c r="BZ760" s="143" t="e">
        <f aca="true">INDIRECT( ADDRESS(CELL("строка",BG760)-BW760+BV760,68)) * CL760</f>
        <v>#VALUE!</v>
      </c>
      <c r="CA760" s="144" t="e">
        <f aca="true">INDIRECT( ADDRESS(CELL("строка",BG760)-BW760+BV760,59)) *CI760</f>
        <v>#VALUE!</v>
      </c>
      <c r="CB760" s="145" t="e">
        <f aca="true">INDIRECT( ADDRESS(CELL("строка",BG760)-BW760+BV760,69)) * CL760</f>
        <v>#VALUE!</v>
      </c>
      <c r="CC760" s="146" t="e">
        <f aca="true">INDIRECT( ADDRESS(CELL("строка",BG760)-BW760+BV760,61)) *CI760</f>
        <v>#VALUE!</v>
      </c>
      <c r="CD760" s="147" t="e">
        <f aca="false">BZ760-CA760</f>
        <v>#VALUE!</v>
      </c>
      <c r="CE760" s="188" t="e">
        <f aca="false">CB760-CC760</f>
        <v>#VALUE!</v>
      </c>
      <c r="CI760" s="22" t="n">
        <f aca="false">$CI$4</f>
        <v>0.2</v>
      </c>
      <c r="CL760" s="23" t="n">
        <f aca="false">CL756</f>
        <v>0.25</v>
      </c>
    </row>
    <row r="761" customFormat="false" ht="13.25" hidden="false" customHeight="true" outlineLevel="0" collapsed="false">
      <c r="A761" s="151" t="s">
        <v>856</v>
      </c>
      <c r="B761" s="152" t="n">
        <v>17.7</v>
      </c>
      <c r="C761" s="152" t="n">
        <v>760.9</v>
      </c>
      <c r="D761" s="153" t="n">
        <v>55</v>
      </c>
      <c r="E761" s="154" t="s">
        <v>101</v>
      </c>
      <c r="F761" s="153" t="n">
        <v>12</v>
      </c>
      <c r="G761" s="115" t="n">
        <v>0.75</v>
      </c>
      <c r="H761" s="116" t="n">
        <f aca="false">RANDBETWEEN(80,100)/100</f>
        <v>0.83</v>
      </c>
      <c r="I761" s="117"/>
      <c r="J761" s="118"/>
      <c r="K761" s="119"/>
      <c r="L761" s="118"/>
      <c r="M761" s="179"/>
      <c r="Q761" s="151" t="s">
        <v>856</v>
      </c>
      <c r="R761" s="152" t="n">
        <v>7.7</v>
      </c>
      <c r="S761" s="152" t="n">
        <v>734.9</v>
      </c>
      <c r="T761" s="153" t="n">
        <v>64</v>
      </c>
      <c r="U761" s="154" t="s">
        <v>93</v>
      </c>
      <c r="V761" s="153" t="n">
        <v>2</v>
      </c>
      <c r="W761" s="115" t="n">
        <v>0.9</v>
      </c>
      <c r="X761" s="116" t="n">
        <f aca="false">RANDBETWEEN(80,100)/100</f>
        <v>0.8</v>
      </c>
      <c r="Y761" s="117"/>
      <c r="Z761" s="118"/>
      <c r="AA761" s="119"/>
      <c r="AB761" s="123"/>
      <c r="AC761" s="124"/>
      <c r="AG761" s="186"/>
      <c r="BO761" s="202"/>
      <c r="BT761" s="82"/>
      <c r="BU761" s="158"/>
      <c r="BV761" s="140" t="n">
        <f aca="false">QUOTIENT(BW761,$BW$5)</f>
        <v>188</v>
      </c>
      <c r="BW761" s="17" t="n">
        <v>753</v>
      </c>
      <c r="BX761" s="141"/>
      <c r="BY761" s="191" t="s">
        <v>84</v>
      </c>
      <c r="BZ761" s="160" t="e">
        <f aca="true">INDIRECT( ADDRESS(CELL("строка",BG761)-BW761+BV761,68)) * CL761</f>
        <v>#VALUE!</v>
      </c>
      <c r="CA761" s="161" t="e">
        <f aca="true">INDIRECT( ADDRESS(CELL("строка",BG761)-BW761+BV761,59)) *CI761</f>
        <v>#VALUE!</v>
      </c>
      <c r="CB761" s="162" t="e">
        <f aca="true">INDIRECT( ADDRESS(CELL("строка",BG761)-BW761+BV761,69)) * CL761</f>
        <v>#VALUE!</v>
      </c>
      <c r="CC761" s="163" t="e">
        <f aca="true">INDIRECT( ADDRESS(CELL("строка",BG761)-BW761+BV761,61)) *CI761</f>
        <v>#VALUE!</v>
      </c>
      <c r="CD761" s="164" t="e">
        <f aca="false">BZ761-CA761</f>
        <v>#VALUE!</v>
      </c>
      <c r="CE761" s="189" t="e">
        <f aca="false">CB761-CC761</f>
        <v>#VALUE!</v>
      </c>
      <c r="CI761" s="22" t="n">
        <f aca="false">$CI$5</f>
        <v>0.3</v>
      </c>
      <c r="CL761" s="23" t="n">
        <f aca="false">CL757</f>
        <v>0.25</v>
      </c>
    </row>
    <row r="762" customFormat="false" ht="13.25" hidden="false" customHeight="true" outlineLevel="0" collapsed="false">
      <c r="A762" s="151" t="s">
        <v>857</v>
      </c>
      <c r="B762" s="152" t="n">
        <v>11.5</v>
      </c>
      <c r="C762" s="152" t="n">
        <v>762.7</v>
      </c>
      <c r="D762" s="153" t="n">
        <v>97</v>
      </c>
      <c r="E762" s="154" t="s">
        <v>101</v>
      </c>
      <c r="F762" s="153" t="n">
        <v>4.5</v>
      </c>
      <c r="G762" s="115" t="n">
        <v>0.25</v>
      </c>
      <c r="H762" s="116" t="n">
        <f aca="false">RANDBETWEEN(80,100)/100</f>
        <v>0.96</v>
      </c>
      <c r="I762" s="117"/>
      <c r="J762" s="118"/>
      <c r="K762" s="119"/>
      <c r="L762" s="118"/>
      <c r="M762" s="179"/>
      <c r="Q762" s="151" t="s">
        <v>857</v>
      </c>
      <c r="R762" s="152" t="n">
        <v>8.8</v>
      </c>
      <c r="S762" s="152" t="n">
        <v>734.8</v>
      </c>
      <c r="T762" s="153" t="n">
        <v>79</v>
      </c>
      <c r="U762" s="154" t="s">
        <v>129</v>
      </c>
      <c r="V762" s="153" t="n">
        <v>3</v>
      </c>
      <c r="W762" s="182" t="s">
        <v>110</v>
      </c>
      <c r="X762" s="116" t="n">
        <f aca="false">RANDBETWEEN(80,100)/100</f>
        <v>0.96</v>
      </c>
      <c r="Y762" s="117"/>
      <c r="Z762" s="118"/>
      <c r="AA762" s="119"/>
      <c r="AB762" s="123"/>
      <c r="AC762" s="124"/>
      <c r="AG762" s="186"/>
      <c r="BO762" s="202"/>
      <c r="BT762" s="82"/>
      <c r="BU762" s="158"/>
      <c r="BV762" s="140" t="n">
        <f aca="false">QUOTIENT(BW762,$BW$5)</f>
        <v>188</v>
      </c>
      <c r="BW762" s="17" t="n">
        <v>754</v>
      </c>
      <c r="BX762" s="141"/>
      <c r="BY762" s="191" t="s">
        <v>58</v>
      </c>
      <c r="BZ762" s="160" t="e">
        <f aca="true">INDIRECT( ADDRESS(CELL("строка",BG762)-BW762+BV762,68)) * CL762</f>
        <v>#VALUE!</v>
      </c>
      <c r="CA762" s="161" t="e">
        <f aca="true">INDIRECT( ADDRESS(CELL("строка",BG762)-BW762+BV762,59)) *CI762</f>
        <v>#VALUE!</v>
      </c>
      <c r="CB762" s="162" t="e">
        <f aca="true">INDIRECT( ADDRESS(CELL("строка",BG762)-BW762+BV762,69)) * CL762</f>
        <v>#VALUE!</v>
      </c>
      <c r="CC762" s="163" t="e">
        <f aca="true">INDIRECT( ADDRESS(CELL("строка",BG762)-BW762+BV762,61)) *CI762</f>
        <v>#VALUE!</v>
      </c>
      <c r="CD762" s="164" t="e">
        <f aca="false">BZ762-CA762</f>
        <v>#VALUE!</v>
      </c>
      <c r="CE762" s="189" t="e">
        <f aca="false">CB762-CC762</f>
        <v>#VALUE!</v>
      </c>
      <c r="CI762" s="22" t="n">
        <f aca="false">$CI$6</f>
        <v>0.4</v>
      </c>
      <c r="CL762" s="23" t="n">
        <f aca="false">CL758</f>
        <v>0.25</v>
      </c>
    </row>
    <row r="763" customFormat="false" ht="13.25" hidden="false" customHeight="true" outlineLevel="0" collapsed="false">
      <c r="A763" s="151" t="s">
        <v>858</v>
      </c>
      <c r="B763" s="152" t="n">
        <v>4.5</v>
      </c>
      <c r="C763" s="152" t="n">
        <v>763.6</v>
      </c>
      <c r="D763" s="153" t="n">
        <v>100</v>
      </c>
      <c r="E763" s="154" t="s">
        <v>91</v>
      </c>
      <c r="F763" s="153" t="n">
        <v>1.5</v>
      </c>
      <c r="G763" s="115" t="n">
        <v>0.15</v>
      </c>
      <c r="H763" s="116" t="n">
        <f aca="false">RANDBETWEEN(80,100)/100</f>
        <v>0.86</v>
      </c>
      <c r="I763" s="117"/>
      <c r="J763" s="118"/>
      <c r="K763" s="119"/>
      <c r="L763" s="118"/>
      <c r="M763" s="179"/>
      <c r="Q763" s="151" t="s">
        <v>858</v>
      </c>
      <c r="R763" s="152" t="n">
        <v>10.8</v>
      </c>
      <c r="S763" s="152" t="n">
        <v>734.6</v>
      </c>
      <c r="T763" s="153" t="n">
        <v>85</v>
      </c>
      <c r="U763" s="154" t="s">
        <v>93</v>
      </c>
      <c r="V763" s="153" t="n">
        <v>2</v>
      </c>
      <c r="W763" s="115" t="n">
        <v>0.75</v>
      </c>
      <c r="X763" s="116" t="n">
        <f aca="false">RANDBETWEEN(80,100)/100</f>
        <v>1</v>
      </c>
      <c r="Y763" s="117"/>
      <c r="Z763" s="118"/>
      <c r="AA763" s="119"/>
      <c r="AB763" s="123"/>
      <c r="AC763" s="124"/>
      <c r="AG763" s="186"/>
      <c r="BO763" s="202"/>
      <c r="BT763" s="82" t="e">
        <f aca="false">IF(SUM(CD760:CD763) &gt; 0,0,(SUM(CD760:CD763))/(-$BM$10*1000))</f>
        <v>#VALUE!</v>
      </c>
      <c r="BU763" s="158" t="e">
        <f aca="false">IF(SUM(CE760:CE763) &gt; 0,0,(SUM(CE760:CE763))/(-$BM$10*1000))</f>
        <v>#VALUE!</v>
      </c>
      <c r="BV763" s="140" t="n">
        <f aca="false">QUOTIENT(BW763,$BW$5)</f>
        <v>188</v>
      </c>
      <c r="BW763" s="17" t="n">
        <v>755</v>
      </c>
      <c r="BX763" s="141"/>
      <c r="BY763" s="192" t="s">
        <v>75</v>
      </c>
      <c r="BZ763" s="172" t="e">
        <f aca="true">INDIRECT( ADDRESS(CELL("строка",BG763)-BW763+BV763,68)) * CL763</f>
        <v>#VALUE!</v>
      </c>
      <c r="CA763" s="173" t="e">
        <f aca="true">INDIRECT( ADDRESS(CELL("строка",BG763)-BW763+BV763,59)) * CI763</f>
        <v>#VALUE!</v>
      </c>
      <c r="CB763" s="174" t="e">
        <f aca="true">INDIRECT( ADDRESS(CELL("строка",BG763)-BW763+BV763,69)) * CL763</f>
        <v>#VALUE!</v>
      </c>
      <c r="CC763" s="175" t="e">
        <f aca="true">INDIRECT( ADDRESS(CELL("строка",BG763)-BW763+BV763,61)) *CI763</f>
        <v>#VALUE!</v>
      </c>
      <c r="CD763" s="176" t="e">
        <f aca="false">BZ763-CA763</f>
        <v>#VALUE!</v>
      </c>
      <c r="CE763" s="187" t="e">
        <f aca="false">CB763-CC763</f>
        <v>#VALUE!</v>
      </c>
      <c r="CI763" s="178" t="n">
        <f aca="false">$CI$7</f>
        <v>0.1</v>
      </c>
      <c r="CL763" s="23" t="n">
        <f aca="false">CL759</f>
        <v>0.25</v>
      </c>
    </row>
    <row r="764" customFormat="false" ht="13.25" hidden="false" customHeight="true" outlineLevel="0" collapsed="false">
      <c r="A764" s="151" t="s">
        <v>859</v>
      </c>
      <c r="B764" s="152" t="n">
        <v>4.5</v>
      </c>
      <c r="C764" s="152" t="n">
        <v>764.3</v>
      </c>
      <c r="D764" s="153" t="n">
        <v>100</v>
      </c>
      <c r="E764" s="154" t="s">
        <v>93</v>
      </c>
      <c r="F764" s="153" t="n">
        <v>1.5</v>
      </c>
      <c r="G764" s="115" t="n">
        <v>1</v>
      </c>
      <c r="H764" s="116" t="n">
        <f aca="false">RANDBETWEEN(80,100)/100</f>
        <v>0.93</v>
      </c>
      <c r="I764" s="117"/>
      <c r="J764" s="118"/>
      <c r="K764" s="119"/>
      <c r="L764" s="118"/>
      <c r="M764" s="179"/>
      <c r="Q764" s="151" t="s">
        <v>859</v>
      </c>
      <c r="R764" s="152" t="n">
        <v>10.6</v>
      </c>
      <c r="S764" s="152" t="n">
        <v>735.2</v>
      </c>
      <c r="T764" s="153" t="n">
        <v>94</v>
      </c>
      <c r="U764" s="154" t="s">
        <v>101</v>
      </c>
      <c r="V764" s="153" t="n">
        <v>2</v>
      </c>
      <c r="W764" s="115" t="n">
        <v>0.9</v>
      </c>
      <c r="X764" s="116" t="n">
        <f aca="false">RANDBETWEEN(80,100)/100</f>
        <v>0.81</v>
      </c>
      <c r="Y764" s="117"/>
      <c r="Z764" s="118"/>
      <c r="AA764" s="119"/>
      <c r="AB764" s="123"/>
      <c r="AC764" s="124"/>
      <c r="AG764" s="186"/>
      <c r="BO764" s="202"/>
      <c r="BT764" s="82" t="s">
        <v>79</v>
      </c>
      <c r="BU764" s="158"/>
      <c r="BV764" s="140" t="n">
        <f aca="false">QUOTIENT(BW764,$BW$5)</f>
        <v>189</v>
      </c>
      <c r="BW764" s="17" t="n">
        <v>756</v>
      </c>
      <c r="BX764" s="141" t="n">
        <f aca="false">DATE(2023,2,(1-QUOTIENT(BW764,$BW$5)))</f>
        <v>44769</v>
      </c>
      <c r="BY764" s="190" t="s">
        <v>80</v>
      </c>
      <c r="BZ764" s="143" t="e">
        <f aca="true">INDIRECT( ADDRESS(CELL("строка",BG764)-BW764+BV764,68)) * CL764</f>
        <v>#VALUE!</v>
      </c>
      <c r="CA764" s="144" t="e">
        <f aca="true">INDIRECT( ADDRESS(CELL("строка",BG764)-BW764+BV764,59)) *CI764</f>
        <v>#VALUE!</v>
      </c>
      <c r="CB764" s="145" t="e">
        <f aca="true">INDIRECT( ADDRESS(CELL("строка",BG764)-BW764+BV764,69)) * CL764</f>
        <v>#VALUE!</v>
      </c>
      <c r="CC764" s="146" t="e">
        <f aca="true">INDIRECT( ADDRESS(CELL("строка",BG764)-BW764+BV764,61)) *CI764</f>
        <v>#VALUE!</v>
      </c>
      <c r="CD764" s="147" t="e">
        <f aca="false">BZ764-CA764</f>
        <v>#VALUE!</v>
      </c>
      <c r="CE764" s="188" t="e">
        <f aca="false">CB764-CC764</f>
        <v>#VALUE!</v>
      </c>
      <c r="CI764" s="22" t="n">
        <f aca="false">$CI$4</f>
        <v>0.2</v>
      </c>
      <c r="CL764" s="23" t="n">
        <f aca="false">CL760</f>
        <v>0.25</v>
      </c>
    </row>
    <row r="765" customFormat="false" ht="13.25" hidden="false" customHeight="true" outlineLevel="0" collapsed="false">
      <c r="A765" s="151" t="s">
        <v>860</v>
      </c>
      <c r="B765" s="152" t="n">
        <v>6.3</v>
      </c>
      <c r="C765" s="152" t="n">
        <v>765.3</v>
      </c>
      <c r="D765" s="153" t="n">
        <v>100</v>
      </c>
      <c r="E765" s="154" t="n">
        <v>0</v>
      </c>
      <c r="F765" s="153" t="n">
        <v>0</v>
      </c>
      <c r="G765" s="115" t="n">
        <v>0.15</v>
      </c>
      <c r="H765" s="116" t="n">
        <f aca="false">RANDBETWEEN(80,100)/100</f>
        <v>0.92</v>
      </c>
      <c r="I765" s="117"/>
      <c r="J765" s="118"/>
      <c r="K765" s="119"/>
      <c r="L765" s="118"/>
      <c r="M765" s="179"/>
      <c r="Q765" s="151" t="s">
        <v>860</v>
      </c>
      <c r="R765" s="152" t="n">
        <v>9.7</v>
      </c>
      <c r="S765" s="152" t="n">
        <v>737</v>
      </c>
      <c r="T765" s="153" t="n">
        <v>96</v>
      </c>
      <c r="U765" s="154" t="n">
        <v>0</v>
      </c>
      <c r="V765" s="153" t="n">
        <v>0</v>
      </c>
      <c r="W765" s="115" t="n">
        <v>0.9</v>
      </c>
      <c r="X765" s="116" t="n">
        <f aca="false">RANDBETWEEN(80,100)/100</f>
        <v>0.95</v>
      </c>
      <c r="Y765" s="117"/>
      <c r="Z765" s="118"/>
      <c r="AA765" s="119"/>
      <c r="AB765" s="123"/>
      <c r="AC765" s="124"/>
      <c r="AG765" s="186"/>
      <c r="BO765" s="202"/>
      <c r="BT765" s="82"/>
      <c r="BU765" s="158"/>
      <c r="BV765" s="140" t="n">
        <f aca="false">QUOTIENT(BW765,$BW$5)</f>
        <v>189</v>
      </c>
      <c r="BW765" s="17" t="n">
        <v>757</v>
      </c>
      <c r="BX765" s="141"/>
      <c r="BY765" s="191" t="s">
        <v>84</v>
      </c>
      <c r="BZ765" s="160" t="e">
        <f aca="true">INDIRECT( ADDRESS(CELL("строка",BG765)-BW765+BV765,68)) * CL765</f>
        <v>#VALUE!</v>
      </c>
      <c r="CA765" s="161" t="e">
        <f aca="true">INDIRECT( ADDRESS(CELL("строка",BG765)-BW765+BV765,59)) *CI765</f>
        <v>#VALUE!</v>
      </c>
      <c r="CB765" s="162" t="e">
        <f aca="true">INDIRECT( ADDRESS(CELL("строка",BG765)-BW765+BV765,69)) * CL765</f>
        <v>#VALUE!</v>
      </c>
      <c r="CC765" s="163" t="e">
        <f aca="true">INDIRECT( ADDRESS(CELL("строка",BG765)-BW765+BV765,61)) *CI765</f>
        <v>#VALUE!</v>
      </c>
      <c r="CD765" s="164" t="e">
        <f aca="false">BZ765-CA765</f>
        <v>#VALUE!</v>
      </c>
      <c r="CE765" s="189" t="e">
        <f aca="false">CB765-CC765</f>
        <v>#VALUE!</v>
      </c>
      <c r="CI765" s="22" t="n">
        <f aca="false">$CI$5</f>
        <v>0.3</v>
      </c>
      <c r="CL765" s="23" t="n">
        <f aca="false">CL761</f>
        <v>0.25</v>
      </c>
    </row>
    <row r="766" customFormat="false" ht="13.25" hidden="false" customHeight="true" outlineLevel="0" collapsed="false">
      <c r="A766" s="151" t="s">
        <v>861</v>
      </c>
      <c r="B766" s="152" t="n">
        <v>9.7</v>
      </c>
      <c r="C766" s="152" t="n">
        <v>765.8</v>
      </c>
      <c r="D766" s="153" t="n">
        <v>97</v>
      </c>
      <c r="E766" s="154" t="n">
        <v>0</v>
      </c>
      <c r="F766" s="153" t="n">
        <v>0</v>
      </c>
      <c r="G766" s="182" t="s">
        <v>110</v>
      </c>
      <c r="H766" s="116" t="n">
        <f aca="false">RANDBETWEEN(80,100)/100</f>
        <v>0.91</v>
      </c>
      <c r="I766" s="117" t="n">
        <v>0.430335648148148</v>
      </c>
      <c r="J766" s="118" t="n">
        <v>0.430335648148148</v>
      </c>
      <c r="K766" s="119" t="n">
        <f aca="false">(J766 * 24) * $B$3 * $F$3 * (1 - 0.7*AVERAGE(G766:G773)) * AVERAGE(H766:H773)</f>
        <v>4247.4644875</v>
      </c>
      <c r="L766" s="118" t="n">
        <f aca="false">IF(AVERAGE(F766:F773)&gt; $J$3, $B$4*$F$4*AVERAGE(F766:F773)/$B$5*24*AVERAGE(H766:H773), $B$4*$F$4*AVERAGE(F766:F773)/$B$5*24*AVERAGE(H766:H773) * 0.2)</f>
        <v>2000.7</v>
      </c>
      <c r="M766" s="179" t="n">
        <f aca="false">K766+L766</f>
        <v>6248.1644875</v>
      </c>
      <c r="Q766" s="151" t="s">
        <v>861</v>
      </c>
      <c r="R766" s="152" t="n">
        <v>9.8</v>
      </c>
      <c r="S766" s="152" t="n">
        <v>739.3</v>
      </c>
      <c r="T766" s="153" t="n">
        <v>92</v>
      </c>
      <c r="U766" s="154" t="s">
        <v>101</v>
      </c>
      <c r="V766" s="153" t="n">
        <v>1</v>
      </c>
      <c r="W766" s="115" t="n">
        <v>0.9</v>
      </c>
      <c r="X766" s="116" t="n">
        <f aca="false">RANDBETWEEN(80,100)/100</f>
        <v>0.81</v>
      </c>
      <c r="Y766" s="117" t="n">
        <v>0.395335648148148</v>
      </c>
      <c r="Z766" s="118" t="n">
        <v>0.395335648148148</v>
      </c>
      <c r="AA766" s="119" t="n">
        <f aca="false">(Z766 * 24) * $B$3 * $F$3 * (1 - 0.7 * AVERAGE(W766:W773)) * AVERAGE(X766:X773)</f>
        <v>3798.6319921875</v>
      </c>
      <c r="AB766" s="123" t="n">
        <f aca="false">IF(AVERAGE(V766:V773)&gt; $J$3, $B$4*$F$4*AVERAGE(V766:V773)/$B$5*24*AVERAGE(X766:X773), $B$4*$F$4*AVERAGE(V766:V773)/$B$5*24*AVERAGE(X766:X773) * 0.2)</f>
        <v>730</v>
      </c>
      <c r="AC766" s="124" t="n">
        <f aca="false">AA766+AB766</f>
        <v>4528.6319921875</v>
      </c>
      <c r="AG766" s="186"/>
      <c r="BO766" s="202"/>
      <c r="BT766" s="82"/>
      <c r="BU766" s="158"/>
      <c r="BV766" s="140" t="n">
        <f aca="false">QUOTIENT(BW766,$BW$5)</f>
        <v>189</v>
      </c>
      <c r="BW766" s="17" t="n">
        <v>758</v>
      </c>
      <c r="BX766" s="141"/>
      <c r="BY766" s="191" t="s">
        <v>58</v>
      </c>
      <c r="BZ766" s="160" t="e">
        <f aca="true">INDIRECT( ADDRESS(CELL("строка",BG766)-BW766+BV766,68)) * CL766</f>
        <v>#VALUE!</v>
      </c>
      <c r="CA766" s="161" t="e">
        <f aca="true">INDIRECT( ADDRESS(CELL("строка",BG766)-BW766+BV766,59)) *CI766</f>
        <v>#VALUE!</v>
      </c>
      <c r="CB766" s="162" t="e">
        <f aca="true">INDIRECT( ADDRESS(CELL("строка",BG766)-BW766+BV766,69)) * CL766</f>
        <v>#VALUE!</v>
      </c>
      <c r="CC766" s="163" t="e">
        <f aca="true">INDIRECT( ADDRESS(CELL("строка",BG766)-BW766+BV766,61)) *CI766</f>
        <v>#VALUE!</v>
      </c>
      <c r="CD766" s="164" t="e">
        <f aca="false">BZ766-CA766</f>
        <v>#VALUE!</v>
      </c>
      <c r="CE766" s="189" t="e">
        <f aca="false">CB766-CC766</f>
        <v>#VALUE!</v>
      </c>
      <c r="CI766" s="22" t="n">
        <f aca="false">$CI$6</f>
        <v>0.4</v>
      </c>
      <c r="CL766" s="23" t="n">
        <f aca="false">CL762</f>
        <v>0.25</v>
      </c>
    </row>
    <row r="767" customFormat="false" ht="13.25" hidden="false" customHeight="true" outlineLevel="0" collapsed="false">
      <c r="A767" s="151" t="s">
        <v>862</v>
      </c>
      <c r="B767" s="152" t="n">
        <v>10.9</v>
      </c>
      <c r="C767" s="152" t="n">
        <v>766.2</v>
      </c>
      <c r="D767" s="153" t="n">
        <v>87</v>
      </c>
      <c r="E767" s="154" t="n">
        <v>0</v>
      </c>
      <c r="F767" s="153" t="n">
        <v>0</v>
      </c>
      <c r="G767" s="182" t="s">
        <v>185</v>
      </c>
      <c r="H767" s="116" t="n">
        <f aca="false">RANDBETWEEN(80,100)/100</f>
        <v>0.92</v>
      </c>
      <c r="I767" s="117"/>
      <c r="J767" s="118"/>
      <c r="K767" s="119"/>
      <c r="L767" s="118"/>
      <c r="M767" s="179"/>
      <c r="Q767" s="151" t="s">
        <v>862</v>
      </c>
      <c r="R767" s="152" t="n">
        <v>9.5</v>
      </c>
      <c r="S767" s="152" t="n">
        <v>741.4</v>
      </c>
      <c r="T767" s="153" t="n">
        <v>92</v>
      </c>
      <c r="U767" s="154" t="s">
        <v>101</v>
      </c>
      <c r="V767" s="153" t="n">
        <v>1</v>
      </c>
      <c r="W767" s="115" t="n">
        <v>0.9</v>
      </c>
      <c r="X767" s="116" t="n">
        <f aca="false">RANDBETWEEN(80,100)/100</f>
        <v>0.97</v>
      </c>
      <c r="Y767" s="117"/>
      <c r="Z767" s="118"/>
      <c r="AA767" s="119"/>
      <c r="AB767" s="123"/>
      <c r="AC767" s="124"/>
      <c r="AG767" s="186"/>
      <c r="BO767" s="202"/>
      <c r="BT767" s="82" t="e">
        <f aca="false">IF(SUM(CD764:CD767) &gt; 0,0,(SUM(CD764:CD767))/(-$BM$10*1000))</f>
        <v>#VALUE!</v>
      </c>
      <c r="BU767" s="158" t="e">
        <f aca="false">IF(SUM(CE764:CE767) &gt; 0,0,(SUM(CE764:CE767))/(-$BM$10*1000))</f>
        <v>#VALUE!</v>
      </c>
      <c r="BV767" s="140" t="n">
        <f aca="false">QUOTIENT(BW767,$BW$5)</f>
        <v>189</v>
      </c>
      <c r="BW767" s="17" t="n">
        <v>759</v>
      </c>
      <c r="BX767" s="141"/>
      <c r="BY767" s="192" t="s">
        <v>75</v>
      </c>
      <c r="BZ767" s="172" t="e">
        <f aca="true">INDIRECT( ADDRESS(CELL("строка",BG767)-BW767+BV767,68)) * CL767</f>
        <v>#VALUE!</v>
      </c>
      <c r="CA767" s="173" t="e">
        <f aca="true">INDIRECT( ADDRESS(CELL("строка",BG767)-BW767+BV767,59)) * CI767</f>
        <v>#VALUE!</v>
      </c>
      <c r="CB767" s="174" t="e">
        <f aca="true">INDIRECT( ADDRESS(CELL("строка",BG767)-BW767+BV767,69)) * CL767</f>
        <v>#VALUE!</v>
      </c>
      <c r="CC767" s="175" t="e">
        <f aca="true">INDIRECT( ADDRESS(CELL("строка",BG767)-BW767+BV767,61)) *CI767</f>
        <v>#VALUE!</v>
      </c>
      <c r="CD767" s="176" t="e">
        <f aca="false">BZ767-CA767</f>
        <v>#VALUE!</v>
      </c>
      <c r="CE767" s="187" t="e">
        <f aca="false">CB767-CC767</f>
        <v>#VALUE!</v>
      </c>
      <c r="CI767" s="178" t="n">
        <f aca="false">$CI$7</f>
        <v>0.1</v>
      </c>
      <c r="CL767" s="23" t="n">
        <f aca="false">CL763</f>
        <v>0.25</v>
      </c>
    </row>
    <row r="768" customFormat="false" ht="13.25" hidden="false" customHeight="true" outlineLevel="0" collapsed="false">
      <c r="A768" s="151" t="s">
        <v>863</v>
      </c>
      <c r="B768" s="152" t="n">
        <v>14.7</v>
      </c>
      <c r="C768" s="152" t="n">
        <v>766.5</v>
      </c>
      <c r="D768" s="153" t="n">
        <v>59</v>
      </c>
      <c r="E768" s="154" t="s">
        <v>91</v>
      </c>
      <c r="F768" s="153" t="n">
        <v>1.5</v>
      </c>
      <c r="G768" s="182" t="s">
        <v>194</v>
      </c>
      <c r="H768" s="116" t="n">
        <f aca="false">RANDBETWEEN(80,100)/100</f>
        <v>0.95</v>
      </c>
      <c r="I768" s="117"/>
      <c r="J768" s="118"/>
      <c r="K768" s="119"/>
      <c r="L768" s="118"/>
      <c r="M768" s="179"/>
      <c r="Q768" s="151" t="s">
        <v>863</v>
      </c>
      <c r="R768" s="152" t="n">
        <v>10</v>
      </c>
      <c r="S768" s="152" t="n">
        <v>743.2</v>
      </c>
      <c r="T768" s="153" t="n">
        <v>88</v>
      </c>
      <c r="U768" s="154" t="s">
        <v>101</v>
      </c>
      <c r="V768" s="153" t="n">
        <v>1</v>
      </c>
      <c r="W768" s="115" t="n">
        <v>0.9</v>
      </c>
      <c r="X768" s="116" t="n">
        <f aca="false">RANDBETWEEN(80,100)/100</f>
        <v>0.99</v>
      </c>
      <c r="Y768" s="117"/>
      <c r="Z768" s="118"/>
      <c r="AA768" s="119"/>
      <c r="AB768" s="123"/>
      <c r="AC768" s="124"/>
      <c r="AG768" s="186"/>
      <c r="BO768" s="202"/>
      <c r="BT768" s="82" t="s">
        <v>79</v>
      </c>
      <c r="BU768" s="158"/>
      <c r="BV768" s="140" t="n">
        <f aca="false">QUOTIENT(BW768,$BW$5)</f>
        <v>190</v>
      </c>
      <c r="BW768" s="17" t="n">
        <v>760</v>
      </c>
      <c r="BX768" s="141" t="n">
        <f aca="false">DATE(2023,2,(1-QUOTIENT(BW768,$BW$5)))</f>
        <v>44768</v>
      </c>
      <c r="BY768" s="190" t="s">
        <v>80</v>
      </c>
      <c r="BZ768" s="143" t="e">
        <f aca="true">INDIRECT( ADDRESS(CELL("строка",BG768)-BW768+BV768,68)) * CL768</f>
        <v>#VALUE!</v>
      </c>
      <c r="CA768" s="144" t="e">
        <f aca="true">INDIRECT( ADDRESS(CELL("строка",BG768)-BW768+BV768,59)) *CI768</f>
        <v>#VALUE!</v>
      </c>
      <c r="CB768" s="145" t="e">
        <f aca="true">INDIRECT( ADDRESS(CELL("строка",BG768)-BW768+BV768,69)) * CL768</f>
        <v>#VALUE!</v>
      </c>
      <c r="CC768" s="146" t="e">
        <f aca="true">INDIRECT( ADDRESS(CELL("строка",BG768)-BW768+BV768,61)) *CI768</f>
        <v>#VALUE!</v>
      </c>
      <c r="CD768" s="147" t="e">
        <f aca="false">BZ768-CA768</f>
        <v>#VALUE!</v>
      </c>
      <c r="CE768" s="188" t="e">
        <f aca="false">CB768-CC768</f>
        <v>#VALUE!</v>
      </c>
      <c r="CI768" s="22" t="n">
        <f aca="false">$CI$4</f>
        <v>0.2</v>
      </c>
      <c r="CL768" s="23" t="n">
        <f aca="false">CL764</f>
        <v>0.25</v>
      </c>
    </row>
    <row r="769" customFormat="false" ht="13.25" hidden="false" customHeight="true" outlineLevel="0" collapsed="false">
      <c r="A769" s="151" t="s">
        <v>864</v>
      </c>
      <c r="B769" s="152" t="n">
        <v>12.4</v>
      </c>
      <c r="C769" s="152" t="n">
        <v>767.8</v>
      </c>
      <c r="D769" s="153" t="n">
        <v>83</v>
      </c>
      <c r="E769" s="154" t="s">
        <v>78</v>
      </c>
      <c r="F769" s="153" t="n">
        <v>3</v>
      </c>
      <c r="G769" s="115" t="n">
        <v>0.9</v>
      </c>
      <c r="H769" s="116" t="n">
        <f aca="false">RANDBETWEEN(80,100)/100</f>
        <v>1</v>
      </c>
      <c r="I769" s="117"/>
      <c r="J769" s="118"/>
      <c r="K769" s="119"/>
      <c r="L769" s="118"/>
      <c r="M769" s="179"/>
      <c r="Q769" s="151" t="s">
        <v>864</v>
      </c>
      <c r="R769" s="152" t="n">
        <v>9.7</v>
      </c>
      <c r="S769" s="152" t="n">
        <v>745.1</v>
      </c>
      <c r="T769" s="153" t="n">
        <v>92</v>
      </c>
      <c r="U769" s="154" t="s">
        <v>101</v>
      </c>
      <c r="V769" s="153" t="n">
        <v>1</v>
      </c>
      <c r="W769" s="115" t="n">
        <v>0.9</v>
      </c>
      <c r="X769" s="116" t="n">
        <f aca="false">RANDBETWEEN(80,100)/100</f>
        <v>0.89</v>
      </c>
      <c r="Y769" s="117"/>
      <c r="Z769" s="118"/>
      <c r="AA769" s="119"/>
      <c r="AB769" s="123"/>
      <c r="AC769" s="124"/>
      <c r="AG769" s="186"/>
      <c r="BO769" s="202"/>
      <c r="BT769" s="82"/>
      <c r="BU769" s="158"/>
      <c r="BV769" s="140" t="n">
        <f aca="false">QUOTIENT(BW769,$BW$5)</f>
        <v>190</v>
      </c>
      <c r="BW769" s="17" t="n">
        <v>761</v>
      </c>
      <c r="BX769" s="141"/>
      <c r="BY769" s="191" t="s">
        <v>84</v>
      </c>
      <c r="BZ769" s="160" t="e">
        <f aca="true">INDIRECT( ADDRESS(CELL("строка",BG769)-BW769+BV769,68)) * CL769</f>
        <v>#VALUE!</v>
      </c>
      <c r="CA769" s="161" t="e">
        <f aca="true">INDIRECT( ADDRESS(CELL("строка",BG769)-BW769+BV769,59)) *CI769</f>
        <v>#VALUE!</v>
      </c>
      <c r="CB769" s="162" t="e">
        <f aca="true">INDIRECT( ADDRESS(CELL("строка",BG769)-BW769+BV769,69)) * CL769</f>
        <v>#VALUE!</v>
      </c>
      <c r="CC769" s="163" t="e">
        <f aca="true">INDIRECT( ADDRESS(CELL("строка",BG769)-BW769+BV769,61)) *CI769</f>
        <v>#VALUE!</v>
      </c>
      <c r="CD769" s="164" t="e">
        <f aca="false">BZ769-CA769</f>
        <v>#VALUE!</v>
      </c>
      <c r="CE769" s="189" t="e">
        <f aca="false">CB769-CC769</f>
        <v>#VALUE!</v>
      </c>
      <c r="CI769" s="22" t="n">
        <f aca="false">$CI$5</f>
        <v>0.3</v>
      </c>
      <c r="CL769" s="23" t="n">
        <f aca="false">CL765</f>
        <v>0.25</v>
      </c>
    </row>
    <row r="770" customFormat="false" ht="13.25" hidden="false" customHeight="true" outlineLevel="0" collapsed="false">
      <c r="A770" s="151" t="s">
        <v>865</v>
      </c>
      <c r="B770" s="152" t="n">
        <v>10.2</v>
      </c>
      <c r="C770" s="152" t="n">
        <v>767.8</v>
      </c>
      <c r="D770" s="153" t="n">
        <v>100</v>
      </c>
      <c r="E770" s="154" t="s">
        <v>83</v>
      </c>
      <c r="F770" s="153" t="n">
        <v>3</v>
      </c>
      <c r="G770" s="115" t="n">
        <v>0.9</v>
      </c>
      <c r="H770" s="116" t="n">
        <f aca="false">RANDBETWEEN(80,100)/100</f>
        <v>0.95</v>
      </c>
      <c r="I770" s="117"/>
      <c r="J770" s="118"/>
      <c r="K770" s="119"/>
      <c r="L770" s="118"/>
      <c r="M770" s="179"/>
      <c r="Q770" s="151" t="s">
        <v>865</v>
      </c>
      <c r="R770" s="152" t="n">
        <v>9.5</v>
      </c>
      <c r="S770" s="152" t="n">
        <v>746.6</v>
      </c>
      <c r="T770" s="153" t="n">
        <v>90</v>
      </c>
      <c r="U770" s="154" t="s">
        <v>91</v>
      </c>
      <c r="V770" s="153" t="n">
        <v>1</v>
      </c>
      <c r="W770" s="115" t="n">
        <v>0.9</v>
      </c>
      <c r="X770" s="116" t="n">
        <f aca="false">RANDBETWEEN(80,100)/100</f>
        <v>0.82</v>
      </c>
      <c r="Y770" s="117"/>
      <c r="Z770" s="118"/>
      <c r="AA770" s="119"/>
      <c r="AB770" s="123"/>
      <c r="AC770" s="124"/>
      <c r="AG770" s="186"/>
      <c r="BO770" s="202"/>
      <c r="BT770" s="82"/>
      <c r="BU770" s="158"/>
      <c r="BV770" s="140" t="n">
        <f aca="false">QUOTIENT(BW770,$BW$5)</f>
        <v>190</v>
      </c>
      <c r="BW770" s="17" t="n">
        <v>762</v>
      </c>
      <c r="BX770" s="141"/>
      <c r="BY770" s="191" t="s">
        <v>58</v>
      </c>
      <c r="BZ770" s="160" t="e">
        <f aca="true">INDIRECT( ADDRESS(CELL("строка",BG770)-BW770+BV770,68)) * CL770</f>
        <v>#VALUE!</v>
      </c>
      <c r="CA770" s="161" t="e">
        <f aca="true">INDIRECT( ADDRESS(CELL("строка",BG770)-BW770+BV770,59)) *CI770</f>
        <v>#VALUE!</v>
      </c>
      <c r="CB770" s="162" t="e">
        <f aca="true">INDIRECT( ADDRESS(CELL("строка",BG770)-BW770+BV770,69)) * CL770</f>
        <v>#VALUE!</v>
      </c>
      <c r="CC770" s="163" t="e">
        <f aca="true">INDIRECT( ADDRESS(CELL("строка",BG770)-BW770+BV770,61)) *CI770</f>
        <v>#VALUE!</v>
      </c>
      <c r="CD770" s="164" t="e">
        <f aca="false">BZ770-CA770</f>
        <v>#VALUE!</v>
      </c>
      <c r="CE770" s="189" t="e">
        <f aca="false">CB770-CC770</f>
        <v>#VALUE!</v>
      </c>
      <c r="CI770" s="22" t="n">
        <f aca="false">$CI$6</f>
        <v>0.4</v>
      </c>
      <c r="CL770" s="23" t="n">
        <f aca="false">CL766</f>
        <v>0.25</v>
      </c>
    </row>
    <row r="771" customFormat="false" ht="13.25" hidden="false" customHeight="true" outlineLevel="0" collapsed="false">
      <c r="A771" s="151" t="s">
        <v>866</v>
      </c>
      <c r="B771" s="152" t="n">
        <v>9.4</v>
      </c>
      <c r="C771" s="152" t="n">
        <v>767.5</v>
      </c>
      <c r="D771" s="153" t="n">
        <v>100</v>
      </c>
      <c r="E771" s="154" t="n">
        <v>0</v>
      </c>
      <c r="F771" s="153" t="n">
        <v>0</v>
      </c>
      <c r="G771" s="115" t="n">
        <v>0.9</v>
      </c>
      <c r="H771" s="116" t="n">
        <f aca="false">RANDBETWEEN(80,100)/100</f>
        <v>0.97</v>
      </c>
      <c r="I771" s="117"/>
      <c r="J771" s="118"/>
      <c r="K771" s="119"/>
      <c r="L771" s="118"/>
      <c r="M771" s="179"/>
      <c r="Q771" s="151" t="s">
        <v>866</v>
      </c>
      <c r="R771" s="152" t="n">
        <v>8.3</v>
      </c>
      <c r="S771" s="152" t="n">
        <v>748.1</v>
      </c>
      <c r="T771" s="153" t="n">
        <v>96</v>
      </c>
      <c r="U771" s="154" t="n">
        <v>0</v>
      </c>
      <c r="V771" s="153" t="n">
        <v>0</v>
      </c>
      <c r="W771" s="115" t="n">
        <v>0.95</v>
      </c>
      <c r="X771" s="116" t="n">
        <f aca="false">RANDBETWEEN(80,100)/100</f>
        <v>0.97</v>
      </c>
      <c r="Y771" s="117"/>
      <c r="Z771" s="118"/>
      <c r="AA771" s="119"/>
      <c r="AB771" s="123"/>
      <c r="AC771" s="124"/>
      <c r="AG771" s="186"/>
      <c r="BO771" s="202"/>
      <c r="BT771" s="82" t="e">
        <f aca="false">IF(SUM(CD768:CD771) &gt; 0,0,(SUM(CD768:CD771))/(-$BM$10*1000))</f>
        <v>#VALUE!</v>
      </c>
      <c r="BU771" s="158" t="e">
        <f aca="false">IF(SUM(CE768:CE771) &gt; 0,0,(SUM(CE768:CE771))/(-$BM$10*1000))</f>
        <v>#VALUE!</v>
      </c>
      <c r="BV771" s="140" t="n">
        <f aca="false">QUOTIENT(BW771,$BW$5)</f>
        <v>190</v>
      </c>
      <c r="BW771" s="17" t="n">
        <v>763</v>
      </c>
      <c r="BX771" s="141"/>
      <c r="BY771" s="192" t="s">
        <v>75</v>
      </c>
      <c r="BZ771" s="172" t="e">
        <f aca="true">INDIRECT( ADDRESS(CELL("строка",BG771)-BW771+BV771,68)) * CL771</f>
        <v>#VALUE!</v>
      </c>
      <c r="CA771" s="173" t="e">
        <f aca="true">INDIRECT( ADDRESS(CELL("строка",BG771)-BW771+BV771,59)) * CI771</f>
        <v>#VALUE!</v>
      </c>
      <c r="CB771" s="174" t="e">
        <f aca="true">INDIRECT( ADDRESS(CELL("строка",BG771)-BW771+BV771,69)) * CL771</f>
        <v>#VALUE!</v>
      </c>
      <c r="CC771" s="175" t="e">
        <f aca="true">INDIRECT( ADDRESS(CELL("строка",BG771)-BW771+BV771,61)) *CI771</f>
        <v>#VALUE!</v>
      </c>
      <c r="CD771" s="176" t="e">
        <f aca="false">BZ771-CA771</f>
        <v>#VALUE!</v>
      </c>
      <c r="CE771" s="187" t="e">
        <f aca="false">CB771-CC771</f>
        <v>#VALUE!</v>
      </c>
      <c r="CI771" s="178" t="n">
        <f aca="false">$CI$7</f>
        <v>0.1</v>
      </c>
      <c r="CL771" s="23" t="n">
        <f aca="false">CL767</f>
        <v>0.25</v>
      </c>
    </row>
    <row r="772" customFormat="false" ht="13.25" hidden="false" customHeight="true" outlineLevel="0" collapsed="false">
      <c r="A772" s="151" t="s">
        <v>867</v>
      </c>
      <c r="B772" s="152" t="n">
        <v>10.2</v>
      </c>
      <c r="C772" s="152" t="n">
        <v>767.4</v>
      </c>
      <c r="D772" s="153" t="n">
        <v>100</v>
      </c>
      <c r="E772" s="154" t="s">
        <v>101</v>
      </c>
      <c r="F772" s="153" t="n">
        <v>3</v>
      </c>
      <c r="G772" s="115" t="n">
        <v>0.9</v>
      </c>
      <c r="H772" s="116" t="n">
        <f aca="false">RANDBETWEEN(80,100)/100</f>
        <v>0.87</v>
      </c>
      <c r="I772" s="117"/>
      <c r="J772" s="118"/>
      <c r="K772" s="119"/>
      <c r="L772" s="118"/>
      <c r="M772" s="179"/>
      <c r="Q772" s="151" t="s">
        <v>867</v>
      </c>
      <c r="R772" s="152" t="n">
        <v>9.1</v>
      </c>
      <c r="S772" s="152" t="n">
        <v>749.2</v>
      </c>
      <c r="T772" s="153" t="n">
        <v>96</v>
      </c>
      <c r="U772" s="154" t="n">
        <v>0</v>
      </c>
      <c r="V772" s="153" t="n">
        <v>0</v>
      </c>
      <c r="W772" s="115" t="n">
        <v>0.9</v>
      </c>
      <c r="X772" s="116" t="n">
        <f aca="false">RANDBETWEEN(80,100)/100</f>
        <v>0.92</v>
      </c>
      <c r="Y772" s="117"/>
      <c r="Z772" s="118"/>
      <c r="AA772" s="119"/>
      <c r="AB772" s="123"/>
      <c r="AC772" s="124"/>
      <c r="AG772" s="186"/>
      <c r="BO772" s="202"/>
      <c r="BT772" s="82" t="s">
        <v>79</v>
      </c>
      <c r="BU772" s="158"/>
      <c r="BV772" s="140" t="n">
        <f aca="false">QUOTIENT(BW772,$BW$5)</f>
        <v>191</v>
      </c>
      <c r="BW772" s="17" t="n">
        <v>764</v>
      </c>
      <c r="BX772" s="141" t="n">
        <f aca="false">DATE(2023,2,(1-QUOTIENT(BW772,$BW$5)))</f>
        <v>44767</v>
      </c>
      <c r="BY772" s="190" t="s">
        <v>80</v>
      </c>
      <c r="BZ772" s="143" t="e">
        <f aca="true">INDIRECT( ADDRESS(CELL("строка",BG772)-BW772+BV772,68)) * CL772</f>
        <v>#VALUE!</v>
      </c>
      <c r="CA772" s="144" t="e">
        <f aca="true">INDIRECT( ADDRESS(CELL("строка",BG772)-BW772+BV772,59)) *CI772</f>
        <v>#VALUE!</v>
      </c>
      <c r="CB772" s="145" t="e">
        <f aca="true">INDIRECT( ADDRESS(CELL("строка",BG772)-BW772+BV772,69)) * CL772</f>
        <v>#VALUE!</v>
      </c>
      <c r="CC772" s="146" t="e">
        <f aca="true">INDIRECT( ADDRESS(CELL("строка",BG772)-BW772+BV772,61)) *CI772</f>
        <v>#VALUE!</v>
      </c>
      <c r="CD772" s="147" t="e">
        <f aca="false">BZ772-CA772</f>
        <v>#VALUE!</v>
      </c>
      <c r="CE772" s="188" t="e">
        <f aca="false">CB772-CC772</f>
        <v>#VALUE!</v>
      </c>
      <c r="CI772" s="22" t="n">
        <f aca="false">$CI$4</f>
        <v>0.2</v>
      </c>
      <c r="CL772" s="23" t="n">
        <f aca="false">CL768</f>
        <v>0.25</v>
      </c>
    </row>
    <row r="773" customFormat="false" ht="13.25" hidden="false" customHeight="true" outlineLevel="0" collapsed="false">
      <c r="A773" s="151" t="s">
        <v>868</v>
      </c>
      <c r="B773" s="152" t="n">
        <v>10.4</v>
      </c>
      <c r="C773" s="152" t="n">
        <v>767.5</v>
      </c>
      <c r="D773" s="153" t="n">
        <v>100</v>
      </c>
      <c r="E773" s="154" t="s">
        <v>101</v>
      </c>
      <c r="F773" s="153" t="n">
        <v>3</v>
      </c>
      <c r="G773" s="115" t="n">
        <v>0.9</v>
      </c>
      <c r="H773" s="116" t="n">
        <f aca="false">RANDBETWEEN(80,100)/100</f>
        <v>0.84</v>
      </c>
      <c r="I773" s="117"/>
      <c r="J773" s="118"/>
      <c r="K773" s="119"/>
      <c r="L773" s="118"/>
      <c r="M773" s="179"/>
      <c r="Q773" s="151" t="s">
        <v>868</v>
      </c>
      <c r="R773" s="152" t="n">
        <v>8.8</v>
      </c>
      <c r="S773" s="152" t="n">
        <v>750</v>
      </c>
      <c r="T773" s="153" t="n">
        <v>97</v>
      </c>
      <c r="U773" s="154" t="n">
        <v>0</v>
      </c>
      <c r="V773" s="153" t="n">
        <v>0</v>
      </c>
      <c r="W773" s="115" t="n">
        <v>0.9</v>
      </c>
      <c r="X773" s="116" t="n">
        <f aca="false">RANDBETWEEN(80,100)/100</f>
        <v>0.93</v>
      </c>
      <c r="Y773" s="117"/>
      <c r="Z773" s="118"/>
      <c r="AA773" s="119"/>
      <c r="AB773" s="123"/>
      <c r="AC773" s="124"/>
      <c r="AG773" s="186"/>
      <c r="BO773" s="202"/>
      <c r="BT773" s="82"/>
      <c r="BU773" s="158"/>
      <c r="BV773" s="140" t="n">
        <f aca="false">QUOTIENT(BW773,$BW$5)</f>
        <v>191</v>
      </c>
      <c r="BW773" s="17" t="n">
        <v>765</v>
      </c>
      <c r="BX773" s="141"/>
      <c r="BY773" s="191" t="s">
        <v>84</v>
      </c>
      <c r="BZ773" s="160" t="e">
        <f aca="true">INDIRECT( ADDRESS(CELL("строка",BG773)-BW773+BV773,68)) * CL773</f>
        <v>#VALUE!</v>
      </c>
      <c r="CA773" s="161" t="e">
        <f aca="true">INDIRECT( ADDRESS(CELL("строка",BG773)-BW773+BV773,59)) *CI773</f>
        <v>#VALUE!</v>
      </c>
      <c r="CB773" s="162" t="e">
        <f aca="true">INDIRECT( ADDRESS(CELL("строка",BG773)-BW773+BV773,69)) * CL773</f>
        <v>#VALUE!</v>
      </c>
      <c r="CC773" s="163" t="e">
        <f aca="true">INDIRECT( ADDRESS(CELL("строка",BG773)-BW773+BV773,61)) *CI773</f>
        <v>#VALUE!</v>
      </c>
      <c r="CD773" s="164" t="e">
        <f aca="false">BZ773-CA773</f>
        <v>#VALUE!</v>
      </c>
      <c r="CE773" s="189" t="e">
        <f aca="false">CB773-CC773</f>
        <v>#VALUE!</v>
      </c>
      <c r="CI773" s="22" t="n">
        <f aca="false">$CI$5</f>
        <v>0.3</v>
      </c>
      <c r="CL773" s="23" t="n">
        <f aca="false">CL769</f>
        <v>0.25</v>
      </c>
    </row>
    <row r="774" customFormat="false" ht="13.25" hidden="false" customHeight="true" outlineLevel="0" collapsed="false">
      <c r="A774" s="151" t="s">
        <v>869</v>
      </c>
      <c r="B774" s="152" t="n">
        <v>10.4</v>
      </c>
      <c r="C774" s="152" t="n">
        <v>767.4</v>
      </c>
      <c r="D774" s="153" t="n">
        <v>100</v>
      </c>
      <c r="E774" s="154" t="s">
        <v>93</v>
      </c>
      <c r="F774" s="153" t="n">
        <v>3</v>
      </c>
      <c r="G774" s="115" t="n">
        <v>0.9</v>
      </c>
      <c r="H774" s="116" t="n">
        <f aca="false">RANDBETWEEN(80,100)/100</f>
        <v>0.87</v>
      </c>
      <c r="I774" s="117" t="n">
        <v>0.432326388888889</v>
      </c>
      <c r="J774" s="118" t="n">
        <v>0.432326388888889</v>
      </c>
      <c r="K774" s="119" t="n">
        <f aca="false">(J774 * 24) * $B$3 * $F$3 * (1 - 0.7*AVERAGE(G774:G781)) * AVERAGE(H774:H781)</f>
        <v>4756.943459375</v>
      </c>
      <c r="L774" s="118" t="n">
        <f aca="false">IF(AVERAGE(F774:F781)&gt; $J$3, $B$4*$F$4*AVERAGE(F774:F781)/$B$5*24*AVERAGE(H774:H781), $B$4*$F$4*AVERAGE(F774:F781)/$B$5*24*AVERAGE(H774:H781) * 0.2)</f>
        <v>4510.8</v>
      </c>
      <c r="M774" s="179" t="n">
        <f aca="false">K774+L774</f>
        <v>9267.743459375</v>
      </c>
      <c r="Q774" s="151" t="s">
        <v>869</v>
      </c>
      <c r="R774" s="152" t="n">
        <v>8.2</v>
      </c>
      <c r="S774" s="152" t="n">
        <v>750.7</v>
      </c>
      <c r="T774" s="153" t="n">
        <v>96</v>
      </c>
      <c r="U774" s="154" t="n">
        <v>0</v>
      </c>
      <c r="V774" s="153" t="n">
        <v>0</v>
      </c>
      <c r="W774" s="115" t="n">
        <v>0.9</v>
      </c>
      <c r="X774" s="116" t="n">
        <f aca="false">RANDBETWEEN(80,100)/100</f>
        <v>0.81</v>
      </c>
      <c r="Y774" s="117" t="n">
        <v>0.398368055555556</v>
      </c>
      <c r="Z774" s="118" t="n">
        <v>0.398368055555556</v>
      </c>
      <c r="AA774" s="119" t="n">
        <f aca="false">(Z774 * 24) * $B$3 * $F$3 * (1 - 0.7 * AVERAGE(W774:W781)) * AVERAGE(X774:X781)</f>
        <v>3704.2552421875</v>
      </c>
      <c r="AB774" s="123" t="n">
        <f aca="false">IF(AVERAGE(V774:V781)&gt; $J$3, $B$4*$F$4*AVERAGE(V774:V781)/$B$5*24*AVERAGE(X774:X781), $B$4*$F$4*AVERAGE(V774:V781)/$B$5*24*AVERAGE(X774:X781) * 0.2)</f>
        <v>286</v>
      </c>
      <c r="AC774" s="124" t="n">
        <f aca="false">AA774+AB774</f>
        <v>3990.2552421875</v>
      </c>
      <c r="AG774" s="186"/>
      <c r="BO774" s="202"/>
      <c r="BT774" s="82"/>
      <c r="BU774" s="158"/>
      <c r="BV774" s="140" t="n">
        <f aca="false">QUOTIENT(BW774,$BW$5)</f>
        <v>191</v>
      </c>
      <c r="BW774" s="17" t="n">
        <v>766</v>
      </c>
      <c r="BX774" s="141"/>
      <c r="BY774" s="191" t="s">
        <v>58</v>
      </c>
      <c r="BZ774" s="160" t="e">
        <f aca="true">INDIRECT( ADDRESS(CELL("строка",BG774)-BW774+BV774,68)) * CL774</f>
        <v>#VALUE!</v>
      </c>
      <c r="CA774" s="161" t="e">
        <f aca="true">INDIRECT( ADDRESS(CELL("строка",BG774)-BW774+BV774,59)) *CI774</f>
        <v>#VALUE!</v>
      </c>
      <c r="CB774" s="162" t="e">
        <f aca="true">INDIRECT( ADDRESS(CELL("строка",BG774)-BW774+BV774,69)) * CL774</f>
        <v>#VALUE!</v>
      </c>
      <c r="CC774" s="163" t="e">
        <f aca="true">INDIRECT( ADDRESS(CELL("строка",BG774)-BW774+BV774,61)) *CI774</f>
        <v>#VALUE!</v>
      </c>
      <c r="CD774" s="164" t="e">
        <f aca="false">BZ774-CA774</f>
        <v>#VALUE!</v>
      </c>
      <c r="CE774" s="189" t="e">
        <f aca="false">CB774-CC774</f>
        <v>#VALUE!</v>
      </c>
      <c r="CI774" s="22" t="n">
        <f aca="false">$CI$6</f>
        <v>0.4</v>
      </c>
      <c r="CL774" s="23" t="n">
        <f aca="false">CL770</f>
        <v>0.25</v>
      </c>
    </row>
    <row r="775" customFormat="false" ht="13.25" hidden="false" customHeight="true" outlineLevel="0" collapsed="false">
      <c r="A775" s="151" t="s">
        <v>870</v>
      </c>
      <c r="B775" s="152" t="n">
        <v>11.5</v>
      </c>
      <c r="C775" s="152" t="n">
        <v>766.9</v>
      </c>
      <c r="D775" s="153" t="n">
        <v>86</v>
      </c>
      <c r="E775" s="154" t="s">
        <v>93</v>
      </c>
      <c r="F775" s="153" t="n">
        <v>3</v>
      </c>
      <c r="G775" s="115" t="n">
        <v>0.75</v>
      </c>
      <c r="H775" s="116" t="n">
        <f aca="false">RANDBETWEEN(80,100)/100</f>
        <v>0.83</v>
      </c>
      <c r="I775" s="117"/>
      <c r="J775" s="118"/>
      <c r="K775" s="119"/>
      <c r="L775" s="118"/>
      <c r="M775" s="179"/>
      <c r="Q775" s="151" t="s">
        <v>870</v>
      </c>
      <c r="R775" s="152" t="n">
        <v>8.7</v>
      </c>
      <c r="S775" s="152" t="n">
        <v>751.4</v>
      </c>
      <c r="T775" s="153" t="n">
        <v>89</v>
      </c>
      <c r="U775" s="154" t="s">
        <v>91</v>
      </c>
      <c r="V775" s="153" t="n">
        <v>1</v>
      </c>
      <c r="W775" s="115" t="n">
        <v>0.9</v>
      </c>
      <c r="X775" s="116" t="n">
        <f aca="false">RANDBETWEEN(80,100)/100</f>
        <v>0.84</v>
      </c>
      <c r="Y775" s="117"/>
      <c r="Z775" s="118"/>
      <c r="AA775" s="119"/>
      <c r="AB775" s="123"/>
      <c r="AC775" s="124"/>
      <c r="AG775" s="186"/>
      <c r="BO775" s="202"/>
      <c r="BT775" s="82" t="e">
        <f aca="false">IF(SUM(CD772:CD775) &gt; 0,0,(SUM(CD772:CD775))/(-$BM$10*1000))</f>
        <v>#VALUE!</v>
      </c>
      <c r="BU775" s="158" t="e">
        <f aca="false">IF(SUM(CE772:CE775) &gt; 0,0,(SUM(CE772:CE775))/(-$BM$10*1000))</f>
        <v>#VALUE!</v>
      </c>
      <c r="BV775" s="140" t="n">
        <f aca="false">QUOTIENT(BW775,$BW$5)</f>
        <v>191</v>
      </c>
      <c r="BW775" s="17" t="n">
        <v>767</v>
      </c>
      <c r="BX775" s="141"/>
      <c r="BY775" s="192" t="s">
        <v>75</v>
      </c>
      <c r="BZ775" s="172" t="e">
        <f aca="true">INDIRECT( ADDRESS(CELL("строка",BG775)-BW775+BV775,68)) * CL775</f>
        <v>#VALUE!</v>
      </c>
      <c r="CA775" s="173" t="e">
        <f aca="true">INDIRECT( ADDRESS(CELL("строка",BG775)-BW775+BV775,59)) * CI775</f>
        <v>#VALUE!</v>
      </c>
      <c r="CB775" s="174" t="e">
        <f aca="true">INDIRECT( ADDRESS(CELL("строка",BG775)-BW775+BV775,69)) * CL775</f>
        <v>#VALUE!</v>
      </c>
      <c r="CC775" s="175" t="e">
        <f aca="true">INDIRECT( ADDRESS(CELL("строка",BG775)-BW775+BV775,61)) *CI775</f>
        <v>#VALUE!</v>
      </c>
      <c r="CD775" s="176" t="e">
        <f aca="false">BZ775-CA775</f>
        <v>#VALUE!</v>
      </c>
      <c r="CE775" s="187" t="e">
        <f aca="false">CB775-CC775</f>
        <v>#VALUE!</v>
      </c>
      <c r="CI775" s="178" t="n">
        <f aca="false">$CI$7</f>
        <v>0.1</v>
      </c>
      <c r="CL775" s="23" t="n">
        <f aca="false">CL771</f>
        <v>0.25</v>
      </c>
    </row>
    <row r="776" customFormat="false" ht="13.25" hidden="false" customHeight="true" outlineLevel="0" collapsed="false">
      <c r="A776" s="151" t="s">
        <v>871</v>
      </c>
      <c r="B776" s="152" t="n">
        <v>12</v>
      </c>
      <c r="C776" s="152" t="n">
        <v>766.4</v>
      </c>
      <c r="D776" s="153" t="n">
        <v>79</v>
      </c>
      <c r="E776" s="154" t="s">
        <v>93</v>
      </c>
      <c r="F776" s="153" t="n">
        <v>6</v>
      </c>
      <c r="G776" s="115" t="n">
        <v>0.95</v>
      </c>
      <c r="H776" s="116" t="n">
        <f aca="false">RANDBETWEEN(80,100)/100</f>
        <v>0.92</v>
      </c>
      <c r="I776" s="117"/>
      <c r="J776" s="118"/>
      <c r="K776" s="119"/>
      <c r="L776" s="118"/>
      <c r="M776" s="179"/>
      <c r="Q776" s="151" t="s">
        <v>871</v>
      </c>
      <c r="R776" s="152" t="n">
        <v>8.9</v>
      </c>
      <c r="S776" s="152" t="n">
        <v>752</v>
      </c>
      <c r="T776" s="153" t="n">
        <v>82</v>
      </c>
      <c r="U776" s="154" t="n">
        <v>0</v>
      </c>
      <c r="V776" s="153" t="n">
        <v>0</v>
      </c>
      <c r="W776" s="115" t="n">
        <v>0.9</v>
      </c>
      <c r="X776" s="116" t="n">
        <f aca="false">RANDBETWEEN(80,100)/100</f>
        <v>1</v>
      </c>
      <c r="Y776" s="117"/>
      <c r="Z776" s="118"/>
      <c r="AA776" s="119"/>
      <c r="AB776" s="123"/>
      <c r="AC776" s="124"/>
      <c r="AG776" s="186"/>
      <c r="BO776" s="202"/>
      <c r="BT776" s="82" t="s">
        <v>79</v>
      </c>
      <c r="BU776" s="158"/>
      <c r="BV776" s="140" t="n">
        <f aca="false">QUOTIENT(BW776,$BW$5)</f>
        <v>192</v>
      </c>
      <c r="BW776" s="17" t="n">
        <v>768</v>
      </c>
      <c r="BX776" s="141" t="n">
        <f aca="false">DATE(2023,2,(1-QUOTIENT(BW776,$BW$5)))</f>
        <v>44766</v>
      </c>
      <c r="BY776" s="190" t="s">
        <v>80</v>
      </c>
      <c r="BZ776" s="143" t="e">
        <f aca="true">INDIRECT( ADDRESS(CELL("строка",BG776)-BW776+BV776,68)) * CL776</f>
        <v>#VALUE!</v>
      </c>
      <c r="CA776" s="144" t="e">
        <f aca="true">INDIRECT( ADDRESS(CELL("строка",BG776)-BW776+BV776,59)) *CI776</f>
        <v>#VALUE!</v>
      </c>
      <c r="CB776" s="145" t="e">
        <f aca="true">INDIRECT( ADDRESS(CELL("строка",BG776)-BW776+BV776,69)) * CL776</f>
        <v>#VALUE!</v>
      </c>
      <c r="CC776" s="146" t="e">
        <f aca="true">INDIRECT( ADDRESS(CELL("строка",BG776)-BW776+BV776,61)) *CI776</f>
        <v>#VALUE!</v>
      </c>
      <c r="CD776" s="147" t="e">
        <f aca="false">BZ776-CA776</f>
        <v>#VALUE!</v>
      </c>
      <c r="CE776" s="188" t="e">
        <f aca="false">CB776-CC776</f>
        <v>#VALUE!</v>
      </c>
      <c r="CI776" s="22" t="n">
        <f aca="false">$CI$4</f>
        <v>0.2</v>
      </c>
      <c r="CL776" s="23" t="n">
        <f aca="false">CL772</f>
        <v>0.25</v>
      </c>
    </row>
    <row r="777" customFormat="false" ht="13.25" hidden="false" customHeight="true" outlineLevel="0" collapsed="false">
      <c r="A777" s="151" t="s">
        <v>872</v>
      </c>
      <c r="B777" s="152" t="n">
        <v>14.9</v>
      </c>
      <c r="C777" s="152" t="n">
        <v>766.5</v>
      </c>
      <c r="D777" s="153" t="n">
        <v>70</v>
      </c>
      <c r="E777" s="154" t="s">
        <v>129</v>
      </c>
      <c r="F777" s="153" t="n">
        <v>6</v>
      </c>
      <c r="G777" s="115" t="n">
        <v>0.95</v>
      </c>
      <c r="H777" s="116" t="n">
        <f aca="false">RANDBETWEEN(80,100)/100</f>
        <v>0.92</v>
      </c>
      <c r="I777" s="117"/>
      <c r="J777" s="118"/>
      <c r="K777" s="119"/>
      <c r="L777" s="118"/>
      <c r="M777" s="179"/>
      <c r="Q777" s="151" t="s">
        <v>872</v>
      </c>
      <c r="R777" s="152" t="n">
        <v>7.3</v>
      </c>
      <c r="S777" s="152" t="n">
        <v>753</v>
      </c>
      <c r="T777" s="153" t="n">
        <v>88</v>
      </c>
      <c r="U777" s="154" t="s">
        <v>91</v>
      </c>
      <c r="V777" s="153" t="n">
        <v>1</v>
      </c>
      <c r="W777" s="115" t="n">
        <v>0.95</v>
      </c>
      <c r="X777" s="116" t="n">
        <f aca="false">RANDBETWEEN(80,100)/100</f>
        <v>0.99</v>
      </c>
      <c r="Y777" s="117"/>
      <c r="Z777" s="118"/>
      <c r="AA777" s="119"/>
      <c r="AB777" s="123"/>
      <c r="AC777" s="124"/>
      <c r="AG777" s="186"/>
      <c r="BO777" s="202"/>
      <c r="BT777" s="82"/>
      <c r="BU777" s="158"/>
      <c r="BV777" s="140" t="n">
        <f aca="false">QUOTIENT(BW777,$BW$5)</f>
        <v>192</v>
      </c>
      <c r="BW777" s="17" t="n">
        <v>769</v>
      </c>
      <c r="BX777" s="141"/>
      <c r="BY777" s="191" t="s">
        <v>84</v>
      </c>
      <c r="BZ777" s="160" t="e">
        <f aca="true">INDIRECT( ADDRESS(CELL("строка",BG777)-BW777+BV777,68)) * CL777</f>
        <v>#VALUE!</v>
      </c>
      <c r="CA777" s="161" t="e">
        <f aca="true">INDIRECT( ADDRESS(CELL("строка",BG777)-BW777+BV777,59)) *CI777</f>
        <v>#VALUE!</v>
      </c>
      <c r="CB777" s="162" t="e">
        <f aca="true">INDIRECT( ADDRESS(CELL("строка",BG777)-BW777+BV777,69)) * CL777</f>
        <v>#VALUE!</v>
      </c>
      <c r="CC777" s="163" t="e">
        <f aca="true">INDIRECT( ADDRESS(CELL("строка",BG777)-BW777+BV777,61)) *CI777</f>
        <v>#VALUE!</v>
      </c>
      <c r="CD777" s="164" t="e">
        <f aca="false">BZ777-CA777</f>
        <v>#VALUE!</v>
      </c>
      <c r="CE777" s="189" t="e">
        <f aca="false">CB777-CC777</f>
        <v>#VALUE!</v>
      </c>
      <c r="CI777" s="22" t="n">
        <f aca="false">$CI$5</f>
        <v>0.3</v>
      </c>
      <c r="CL777" s="23" t="n">
        <f aca="false">CL773</f>
        <v>0.25</v>
      </c>
    </row>
    <row r="778" customFormat="false" ht="13.25" hidden="false" customHeight="true" outlineLevel="0" collapsed="false">
      <c r="A778" s="151" t="s">
        <v>873</v>
      </c>
      <c r="B778" s="152" t="n">
        <v>12.4</v>
      </c>
      <c r="C778" s="152" t="n">
        <v>766.6</v>
      </c>
      <c r="D778" s="153" t="n">
        <v>97</v>
      </c>
      <c r="E778" s="154" t="s">
        <v>129</v>
      </c>
      <c r="F778" s="153" t="n">
        <v>3</v>
      </c>
      <c r="G778" s="115" t="n">
        <v>0.9</v>
      </c>
      <c r="H778" s="116" t="n">
        <f aca="false">RANDBETWEEN(80,100)/100</f>
        <v>0.94</v>
      </c>
      <c r="I778" s="117"/>
      <c r="J778" s="118"/>
      <c r="K778" s="119"/>
      <c r="L778" s="118"/>
      <c r="M778" s="179"/>
      <c r="Q778" s="151" t="s">
        <v>873</v>
      </c>
      <c r="R778" s="152" t="n">
        <v>5</v>
      </c>
      <c r="S778" s="152" t="n">
        <v>753.4</v>
      </c>
      <c r="T778" s="153" t="n">
        <v>92</v>
      </c>
      <c r="U778" s="154" t="n">
        <v>0</v>
      </c>
      <c r="V778" s="153" t="n">
        <v>0</v>
      </c>
      <c r="W778" s="115" t="n">
        <v>0.9</v>
      </c>
      <c r="X778" s="116" t="n">
        <f aca="false">RANDBETWEEN(80,100)/100</f>
        <v>0.88</v>
      </c>
      <c r="Y778" s="117"/>
      <c r="Z778" s="118"/>
      <c r="AA778" s="119"/>
      <c r="AB778" s="123"/>
      <c r="AC778" s="124"/>
      <c r="AG778" s="186"/>
      <c r="BO778" s="202"/>
      <c r="BT778" s="82"/>
      <c r="BU778" s="158"/>
      <c r="BV778" s="140" t="n">
        <f aca="false">QUOTIENT(BW778,$BW$5)</f>
        <v>192</v>
      </c>
      <c r="BW778" s="17" t="n">
        <v>770</v>
      </c>
      <c r="BX778" s="141"/>
      <c r="BY778" s="191" t="s">
        <v>58</v>
      </c>
      <c r="BZ778" s="160" t="e">
        <f aca="true">INDIRECT( ADDRESS(CELL("строка",BG778)-BW778+BV778,68)) * CL778</f>
        <v>#VALUE!</v>
      </c>
      <c r="CA778" s="161" t="e">
        <f aca="true">INDIRECT( ADDRESS(CELL("строка",BG778)-BW778+BV778,59)) *CI778</f>
        <v>#VALUE!</v>
      </c>
      <c r="CB778" s="162" t="e">
        <f aca="true">INDIRECT( ADDRESS(CELL("строка",BG778)-BW778+BV778,69)) * CL778</f>
        <v>#VALUE!</v>
      </c>
      <c r="CC778" s="163" t="e">
        <f aca="true">INDIRECT( ADDRESS(CELL("строка",BG778)-BW778+BV778,61)) *CI778</f>
        <v>#VALUE!</v>
      </c>
      <c r="CD778" s="164" t="e">
        <f aca="false">BZ778-CA778</f>
        <v>#VALUE!</v>
      </c>
      <c r="CE778" s="189" t="e">
        <f aca="false">CB778-CC778</f>
        <v>#VALUE!</v>
      </c>
      <c r="CI778" s="22" t="n">
        <f aca="false">$CI$6</f>
        <v>0.4</v>
      </c>
      <c r="CL778" s="23" t="n">
        <f aca="false">CL774</f>
        <v>0.25</v>
      </c>
    </row>
    <row r="779" customFormat="false" ht="13.25" hidden="false" customHeight="true" outlineLevel="0" collapsed="false">
      <c r="A779" s="151" t="s">
        <v>874</v>
      </c>
      <c r="B779" s="152" t="n">
        <v>11.5</v>
      </c>
      <c r="C779" s="152" t="n">
        <v>766</v>
      </c>
      <c r="D779" s="153" t="n">
        <v>100</v>
      </c>
      <c r="E779" s="154" t="s">
        <v>129</v>
      </c>
      <c r="F779" s="153" t="n">
        <v>3</v>
      </c>
      <c r="G779" s="115" t="n">
        <v>0.9</v>
      </c>
      <c r="H779" s="116" t="n">
        <f aca="false">RANDBETWEEN(80,100)/100</f>
        <v>0.9</v>
      </c>
      <c r="I779" s="117"/>
      <c r="J779" s="118"/>
      <c r="K779" s="119"/>
      <c r="L779" s="118"/>
      <c r="M779" s="179"/>
      <c r="Q779" s="151" t="s">
        <v>874</v>
      </c>
      <c r="R779" s="152" t="n">
        <v>4.4</v>
      </c>
      <c r="S779" s="152" t="n">
        <v>753.6</v>
      </c>
      <c r="T779" s="153" t="n">
        <v>89</v>
      </c>
      <c r="U779" s="154" t="n">
        <v>0</v>
      </c>
      <c r="V779" s="153" t="n">
        <v>0</v>
      </c>
      <c r="W779" s="115" t="n">
        <v>0.9</v>
      </c>
      <c r="X779" s="116" t="n">
        <f aca="false">RANDBETWEEN(80,100)/100</f>
        <v>0.88</v>
      </c>
      <c r="Y779" s="117"/>
      <c r="Z779" s="118"/>
      <c r="AA779" s="119"/>
      <c r="AB779" s="123"/>
      <c r="AC779" s="124"/>
      <c r="AG779" s="186"/>
      <c r="BO779" s="202"/>
      <c r="BT779" s="82" t="e">
        <f aca="false">IF(SUM(CD776:CD779) &gt; 0,0,(SUM(CD776:CD779))/(-$BM$10*1000))</f>
        <v>#VALUE!</v>
      </c>
      <c r="BU779" s="158" t="e">
        <f aca="false">IF(SUM(CE776:CE779) &gt; 0,0,(SUM(CE776:CE779))/(-$BM$10*1000))</f>
        <v>#VALUE!</v>
      </c>
      <c r="BV779" s="140" t="n">
        <f aca="false">QUOTIENT(BW779,$BW$5)</f>
        <v>192</v>
      </c>
      <c r="BW779" s="17" t="n">
        <v>771</v>
      </c>
      <c r="BX779" s="141"/>
      <c r="BY779" s="192" t="s">
        <v>75</v>
      </c>
      <c r="BZ779" s="172" t="e">
        <f aca="true">INDIRECT( ADDRESS(CELL("строка",BG779)-BW779+BV779,68)) * CL779</f>
        <v>#VALUE!</v>
      </c>
      <c r="CA779" s="173" t="e">
        <f aca="true">INDIRECT( ADDRESS(CELL("строка",BG779)-BW779+BV779,59)) * CI779</f>
        <v>#VALUE!</v>
      </c>
      <c r="CB779" s="174" t="e">
        <f aca="true">INDIRECT( ADDRESS(CELL("строка",BG779)-BW779+BV779,69)) * CL779</f>
        <v>#VALUE!</v>
      </c>
      <c r="CC779" s="175" t="e">
        <f aca="true">INDIRECT( ADDRESS(CELL("строка",BG779)-BW779+BV779,61)) *CI779</f>
        <v>#VALUE!</v>
      </c>
      <c r="CD779" s="176" t="e">
        <f aca="false">BZ779-CA779</f>
        <v>#VALUE!</v>
      </c>
      <c r="CE779" s="187" t="e">
        <f aca="false">CB779-CC779</f>
        <v>#VALUE!</v>
      </c>
      <c r="CI779" s="178" t="n">
        <f aca="false">$CI$7</f>
        <v>0.1</v>
      </c>
      <c r="CL779" s="23" t="n">
        <f aca="false">CL775</f>
        <v>0.25</v>
      </c>
    </row>
    <row r="780" customFormat="false" ht="13.25" hidden="false" customHeight="true" outlineLevel="0" collapsed="false">
      <c r="A780" s="151" t="s">
        <v>875</v>
      </c>
      <c r="B780" s="152" t="n">
        <v>11.4</v>
      </c>
      <c r="C780" s="152" t="n">
        <v>765.7</v>
      </c>
      <c r="D780" s="153" t="n">
        <v>100</v>
      </c>
      <c r="E780" s="154" t="s">
        <v>101</v>
      </c>
      <c r="F780" s="153" t="n">
        <v>3</v>
      </c>
      <c r="G780" s="115" t="n">
        <v>0.25</v>
      </c>
      <c r="H780" s="116" t="n">
        <f aca="false">RANDBETWEEN(80,100)/100</f>
        <v>0.93</v>
      </c>
      <c r="I780" s="117"/>
      <c r="J780" s="118"/>
      <c r="K780" s="119"/>
      <c r="L780" s="118"/>
      <c r="M780" s="179"/>
      <c r="Q780" s="151" t="s">
        <v>875</v>
      </c>
      <c r="R780" s="152" t="n">
        <v>3.1</v>
      </c>
      <c r="S780" s="152" t="n">
        <v>753.7</v>
      </c>
      <c r="T780" s="153" t="n">
        <v>97</v>
      </c>
      <c r="U780" s="154" t="n">
        <v>0</v>
      </c>
      <c r="V780" s="153" t="n">
        <v>0</v>
      </c>
      <c r="W780" s="115" t="n">
        <v>0.9</v>
      </c>
      <c r="X780" s="116" t="n">
        <f aca="false">RANDBETWEEN(80,100)/100</f>
        <v>0.87</v>
      </c>
      <c r="Y780" s="117"/>
      <c r="Z780" s="118"/>
      <c r="AA780" s="119"/>
      <c r="AB780" s="123"/>
      <c r="AC780" s="124"/>
      <c r="AG780" s="186"/>
      <c r="BO780" s="202"/>
      <c r="BT780" s="82" t="s">
        <v>79</v>
      </c>
      <c r="BU780" s="158"/>
      <c r="BV780" s="140" t="n">
        <f aca="false">QUOTIENT(BW780,$BW$5)</f>
        <v>193</v>
      </c>
      <c r="BW780" s="17" t="n">
        <v>772</v>
      </c>
      <c r="BX780" s="141" t="n">
        <f aca="false">DATE(2023,2,(1-QUOTIENT(BW780,$BW$5)))</f>
        <v>44765</v>
      </c>
      <c r="BY780" s="190" t="s">
        <v>80</v>
      </c>
      <c r="BZ780" s="143" t="e">
        <f aca="true">INDIRECT( ADDRESS(CELL("строка",BG780)-BW780+BV780,68)) * CL780</f>
        <v>#VALUE!</v>
      </c>
      <c r="CA780" s="144" t="e">
        <f aca="true">INDIRECT( ADDRESS(CELL("строка",BG780)-BW780+BV780,59)) *CI780</f>
        <v>#VALUE!</v>
      </c>
      <c r="CB780" s="145" t="e">
        <f aca="true">INDIRECT( ADDRESS(CELL("строка",BG780)-BW780+BV780,69)) * CL780</f>
        <v>#VALUE!</v>
      </c>
      <c r="CC780" s="146" t="e">
        <f aca="true">INDIRECT( ADDRESS(CELL("строка",BG780)-BW780+BV780,61)) *CI780</f>
        <v>#VALUE!</v>
      </c>
      <c r="CD780" s="147" t="e">
        <f aca="false">BZ780-CA780</f>
        <v>#VALUE!</v>
      </c>
      <c r="CE780" s="188" t="e">
        <f aca="false">CB780-CC780</f>
        <v>#VALUE!</v>
      </c>
      <c r="CI780" s="22" t="n">
        <f aca="false">$CI$4</f>
        <v>0.2</v>
      </c>
      <c r="CL780" s="23" t="n">
        <f aca="false">CL776</f>
        <v>0.25</v>
      </c>
    </row>
    <row r="781" customFormat="false" ht="13.25" hidden="false" customHeight="true" outlineLevel="0" collapsed="false">
      <c r="A781" s="151" t="s">
        <v>876</v>
      </c>
      <c r="B781" s="152" t="n">
        <v>11.6</v>
      </c>
      <c r="C781" s="152" t="n">
        <v>765.5</v>
      </c>
      <c r="D781" s="153" t="n">
        <v>100</v>
      </c>
      <c r="E781" s="154" t="s">
        <v>101</v>
      </c>
      <c r="F781" s="153" t="n">
        <v>4.5</v>
      </c>
      <c r="G781" s="115" t="n">
        <v>0.95</v>
      </c>
      <c r="H781" s="116" t="n">
        <f aca="false">RANDBETWEEN(80,100)/100</f>
        <v>0.85</v>
      </c>
      <c r="I781" s="117"/>
      <c r="J781" s="118"/>
      <c r="K781" s="119"/>
      <c r="L781" s="118"/>
      <c r="M781" s="179"/>
      <c r="Q781" s="151" t="s">
        <v>876</v>
      </c>
      <c r="R781" s="152" t="n">
        <v>3.4</v>
      </c>
      <c r="S781" s="152" t="n">
        <v>753.8</v>
      </c>
      <c r="T781" s="153" t="n">
        <v>92</v>
      </c>
      <c r="U781" s="154" t="n">
        <v>0</v>
      </c>
      <c r="V781" s="153" t="n">
        <v>0</v>
      </c>
      <c r="W781" s="115" t="n">
        <v>0.95</v>
      </c>
      <c r="X781" s="116" t="n">
        <f aca="false">RANDBETWEEN(80,100)/100</f>
        <v>0.88</v>
      </c>
      <c r="Y781" s="117"/>
      <c r="Z781" s="118"/>
      <c r="AA781" s="119"/>
      <c r="AB781" s="123"/>
      <c r="AC781" s="124"/>
      <c r="AG781" s="186"/>
      <c r="BO781" s="202"/>
      <c r="BT781" s="82"/>
      <c r="BU781" s="158"/>
      <c r="BV781" s="140" t="n">
        <f aca="false">QUOTIENT(BW781,$BW$5)</f>
        <v>193</v>
      </c>
      <c r="BW781" s="17" t="n">
        <v>773</v>
      </c>
      <c r="BX781" s="141"/>
      <c r="BY781" s="191" t="s">
        <v>84</v>
      </c>
      <c r="BZ781" s="160" t="e">
        <f aca="true">INDIRECT( ADDRESS(CELL("строка",BG781)-BW781+BV781,68)) * CL781</f>
        <v>#VALUE!</v>
      </c>
      <c r="CA781" s="161" t="e">
        <f aca="true">INDIRECT( ADDRESS(CELL("строка",BG781)-BW781+BV781,59)) *CI781</f>
        <v>#VALUE!</v>
      </c>
      <c r="CB781" s="162" t="e">
        <f aca="true">INDIRECT( ADDRESS(CELL("строка",BG781)-BW781+BV781,69)) * CL781</f>
        <v>#VALUE!</v>
      </c>
      <c r="CC781" s="163" t="e">
        <f aca="true">INDIRECT( ADDRESS(CELL("строка",BG781)-BW781+BV781,61)) *CI781</f>
        <v>#VALUE!</v>
      </c>
      <c r="CD781" s="164" t="e">
        <f aca="false">BZ781-CA781</f>
        <v>#VALUE!</v>
      </c>
      <c r="CE781" s="189" t="e">
        <f aca="false">CB781-CC781</f>
        <v>#VALUE!</v>
      </c>
      <c r="CI781" s="22" t="n">
        <f aca="false">$CI$5</f>
        <v>0.3</v>
      </c>
      <c r="CL781" s="23" t="n">
        <f aca="false">CL777</f>
        <v>0.25</v>
      </c>
    </row>
    <row r="782" customFormat="false" ht="13.25" hidden="false" customHeight="true" outlineLevel="0" collapsed="false">
      <c r="A782" s="151" t="s">
        <v>877</v>
      </c>
      <c r="B782" s="152" t="n">
        <v>11.9</v>
      </c>
      <c r="C782" s="152" t="n">
        <v>765.3</v>
      </c>
      <c r="D782" s="153" t="n">
        <v>91</v>
      </c>
      <c r="E782" s="154" t="s">
        <v>101</v>
      </c>
      <c r="F782" s="153" t="n">
        <v>4.5</v>
      </c>
      <c r="G782" s="115" t="n">
        <v>0.25</v>
      </c>
      <c r="H782" s="116" t="n">
        <f aca="false">RANDBETWEEN(80,100)/100</f>
        <v>0.9</v>
      </c>
      <c r="I782" s="117" t="n">
        <v>0.434340277777778</v>
      </c>
      <c r="J782" s="118" t="n">
        <v>0.434340277777778</v>
      </c>
      <c r="K782" s="119" t="n">
        <f aca="false">(J782 * 24) * $B$3 * $F$3 * (1 - 0.7*AVERAGE(G782:G789)) * AVERAGE(H782:H789)</f>
        <v>4774.372575</v>
      </c>
      <c r="L782" s="118" t="n">
        <f aca="false">IF(AVERAGE(F782:F789)&gt; $J$3, $B$4*$F$4*AVERAGE(F782:F789)/$B$5*24*AVERAGE(H782:H789), $B$4*$F$4*AVERAGE(F782:F789)/$B$5*24*AVERAGE(H782:H789) * 0.2)</f>
        <v>33805.5</v>
      </c>
      <c r="M782" s="179" t="n">
        <f aca="false">K782+L782</f>
        <v>38579.872575</v>
      </c>
      <c r="Q782" s="151" t="s">
        <v>877</v>
      </c>
      <c r="R782" s="152" t="n">
        <v>1.5</v>
      </c>
      <c r="S782" s="152" t="n">
        <v>753.7</v>
      </c>
      <c r="T782" s="153" t="n">
        <v>97</v>
      </c>
      <c r="U782" s="154" t="n">
        <v>0</v>
      </c>
      <c r="V782" s="153" t="n">
        <v>0</v>
      </c>
      <c r="W782" s="115" t="n">
        <v>0.75</v>
      </c>
      <c r="X782" s="116" t="n">
        <f aca="false">RANDBETWEEN(80,100)/100</f>
        <v>0.83</v>
      </c>
      <c r="Y782" s="117" t="n">
        <v>0.401400462962963</v>
      </c>
      <c r="Z782" s="118" t="n">
        <v>0.401400462962963</v>
      </c>
      <c r="AA782" s="119" t="n">
        <f aca="false">(Z782 * 24) * $B$3 * $F$3 * (1 - 0.7 * AVERAGE(W782:W789)) * AVERAGE(X782:X789)</f>
        <v>4685.3489109375</v>
      </c>
      <c r="AB782" s="123" t="n">
        <f aca="false">IF(AVERAGE(V782:V789)&gt; $J$3, $B$4*$F$4*AVERAGE(V782:V789)/$B$5*24*AVERAGE(X782:X789), $B$4*$F$4*AVERAGE(V782:V789)/$B$5*24*AVERAGE(X782:X789) * 0.2)</f>
        <v>702</v>
      </c>
      <c r="AC782" s="124" t="n">
        <f aca="false">AA782+AB782</f>
        <v>5387.3489109375</v>
      </c>
      <c r="AG782" s="186"/>
      <c r="BO782" s="202"/>
      <c r="BT782" s="82"/>
      <c r="BU782" s="158"/>
      <c r="BV782" s="140" t="n">
        <f aca="false">QUOTIENT(BW782,$BW$5)</f>
        <v>193</v>
      </c>
      <c r="BW782" s="17" t="n">
        <v>774</v>
      </c>
      <c r="BX782" s="141"/>
      <c r="BY782" s="191" t="s">
        <v>58</v>
      </c>
      <c r="BZ782" s="160" t="e">
        <f aca="true">INDIRECT( ADDRESS(CELL("строка",BG782)-BW782+BV782,68)) * CL782</f>
        <v>#VALUE!</v>
      </c>
      <c r="CA782" s="161" t="e">
        <f aca="true">INDIRECT( ADDRESS(CELL("строка",BG782)-BW782+BV782,59)) *CI782</f>
        <v>#VALUE!</v>
      </c>
      <c r="CB782" s="162" t="e">
        <f aca="true">INDIRECT( ADDRESS(CELL("строка",BG782)-BW782+BV782,69)) * CL782</f>
        <v>#VALUE!</v>
      </c>
      <c r="CC782" s="163" t="e">
        <f aca="true">INDIRECT( ADDRESS(CELL("строка",BG782)-BW782+BV782,61)) *CI782</f>
        <v>#VALUE!</v>
      </c>
      <c r="CD782" s="164" t="e">
        <f aca="false">BZ782-CA782</f>
        <v>#VALUE!</v>
      </c>
      <c r="CE782" s="189" t="e">
        <f aca="false">CB782-CC782</f>
        <v>#VALUE!</v>
      </c>
      <c r="CI782" s="22" t="n">
        <f aca="false">$CI$6</f>
        <v>0.4</v>
      </c>
      <c r="CL782" s="23" t="n">
        <f aca="false">CL778</f>
        <v>0.25</v>
      </c>
    </row>
    <row r="783" customFormat="false" ht="13.25" hidden="false" customHeight="true" outlineLevel="0" collapsed="false">
      <c r="A783" s="151" t="s">
        <v>878</v>
      </c>
      <c r="B783" s="152" t="n">
        <v>13.6</v>
      </c>
      <c r="C783" s="152" t="n">
        <v>764.5</v>
      </c>
      <c r="D783" s="153" t="n">
        <v>79</v>
      </c>
      <c r="E783" s="154" t="s">
        <v>129</v>
      </c>
      <c r="F783" s="153" t="n">
        <v>6</v>
      </c>
      <c r="G783" s="182" t="s">
        <v>110</v>
      </c>
      <c r="H783" s="116" t="n">
        <f aca="false">RANDBETWEEN(80,100)/100</f>
        <v>0.92</v>
      </c>
      <c r="I783" s="117"/>
      <c r="J783" s="118"/>
      <c r="K783" s="119"/>
      <c r="L783" s="118"/>
      <c r="M783" s="179"/>
      <c r="Q783" s="151" t="s">
        <v>878</v>
      </c>
      <c r="R783" s="152" t="n">
        <v>2.6</v>
      </c>
      <c r="S783" s="152" t="n">
        <v>753.1</v>
      </c>
      <c r="T783" s="153" t="n">
        <v>88</v>
      </c>
      <c r="U783" s="154" t="n">
        <v>0</v>
      </c>
      <c r="V783" s="153" t="n">
        <v>0</v>
      </c>
      <c r="W783" s="115" t="n">
        <v>0.25</v>
      </c>
      <c r="X783" s="116" t="n">
        <f aca="false">RANDBETWEEN(80,100)/100</f>
        <v>0.88</v>
      </c>
      <c r="Y783" s="117"/>
      <c r="Z783" s="118"/>
      <c r="AA783" s="119"/>
      <c r="AB783" s="123"/>
      <c r="AC783" s="124"/>
      <c r="AG783" s="186"/>
      <c r="BO783" s="202"/>
      <c r="BT783" s="82" t="e">
        <f aca="false">IF(SUM(CD780:CD783) &gt; 0,0,(SUM(CD780:CD783))/(-$BM$10*1000))</f>
        <v>#VALUE!</v>
      </c>
      <c r="BU783" s="158" t="e">
        <f aca="false">IF(SUM(CE780:CE783) &gt; 0,0,(SUM(CE780:CE783))/(-$BM$10*1000))</f>
        <v>#VALUE!</v>
      </c>
      <c r="BV783" s="140" t="n">
        <f aca="false">QUOTIENT(BW783,$BW$5)</f>
        <v>193</v>
      </c>
      <c r="BW783" s="17" t="n">
        <v>775</v>
      </c>
      <c r="BX783" s="141"/>
      <c r="BY783" s="192" t="s">
        <v>75</v>
      </c>
      <c r="BZ783" s="172" t="e">
        <f aca="true">INDIRECT( ADDRESS(CELL("строка",BG783)-BW783+BV783,68)) * CL783</f>
        <v>#VALUE!</v>
      </c>
      <c r="CA783" s="173" t="e">
        <f aca="true">INDIRECT( ADDRESS(CELL("строка",BG783)-BW783+BV783,59)) * CI783</f>
        <v>#VALUE!</v>
      </c>
      <c r="CB783" s="174" t="e">
        <f aca="true">INDIRECT( ADDRESS(CELL("строка",BG783)-BW783+BV783,69)) * CL783</f>
        <v>#VALUE!</v>
      </c>
      <c r="CC783" s="175" t="e">
        <f aca="true">INDIRECT( ADDRESS(CELL("строка",BG783)-BW783+BV783,61)) *CI783</f>
        <v>#VALUE!</v>
      </c>
      <c r="CD783" s="176" t="e">
        <f aca="false">BZ783-CA783</f>
        <v>#VALUE!</v>
      </c>
      <c r="CE783" s="187" t="e">
        <f aca="false">CB783-CC783</f>
        <v>#VALUE!</v>
      </c>
      <c r="CI783" s="178" t="n">
        <f aca="false">$CI$7</f>
        <v>0.1</v>
      </c>
      <c r="CL783" s="23" t="n">
        <f aca="false">CL779</f>
        <v>0.25</v>
      </c>
    </row>
    <row r="784" customFormat="false" ht="13.25" hidden="false" customHeight="true" outlineLevel="0" collapsed="false">
      <c r="A784" s="151" t="s">
        <v>879</v>
      </c>
      <c r="B784" s="152" t="n">
        <v>15.8</v>
      </c>
      <c r="C784" s="152" t="n">
        <v>763.6</v>
      </c>
      <c r="D784" s="153" t="n">
        <v>72</v>
      </c>
      <c r="E784" s="154" t="s">
        <v>129</v>
      </c>
      <c r="F784" s="153" t="n">
        <v>7.5</v>
      </c>
      <c r="G784" s="115" t="n">
        <v>0.95</v>
      </c>
      <c r="H784" s="116" t="n">
        <f aca="false">RANDBETWEEN(80,100)/100</f>
        <v>0.97</v>
      </c>
      <c r="I784" s="117"/>
      <c r="J784" s="118"/>
      <c r="K784" s="119"/>
      <c r="L784" s="118"/>
      <c r="M784" s="179"/>
      <c r="Q784" s="151" t="s">
        <v>879</v>
      </c>
      <c r="R784" s="152" t="n">
        <v>6</v>
      </c>
      <c r="S784" s="152" t="n">
        <v>752.3</v>
      </c>
      <c r="T784" s="153" t="n">
        <v>71</v>
      </c>
      <c r="U784" s="154" t="s">
        <v>107</v>
      </c>
      <c r="V784" s="153" t="n">
        <v>1</v>
      </c>
      <c r="W784" s="115" t="n">
        <v>0.75</v>
      </c>
      <c r="X784" s="116" t="n">
        <f aca="false">RANDBETWEEN(80,100)/100</f>
        <v>0.87</v>
      </c>
      <c r="Y784" s="117"/>
      <c r="Z784" s="118"/>
      <c r="AA784" s="119"/>
      <c r="AB784" s="123"/>
      <c r="AC784" s="124"/>
      <c r="AG784" s="186"/>
      <c r="BO784" s="202"/>
      <c r="BT784" s="82" t="s">
        <v>79</v>
      </c>
      <c r="BU784" s="158"/>
      <c r="BV784" s="140" t="n">
        <f aca="false">QUOTIENT(BW784,$BW$5)</f>
        <v>194</v>
      </c>
      <c r="BW784" s="17" t="n">
        <v>776</v>
      </c>
      <c r="BX784" s="141" t="n">
        <f aca="false">DATE(2023,2,(1-QUOTIENT(BW784,$BW$5)))</f>
        <v>44764</v>
      </c>
      <c r="BY784" s="190" t="s">
        <v>80</v>
      </c>
      <c r="BZ784" s="143" t="e">
        <f aca="true">INDIRECT( ADDRESS(CELL("строка",BG784)-BW784+BV784,68)) * CL784</f>
        <v>#VALUE!</v>
      </c>
      <c r="CA784" s="144" t="e">
        <f aca="true">INDIRECT( ADDRESS(CELL("строка",BG784)-BW784+BV784,59)) *CI784</f>
        <v>#VALUE!</v>
      </c>
      <c r="CB784" s="145" t="e">
        <f aca="true">INDIRECT( ADDRESS(CELL("строка",BG784)-BW784+BV784,69)) * CL784</f>
        <v>#VALUE!</v>
      </c>
      <c r="CC784" s="146" t="e">
        <f aca="true">INDIRECT( ADDRESS(CELL("строка",BG784)-BW784+BV784,61)) *CI784</f>
        <v>#VALUE!</v>
      </c>
      <c r="CD784" s="147" t="e">
        <f aca="false">BZ784-CA784</f>
        <v>#VALUE!</v>
      </c>
      <c r="CE784" s="188" t="e">
        <f aca="false">CB784-CC784</f>
        <v>#VALUE!</v>
      </c>
      <c r="CI784" s="22" t="n">
        <f aca="false">$CI$4</f>
        <v>0.2</v>
      </c>
      <c r="CL784" s="23" t="n">
        <f aca="false">CL780</f>
        <v>0.25</v>
      </c>
    </row>
    <row r="785" customFormat="false" ht="13.25" hidden="false" customHeight="true" outlineLevel="0" collapsed="false">
      <c r="A785" s="151" t="s">
        <v>880</v>
      </c>
      <c r="B785" s="152" t="n">
        <v>16</v>
      </c>
      <c r="C785" s="152" t="n">
        <v>763.6</v>
      </c>
      <c r="D785" s="153" t="n">
        <v>78</v>
      </c>
      <c r="E785" s="154" t="s">
        <v>129</v>
      </c>
      <c r="F785" s="153" t="n">
        <v>6</v>
      </c>
      <c r="G785" s="115" t="n">
        <v>0.95</v>
      </c>
      <c r="H785" s="116" t="n">
        <f aca="false">RANDBETWEEN(80,100)/100</f>
        <v>0.9</v>
      </c>
      <c r="I785" s="117"/>
      <c r="J785" s="118"/>
      <c r="K785" s="119"/>
      <c r="L785" s="118"/>
      <c r="M785" s="179"/>
      <c r="Q785" s="151" t="s">
        <v>880</v>
      </c>
      <c r="R785" s="152" t="n">
        <v>4.7</v>
      </c>
      <c r="S785" s="152" t="n">
        <v>752.2</v>
      </c>
      <c r="T785" s="153" t="n">
        <v>73</v>
      </c>
      <c r="U785" s="154" t="s">
        <v>78</v>
      </c>
      <c r="V785" s="153" t="n">
        <v>1</v>
      </c>
      <c r="W785" s="115" t="n">
        <v>0.75</v>
      </c>
      <c r="X785" s="116" t="n">
        <f aca="false">RANDBETWEEN(80,100)/100</f>
        <v>0.96</v>
      </c>
      <c r="Y785" s="117"/>
      <c r="Z785" s="118"/>
      <c r="AA785" s="119"/>
      <c r="AB785" s="123"/>
      <c r="AC785" s="124"/>
      <c r="AG785" s="186"/>
      <c r="BO785" s="202"/>
      <c r="BT785" s="82"/>
      <c r="BU785" s="158"/>
      <c r="BV785" s="140" t="n">
        <f aca="false">QUOTIENT(BW785,$BW$5)</f>
        <v>194</v>
      </c>
      <c r="BW785" s="17" t="n">
        <v>777</v>
      </c>
      <c r="BX785" s="141"/>
      <c r="BY785" s="191" t="s">
        <v>84</v>
      </c>
      <c r="BZ785" s="160" t="e">
        <f aca="true">INDIRECT( ADDRESS(CELL("строка",BG785)-BW785+BV785,68)) * CL785</f>
        <v>#VALUE!</v>
      </c>
      <c r="CA785" s="161" t="e">
        <f aca="true">INDIRECT( ADDRESS(CELL("строка",BG785)-BW785+BV785,59)) *CI785</f>
        <v>#VALUE!</v>
      </c>
      <c r="CB785" s="162" t="e">
        <f aca="true">INDIRECT( ADDRESS(CELL("строка",BG785)-BW785+BV785,69)) * CL785</f>
        <v>#VALUE!</v>
      </c>
      <c r="CC785" s="163" t="e">
        <f aca="true">INDIRECT( ADDRESS(CELL("строка",BG785)-BW785+BV785,61)) *CI785</f>
        <v>#VALUE!</v>
      </c>
      <c r="CD785" s="164" t="e">
        <f aca="false">BZ785-CA785</f>
        <v>#VALUE!</v>
      </c>
      <c r="CE785" s="189" t="e">
        <f aca="false">CB785-CC785</f>
        <v>#VALUE!</v>
      </c>
      <c r="CI785" s="22" t="n">
        <f aca="false">$CI$5</f>
        <v>0.3</v>
      </c>
      <c r="CL785" s="23" t="n">
        <f aca="false">CL781</f>
        <v>0.25</v>
      </c>
    </row>
    <row r="786" customFormat="false" ht="13.25" hidden="false" customHeight="true" outlineLevel="0" collapsed="false">
      <c r="A786" s="151" t="s">
        <v>881</v>
      </c>
      <c r="B786" s="152" t="n">
        <v>13.6</v>
      </c>
      <c r="C786" s="152" t="n">
        <v>763.4</v>
      </c>
      <c r="D786" s="153" t="n">
        <v>86</v>
      </c>
      <c r="E786" s="154" t="s">
        <v>101</v>
      </c>
      <c r="F786" s="153" t="n">
        <v>4.5</v>
      </c>
      <c r="G786" s="115" t="n">
        <v>0.95</v>
      </c>
      <c r="H786" s="116" t="n">
        <f aca="false">RANDBETWEEN(80,100)/100</f>
        <v>0.84</v>
      </c>
      <c r="I786" s="117"/>
      <c r="J786" s="118"/>
      <c r="K786" s="119"/>
      <c r="L786" s="118"/>
      <c r="M786" s="179"/>
      <c r="Q786" s="151" t="s">
        <v>881</v>
      </c>
      <c r="R786" s="152" t="n">
        <v>2.8</v>
      </c>
      <c r="S786" s="152" t="n">
        <v>751.7</v>
      </c>
      <c r="T786" s="153" t="n">
        <v>76</v>
      </c>
      <c r="U786" s="154" t="s">
        <v>78</v>
      </c>
      <c r="V786" s="153" t="n">
        <v>1</v>
      </c>
      <c r="W786" s="115" t="n">
        <v>0.9</v>
      </c>
      <c r="X786" s="116" t="n">
        <f aca="false">RANDBETWEEN(80,100)/100</f>
        <v>0.86</v>
      </c>
      <c r="Y786" s="117"/>
      <c r="Z786" s="118"/>
      <c r="AA786" s="119"/>
      <c r="AB786" s="123"/>
      <c r="AC786" s="124"/>
      <c r="AG786" s="186"/>
      <c r="BO786" s="202"/>
      <c r="BT786" s="82"/>
      <c r="BU786" s="158"/>
      <c r="BV786" s="140" t="n">
        <f aca="false">QUOTIENT(BW786,$BW$5)</f>
        <v>194</v>
      </c>
      <c r="BW786" s="17" t="n">
        <v>778</v>
      </c>
      <c r="BX786" s="141"/>
      <c r="BY786" s="191" t="s">
        <v>58</v>
      </c>
      <c r="BZ786" s="160" t="e">
        <f aca="true">INDIRECT( ADDRESS(CELL("строка",BG786)-BW786+BV786,68)) * CL786</f>
        <v>#VALUE!</v>
      </c>
      <c r="CA786" s="161" t="e">
        <f aca="true">INDIRECT( ADDRESS(CELL("строка",BG786)-BW786+BV786,59)) *CI786</f>
        <v>#VALUE!</v>
      </c>
      <c r="CB786" s="162" t="e">
        <f aca="true">INDIRECT( ADDRESS(CELL("строка",BG786)-BW786+BV786,69)) * CL786</f>
        <v>#VALUE!</v>
      </c>
      <c r="CC786" s="163" t="e">
        <f aca="true">INDIRECT( ADDRESS(CELL("строка",BG786)-BW786+BV786,61)) *CI786</f>
        <v>#VALUE!</v>
      </c>
      <c r="CD786" s="164" t="e">
        <f aca="false">BZ786-CA786</f>
        <v>#VALUE!</v>
      </c>
      <c r="CE786" s="189" t="e">
        <f aca="false">CB786-CC786</f>
        <v>#VALUE!</v>
      </c>
      <c r="CI786" s="22" t="n">
        <f aca="false">$CI$6</f>
        <v>0.4</v>
      </c>
      <c r="CL786" s="23" t="n">
        <f aca="false">CL782</f>
        <v>0.25</v>
      </c>
    </row>
    <row r="787" customFormat="false" ht="13.25" hidden="false" customHeight="true" outlineLevel="0" collapsed="false">
      <c r="A787" s="151" t="s">
        <v>882</v>
      </c>
      <c r="B787" s="152" t="n">
        <v>12.2</v>
      </c>
      <c r="C787" s="152" t="n">
        <v>762.3</v>
      </c>
      <c r="D787" s="153" t="n">
        <v>100</v>
      </c>
      <c r="E787" s="154" t="s">
        <v>101</v>
      </c>
      <c r="F787" s="153" t="n">
        <v>6</v>
      </c>
      <c r="G787" s="115" t="n">
        <v>0.9</v>
      </c>
      <c r="H787" s="116" t="n">
        <f aca="false">RANDBETWEEN(80,100)/100</f>
        <v>0.83</v>
      </c>
      <c r="I787" s="117"/>
      <c r="J787" s="118"/>
      <c r="K787" s="119"/>
      <c r="L787" s="118"/>
      <c r="M787" s="179"/>
      <c r="Q787" s="151" t="s">
        <v>882</v>
      </c>
      <c r="R787" s="152" t="n">
        <v>1.3</v>
      </c>
      <c r="S787" s="152" t="n">
        <v>751.3</v>
      </c>
      <c r="T787" s="153" t="n">
        <v>79</v>
      </c>
      <c r="U787" s="154" t="n">
        <v>0</v>
      </c>
      <c r="V787" s="153" t="n">
        <v>0</v>
      </c>
      <c r="W787" s="115" t="n">
        <v>0.95</v>
      </c>
      <c r="X787" s="116" t="n">
        <f aca="false">RANDBETWEEN(80,100)/100</f>
        <v>0.93</v>
      </c>
      <c r="Y787" s="117"/>
      <c r="Z787" s="118"/>
      <c r="AA787" s="119"/>
      <c r="AB787" s="123"/>
      <c r="AC787" s="124"/>
      <c r="AG787" s="186"/>
      <c r="BO787" s="202"/>
      <c r="BT787" s="82" t="e">
        <f aca="false">IF(SUM(CD784:CD787) &gt; 0,0,(SUM(CD784:CD787))/(-$BM$10*1000))</f>
        <v>#VALUE!</v>
      </c>
      <c r="BU787" s="158" t="e">
        <f aca="false">IF(SUM(CE784:CE787) &gt; 0,0,(SUM(CE784:CE787))/(-$BM$10*1000))</f>
        <v>#VALUE!</v>
      </c>
      <c r="BV787" s="140" t="n">
        <f aca="false">QUOTIENT(BW787,$BW$5)</f>
        <v>194</v>
      </c>
      <c r="BW787" s="17" t="n">
        <v>779</v>
      </c>
      <c r="BX787" s="141"/>
      <c r="BY787" s="192" t="s">
        <v>75</v>
      </c>
      <c r="BZ787" s="172" t="e">
        <f aca="true">INDIRECT( ADDRESS(CELL("строка",BG787)-BW787+BV787,68)) * CL787</f>
        <v>#VALUE!</v>
      </c>
      <c r="CA787" s="173" t="e">
        <f aca="true">INDIRECT( ADDRESS(CELL("строка",BG787)-BW787+BV787,59)) * CI787</f>
        <v>#VALUE!</v>
      </c>
      <c r="CB787" s="174" t="e">
        <f aca="true">INDIRECT( ADDRESS(CELL("строка",BG787)-BW787+BV787,69)) * CL787</f>
        <v>#VALUE!</v>
      </c>
      <c r="CC787" s="175" t="e">
        <f aca="true">INDIRECT( ADDRESS(CELL("строка",BG787)-BW787+BV787,61)) *CI787</f>
        <v>#VALUE!</v>
      </c>
      <c r="CD787" s="176" t="e">
        <f aca="false">BZ787-CA787</f>
        <v>#VALUE!</v>
      </c>
      <c r="CE787" s="187" t="e">
        <f aca="false">CB787-CC787</f>
        <v>#VALUE!</v>
      </c>
      <c r="CI787" s="178" t="n">
        <f aca="false">$CI$7</f>
        <v>0.1</v>
      </c>
      <c r="CL787" s="23" t="n">
        <f aca="false">CL783</f>
        <v>0.25</v>
      </c>
    </row>
    <row r="788" customFormat="false" ht="13.25" hidden="false" customHeight="true" outlineLevel="0" collapsed="false">
      <c r="A788" s="151" t="s">
        <v>883</v>
      </c>
      <c r="B788" s="152" t="n">
        <v>13.8</v>
      </c>
      <c r="C788" s="152" t="n">
        <v>761.5</v>
      </c>
      <c r="D788" s="153" t="n">
        <v>100</v>
      </c>
      <c r="E788" s="154" t="s">
        <v>129</v>
      </c>
      <c r="F788" s="153" t="n">
        <v>6</v>
      </c>
      <c r="G788" s="115" t="n">
        <v>0.9</v>
      </c>
      <c r="H788" s="116" t="n">
        <f aca="false">RANDBETWEEN(80,100)/100</f>
        <v>0.95</v>
      </c>
      <c r="I788" s="117"/>
      <c r="J788" s="118"/>
      <c r="K788" s="119"/>
      <c r="L788" s="118"/>
      <c r="M788" s="179"/>
      <c r="Q788" s="151" t="s">
        <v>883</v>
      </c>
      <c r="R788" s="152" t="n">
        <v>1.9</v>
      </c>
      <c r="S788" s="152" t="n">
        <v>751.6</v>
      </c>
      <c r="T788" s="153" t="n">
        <v>77</v>
      </c>
      <c r="U788" s="154" t="s">
        <v>78</v>
      </c>
      <c r="V788" s="153" t="n">
        <v>1</v>
      </c>
      <c r="W788" s="115" t="n">
        <v>0.9</v>
      </c>
      <c r="X788" s="116" t="n">
        <f aca="false">RANDBETWEEN(80,100)/100</f>
        <v>0.85</v>
      </c>
      <c r="Y788" s="117"/>
      <c r="Z788" s="118"/>
      <c r="AA788" s="119"/>
      <c r="AB788" s="123"/>
      <c r="AC788" s="124"/>
      <c r="AG788" s="186"/>
      <c r="BO788" s="202"/>
      <c r="BT788" s="82" t="s">
        <v>79</v>
      </c>
      <c r="BU788" s="158"/>
      <c r="BV788" s="140" t="n">
        <f aca="false">QUOTIENT(BW788,$BW$5)</f>
        <v>195</v>
      </c>
      <c r="BW788" s="17" t="n">
        <v>780</v>
      </c>
      <c r="BX788" s="141" t="n">
        <f aca="false">DATE(2023,2,(1-QUOTIENT(BW788,$BW$5)))</f>
        <v>44763</v>
      </c>
      <c r="BY788" s="190" t="s">
        <v>80</v>
      </c>
      <c r="BZ788" s="143" t="e">
        <f aca="true">INDIRECT( ADDRESS(CELL("строка",BG788)-BW788+BV788,68)) * CL788</f>
        <v>#VALUE!</v>
      </c>
      <c r="CA788" s="144" t="e">
        <f aca="true">INDIRECT( ADDRESS(CELL("строка",BG788)-BW788+BV788,59)) *CI788</f>
        <v>#VALUE!</v>
      </c>
      <c r="CB788" s="145" t="e">
        <f aca="true">INDIRECT( ADDRESS(CELL("строка",BG788)-BW788+BV788,69)) * CL788</f>
        <v>#VALUE!</v>
      </c>
      <c r="CC788" s="146" t="e">
        <f aca="true">INDIRECT( ADDRESS(CELL("строка",BG788)-BW788+BV788,61)) *CI788</f>
        <v>#VALUE!</v>
      </c>
      <c r="CD788" s="147" t="e">
        <f aca="false">BZ788-CA788</f>
        <v>#VALUE!</v>
      </c>
      <c r="CE788" s="188" t="e">
        <f aca="false">CB788-CC788</f>
        <v>#VALUE!</v>
      </c>
      <c r="CI788" s="22" t="n">
        <f aca="false">$CI$4</f>
        <v>0.2</v>
      </c>
      <c r="CL788" s="23" t="n">
        <f aca="false">CL784</f>
        <v>0.25</v>
      </c>
    </row>
    <row r="789" customFormat="false" ht="13.25" hidden="false" customHeight="true" outlineLevel="0" collapsed="false">
      <c r="A789" s="151" t="s">
        <v>884</v>
      </c>
      <c r="B789" s="152" t="n">
        <v>14.5</v>
      </c>
      <c r="C789" s="152" t="n">
        <v>760.4</v>
      </c>
      <c r="D789" s="153" t="n">
        <v>98</v>
      </c>
      <c r="E789" s="154" t="s">
        <v>101</v>
      </c>
      <c r="F789" s="153" t="n">
        <v>6</v>
      </c>
      <c r="G789" s="115" t="n">
        <v>0.9</v>
      </c>
      <c r="H789" s="116" t="n">
        <f aca="false">RANDBETWEEN(80,100)/100</f>
        <v>0.96</v>
      </c>
      <c r="I789" s="117"/>
      <c r="J789" s="118"/>
      <c r="K789" s="119"/>
      <c r="L789" s="118"/>
      <c r="M789" s="179"/>
      <c r="Q789" s="151" t="s">
        <v>884</v>
      </c>
      <c r="R789" s="152" t="n">
        <v>2.6</v>
      </c>
      <c r="S789" s="152" t="n">
        <v>751.9</v>
      </c>
      <c r="T789" s="153" t="n">
        <v>74</v>
      </c>
      <c r="U789" s="154" t="s">
        <v>78</v>
      </c>
      <c r="V789" s="153" t="n">
        <v>1</v>
      </c>
      <c r="W789" s="115" t="n">
        <v>0.9</v>
      </c>
      <c r="X789" s="116" t="n">
        <f aca="false">RANDBETWEEN(80,100)/100</f>
        <v>0.84</v>
      </c>
      <c r="Y789" s="117"/>
      <c r="Z789" s="118"/>
      <c r="AA789" s="119"/>
      <c r="AB789" s="123"/>
      <c r="AC789" s="124"/>
      <c r="AG789" s="186"/>
      <c r="BO789" s="202"/>
      <c r="BT789" s="82"/>
      <c r="BU789" s="158"/>
      <c r="BV789" s="140" t="n">
        <f aca="false">QUOTIENT(BW789,$BW$5)</f>
        <v>195</v>
      </c>
      <c r="BW789" s="17" t="n">
        <v>781</v>
      </c>
      <c r="BX789" s="141"/>
      <c r="BY789" s="191" t="s">
        <v>84</v>
      </c>
      <c r="BZ789" s="160" t="e">
        <f aca="true">INDIRECT( ADDRESS(CELL("строка",BG789)-BW789+BV789,68)) * CL789</f>
        <v>#VALUE!</v>
      </c>
      <c r="CA789" s="161" t="e">
        <f aca="true">INDIRECT( ADDRESS(CELL("строка",BG789)-BW789+BV789,59)) *CI789</f>
        <v>#VALUE!</v>
      </c>
      <c r="CB789" s="162" t="e">
        <f aca="true">INDIRECT( ADDRESS(CELL("строка",BG789)-BW789+BV789,69)) * CL789</f>
        <v>#VALUE!</v>
      </c>
      <c r="CC789" s="163" t="e">
        <f aca="true">INDIRECT( ADDRESS(CELL("строка",BG789)-BW789+BV789,61)) *CI789</f>
        <v>#VALUE!</v>
      </c>
      <c r="CD789" s="164" t="e">
        <f aca="false">BZ789-CA789</f>
        <v>#VALUE!</v>
      </c>
      <c r="CE789" s="189" t="e">
        <f aca="false">CB789-CC789</f>
        <v>#VALUE!</v>
      </c>
      <c r="CI789" s="22" t="n">
        <f aca="false">$CI$5</f>
        <v>0.3</v>
      </c>
      <c r="CL789" s="23" t="n">
        <f aca="false">CL785</f>
        <v>0.25</v>
      </c>
    </row>
    <row r="790" customFormat="false" ht="13.25" hidden="false" customHeight="true" outlineLevel="0" collapsed="false">
      <c r="A790" s="151" t="s">
        <v>885</v>
      </c>
      <c r="B790" s="152" t="n">
        <v>12.7</v>
      </c>
      <c r="C790" s="152" t="n">
        <v>760.4</v>
      </c>
      <c r="D790" s="153" t="n">
        <v>100</v>
      </c>
      <c r="E790" s="154" t="s">
        <v>78</v>
      </c>
      <c r="F790" s="153" t="n">
        <v>3</v>
      </c>
      <c r="G790" s="115" t="n">
        <v>0.9</v>
      </c>
      <c r="H790" s="116" t="n">
        <f aca="false">RANDBETWEEN(80,100)/100</f>
        <v>0.88</v>
      </c>
      <c r="I790" s="117" t="n">
        <v>0.436354166666667</v>
      </c>
      <c r="J790" s="118" t="n">
        <v>0.436354166666667</v>
      </c>
      <c r="K790" s="119" t="n">
        <f aca="false">(J790 * 24) * $B$3 * $F$3 * (1 - 0.7*AVERAGE(G790:G797)) * AVERAGE(H790:H797)</f>
        <v>4312.680225</v>
      </c>
      <c r="L790" s="118" t="n">
        <f aca="false">IF(AVERAGE(F790:F797)&gt; $J$3, $B$4*$F$4*AVERAGE(F790:F797)/$B$5*24*AVERAGE(H790:H797), $B$4*$F$4*AVERAGE(F790:F797)/$B$5*24*AVERAGE(H790:H797) * 0.2)</f>
        <v>3339</v>
      </c>
      <c r="M790" s="179" t="n">
        <f aca="false">K790+L790</f>
        <v>7651.680225</v>
      </c>
      <c r="Q790" s="151" t="s">
        <v>885</v>
      </c>
      <c r="R790" s="152" t="n">
        <v>2.7</v>
      </c>
      <c r="S790" s="152" t="n">
        <v>752.1</v>
      </c>
      <c r="T790" s="153" t="n">
        <v>77</v>
      </c>
      <c r="U790" s="154" t="s">
        <v>78</v>
      </c>
      <c r="V790" s="153" t="n">
        <v>1</v>
      </c>
      <c r="W790" s="115" t="n">
        <v>0.75</v>
      </c>
      <c r="X790" s="116" t="n">
        <f aca="false">RANDBETWEEN(80,100)/100</f>
        <v>0.98</v>
      </c>
      <c r="Y790" s="117" t="n">
        <v>0.404444444444444</v>
      </c>
      <c r="Z790" s="118" t="n">
        <v>0.404444444444444</v>
      </c>
      <c r="AA790" s="119" t="n">
        <f aca="false">(Z790 * 24) * $B$3 * $F$3 * (1 - 0.7 * AVERAGE(W790:W797)) * AVERAGE(X790:X797)</f>
        <v>5152.6475</v>
      </c>
      <c r="AB790" s="123" t="n">
        <f aca="false">IF(AVERAGE(V790:V797)&gt; $J$3, $B$4*$F$4*AVERAGE(V790:V797)/$B$5*24*AVERAGE(X790:X797), $B$4*$F$4*AVERAGE(V790:V797)/$B$5*24*AVERAGE(X790:X797) * 0.2)</f>
        <v>1305</v>
      </c>
      <c r="AC790" s="124" t="n">
        <f aca="false">AA790+AB790</f>
        <v>6457.6475</v>
      </c>
      <c r="AG790" s="186"/>
      <c r="BO790" s="202"/>
      <c r="BT790" s="82"/>
      <c r="BU790" s="158"/>
      <c r="BV790" s="140" t="n">
        <f aca="false">QUOTIENT(BW790,$BW$5)</f>
        <v>195</v>
      </c>
      <c r="BW790" s="17" t="n">
        <v>782</v>
      </c>
      <c r="BX790" s="141"/>
      <c r="BY790" s="191" t="s">
        <v>58</v>
      </c>
      <c r="BZ790" s="160" t="e">
        <f aca="true">INDIRECT( ADDRESS(CELL("строка",BG790)-BW790+BV790,68)) * CL790</f>
        <v>#VALUE!</v>
      </c>
      <c r="CA790" s="161" t="e">
        <f aca="true">INDIRECT( ADDRESS(CELL("строка",BG790)-BW790+BV790,59)) *CI790</f>
        <v>#VALUE!</v>
      </c>
      <c r="CB790" s="162" t="e">
        <f aca="true">INDIRECT( ADDRESS(CELL("строка",BG790)-BW790+BV790,69)) * CL790</f>
        <v>#VALUE!</v>
      </c>
      <c r="CC790" s="163" t="e">
        <f aca="true">INDIRECT( ADDRESS(CELL("строка",BG790)-BW790+BV790,61)) *CI790</f>
        <v>#VALUE!</v>
      </c>
      <c r="CD790" s="164" t="e">
        <f aca="false">BZ790-CA790</f>
        <v>#VALUE!</v>
      </c>
      <c r="CE790" s="189" t="e">
        <f aca="false">CB790-CC790</f>
        <v>#VALUE!</v>
      </c>
      <c r="CI790" s="22" t="n">
        <f aca="false">$CI$6</f>
        <v>0.4</v>
      </c>
      <c r="CL790" s="23" t="n">
        <f aca="false">CL786</f>
        <v>0.25</v>
      </c>
    </row>
    <row r="791" customFormat="false" ht="13.25" hidden="false" customHeight="true" outlineLevel="0" collapsed="false">
      <c r="A791" s="151" t="s">
        <v>886</v>
      </c>
      <c r="B791" s="152" t="n">
        <v>14</v>
      </c>
      <c r="C791" s="152" t="n">
        <v>759.9</v>
      </c>
      <c r="D791" s="153" t="n">
        <v>81</v>
      </c>
      <c r="E791" s="154" t="s">
        <v>78</v>
      </c>
      <c r="F791" s="153" t="n">
        <v>4.5</v>
      </c>
      <c r="G791" s="115" t="n">
        <v>0.9</v>
      </c>
      <c r="H791" s="116" t="n">
        <f aca="false">RANDBETWEEN(80,100)/100</f>
        <v>1</v>
      </c>
      <c r="I791" s="117"/>
      <c r="J791" s="118"/>
      <c r="K791" s="119"/>
      <c r="L791" s="118"/>
      <c r="M791" s="179"/>
      <c r="Q791" s="151" t="s">
        <v>886</v>
      </c>
      <c r="R791" s="152" t="n">
        <v>3.5</v>
      </c>
      <c r="S791" s="152" t="n">
        <v>752.2</v>
      </c>
      <c r="T791" s="153" t="n">
        <v>75</v>
      </c>
      <c r="U791" s="154" t="s">
        <v>78</v>
      </c>
      <c r="V791" s="153" t="n">
        <v>2</v>
      </c>
      <c r="W791" s="115" t="n">
        <v>0.9</v>
      </c>
      <c r="X791" s="116" t="n">
        <f aca="false">RANDBETWEEN(80,100)/100</f>
        <v>0.83</v>
      </c>
      <c r="Y791" s="117"/>
      <c r="Z791" s="118"/>
      <c r="AA791" s="119"/>
      <c r="AB791" s="123"/>
      <c r="AC791" s="124"/>
      <c r="AG791" s="186"/>
      <c r="BO791" s="202"/>
      <c r="BT791" s="82" t="e">
        <f aca="false">IF(SUM(CD788:CD791) &gt; 0,0,(SUM(CD788:CD791))/(-$BM$10*1000))</f>
        <v>#VALUE!</v>
      </c>
      <c r="BU791" s="158" t="e">
        <f aca="false">IF(SUM(CE788:CE791) &gt; 0,0,(SUM(CE788:CE791))/(-$BM$10*1000))</f>
        <v>#VALUE!</v>
      </c>
      <c r="BV791" s="140" t="n">
        <f aca="false">QUOTIENT(BW791,$BW$5)</f>
        <v>195</v>
      </c>
      <c r="BW791" s="17" t="n">
        <v>783</v>
      </c>
      <c r="BX791" s="141"/>
      <c r="BY791" s="192" t="s">
        <v>75</v>
      </c>
      <c r="BZ791" s="172" t="e">
        <f aca="true">INDIRECT( ADDRESS(CELL("строка",BG791)-BW791+BV791,68)) * CL791</f>
        <v>#VALUE!</v>
      </c>
      <c r="CA791" s="173" t="e">
        <f aca="true">INDIRECT( ADDRESS(CELL("строка",BG791)-BW791+BV791,59)) * CI791</f>
        <v>#VALUE!</v>
      </c>
      <c r="CB791" s="174" t="e">
        <f aca="true">INDIRECT( ADDRESS(CELL("строка",BG791)-BW791+BV791,69)) * CL791</f>
        <v>#VALUE!</v>
      </c>
      <c r="CC791" s="175" t="e">
        <f aca="true">INDIRECT( ADDRESS(CELL("строка",BG791)-BW791+BV791,61)) *CI791</f>
        <v>#VALUE!</v>
      </c>
      <c r="CD791" s="176" t="e">
        <f aca="false">BZ791-CA791</f>
        <v>#VALUE!</v>
      </c>
      <c r="CE791" s="187" t="e">
        <f aca="false">CB791-CC791</f>
        <v>#VALUE!</v>
      </c>
      <c r="CI791" s="178" t="n">
        <f aca="false">$CI$7</f>
        <v>0.1</v>
      </c>
      <c r="CL791" s="23" t="n">
        <f aca="false">CL787</f>
        <v>0.25</v>
      </c>
    </row>
    <row r="792" customFormat="false" ht="13.25" hidden="false" customHeight="true" outlineLevel="0" collapsed="false">
      <c r="A792" s="151" t="s">
        <v>887</v>
      </c>
      <c r="B792" s="152" t="n">
        <v>16.2</v>
      </c>
      <c r="C792" s="152" t="n">
        <v>759.7</v>
      </c>
      <c r="D792" s="153" t="n">
        <v>66</v>
      </c>
      <c r="E792" s="154" t="s">
        <v>78</v>
      </c>
      <c r="F792" s="153" t="n">
        <v>6</v>
      </c>
      <c r="G792" s="115" t="n">
        <v>0.9</v>
      </c>
      <c r="H792" s="116" t="n">
        <f aca="false">RANDBETWEEN(80,100)/100</f>
        <v>0.98</v>
      </c>
      <c r="I792" s="117"/>
      <c r="J792" s="118"/>
      <c r="K792" s="119"/>
      <c r="L792" s="118"/>
      <c r="M792" s="179"/>
      <c r="Q792" s="151" t="s">
        <v>887</v>
      </c>
      <c r="R792" s="152" t="n">
        <v>5.2</v>
      </c>
      <c r="S792" s="152" t="n">
        <v>752.2</v>
      </c>
      <c r="T792" s="153" t="n">
        <v>64</v>
      </c>
      <c r="U792" s="154" t="s">
        <v>78</v>
      </c>
      <c r="V792" s="153" t="n">
        <v>2</v>
      </c>
      <c r="W792" s="115" t="n">
        <v>0.9</v>
      </c>
      <c r="X792" s="116" t="n">
        <f aca="false">RANDBETWEEN(80,100)/100</f>
        <v>0.81</v>
      </c>
      <c r="Y792" s="117"/>
      <c r="Z792" s="118"/>
      <c r="AA792" s="119"/>
      <c r="AB792" s="123"/>
      <c r="AC792" s="124"/>
      <c r="AG792" s="186"/>
      <c r="BO792" s="202"/>
      <c r="BT792" s="82" t="s">
        <v>79</v>
      </c>
      <c r="BU792" s="158"/>
      <c r="BV792" s="140" t="n">
        <f aca="false">QUOTIENT(BW792,$BW$5)</f>
        <v>196</v>
      </c>
      <c r="BW792" s="17" t="n">
        <v>784</v>
      </c>
      <c r="BX792" s="141" t="n">
        <f aca="false">DATE(2023,2,(1-QUOTIENT(BW792,$BW$5)))</f>
        <v>44762</v>
      </c>
      <c r="BY792" s="190" t="s">
        <v>80</v>
      </c>
      <c r="BZ792" s="143" t="e">
        <f aca="true">INDIRECT( ADDRESS(CELL("строка",BG792)-BW792+BV792,68)) * CL792</f>
        <v>#VALUE!</v>
      </c>
      <c r="CA792" s="144" t="e">
        <f aca="true">INDIRECT( ADDRESS(CELL("строка",BG792)-BW792+BV792,59)) *CI792</f>
        <v>#VALUE!</v>
      </c>
      <c r="CB792" s="145" t="e">
        <f aca="true">INDIRECT( ADDRESS(CELL("строка",BG792)-BW792+BV792,69)) * CL792</f>
        <v>#VALUE!</v>
      </c>
      <c r="CC792" s="146" t="e">
        <f aca="true">INDIRECT( ADDRESS(CELL("строка",BG792)-BW792+BV792,61)) *CI792</f>
        <v>#VALUE!</v>
      </c>
      <c r="CD792" s="147" t="e">
        <f aca="false">BZ792-CA792</f>
        <v>#VALUE!</v>
      </c>
      <c r="CE792" s="188" t="e">
        <f aca="false">CB792-CC792</f>
        <v>#VALUE!</v>
      </c>
      <c r="CI792" s="22" t="n">
        <f aca="false">$CI$4</f>
        <v>0.2</v>
      </c>
      <c r="CL792" s="23" t="n">
        <f aca="false">CL788</f>
        <v>0.25</v>
      </c>
    </row>
    <row r="793" customFormat="false" ht="13.25" hidden="false" customHeight="true" outlineLevel="0" collapsed="false">
      <c r="A793" s="151" t="s">
        <v>888</v>
      </c>
      <c r="B793" s="152" t="n">
        <v>15</v>
      </c>
      <c r="C793" s="152" t="n">
        <v>761.1</v>
      </c>
      <c r="D793" s="153" t="n">
        <v>74</v>
      </c>
      <c r="E793" s="154" t="s">
        <v>78</v>
      </c>
      <c r="F793" s="153" t="n">
        <v>1.5</v>
      </c>
      <c r="G793" s="115" t="n">
        <v>0.9</v>
      </c>
      <c r="H793" s="116" t="n">
        <f aca="false">RANDBETWEEN(80,100)/100</f>
        <v>0.84</v>
      </c>
      <c r="I793" s="117"/>
      <c r="J793" s="118"/>
      <c r="K793" s="119"/>
      <c r="L793" s="118"/>
      <c r="M793" s="179"/>
      <c r="Q793" s="151" t="s">
        <v>888</v>
      </c>
      <c r="R793" s="152" t="n">
        <v>4.2</v>
      </c>
      <c r="S793" s="152" t="n">
        <v>752.4</v>
      </c>
      <c r="T793" s="153" t="n">
        <v>67</v>
      </c>
      <c r="U793" s="154" t="s">
        <v>78</v>
      </c>
      <c r="V793" s="153" t="n">
        <v>2</v>
      </c>
      <c r="W793" s="115" t="n">
        <v>0.9</v>
      </c>
      <c r="X793" s="116" t="n">
        <f aca="false">RANDBETWEEN(80,100)/100</f>
        <v>0.96</v>
      </c>
      <c r="Y793" s="117"/>
      <c r="Z793" s="118"/>
      <c r="AA793" s="119"/>
      <c r="AB793" s="123"/>
      <c r="AC793" s="124"/>
      <c r="AG793" s="186"/>
      <c r="BO793" s="202"/>
      <c r="BT793" s="82"/>
      <c r="BU793" s="158"/>
      <c r="BV793" s="140" t="n">
        <f aca="false">QUOTIENT(BW793,$BW$5)</f>
        <v>196</v>
      </c>
      <c r="BW793" s="17" t="n">
        <v>785</v>
      </c>
      <c r="BX793" s="141"/>
      <c r="BY793" s="191" t="s">
        <v>84</v>
      </c>
      <c r="BZ793" s="160" t="e">
        <f aca="true">INDIRECT( ADDRESS(CELL("строка",BG793)-BW793+BV793,68)) * CL793</f>
        <v>#VALUE!</v>
      </c>
      <c r="CA793" s="161" t="e">
        <f aca="true">INDIRECT( ADDRESS(CELL("строка",BG793)-BW793+BV793,59)) *CI793</f>
        <v>#VALUE!</v>
      </c>
      <c r="CB793" s="162" t="e">
        <f aca="true">INDIRECT( ADDRESS(CELL("строка",BG793)-BW793+BV793,69)) * CL793</f>
        <v>#VALUE!</v>
      </c>
      <c r="CC793" s="163" t="e">
        <f aca="true">INDIRECT( ADDRESS(CELL("строка",BG793)-BW793+BV793,61)) *CI793</f>
        <v>#VALUE!</v>
      </c>
      <c r="CD793" s="164" t="e">
        <f aca="false">BZ793-CA793</f>
        <v>#VALUE!</v>
      </c>
      <c r="CE793" s="189" t="e">
        <f aca="false">CB793-CC793</f>
        <v>#VALUE!</v>
      </c>
      <c r="CI793" s="22" t="n">
        <f aca="false">$CI$5</f>
        <v>0.3</v>
      </c>
      <c r="CL793" s="23" t="n">
        <f aca="false">CL789</f>
        <v>0.25</v>
      </c>
    </row>
    <row r="794" customFormat="false" ht="13.25" hidden="false" customHeight="true" outlineLevel="0" collapsed="false">
      <c r="A794" s="151" t="s">
        <v>889</v>
      </c>
      <c r="B794" s="152" t="n">
        <v>10.9</v>
      </c>
      <c r="C794" s="152" t="n">
        <v>761.7</v>
      </c>
      <c r="D794" s="153" t="n">
        <v>100</v>
      </c>
      <c r="E794" s="154" t="s">
        <v>78</v>
      </c>
      <c r="F794" s="153" t="n">
        <v>1.5</v>
      </c>
      <c r="G794" s="115" t="n">
        <v>0.9</v>
      </c>
      <c r="H794" s="116" t="n">
        <f aca="false">RANDBETWEEN(80,100)/100</f>
        <v>0.89</v>
      </c>
      <c r="I794" s="117"/>
      <c r="J794" s="118"/>
      <c r="K794" s="119"/>
      <c r="L794" s="118"/>
      <c r="M794" s="179"/>
      <c r="Q794" s="151" t="s">
        <v>889</v>
      </c>
      <c r="R794" s="152" t="n">
        <v>0.9</v>
      </c>
      <c r="S794" s="152" t="n">
        <v>752.4</v>
      </c>
      <c r="T794" s="153" t="n">
        <v>82</v>
      </c>
      <c r="U794" s="154" t="s">
        <v>78</v>
      </c>
      <c r="V794" s="153" t="n">
        <v>1</v>
      </c>
      <c r="W794" s="115" t="n">
        <v>0.9</v>
      </c>
      <c r="X794" s="116" t="n">
        <f aca="false">RANDBETWEEN(80,100)/100</f>
        <v>0.94</v>
      </c>
      <c r="Y794" s="117"/>
      <c r="Z794" s="118"/>
      <c r="AA794" s="119"/>
      <c r="AB794" s="123"/>
      <c r="AC794" s="124"/>
      <c r="AG794" s="186"/>
      <c r="BO794" s="202"/>
      <c r="BT794" s="82"/>
      <c r="BU794" s="158"/>
      <c r="BV794" s="140" t="n">
        <f aca="false">QUOTIENT(BW794,$BW$5)</f>
        <v>196</v>
      </c>
      <c r="BW794" s="17" t="n">
        <v>786</v>
      </c>
      <c r="BX794" s="141"/>
      <c r="BY794" s="191" t="s">
        <v>58</v>
      </c>
      <c r="BZ794" s="160" t="e">
        <f aca="true">INDIRECT( ADDRESS(CELL("строка",BG794)-BW794+BV794,68)) * CL794</f>
        <v>#VALUE!</v>
      </c>
      <c r="CA794" s="161" t="e">
        <f aca="true">INDIRECT( ADDRESS(CELL("строка",BG794)-BW794+BV794,59)) *CI794</f>
        <v>#VALUE!</v>
      </c>
      <c r="CB794" s="162" t="e">
        <f aca="true">INDIRECT( ADDRESS(CELL("строка",BG794)-BW794+BV794,69)) * CL794</f>
        <v>#VALUE!</v>
      </c>
      <c r="CC794" s="163" t="e">
        <f aca="true">INDIRECT( ADDRESS(CELL("строка",BG794)-BW794+BV794,61)) *CI794</f>
        <v>#VALUE!</v>
      </c>
      <c r="CD794" s="164" t="e">
        <f aca="false">BZ794-CA794</f>
        <v>#VALUE!</v>
      </c>
      <c r="CE794" s="189" t="e">
        <f aca="false">CB794-CC794</f>
        <v>#VALUE!</v>
      </c>
      <c r="CI794" s="22" t="n">
        <f aca="false">$CI$6</f>
        <v>0.4</v>
      </c>
      <c r="CL794" s="23" t="n">
        <f aca="false">CL790</f>
        <v>0.25</v>
      </c>
    </row>
    <row r="795" customFormat="false" ht="13.25" hidden="false" customHeight="true" outlineLevel="0" collapsed="false">
      <c r="A795" s="151" t="s">
        <v>890</v>
      </c>
      <c r="B795" s="152" t="n">
        <v>7.6</v>
      </c>
      <c r="C795" s="152" t="n">
        <v>761.8</v>
      </c>
      <c r="D795" s="153" t="n">
        <v>100</v>
      </c>
      <c r="E795" s="154" t="s">
        <v>107</v>
      </c>
      <c r="F795" s="153" t="n">
        <v>3</v>
      </c>
      <c r="G795" s="182" t="s">
        <v>194</v>
      </c>
      <c r="H795" s="116" t="n">
        <f aca="false">RANDBETWEEN(80,100)/100</f>
        <v>1</v>
      </c>
      <c r="I795" s="117"/>
      <c r="J795" s="118"/>
      <c r="K795" s="119"/>
      <c r="L795" s="118"/>
      <c r="M795" s="179"/>
      <c r="Q795" s="151" t="s">
        <v>890</v>
      </c>
      <c r="R795" s="152" t="n">
        <v>-0.5</v>
      </c>
      <c r="S795" s="152" t="n">
        <v>752.3</v>
      </c>
      <c r="T795" s="153" t="n">
        <v>87</v>
      </c>
      <c r="U795" s="154" t="s">
        <v>78</v>
      </c>
      <c r="V795" s="153" t="n">
        <v>1</v>
      </c>
      <c r="W795" s="115" t="n">
        <v>0.75</v>
      </c>
      <c r="X795" s="116" t="n">
        <f aca="false">RANDBETWEEN(80,100)/100</f>
        <v>0.89</v>
      </c>
      <c r="Y795" s="117"/>
      <c r="Z795" s="118"/>
      <c r="AA795" s="119"/>
      <c r="AB795" s="123"/>
      <c r="AC795" s="124"/>
      <c r="AG795" s="186"/>
      <c r="BO795" s="202"/>
      <c r="BT795" s="82" t="e">
        <f aca="false">IF(SUM(CD792:CD795) &gt; 0,0,(SUM(CD792:CD795))/(-$BM$10*1000))</f>
        <v>#VALUE!</v>
      </c>
      <c r="BU795" s="158" t="e">
        <f aca="false">IF(SUM(CE792:CE795) &gt; 0,0,(SUM(CE792:CE795))/(-$BM$10*1000))</f>
        <v>#VALUE!</v>
      </c>
      <c r="BV795" s="140" t="n">
        <f aca="false">QUOTIENT(BW795,$BW$5)</f>
        <v>196</v>
      </c>
      <c r="BW795" s="17" t="n">
        <v>787</v>
      </c>
      <c r="BX795" s="141"/>
      <c r="BY795" s="192" t="s">
        <v>75</v>
      </c>
      <c r="BZ795" s="172" t="e">
        <f aca="true">INDIRECT( ADDRESS(CELL("строка",BG795)-BW795+BV795,68)) * CL795</f>
        <v>#VALUE!</v>
      </c>
      <c r="CA795" s="173" t="e">
        <f aca="true">INDIRECT( ADDRESS(CELL("строка",BG795)-BW795+BV795,59)) * CI795</f>
        <v>#VALUE!</v>
      </c>
      <c r="CB795" s="174" t="e">
        <f aca="true">INDIRECT( ADDRESS(CELL("строка",BG795)-BW795+BV795,69)) * CL795</f>
        <v>#VALUE!</v>
      </c>
      <c r="CC795" s="175" t="e">
        <f aca="true">INDIRECT( ADDRESS(CELL("строка",BG795)-BW795+BV795,61)) *CI795</f>
        <v>#VALUE!</v>
      </c>
      <c r="CD795" s="176" t="e">
        <f aca="false">BZ795-CA795</f>
        <v>#VALUE!</v>
      </c>
      <c r="CE795" s="187" t="e">
        <f aca="false">CB795-CC795</f>
        <v>#VALUE!</v>
      </c>
      <c r="CI795" s="178" t="n">
        <f aca="false">$CI$7</f>
        <v>0.1</v>
      </c>
      <c r="CL795" s="23" t="n">
        <f aca="false">CL791</f>
        <v>0.25</v>
      </c>
    </row>
    <row r="796" customFormat="false" ht="13.25" hidden="false" customHeight="true" outlineLevel="0" collapsed="false">
      <c r="A796" s="151" t="s">
        <v>891</v>
      </c>
      <c r="B796" s="152" t="n">
        <v>9.2</v>
      </c>
      <c r="C796" s="152" t="n">
        <v>762.2</v>
      </c>
      <c r="D796" s="153" t="n">
        <v>100</v>
      </c>
      <c r="E796" s="154" t="s">
        <v>83</v>
      </c>
      <c r="F796" s="153" t="n">
        <v>1.5</v>
      </c>
      <c r="G796" s="182" t="s">
        <v>185</v>
      </c>
      <c r="H796" s="116" t="n">
        <f aca="false">RANDBETWEEN(80,100)/100</f>
        <v>0.91</v>
      </c>
      <c r="I796" s="117"/>
      <c r="J796" s="118"/>
      <c r="K796" s="119"/>
      <c r="L796" s="118"/>
      <c r="M796" s="179"/>
      <c r="Q796" s="151" t="s">
        <v>891</v>
      </c>
      <c r="R796" s="152" t="n">
        <v>-0.3</v>
      </c>
      <c r="S796" s="152" t="n">
        <v>752.5</v>
      </c>
      <c r="T796" s="153" t="n">
        <v>88</v>
      </c>
      <c r="U796" s="154" t="n">
        <v>0</v>
      </c>
      <c r="V796" s="153" t="n">
        <v>0</v>
      </c>
      <c r="W796" s="115" t="n">
        <v>0.75</v>
      </c>
      <c r="X796" s="116" t="n">
        <f aca="false">RANDBETWEEN(80,100)/100</f>
        <v>1</v>
      </c>
      <c r="Y796" s="117"/>
      <c r="Z796" s="118"/>
      <c r="AA796" s="119"/>
      <c r="AB796" s="123"/>
      <c r="AC796" s="124"/>
      <c r="AG796" s="186"/>
      <c r="BO796" s="202"/>
      <c r="BT796" s="82" t="s">
        <v>79</v>
      </c>
      <c r="BU796" s="158"/>
      <c r="BV796" s="140" t="n">
        <f aca="false">QUOTIENT(BW796,$BW$5)</f>
        <v>197</v>
      </c>
      <c r="BW796" s="17" t="n">
        <v>788</v>
      </c>
      <c r="BX796" s="141" t="n">
        <f aca="false">DATE(2023,2,(1-QUOTIENT(BW796,$BW$5)))</f>
        <v>44761</v>
      </c>
      <c r="BY796" s="190" t="s">
        <v>80</v>
      </c>
      <c r="BZ796" s="143" t="e">
        <f aca="true">INDIRECT( ADDRESS(CELL("строка",BG796)-BW796+BV796,68)) * CL796</f>
        <v>#VALUE!</v>
      </c>
      <c r="CA796" s="144" t="e">
        <f aca="true">INDIRECT( ADDRESS(CELL("строка",BG796)-BW796+BV796,59)) *CI796</f>
        <v>#VALUE!</v>
      </c>
      <c r="CB796" s="145" t="e">
        <f aca="true">INDIRECT( ADDRESS(CELL("строка",BG796)-BW796+BV796,69)) * CL796</f>
        <v>#VALUE!</v>
      </c>
      <c r="CC796" s="146" t="e">
        <f aca="true">INDIRECT( ADDRESS(CELL("строка",BG796)-BW796+BV796,61)) *CI796</f>
        <v>#VALUE!</v>
      </c>
      <c r="CD796" s="147" t="e">
        <f aca="false">BZ796-CA796</f>
        <v>#VALUE!</v>
      </c>
      <c r="CE796" s="188" t="e">
        <f aca="false">CB796-CC796</f>
        <v>#VALUE!</v>
      </c>
      <c r="CI796" s="22" t="n">
        <f aca="false">$CI$4</f>
        <v>0.2</v>
      </c>
      <c r="CL796" s="23" t="n">
        <f aca="false">CL792</f>
        <v>0.25</v>
      </c>
    </row>
    <row r="797" customFormat="false" ht="13.25" hidden="false" customHeight="true" outlineLevel="0" collapsed="false">
      <c r="A797" s="151" t="s">
        <v>892</v>
      </c>
      <c r="B797" s="152" t="n">
        <v>9.6</v>
      </c>
      <c r="C797" s="152" t="n">
        <v>763</v>
      </c>
      <c r="D797" s="153" t="n">
        <v>100</v>
      </c>
      <c r="E797" s="154" t="s">
        <v>107</v>
      </c>
      <c r="F797" s="153" t="n">
        <v>1.5</v>
      </c>
      <c r="G797" s="115" t="n">
        <v>0.9</v>
      </c>
      <c r="H797" s="116" t="n">
        <f aca="false">RANDBETWEEN(80,100)/100</f>
        <v>0.92</v>
      </c>
      <c r="I797" s="117"/>
      <c r="J797" s="118"/>
      <c r="K797" s="119"/>
      <c r="L797" s="118"/>
      <c r="M797" s="179"/>
      <c r="Q797" s="151" t="s">
        <v>892</v>
      </c>
      <c r="R797" s="152" t="n">
        <v>-1.4</v>
      </c>
      <c r="S797" s="152" t="n">
        <v>751.9</v>
      </c>
      <c r="T797" s="153" t="n">
        <v>91</v>
      </c>
      <c r="U797" s="154" t="n">
        <v>0</v>
      </c>
      <c r="V797" s="153" t="n">
        <v>0</v>
      </c>
      <c r="W797" s="115" t="n">
        <v>0</v>
      </c>
      <c r="X797" s="116" t="n">
        <f aca="false">RANDBETWEEN(80,100)/100</f>
        <v>0.84</v>
      </c>
      <c r="Y797" s="117"/>
      <c r="Z797" s="118"/>
      <c r="AA797" s="119"/>
      <c r="AB797" s="123"/>
      <c r="AC797" s="124"/>
      <c r="AG797" s="186"/>
      <c r="BO797" s="202"/>
      <c r="BT797" s="82"/>
      <c r="BU797" s="158"/>
      <c r="BV797" s="140" t="n">
        <f aca="false">QUOTIENT(BW797,$BW$5)</f>
        <v>197</v>
      </c>
      <c r="BW797" s="17" t="n">
        <v>789</v>
      </c>
      <c r="BX797" s="141"/>
      <c r="BY797" s="191" t="s">
        <v>84</v>
      </c>
      <c r="BZ797" s="160" t="e">
        <f aca="true">INDIRECT( ADDRESS(CELL("строка",BG797)-BW797+BV797,68)) * CL797</f>
        <v>#VALUE!</v>
      </c>
      <c r="CA797" s="161" t="e">
        <f aca="true">INDIRECT( ADDRESS(CELL("строка",BG797)-BW797+BV797,59)) *CI797</f>
        <v>#VALUE!</v>
      </c>
      <c r="CB797" s="162" t="e">
        <f aca="true">INDIRECT( ADDRESS(CELL("строка",BG797)-BW797+BV797,69)) * CL797</f>
        <v>#VALUE!</v>
      </c>
      <c r="CC797" s="163" t="e">
        <f aca="true">INDIRECT( ADDRESS(CELL("строка",BG797)-BW797+BV797,61)) *CI797</f>
        <v>#VALUE!</v>
      </c>
      <c r="CD797" s="164" t="e">
        <f aca="false">BZ797-CA797</f>
        <v>#VALUE!</v>
      </c>
      <c r="CE797" s="189" t="e">
        <f aca="false">CB797-CC797</f>
        <v>#VALUE!</v>
      </c>
      <c r="CI797" s="22" t="n">
        <f aca="false">$CI$5</f>
        <v>0.3</v>
      </c>
      <c r="CL797" s="23" t="n">
        <f aca="false">CL793</f>
        <v>0.25</v>
      </c>
    </row>
    <row r="798" customFormat="false" ht="13.25" hidden="false" customHeight="true" outlineLevel="0" collapsed="false">
      <c r="A798" s="151" t="s">
        <v>893</v>
      </c>
      <c r="B798" s="152" t="n">
        <v>10.4</v>
      </c>
      <c r="C798" s="152" t="n">
        <v>763.3</v>
      </c>
      <c r="D798" s="153" t="n">
        <v>100</v>
      </c>
      <c r="E798" s="154" t="n">
        <v>0</v>
      </c>
      <c r="F798" s="153" t="n">
        <v>0</v>
      </c>
      <c r="G798" s="115" t="n">
        <v>0.25</v>
      </c>
      <c r="H798" s="116" t="n">
        <f aca="false">RANDBETWEEN(80,100)/100</f>
        <v>0.83</v>
      </c>
      <c r="I798" s="117" t="n">
        <v>0.438391203703704</v>
      </c>
      <c r="J798" s="118" t="n">
        <v>0.438391203703704</v>
      </c>
      <c r="K798" s="119" t="n">
        <f aca="false">(J798 * 24) * $B$3 * $F$3 * (1 - 0.7*AVERAGE(G798:G805)) * AVERAGE(H798:H805)</f>
        <v>6345.66006666667</v>
      </c>
      <c r="L798" s="118" t="n">
        <f aca="false">IF(AVERAGE(F798:F805)&gt; $J$3, $B$4*$F$4*AVERAGE(F798:F805)/$B$5*24*AVERAGE(H798:H805), $B$4*$F$4*AVERAGE(F798:F805)/$B$5*24*AVERAGE(H798:H805) * 0.2)</f>
        <v>3231</v>
      </c>
      <c r="M798" s="179" t="n">
        <f aca="false">K798+L798</f>
        <v>9576.66006666667</v>
      </c>
      <c r="Q798" s="151" t="s">
        <v>893</v>
      </c>
      <c r="R798" s="152" t="n">
        <v>-0.7</v>
      </c>
      <c r="S798" s="152" t="n">
        <v>752</v>
      </c>
      <c r="T798" s="153" t="n">
        <v>89</v>
      </c>
      <c r="U798" s="154" t="n">
        <v>0</v>
      </c>
      <c r="V798" s="153" t="n">
        <v>0</v>
      </c>
      <c r="W798" s="115" t="n">
        <v>0</v>
      </c>
      <c r="X798" s="116" t="n">
        <f aca="false">RANDBETWEEN(80,100)/100</f>
        <v>0.9</v>
      </c>
      <c r="Y798" s="117" t="n">
        <v>0.4075</v>
      </c>
      <c r="Z798" s="118" t="n">
        <v>0.4075</v>
      </c>
      <c r="AA798" s="119" t="n">
        <f aca="false">(Z798 * 24) * $B$3 * $F$3 * (1 - 0.7 * AVERAGE(W798:W805)) * AVERAGE(X798:X805)</f>
        <v>8926.9884</v>
      </c>
      <c r="AB798" s="123" t="n">
        <f aca="false">IF(AVERAGE(V798:V805)&gt; $J$3, $B$4*$F$4*AVERAGE(V798:V805)/$B$5*24*AVERAGE(X798:X805), $B$4*$F$4*AVERAGE(V798:V805)/$B$5*24*AVERAGE(X798:X805) * 0.2)</f>
        <v>140.8</v>
      </c>
      <c r="AC798" s="124" t="n">
        <f aca="false">AA798+AB798</f>
        <v>9067.7884</v>
      </c>
      <c r="AG798" s="186"/>
      <c r="BO798" s="202"/>
      <c r="BT798" s="82"/>
      <c r="BU798" s="158"/>
      <c r="BV798" s="140" t="n">
        <f aca="false">QUOTIENT(BW798,$BW$5)</f>
        <v>197</v>
      </c>
      <c r="BW798" s="17" t="n">
        <v>790</v>
      </c>
      <c r="BX798" s="141"/>
      <c r="BY798" s="191" t="s">
        <v>58</v>
      </c>
      <c r="BZ798" s="160" t="e">
        <f aca="true">INDIRECT( ADDRESS(CELL("строка",BG798)-BW798+BV798,68)) * CL798</f>
        <v>#VALUE!</v>
      </c>
      <c r="CA798" s="161" t="e">
        <f aca="true">INDIRECT( ADDRESS(CELL("строка",BG798)-BW798+BV798,59)) *CI798</f>
        <v>#VALUE!</v>
      </c>
      <c r="CB798" s="162" t="e">
        <f aca="true">INDIRECT( ADDRESS(CELL("строка",BG798)-BW798+BV798,69)) * CL798</f>
        <v>#VALUE!</v>
      </c>
      <c r="CC798" s="163" t="e">
        <f aca="true">INDIRECT( ADDRESS(CELL("строка",BG798)-BW798+BV798,61)) *CI798</f>
        <v>#VALUE!</v>
      </c>
      <c r="CD798" s="164" t="e">
        <f aca="false">BZ798-CA798</f>
        <v>#VALUE!</v>
      </c>
      <c r="CE798" s="189" t="e">
        <f aca="false">CB798-CC798</f>
        <v>#VALUE!</v>
      </c>
      <c r="CI798" s="22" t="n">
        <f aca="false">$CI$6</f>
        <v>0.4</v>
      </c>
      <c r="CL798" s="23" t="n">
        <f aca="false">CL794</f>
        <v>0.25</v>
      </c>
    </row>
    <row r="799" customFormat="false" ht="13.25" hidden="false" customHeight="true" outlineLevel="0" collapsed="false">
      <c r="A799" s="151" t="s">
        <v>894</v>
      </c>
      <c r="B799" s="152" t="n">
        <v>12.7</v>
      </c>
      <c r="C799" s="152" t="n">
        <v>763.7</v>
      </c>
      <c r="D799" s="153" t="n">
        <v>85</v>
      </c>
      <c r="E799" s="154" t="s">
        <v>83</v>
      </c>
      <c r="F799" s="153" t="n">
        <v>1.5</v>
      </c>
      <c r="G799" s="115" t="n">
        <v>0.25</v>
      </c>
      <c r="H799" s="116" t="n">
        <f aca="false">RANDBETWEEN(80,100)/100</f>
        <v>0.82</v>
      </c>
      <c r="I799" s="117"/>
      <c r="J799" s="118"/>
      <c r="K799" s="119"/>
      <c r="L799" s="118"/>
      <c r="M799" s="179"/>
      <c r="Q799" s="151" t="s">
        <v>894</v>
      </c>
      <c r="R799" s="152" t="n">
        <v>1.7</v>
      </c>
      <c r="S799" s="152" t="n">
        <v>751.6</v>
      </c>
      <c r="T799" s="153" t="n">
        <v>77</v>
      </c>
      <c r="U799" s="154" t="n">
        <v>0</v>
      </c>
      <c r="V799" s="153" t="n">
        <v>0</v>
      </c>
      <c r="W799" s="115" t="n">
        <v>0</v>
      </c>
      <c r="X799" s="116" t="n">
        <f aca="false">RANDBETWEEN(80,100)/100</f>
        <v>0.83</v>
      </c>
      <c r="Y799" s="117"/>
      <c r="Z799" s="118"/>
      <c r="AA799" s="119"/>
      <c r="AB799" s="123"/>
      <c r="AC799" s="124"/>
      <c r="AG799" s="186"/>
      <c r="BO799" s="202"/>
      <c r="BT799" s="82" t="e">
        <f aca="false">IF(SUM(CD796:CD799) &gt; 0,0,(SUM(CD796:CD799))/(-$BM$10*1000))</f>
        <v>#VALUE!</v>
      </c>
      <c r="BU799" s="158" t="e">
        <f aca="false">IF(SUM(CE796:CE799) &gt; 0,0,(SUM(CE796:CE799))/(-$BM$10*1000))</f>
        <v>#VALUE!</v>
      </c>
      <c r="BV799" s="140" t="n">
        <f aca="false">QUOTIENT(BW799,$BW$5)</f>
        <v>197</v>
      </c>
      <c r="BW799" s="17" t="n">
        <v>791</v>
      </c>
      <c r="BX799" s="141"/>
      <c r="BY799" s="192" t="s">
        <v>75</v>
      </c>
      <c r="BZ799" s="172" t="e">
        <f aca="true">INDIRECT( ADDRESS(CELL("строка",BG799)-BW799+BV799,68)) * CL799</f>
        <v>#VALUE!</v>
      </c>
      <c r="CA799" s="173" t="e">
        <f aca="true">INDIRECT( ADDRESS(CELL("строка",BG799)-BW799+BV799,59)) * CI799</f>
        <v>#VALUE!</v>
      </c>
      <c r="CB799" s="174" t="e">
        <f aca="true">INDIRECT( ADDRESS(CELL("строка",BG799)-BW799+BV799,69)) * CL799</f>
        <v>#VALUE!</v>
      </c>
      <c r="CC799" s="175" t="e">
        <f aca="true">INDIRECT( ADDRESS(CELL("строка",BG799)-BW799+BV799,61)) *CI799</f>
        <v>#VALUE!</v>
      </c>
      <c r="CD799" s="176" t="e">
        <f aca="false">BZ799-CA799</f>
        <v>#VALUE!</v>
      </c>
      <c r="CE799" s="187" t="e">
        <f aca="false">CB799-CC799</f>
        <v>#VALUE!</v>
      </c>
      <c r="CI799" s="178" t="n">
        <f aca="false">$CI$7</f>
        <v>0.1</v>
      </c>
      <c r="CL799" s="23" t="n">
        <f aca="false">CL795</f>
        <v>0.25</v>
      </c>
    </row>
    <row r="800" customFormat="false" ht="13.25" hidden="false" customHeight="true" outlineLevel="0" collapsed="false">
      <c r="A800" s="151" t="s">
        <v>895</v>
      </c>
      <c r="B800" s="152" t="n">
        <v>17.5</v>
      </c>
      <c r="C800" s="152" t="n">
        <v>763.7</v>
      </c>
      <c r="D800" s="153" t="n">
        <v>60</v>
      </c>
      <c r="E800" s="154" t="s">
        <v>78</v>
      </c>
      <c r="F800" s="153" t="n">
        <v>3</v>
      </c>
      <c r="G800" s="115" t="n">
        <v>0.75</v>
      </c>
      <c r="H800" s="116" t="n">
        <f aca="false">RANDBETWEEN(80,100)/100</f>
        <v>0.97</v>
      </c>
      <c r="I800" s="117"/>
      <c r="J800" s="118"/>
      <c r="K800" s="119"/>
      <c r="L800" s="118"/>
      <c r="M800" s="179"/>
      <c r="Q800" s="151" t="s">
        <v>895</v>
      </c>
      <c r="R800" s="152" t="n">
        <v>4.4</v>
      </c>
      <c r="S800" s="152" t="n">
        <v>751.3</v>
      </c>
      <c r="T800" s="153" t="n">
        <v>54</v>
      </c>
      <c r="U800" s="154" t="n">
        <v>0</v>
      </c>
      <c r="V800" s="153" t="n">
        <v>0</v>
      </c>
      <c r="W800" s="115" t="n">
        <v>0.05</v>
      </c>
      <c r="X800" s="116" t="n">
        <f aca="false">RANDBETWEEN(80,100)/100</f>
        <v>0.91</v>
      </c>
      <c r="Y800" s="117"/>
      <c r="Z800" s="118"/>
      <c r="AA800" s="119"/>
      <c r="AB800" s="123"/>
      <c r="AC800" s="124"/>
      <c r="AG800" s="186"/>
      <c r="BO800" s="202"/>
      <c r="BT800" s="82" t="s">
        <v>79</v>
      </c>
      <c r="BU800" s="158"/>
      <c r="BV800" s="140" t="n">
        <f aca="false">QUOTIENT(BW800,$BW$5)</f>
        <v>198</v>
      </c>
      <c r="BW800" s="17" t="n">
        <v>792</v>
      </c>
      <c r="BX800" s="141" t="n">
        <f aca="false">DATE(2023,2,(1-QUOTIENT(BW800,$BW$5)))</f>
        <v>44760</v>
      </c>
      <c r="BY800" s="190" t="s">
        <v>80</v>
      </c>
      <c r="BZ800" s="143" t="e">
        <f aca="true">INDIRECT( ADDRESS(CELL("строка",BG800)-BW800+BV800,68)) * CL800</f>
        <v>#VALUE!</v>
      </c>
      <c r="CA800" s="144" t="e">
        <f aca="true">INDIRECT( ADDRESS(CELL("строка",BG800)-BW800+BV800,59)) *CI800</f>
        <v>#VALUE!</v>
      </c>
      <c r="CB800" s="145" t="e">
        <f aca="true">INDIRECT( ADDRESS(CELL("строка",BG800)-BW800+BV800,69)) * CL800</f>
        <v>#VALUE!</v>
      </c>
      <c r="CC800" s="146" t="e">
        <f aca="true">INDIRECT( ADDRESS(CELL("строка",BG800)-BW800+BV800,61)) *CI800</f>
        <v>#VALUE!</v>
      </c>
      <c r="CD800" s="147" t="e">
        <f aca="false">BZ800-CA800</f>
        <v>#VALUE!</v>
      </c>
      <c r="CE800" s="188" t="e">
        <f aca="false">CB800-CC800</f>
        <v>#VALUE!</v>
      </c>
      <c r="CI800" s="22" t="n">
        <f aca="false">$CI$4</f>
        <v>0.2</v>
      </c>
      <c r="CL800" s="23" t="n">
        <f aca="false">CL796</f>
        <v>0.25</v>
      </c>
    </row>
    <row r="801" customFormat="false" ht="13.25" hidden="false" customHeight="true" outlineLevel="0" collapsed="false">
      <c r="A801" s="151" t="s">
        <v>896</v>
      </c>
      <c r="B801" s="152" t="n">
        <v>17.6</v>
      </c>
      <c r="C801" s="152" t="n">
        <v>764.5</v>
      </c>
      <c r="D801" s="153" t="n">
        <v>63</v>
      </c>
      <c r="E801" s="154" t="s">
        <v>101</v>
      </c>
      <c r="F801" s="153" t="n">
        <v>6</v>
      </c>
      <c r="G801" s="182" t="s">
        <v>110</v>
      </c>
      <c r="H801" s="116" t="n">
        <f aca="false">RANDBETWEEN(80,100)/100</f>
        <v>0.95</v>
      </c>
      <c r="I801" s="117"/>
      <c r="J801" s="118"/>
      <c r="K801" s="119"/>
      <c r="L801" s="118"/>
      <c r="M801" s="179"/>
      <c r="Q801" s="151" t="s">
        <v>896</v>
      </c>
      <c r="R801" s="152" t="n">
        <v>4.4</v>
      </c>
      <c r="S801" s="152" t="n">
        <v>751.4</v>
      </c>
      <c r="T801" s="153" t="n">
        <v>62</v>
      </c>
      <c r="U801" s="154" t="s">
        <v>93</v>
      </c>
      <c r="V801" s="153" t="n">
        <v>1</v>
      </c>
      <c r="W801" s="115" t="n">
        <v>0.25</v>
      </c>
      <c r="X801" s="116" t="n">
        <f aca="false">RANDBETWEEN(80,100)/100</f>
        <v>0.99</v>
      </c>
      <c r="Y801" s="117"/>
      <c r="Z801" s="118"/>
      <c r="AA801" s="119"/>
      <c r="AB801" s="123"/>
      <c r="AC801" s="124"/>
      <c r="AG801" s="186"/>
      <c r="BO801" s="202"/>
      <c r="BT801" s="82"/>
      <c r="BU801" s="158"/>
      <c r="BV801" s="140" t="n">
        <f aca="false">QUOTIENT(BW801,$BW$5)</f>
        <v>198</v>
      </c>
      <c r="BW801" s="17" t="n">
        <v>793</v>
      </c>
      <c r="BX801" s="141"/>
      <c r="BY801" s="191" t="s">
        <v>84</v>
      </c>
      <c r="BZ801" s="160" t="e">
        <f aca="true">INDIRECT( ADDRESS(CELL("строка",BG801)-BW801+BV801,68)) * CL801</f>
        <v>#VALUE!</v>
      </c>
      <c r="CA801" s="161" t="e">
        <f aca="true">INDIRECT( ADDRESS(CELL("строка",BG801)-BW801+BV801,59)) *CI801</f>
        <v>#VALUE!</v>
      </c>
      <c r="CB801" s="162" t="e">
        <f aca="true">INDIRECT( ADDRESS(CELL("строка",BG801)-BW801+BV801,69)) * CL801</f>
        <v>#VALUE!</v>
      </c>
      <c r="CC801" s="163" t="e">
        <f aca="true">INDIRECT( ADDRESS(CELL("строка",BG801)-BW801+BV801,61)) *CI801</f>
        <v>#VALUE!</v>
      </c>
      <c r="CD801" s="164" t="e">
        <f aca="false">BZ801-CA801</f>
        <v>#VALUE!</v>
      </c>
      <c r="CE801" s="189" t="e">
        <f aca="false">CB801-CC801</f>
        <v>#VALUE!</v>
      </c>
      <c r="CI801" s="22" t="n">
        <f aca="false">$CI$5</f>
        <v>0.3</v>
      </c>
      <c r="CL801" s="23" t="n">
        <f aca="false">CL797</f>
        <v>0.25</v>
      </c>
    </row>
    <row r="802" customFormat="false" ht="13.25" hidden="false" customHeight="true" outlineLevel="0" collapsed="false">
      <c r="A802" s="151" t="s">
        <v>897</v>
      </c>
      <c r="B802" s="152" t="n">
        <v>12.7</v>
      </c>
      <c r="C802" s="152" t="n">
        <v>764.8</v>
      </c>
      <c r="D802" s="153" t="n">
        <v>87</v>
      </c>
      <c r="E802" s="154" t="s">
        <v>91</v>
      </c>
      <c r="F802" s="153" t="n">
        <v>3</v>
      </c>
      <c r="G802" s="115" t="n">
        <v>0.75</v>
      </c>
      <c r="H802" s="116" t="n">
        <f aca="false">RANDBETWEEN(80,100)/100</f>
        <v>0.95</v>
      </c>
      <c r="I802" s="117"/>
      <c r="J802" s="118"/>
      <c r="K802" s="119"/>
      <c r="L802" s="118"/>
      <c r="M802" s="179"/>
      <c r="Q802" s="151" t="s">
        <v>897</v>
      </c>
      <c r="R802" s="152" t="n">
        <v>-0.8</v>
      </c>
      <c r="S802" s="152" t="n">
        <v>751.1</v>
      </c>
      <c r="T802" s="153" t="n">
        <v>96</v>
      </c>
      <c r="U802" s="154" t="n">
        <v>0</v>
      </c>
      <c r="V802" s="153" t="n">
        <v>0</v>
      </c>
      <c r="W802" s="115" t="n">
        <v>0.25</v>
      </c>
      <c r="X802" s="116" t="n">
        <f aca="false">RANDBETWEEN(80,100)/100</f>
        <v>0.83</v>
      </c>
      <c r="Y802" s="117"/>
      <c r="Z802" s="118"/>
      <c r="AA802" s="119"/>
      <c r="AB802" s="123"/>
      <c r="AC802" s="124"/>
      <c r="AG802" s="186"/>
      <c r="BO802" s="202"/>
      <c r="BT802" s="82"/>
      <c r="BU802" s="158"/>
      <c r="BV802" s="140" t="n">
        <f aca="false">QUOTIENT(BW802,$BW$5)</f>
        <v>198</v>
      </c>
      <c r="BW802" s="17" t="n">
        <v>794</v>
      </c>
      <c r="BX802" s="141"/>
      <c r="BY802" s="191" t="s">
        <v>58</v>
      </c>
      <c r="BZ802" s="160" t="e">
        <f aca="true">INDIRECT( ADDRESS(CELL("строка",BG802)-BW802+BV802,68)) * CL802</f>
        <v>#VALUE!</v>
      </c>
      <c r="CA802" s="161" t="e">
        <f aca="true">INDIRECT( ADDRESS(CELL("строка",BG802)-BW802+BV802,59)) *CI802</f>
        <v>#VALUE!</v>
      </c>
      <c r="CB802" s="162" t="e">
        <f aca="true">INDIRECT( ADDRESS(CELL("строка",BG802)-BW802+BV802,69)) * CL802</f>
        <v>#VALUE!</v>
      </c>
      <c r="CC802" s="163" t="e">
        <f aca="true">INDIRECT( ADDRESS(CELL("строка",BG802)-BW802+BV802,61)) *CI802</f>
        <v>#VALUE!</v>
      </c>
      <c r="CD802" s="164" t="e">
        <f aca="false">BZ802-CA802</f>
        <v>#VALUE!</v>
      </c>
      <c r="CE802" s="189" t="e">
        <f aca="false">CB802-CC802</f>
        <v>#VALUE!</v>
      </c>
      <c r="CI802" s="22" t="n">
        <f aca="false">$CI$6</f>
        <v>0.4</v>
      </c>
      <c r="CL802" s="23" t="n">
        <f aca="false">CL798</f>
        <v>0.25</v>
      </c>
    </row>
    <row r="803" customFormat="false" ht="13.25" hidden="false" customHeight="true" outlineLevel="0" collapsed="false">
      <c r="A803" s="151" t="s">
        <v>898</v>
      </c>
      <c r="B803" s="152" t="n">
        <v>7.7</v>
      </c>
      <c r="C803" s="152" t="n">
        <v>764.2</v>
      </c>
      <c r="D803" s="153" t="n">
        <v>100</v>
      </c>
      <c r="E803" s="154" t="s">
        <v>91</v>
      </c>
      <c r="F803" s="153" t="n">
        <v>3</v>
      </c>
      <c r="G803" s="115" t="n">
        <v>0.75</v>
      </c>
      <c r="H803" s="116" t="n">
        <f aca="false">RANDBETWEEN(80,100)/100</f>
        <v>0.87</v>
      </c>
      <c r="I803" s="117"/>
      <c r="J803" s="118"/>
      <c r="K803" s="119"/>
      <c r="L803" s="118"/>
      <c r="M803" s="179"/>
      <c r="Q803" s="151" t="s">
        <v>898</v>
      </c>
      <c r="R803" s="152" t="n">
        <v>-2.1</v>
      </c>
      <c r="S803" s="152" t="n">
        <v>750.7</v>
      </c>
      <c r="T803" s="153" t="n">
        <v>96</v>
      </c>
      <c r="U803" s="154" t="n">
        <v>0</v>
      </c>
      <c r="V803" s="153" t="n">
        <v>0</v>
      </c>
      <c r="W803" s="115" t="n">
        <v>0.25</v>
      </c>
      <c r="X803" s="116" t="n">
        <f aca="false">RANDBETWEEN(80,100)/100</f>
        <v>0.82</v>
      </c>
      <c r="Y803" s="117"/>
      <c r="Z803" s="118"/>
      <c r="AA803" s="119"/>
      <c r="AB803" s="123"/>
      <c r="AC803" s="124"/>
      <c r="AG803" s="186"/>
      <c r="BO803" s="202"/>
      <c r="BT803" s="82" t="e">
        <f aca="false">IF(SUM(CD800:CD803) &gt; 0,0,(SUM(CD800:CD803))/(-$BM$10*1000))</f>
        <v>#VALUE!</v>
      </c>
      <c r="BU803" s="158" t="e">
        <f aca="false">IF(SUM(CE800:CE803) &gt; 0,0,(SUM(CE800:CE803))/(-$BM$10*1000))</f>
        <v>#VALUE!</v>
      </c>
      <c r="BV803" s="140" t="n">
        <f aca="false">QUOTIENT(BW803,$BW$5)</f>
        <v>198</v>
      </c>
      <c r="BW803" s="17" t="n">
        <v>795</v>
      </c>
      <c r="BX803" s="141"/>
      <c r="BY803" s="192" t="s">
        <v>75</v>
      </c>
      <c r="BZ803" s="172" t="e">
        <f aca="true">INDIRECT( ADDRESS(CELL("строка",BG803)-BW803+BV803,68)) * CL803</f>
        <v>#VALUE!</v>
      </c>
      <c r="CA803" s="173" t="e">
        <f aca="true">INDIRECT( ADDRESS(CELL("строка",BG803)-BW803+BV803,59)) * CI803</f>
        <v>#VALUE!</v>
      </c>
      <c r="CB803" s="174" t="e">
        <f aca="true">INDIRECT( ADDRESS(CELL("строка",BG803)-BW803+BV803,69)) * CL803</f>
        <v>#VALUE!</v>
      </c>
      <c r="CC803" s="175" t="e">
        <f aca="true">INDIRECT( ADDRESS(CELL("строка",BG803)-BW803+BV803,61)) *CI803</f>
        <v>#VALUE!</v>
      </c>
      <c r="CD803" s="176" t="e">
        <f aca="false">BZ803-CA803</f>
        <v>#VALUE!</v>
      </c>
      <c r="CE803" s="187" t="e">
        <f aca="false">CB803-CC803</f>
        <v>#VALUE!</v>
      </c>
      <c r="CI803" s="178" t="n">
        <f aca="false">$CI$7</f>
        <v>0.1</v>
      </c>
      <c r="CL803" s="23" t="n">
        <f aca="false">CL799</f>
        <v>0.25</v>
      </c>
    </row>
    <row r="804" customFormat="false" ht="13.25" hidden="false" customHeight="true" outlineLevel="0" collapsed="false">
      <c r="A804" s="151" t="s">
        <v>899</v>
      </c>
      <c r="B804" s="152" t="n">
        <v>10.2</v>
      </c>
      <c r="C804" s="152" t="n">
        <v>764</v>
      </c>
      <c r="D804" s="153" t="n">
        <v>100</v>
      </c>
      <c r="E804" s="154" t="s">
        <v>101</v>
      </c>
      <c r="F804" s="153" t="n">
        <v>3</v>
      </c>
      <c r="G804" s="115" t="n">
        <v>0.9</v>
      </c>
      <c r="H804" s="116" t="n">
        <f aca="false">RANDBETWEEN(80,100)/100</f>
        <v>0.93</v>
      </c>
      <c r="I804" s="117"/>
      <c r="J804" s="118"/>
      <c r="K804" s="119"/>
      <c r="L804" s="118"/>
      <c r="M804" s="179"/>
      <c r="Q804" s="151" t="s">
        <v>899</v>
      </c>
      <c r="R804" s="152" t="n">
        <v>-0.8</v>
      </c>
      <c r="S804" s="152" t="n">
        <v>750.1</v>
      </c>
      <c r="T804" s="153" t="n">
        <v>92</v>
      </c>
      <c r="U804" s="154" t="n">
        <v>0</v>
      </c>
      <c r="V804" s="153" t="n">
        <v>0</v>
      </c>
      <c r="W804" s="115" t="n">
        <v>0.75</v>
      </c>
      <c r="X804" s="116" t="n">
        <f aca="false">RANDBETWEEN(80,100)/100</f>
        <v>0.83</v>
      </c>
      <c r="Y804" s="117"/>
      <c r="Z804" s="118"/>
      <c r="AA804" s="119"/>
      <c r="AB804" s="123"/>
      <c r="AC804" s="124"/>
      <c r="AG804" s="186"/>
      <c r="BO804" s="202"/>
      <c r="BT804" s="82" t="s">
        <v>79</v>
      </c>
      <c r="BU804" s="158"/>
      <c r="BV804" s="140" t="n">
        <f aca="false">QUOTIENT(BW804,$BW$5)</f>
        <v>199</v>
      </c>
      <c r="BW804" s="17" t="n">
        <v>796</v>
      </c>
      <c r="BX804" s="141" t="n">
        <f aca="false">DATE(2023,2,(1-QUOTIENT(BW804,$BW$5)))</f>
        <v>44759</v>
      </c>
      <c r="BY804" s="190" t="s">
        <v>80</v>
      </c>
      <c r="BZ804" s="143" t="e">
        <f aca="true">INDIRECT( ADDRESS(CELL("строка",BG804)-BW804+BV804,68)) * CL804</f>
        <v>#VALUE!</v>
      </c>
      <c r="CA804" s="144" t="e">
        <f aca="true">INDIRECT( ADDRESS(CELL("строка",BG804)-BW804+BV804,59)) *CI804</f>
        <v>#VALUE!</v>
      </c>
      <c r="CB804" s="145" t="e">
        <f aca="true">INDIRECT( ADDRESS(CELL("строка",BG804)-BW804+BV804,69)) * CL804</f>
        <v>#VALUE!</v>
      </c>
      <c r="CC804" s="146" t="e">
        <f aca="true">INDIRECT( ADDRESS(CELL("строка",BG804)-BW804+BV804,61)) *CI804</f>
        <v>#VALUE!</v>
      </c>
      <c r="CD804" s="147" t="e">
        <f aca="false">BZ804-CA804</f>
        <v>#VALUE!</v>
      </c>
      <c r="CE804" s="188" t="e">
        <f aca="false">CB804-CC804</f>
        <v>#VALUE!</v>
      </c>
      <c r="CI804" s="22" t="n">
        <f aca="false">$CI$4</f>
        <v>0.2</v>
      </c>
      <c r="CL804" s="23" t="n">
        <f aca="false">CL800</f>
        <v>0.25</v>
      </c>
    </row>
    <row r="805" customFormat="false" ht="13.25" hidden="false" customHeight="true" outlineLevel="0" collapsed="false">
      <c r="A805" s="151" t="s">
        <v>900</v>
      </c>
      <c r="B805" s="152" t="n">
        <v>10.9</v>
      </c>
      <c r="C805" s="152" t="n">
        <v>763.9</v>
      </c>
      <c r="D805" s="153" t="n">
        <v>79</v>
      </c>
      <c r="E805" s="154" t="s">
        <v>101</v>
      </c>
      <c r="F805" s="153" t="n">
        <v>3</v>
      </c>
      <c r="G805" s="115" t="n">
        <v>0.75</v>
      </c>
      <c r="H805" s="116" t="n">
        <f aca="false">RANDBETWEEN(80,100)/100</f>
        <v>0.86</v>
      </c>
      <c r="I805" s="117"/>
      <c r="J805" s="118"/>
      <c r="K805" s="119"/>
      <c r="L805" s="118"/>
      <c r="M805" s="179"/>
      <c r="Q805" s="151" t="s">
        <v>900</v>
      </c>
      <c r="R805" s="152" t="n">
        <v>0.3</v>
      </c>
      <c r="S805" s="152" t="n">
        <v>749.5</v>
      </c>
      <c r="T805" s="153" t="n">
        <v>84</v>
      </c>
      <c r="U805" s="154" t="n">
        <v>0</v>
      </c>
      <c r="V805" s="153" t="n">
        <v>0</v>
      </c>
      <c r="W805" s="115" t="n">
        <v>0</v>
      </c>
      <c r="X805" s="116" t="n">
        <f aca="false">RANDBETWEEN(80,100)/100</f>
        <v>0.93</v>
      </c>
      <c r="Y805" s="117"/>
      <c r="Z805" s="118"/>
      <c r="AA805" s="119"/>
      <c r="AB805" s="123"/>
      <c r="AC805" s="124"/>
      <c r="AG805" s="186"/>
      <c r="BO805" s="202"/>
      <c r="BT805" s="82"/>
      <c r="BU805" s="158"/>
      <c r="BV805" s="140" t="n">
        <f aca="false">QUOTIENT(BW805,$BW$5)</f>
        <v>199</v>
      </c>
      <c r="BW805" s="17" t="n">
        <v>797</v>
      </c>
      <c r="BX805" s="141"/>
      <c r="BY805" s="191" t="s">
        <v>84</v>
      </c>
      <c r="BZ805" s="160" t="e">
        <f aca="true">INDIRECT( ADDRESS(CELL("строка",BG805)-BW805+BV805,68)) * CL805</f>
        <v>#VALUE!</v>
      </c>
      <c r="CA805" s="161" t="e">
        <f aca="true">INDIRECT( ADDRESS(CELL("строка",BG805)-BW805+BV805,59)) *CI805</f>
        <v>#VALUE!</v>
      </c>
      <c r="CB805" s="162" t="e">
        <f aca="true">INDIRECT( ADDRESS(CELL("строка",BG805)-BW805+BV805,69)) * CL805</f>
        <v>#VALUE!</v>
      </c>
      <c r="CC805" s="163" t="e">
        <f aca="true">INDIRECT( ADDRESS(CELL("строка",BG805)-BW805+BV805,61)) *CI805</f>
        <v>#VALUE!</v>
      </c>
      <c r="CD805" s="164" t="e">
        <f aca="false">BZ805-CA805</f>
        <v>#VALUE!</v>
      </c>
      <c r="CE805" s="189" t="e">
        <f aca="false">CB805-CC805</f>
        <v>#VALUE!</v>
      </c>
      <c r="CI805" s="22" t="n">
        <f aca="false">$CI$5</f>
        <v>0.3</v>
      </c>
      <c r="CL805" s="23" t="n">
        <f aca="false">CL801</f>
        <v>0.25</v>
      </c>
    </row>
    <row r="806" customFormat="false" ht="13.25" hidden="false" customHeight="true" outlineLevel="0" collapsed="false">
      <c r="A806" s="151" t="s">
        <v>901</v>
      </c>
      <c r="B806" s="152" t="n">
        <v>11.9</v>
      </c>
      <c r="C806" s="152" t="n">
        <v>763.6</v>
      </c>
      <c r="D806" s="153" t="n">
        <v>83</v>
      </c>
      <c r="E806" s="154" t="s">
        <v>101</v>
      </c>
      <c r="F806" s="153" t="n">
        <v>4.5</v>
      </c>
      <c r="G806" s="115" t="n">
        <v>0.9</v>
      </c>
      <c r="H806" s="116" t="n">
        <f aca="false">RANDBETWEEN(80,100)/100</f>
        <v>0.98</v>
      </c>
      <c r="I806" s="117" t="n">
        <v>0.440439814814815</v>
      </c>
      <c r="J806" s="118" t="n">
        <v>0.440439814814815</v>
      </c>
      <c r="K806" s="119" t="n">
        <f aca="false">(J806 * 24) * $B$3 * $F$3 * (1 - 0.7*AVERAGE(G806:G813)) * AVERAGE(H806:H813)</f>
        <v>4367.75685885416</v>
      </c>
      <c r="L806" s="118" t="n">
        <f aca="false">IF(AVERAGE(F806:F813)&gt; $J$3, $B$4*$F$4*AVERAGE(F806:F813)/$B$5*24*AVERAGE(H806:H813), $B$4*$F$4*AVERAGE(F806:F813)/$B$5*24*AVERAGE(H806:H813) * 0.2)</f>
        <v>43140</v>
      </c>
      <c r="M806" s="179" t="n">
        <f aca="false">K806+L806</f>
        <v>47507.7568588542</v>
      </c>
      <c r="Q806" s="151" t="s">
        <v>901</v>
      </c>
      <c r="R806" s="152" t="n">
        <v>3</v>
      </c>
      <c r="S806" s="152" t="n">
        <v>748.6</v>
      </c>
      <c r="T806" s="153" t="n">
        <v>66</v>
      </c>
      <c r="U806" s="154" t="n">
        <v>0</v>
      </c>
      <c r="V806" s="153" t="n">
        <v>0</v>
      </c>
      <c r="W806" s="115" t="n">
        <v>0</v>
      </c>
      <c r="X806" s="116" t="n">
        <f aca="false">RANDBETWEEN(80,100)/100</f>
        <v>0.93</v>
      </c>
      <c r="Y806" s="117" t="n">
        <v>0.410578703703704</v>
      </c>
      <c r="Z806" s="118" t="n">
        <v>0.410578703703704</v>
      </c>
      <c r="AA806" s="119" t="n">
        <f aca="false">(Z806 * 24) * $B$3 * $F$3 * (1 - 0.7 * AVERAGE(W806:W813)) * AVERAGE(X806:X813)</f>
        <v>4809.31364583333</v>
      </c>
      <c r="AB806" s="123" t="n">
        <f aca="false">IF(AVERAGE(V806:V813)&gt; $J$3, $B$4*$F$4*AVERAGE(V806:V813)/$B$5*24*AVERAGE(X806:X813), $B$4*$F$4*AVERAGE(V806:V813)/$B$5*24*AVERAGE(X806:X813) * 0.2)</f>
        <v>1233</v>
      </c>
      <c r="AC806" s="124" t="n">
        <f aca="false">AA806+AB806</f>
        <v>6042.31364583333</v>
      </c>
      <c r="AG806" s="186"/>
      <c r="BO806" s="202"/>
      <c r="BT806" s="82"/>
      <c r="BU806" s="158"/>
      <c r="BV806" s="140" t="n">
        <f aca="false">QUOTIENT(BW806,$BW$5)</f>
        <v>199</v>
      </c>
      <c r="BW806" s="17" t="n">
        <v>798</v>
      </c>
      <c r="BX806" s="141"/>
      <c r="BY806" s="191" t="s">
        <v>58</v>
      </c>
      <c r="BZ806" s="160" t="e">
        <f aca="true">INDIRECT( ADDRESS(CELL("строка",BG806)-BW806+BV806,68)) * CL806</f>
        <v>#VALUE!</v>
      </c>
      <c r="CA806" s="161" t="e">
        <f aca="true">INDIRECT( ADDRESS(CELL("строка",BG806)-BW806+BV806,59)) *CI806</f>
        <v>#VALUE!</v>
      </c>
      <c r="CB806" s="162" t="e">
        <f aca="true">INDIRECT( ADDRESS(CELL("строка",BG806)-BW806+BV806,69)) * CL806</f>
        <v>#VALUE!</v>
      </c>
      <c r="CC806" s="163" t="e">
        <f aca="true">INDIRECT( ADDRESS(CELL("строка",BG806)-BW806+BV806,61)) *CI806</f>
        <v>#VALUE!</v>
      </c>
      <c r="CD806" s="164" t="e">
        <f aca="false">BZ806-CA806</f>
        <v>#VALUE!</v>
      </c>
      <c r="CE806" s="189" t="e">
        <f aca="false">CB806-CC806</f>
        <v>#VALUE!</v>
      </c>
      <c r="CI806" s="22" t="n">
        <f aca="false">$CI$6</f>
        <v>0.4</v>
      </c>
      <c r="CL806" s="23" t="n">
        <f aca="false">CL802</f>
        <v>0.25</v>
      </c>
    </row>
    <row r="807" customFormat="false" ht="13.25" hidden="false" customHeight="true" outlineLevel="0" collapsed="false">
      <c r="A807" s="151" t="s">
        <v>902</v>
      </c>
      <c r="B807" s="152" t="n">
        <v>12.5</v>
      </c>
      <c r="C807" s="152" t="n">
        <v>762.9</v>
      </c>
      <c r="D807" s="153" t="n">
        <v>80</v>
      </c>
      <c r="E807" s="154" t="s">
        <v>129</v>
      </c>
      <c r="F807" s="153" t="n">
        <v>6</v>
      </c>
      <c r="G807" s="115" t="n">
        <v>0.75</v>
      </c>
      <c r="H807" s="116" t="n">
        <f aca="false">RANDBETWEEN(80,100)/100</f>
        <v>0.82</v>
      </c>
      <c r="I807" s="117"/>
      <c r="J807" s="118"/>
      <c r="K807" s="119"/>
      <c r="L807" s="118"/>
      <c r="M807" s="179"/>
      <c r="Q807" s="151" t="s">
        <v>902</v>
      </c>
      <c r="R807" s="152" t="n">
        <v>5.4</v>
      </c>
      <c r="S807" s="152" t="n">
        <v>747.4</v>
      </c>
      <c r="T807" s="153" t="n">
        <v>56</v>
      </c>
      <c r="U807" s="154" t="s">
        <v>93</v>
      </c>
      <c r="V807" s="153" t="n">
        <v>1</v>
      </c>
      <c r="W807" s="182" t="s">
        <v>110</v>
      </c>
      <c r="X807" s="116" t="n">
        <f aca="false">RANDBETWEEN(80,100)/100</f>
        <v>0.8</v>
      </c>
      <c r="Y807" s="117"/>
      <c r="Z807" s="118"/>
      <c r="AA807" s="119"/>
      <c r="AB807" s="123"/>
      <c r="AC807" s="124"/>
      <c r="AG807" s="186"/>
      <c r="BO807" s="202"/>
      <c r="BT807" s="82" t="e">
        <f aca="false">IF(SUM(CD804:CD807) &gt; 0,0,(SUM(CD804:CD807))/(-$BM$10*1000))</f>
        <v>#VALUE!</v>
      </c>
      <c r="BU807" s="158" t="e">
        <f aca="false">IF(SUM(CE804:CE807) &gt; 0,0,(SUM(CE804:CE807))/(-$BM$10*1000))</f>
        <v>#VALUE!</v>
      </c>
      <c r="BV807" s="140" t="n">
        <f aca="false">QUOTIENT(BW807,$BW$5)</f>
        <v>199</v>
      </c>
      <c r="BW807" s="17" t="n">
        <v>799</v>
      </c>
      <c r="BX807" s="141"/>
      <c r="BY807" s="192" t="s">
        <v>75</v>
      </c>
      <c r="BZ807" s="172" t="e">
        <f aca="true">INDIRECT( ADDRESS(CELL("строка",BG807)-BW807+BV807,68)) * CL807</f>
        <v>#VALUE!</v>
      </c>
      <c r="CA807" s="173" t="e">
        <f aca="true">INDIRECT( ADDRESS(CELL("строка",BG807)-BW807+BV807,59)) * CI807</f>
        <v>#VALUE!</v>
      </c>
      <c r="CB807" s="174" t="e">
        <f aca="true">INDIRECT( ADDRESS(CELL("строка",BG807)-BW807+BV807,69)) * CL807</f>
        <v>#VALUE!</v>
      </c>
      <c r="CC807" s="175" t="e">
        <f aca="true">INDIRECT( ADDRESS(CELL("строка",BG807)-BW807+BV807,61)) *CI807</f>
        <v>#VALUE!</v>
      </c>
      <c r="CD807" s="176" t="e">
        <f aca="false">BZ807-CA807</f>
        <v>#VALUE!</v>
      </c>
      <c r="CE807" s="187" t="e">
        <f aca="false">CB807-CC807</f>
        <v>#VALUE!</v>
      </c>
      <c r="CI807" s="178" t="n">
        <f aca="false">$CI$7</f>
        <v>0.1</v>
      </c>
      <c r="CL807" s="23" t="n">
        <f aca="false">CL803</f>
        <v>0.25</v>
      </c>
    </row>
    <row r="808" customFormat="false" ht="13.25" hidden="false" customHeight="true" outlineLevel="0" collapsed="false">
      <c r="A808" s="151" t="s">
        <v>903</v>
      </c>
      <c r="B808" s="152" t="n">
        <v>12.4</v>
      </c>
      <c r="C808" s="152" t="n">
        <v>762.2</v>
      </c>
      <c r="D808" s="153" t="n">
        <v>87</v>
      </c>
      <c r="E808" s="154" t="s">
        <v>101</v>
      </c>
      <c r="F808" s="153" t="n">
        <v>7.5</v>
      </c>
      <c r="G808" s="115" t="n">
        <v>0.9</v>
      </c>
      <c r="H808" s="116" t="n">
        <f aca="false">RANDBETWEEN(80,100)/100</f>
        <v>0.98</v>
      </c>
      <c r="I808" s="117"/>
      <c r="J808" s="118"/>
      <c r="K808" s="119"/>
      <c r="L808" s="118"/>
      <c r="M808" s="179"/>
      <c r="Q808" s="151" t="s">
        <v>903</v>
      </c>
      <c r="R808" s="152" t="n">
        <v>7</v>
      </c>
      <c r="S808" s="152" t="n">
        <v>746</v>
      </c>
      <c r="T808" s="153" t="n">
        <v>54</v>
      </c>
      <c r="U808" s="154" t="s">
        <v>93</v>
      </c>
      <c r="V808" s="153" t="n">
        <v>2</v>
      </c>
      <c r="W808" s="182" t="s">
        <v>185</v>
      </c>
      <c r="X808" s="116" t="n">
        <f aca="false">RANDBETWEEN(80,100)/100</f>
        <v>0.8</v>
      </c>
      <c r="Y808" s="117"/>
      <c r="Z808" s="118"/>
      <c r="AA808" s="119"/>
      <c r="AB808" s="123"/>
      <c r="AC808" s="124"/>
      <c r="AG808" s="186"/>
      <c r="BO808" s="202"/>
      <c r="BT808" s="82" t="s">
        <v>79</v>
      </c>
      <c r="BU808" s="158"/>
      <c r="BV808" s="140" t="n">
        <f aca="false">QUOTIENT(BW808,$BW$5)</f>
        <v>200</v>
      </c>
      <c r="BW808" s="17" t="n">
        <v>800</v>
      </c>
      <c r="BX808" s="141" t="n">
        <f aca="false">DATE(2023,2,(1-QUOTIENT(BW808,$BW$5)))</f>
        <v>44758</v>
      </c>
      <c r="BY808" s="190" t="s">
        <v>80</v>
      </c>
      <c r="BZ808" s="143" t="e">
        <f aca="true">INDIRECT( ADDRESS(CELL("строка",BG808)-BW808+BV808,68)) * CL808</f>
        <v>#VALUE!</v>
      </c>
      <c r="CA808" s="144" t="e">
        <f aca="true">INDIRECT( ADDRESS(CELL("строка",BG808)-BW808+BV808,59)) *CI808</f>
        <v>#VALUE!</v>
      </c>
      <c r="CB808" s="145" t="e">
        <f aca="true">INDIRECT( ADDRESS(CELL("строка",BG808)-BW808+BV808,69)) * CL808</f>
        <v>#VALUE!</v>
      </c>
      <c r="CC808" s="146" t="e">
        <f aca="true">INDIRECT( ADDRESS(CELL("строка",BG808)-BW808+BV808,61)) *CI808</f>
        <v>#VALUE!</v>
      </c>
      <c r="CD808" s="147" t="e">
        <f aca="false">BZ808-CA808</f>
        <v>#VALUE!</v>
      </c>
      <c r="CE808" s="188" t="e">
        <f aca="false">CB808-CC808</f>
        <v>#VALUE!</v>
      </c>
      <c r="CI808" s="22" t="n">
        <f aca="false">$CI$4</f>
        <v>0.2</v>
      </c>
      <c r="CL808" s="23" t="n">
        <f aca="false">CL804</f>
        <v>0.25</v>
      </c>
    </row>
    <row r="809" customFormat="false" ht="13.25" hidden="false" customHeight="true" outlineLevel="0" collapsed="false">
      <c r="A809" s="151" t="s">
        <v>904</v>
      </c>
      <c r="B809" s="152" t="n">
        <v>13.3</v>
      </c>
      <c r="C809" s="152" t="n">
        <v>761.8</v>
      </c>
      <c r="D809" s="153" t="n">
        <v>72</v>
      </c>
      <c r="E809" s="154" t="s">
        <v>129</v>
      </c>
      <c r="F809" s="153" t="n">
        <v>9</v>
      </c>
      <c r="G809" s="115" t="n">
        <v>0.9</v>
      </c>
      <c r="H809" s="116" t="n">
        <f aca="false">RANDBETWEEN(80,100)/100</f>
        <v>0.94</v>
      </c>
      <c r="I809" s="117"/>
      <c r="J809" s="118"/>
      <c r="K809" s="119"/>
      <c r="L809" s="118"/>
      <c r="M809" s="179"/>
      <c r="Q809" s="151" t="s">
        <v>904</v>
      </c>
      <c r="R809" s="152" t="n">
        <v>6.2</v>
      </c>
      <c r="S809" s="152" t="n">
        <v>745.1</v>
      </c>
      <c r="T809" s="153" t="n">
        <v>77</v>
      </c>
      <c r="U809" s="154" t="s">
        <v>93</v>
      </c>
      <c r="V809" s="153" t="n">
        <v>2</v>
      </c>
      <c r="W809" s="115" t="n">
        <v>0.9</v>
      </c>
      <c r="X809" s="116" t="n">
        <f aca="false">RANDBETWEEN(80,100)/100</f>
        <v>0.83</v>
      </c>
      <c r="Y809" s="117"/>
      <c r="Z809" s="118"/>
      <c r="AA809" s="119"/>
      <c r="AB809" s="123"/>
      <c r="AC809" s="124"/>
      <c r="AG809" s="186"/>
      <c r="BO809" s="202"/>
      <c r="BT809" s="82"/>
      <c r="BU809" s="158"/>
      <c r="BV809" s="140" t="n">
        <f aca="false">QUOTIENT(BW809,$BW$5)</f>
        <v>200</v>
      </c>
      <c r="BW809" s="17" t="n">
        <v>801</v>
      </c>
      <c r="BX809" s="141"/>
      <c r="BY809" s="191" t="s">
        <v>84</v>
      </c>
      <c r="BZ809" s="160" t="e">
        <f aca="true">INDIRECT( ADDRESS(CELL("строка",BG809)-BW809+BV809,68)) * CL809</f>
        <v>#VALUE!</v>
      </c>
      <c r="CA809" s="161" t="e">
        <f aca="true">INDIRECT( ADDRESS(CELL("строка",BG809)-BW809+BV809,59)) *CI809</f>
        <v>#VALUE!</v>
      </c>
      <c r="CB809" s="162" t="e">
        <f aca="true">INDIRECT( ADDRESS(CELL("строка",BG809)-BW809+BV809,69)) * CL809</f>
        <v>#VALUE!</v>
      </c>
      <c r="CC809" s="163" t="e">
        <f aca="true">INDIRECT( ADDRESS(CELL("строка",BG809)-BW809+BV809,61)) *CI809</f>
        <v>#VALUE!</v>
      </c>
      <c r="CD809" s="164" t="e">
        <f aca="false">BZ809-CA809</f>
        <v>#VALUE!</v>
      </c>
      <c r="CE809" s="189" t="e">
        <f aca="false">CB809-CC809</f>
        <v>#VALUE!</v>
      </c>
      <c r="CI809" s="22" t="n">
        <f aca="false">$CI$5</f>
        <v>0.3</v>
      </c>
      <c r="CL809" s="23" t="n">
        <f aca="false">CL805</f>
        <v>0.25</v>
      </c>
    </row>
    <row r="810" customFormat="false" ht="13.25" hidden="false" customHeight="true" outlineLevel="0" collapsed="false">
      <c r="A810" s="151" t="s">
        <v>905</v>
      </c>
      <c r="B810" s="152" t="n">
        <v>13.4</v>
      </c>
      <c r="C810" s="152" t="n">
        <v>760.7</v>
      </c>
      <c r="D810" s="153" t="n">
        <v>84</v>
      </c>
      <c r="E810" s="154" t="s">
        <v>129</v>
      </c>
      <c r="F810" s="153" t="n">
        <v>9</v>
      </c>
      <c r="G810" s="115" t="n">
        <v>0.9</v>
      </c>
      <c r="H810" s="116" t="n">
        <f aca="false">RANDBETWEEN(80,100)/100</f>
        <v>0.87</v>
      </c>
      <c r="I810" s="117"/>
      <c r="J810" s="118"/>
      <c r="K810" s="119"/>
      <c r="L810" s="118"/>
      <c r="M810" s="179"/>
      <c r="Q810" s="151" t="s">
        <v>905</v>
      </c>
      <c r="R810" s="152" t="n">
        <v>5.6</v>
      </c>
      <c r="S810" s="152" t="n">
        <v>744.1</v>
      </c>
      <c r="T810" s="153" t="n">
        <v>90</v>
      </c>
      <c r="U810" s="154" t="s">
        <v>93</v>
      </c>
      <c r="V810" s="153" t="n">
        <v>1</v>
      </c>
      <c r="W810" s="115" t="n">
        <v>0.9</v>
      </c>
      <c r="X810" s="116" t="n">
        <f aca="false">RANDBETWEEN(80,100)/100</f>
        <v>0.83</v>
      </c>
      <c r="Y810" s="117"/>
      <c r="Z810" s="118"/>
      <c r="AA810" s="119"/>
      <c r="AB810" s="123"/>
      <c r="AC810" s="124"/>
      <c r="AG810" s="186"/>
      <c r="BO810" s="202"/>
      <c r="BT810" s="82"/>
      <c r="BU810" s="158"/>
      <c r="BV810" s="140" t="n">
        <f aca="false">QUOTIENT(BW810,$BW$5)</f>
        <v>200</v>
      </c>
      <c r="BW810" s="17" t="n">
        <v>802</v>
      </c>
      <c r="BX810" s="141"/>
      <c r="BY810" s="191" t="s">
        <v>58</v>
      </c>
      <c r="BZ810" s="160" t="e">
        <f aca="true">INDIRECT( ADDRESS(CELL("строка",BG810)-BW810+BV810,68)) * CL810</f>
        <v>#VALUE!</v>
      </c>
      <c r="CA810" s="161" t="e">
        <f aca="true">INDIRECT( ADDRESS(CELL("строка",BG810)-BW810+BV810,59)) *CI810</f>
        <v>#VALUE!</v>
      </c>
      <c r="CB810" s="162" t="e">
        <f aca="true">INDIRECT( ADDRESS(CELL("строка",BG810)-BW810+BV810,69)) * CL810</f>
        <v>#VALUE!</v>
      </c>
      <c r="CC810" s="163" t="e">
        <f aca="true">INDIRECT( ADDRESS(CELL("строка",BG810)-BW810+BV810,61)) *CI810</f>
        <v>#VALUE!</v>
      </c>
      <c r="CD810" s="164" t="e">
        <f aca="false">BZ810-CA810</f>
        <v>#VALUE!</v>
      </c>
      <c r="CE810" s="189" t="e">
        <f aca="false">CB810-CC810</f>
        <v>#VALUE!</v>
      </c>
      <c r="CI810" s="22" t="n">
        <f aca="false">$CI$6</f>
        <v>0.4</v>
      </c>
      <c r="CL810" s="23" t="n">
        <f aca="false">CL806</f>
        <v>0.25</v>
      </c>
    </row>
    <row r="811" customFormat="false" ht="13.25" hidden="false" customHeight="true" outlineLevel="0" collapsed="false">
      <c r="A811" s="151" t="s">
        <v>906</v>
      </c>
      <c r="B811" s="152" t="n">
        <v>12.6</v>
      </c>
      <c r="C811" s="152" t="n">
        <v>760</v>
      </c>
      <c r="D811" s="153" t="n">
        <v>83</v>
      </c>
      <c r="E811" s="154" t="s">
        <v>101</v>
      </c>
      <c r="F811" s="153" t="n">
        <v>7.5</v>
      </c>
      <c r="G811" s="115" t="n">
        <v>0.9</v>
      </c>
      <c r="H811" s="116" t="n">
        <f aca="false">RANDBETWEEN(80,100)/100</f>
        <v>0.81</v>
      </c>
      <c r="I811" s="117"/>
      <c r="J811" s="118"/>
      <c r="K811" s="119"/>
      <c r="L811" s="118"/>
      <c r="M811" s="179"/>
      <c r="Q811" s="151" t="s">
        <v>906</v>
      </c>
      <c r="R811" s="152" t="n">
        <v>5.2</v>
      </c>
      <c r="S811" s="152" t="n">
        <v>742.9</v>
      </c>
      <c r="T811" s="153" t="n">
        <v>90</v>
      </c>
      <c r="U811" s="154" t="s">
        <v>93</v>
      </c>
      <c r="V811" s="153" t="n">
        <v>1</v>
      </c>
      <c r="W811" s="115" t="n">
        <v>0.9</v>
      </c>
      <c r="X811" s="116" t="n">
        <f aca="false">RANDBETWEEN(80,100)/100</f>
        <v>0.95</v>
      </c>
      <c r="Y811" s="117"/>
      <c r="Z811" s="118"/>
      <c r="AA811" s="119"/>
      <c r="AB811" s="123"/>
      <c r="AC811" s="124"/>
      <c r="AG811" s="186"/>
      <c r="BO811" s="202"/>
      <c r="BT811" s="82" t="e">
        <f aca="false">IF(SUM(CD808:CD811) &gt; 0,0,(SUM(CD808:CD811))/(-$BM$10*1000))</f>
        <v>#VALUE!</v>
      </c>
      <c r="BU811" s="158" t="e">
        <f aca="false">IF(SUM(CE808:CE811) &gt; 0,0,(SUM(CE808:CE811))/(-$BM$10*1000))</f>
        <v>#VALUE!</v>
      </c>
      <c r="BV811" s="140" t="n">
        <f aca="false">QUOTIENT(BW811,$BW$5)</f>
        <v>200</v>
      </c>
      <c r="BW811" s="17" t="n">
        <v>803</v>
      </c>
      <c r="BX811" s="141"/>
      <c r="BY811" s="192" t="s">
        <v>75</v>
      </c>
      <c r="BZ811" s="172" t="e">
        <f aca="true">INDIRECT( ADDRESS(CELL("строка",BG811)-BW811+BV811,68)) * CL811</f>
        <v>#VALUE!</v>
      </c>
      <c r="CA811" s="173" t="e">
        <f aca="true">INDIRECT( ADDRESS(CELL("строка",BG811)-BW811+BV811,59)) * CI811</f>
        <v>#VALUE!</v>
      </c>
      <c r="CB811" s="174" t="e">
        <f aca="true">INDIRECT( ADDRESS(CELL("строка",BG811)-BW811+BV811,69)) * CL811</f>
        <v>#VALUE!</v>
      </c>
      <c r="CC811" s="175" t="e">
        <f aca="true">INDIRECT( ADDRESS(CELL("строка",BG811)-BW811+BV811,61)) *CI811</f>
        <v>#VALUE!</v>
      </c>
      <c r="CD811" s="176" t="e">
        <f aca="false">BZ811-CA811</f>
        <v>#VALUE!</v>
      </c>
      <c r="CE811" s="187" t="e">
        <f aca="false">CB811-CC811</f>
        <v>#VALUE!</v>
      </c>
      <c r="CI811" s="178" t="n">
        <f aca="false">$CI$7</f>
        <v>0.1</v>
      </c>
      <c r="CL811" s="23" t="n">
        <f aca="false">CL807</f>
        <v>0.25</v>
      </c>
    </row>
    <row r="812" customFormat="false" ht="13.25" hidden="false" customHeight="true" outlineLevel="0" collapsed="false">
      <c r="A812" s="151" t="s">
        <v>907</v>
      </c>
      <c r="B812" s="152" t="n">
        <v>12.4</v>
      </c>
      <c r="C812" s="152" t="n">
        <v>759.6</v>
      </c>
      <c r="D812" s="153" t="n">
        <v>100</v>
      </c>
      <c r="E812" s="154" t="s">
        <v>129</v>
      </c>
      <c r="F812" s="153" t="n">
        <v>9</v>
      </c>
      <c r="G812" s="115" t="n">
        <v>0.9</v>
      </c>
      <c r="H812" s="116" t="n">
        <f aca="false">RANDBETWEEN(80,100)/100</f>
        <v>0.96</v>
      </c>
      <c r="I812" s="117"/>
      <c r="J812" s="118"/>
      <c r="K812" s="119"/>
      <c r="L812" s="118"/>
      <c r="M812" s="179"/>
      <c r="Q812" s="151" t="s">
        <v>907</v>
      </c>
      <c r="R812" s="152" t="n">
        <v>5.9</v>
      </c>
      <c r="S812" s="152" t="n">
        <v>742.6</v>
      </c>
      <c r="T812" s="153" t="n">
        <v>92</v>
      </c>
      <c r="U812" s="154" t="s">
        <v>129</v>
      </c>
      <c r="V812" s="153" t="n">
        <v>1</v>
      </c>
      <c r="W812" s="115" t="n">
        <v>0.9</v>
      </c>
      <c r="X812" s="116" t="n">
        <f aca="false">RANDBETWEEN(80,100)/100</f>
        <v>0.9</v>
      </c>
      <c r="Y812" s="117"/>
      <c r="Z812" s="118"/>
      <c r="AA812" s="119"/>
      <c r="AB812" s="123"/>
      <c r="AC812" s="124"/>
      <c r="AG812" s="186"/>
      <c r="BO812" s="202"/>
      <c r="BT812" s="82" t="s">
        <v>79</v>
      </c>
      <c r="BU812" s="158"/>
      <c r="BV812" s="140" t="n">
        <f aca="false">QUOTIENT(BW812,$BW$5)</f>
        <v>201</v>
      </c>
      <c r="BW812" s="17" t="n">
        <v>804</v>
      </c>
      <c r="BX812" s="141" t="n">
        <f aca="false">DATE(2023,2,(1-QUOTIENT(BW812,$BW$5)))</f>
        <v>44757</v>
      </c>
      <c r="BY812" s="190" t="s">
        <v>80</v>
      </c>
      <c r="BZ812" s="143" t="e">
        <f aca="true">INDIRECT( ADDRESS(CELL("строка",BG812)-BW812+BV812,68)) * CL812</f>
        <v>#VALUE!</v>
      </c>
      <c r="CA812" s="144" t="e">
        <f aca="true">INDIRECT( ADDRESS(CELL("строка",BG812)-BW812+BV812,59)) *CI812</f>
        <v>#VALUE!</v>
      </c>
      <c r="CB812" s="145" t="e">
        <f aca="true">INDIRECT( ADDRESS(CELL("строка",BG812)-BW812+BV812,69)) * CL812</f>
        <v>#VALUE!</v>
      </c>
      <c r="CC812" s="146" t="e">
        <f aca="true">INDIRECT( ADDRESS(CELL("строка",BG812)-BW812+BV812,61)) *CI812</f>
        <v>#VALUE!</v>
      </c>
      <c r="CD812" s="147" t="e">
        <f aca="false">BZ812-CA812</f>
        <v>#VALUE!</v>
      </c>
      <c r="CE812" s="188" t="e">
        <f aca="false">CB812-CC812</f>
        <v>#VALUE!</v>
      </c>
      <c r="CI812" s="22" t="n">
        <f aca="false">$CI$4</f>
        <v>0.2</v>
      </c>
      <c r="CL812" s="23" t="n">
        <f aca="false">CL808</f>
        <v>0.25</v>
      </c>
    </row>
    <row r="813" customFormat="false" ht="13.25" hidden="false" customHeight="true" outlineLevel="0" collapsed="false">
      <c r="A813" s="151" t="s">
        <v>908</v>
      </c>
      <c r="B813" s="152" t="n">
        <v>13.8</v>
      </c>
      <c r="C813" s="152" t="n">
        <v>758.8</v>
      </c>
      <c r="D813" s="153" t="n">
        <v>84</v>
      </c>
      <c r="E813" s="154" t="s">
        <v>101</v>
      </c>
      <c r="F813" s="153" t="n">
        <v>7.5</v>
      </c>
      <c r="G813" s="115" t="n">
        <v>0.9</v>
      </c>
      <c r="H813" s="116" t="n">
        <f aca="false">RANDBETWEEN(80,100)/100</f>
        <v>0.83</v>
      </c>
      <c r="I813" s="117"/>
      <c r="J813" s="118"/>
      <c r="K813" s="119"/>
      <c r="L813" s="118"/>
      <c r="M813" s="179"/>
      <c r="Q813" s="151" t="s">
        <v>908</v>
      </c>
      <c r="R813" s="152" t="n">
        <v>6.4</v>
      </c>
      <c r="S813" s="152" t="n">
        <v>742.6</v>
      </c>
      <c r="T813" s="153" t="n">
        <v>94</v>
      </c>
      <c r="U813" s="154" t="s">
        <v>93</v>
      </c>
      <c r="V813" s="153" t="n">
        <v>1</v>
      </c>
      <c r="W813" s="115" t="n">
        <v>0.9</v>
      </c>
      <c r="X813" s="116" t="n">
        <f aca="false">RANDBETWEEN(80,100)/100</f>
        <v>0.81</v>
      </c>
      <c r="Y813" s="117"/>
      <c r="Z813" s="118"/>
      <c r="AA813" s="119"/>
      <c r="AB813" s="123"/>
      <c r="AC813" s="124"/>
      <c r="AG813" s="186"/>
      <c r="BO813" s="202"/>
      <c r="BT813" s="82"/>
      <c r="BU813" s="158"/>
      <c r="BV813" s="140" t="n">
        <f aca="false">QUOTIENT(BW813,$BW$5)</f>
        <v>201</v>
      </c>
      <c r="BW813" s="17" t="n">
        <v>805</v>
      </c>
      <c r="BX813" s="141"/>
      <c r="BY813" s="191" t="s">
        <v>84</v>
      </c>
      <c r="BZ813" s="160" t="e">
        <f aca="true">INDIRECT( ADDRESS(CELL("строка",BG813)-BW813+BV813,68)) * CL813</f>
        <v>#VALUE!</v>
      </c>
      <c r="CA813" s="161" t="e">
        <f aca="true">INDIRECT( ADDRESS(CELL("строка",BG813)-BW813+BV813,59)) *CI813</f>
        <v>#VALUE!</v>
      </c>
      <c r="CB813" s="162" t="e">
        <f aca="true">INDIRECT( ADDRESS(CELL("строка",BG813)-BW813+BV813,69)) * CL813</f>
        <v>#VALUE!</v>
      </c>
      <c r="CC813" s="163" t="e">
        <f aca="true">INDIRECT( ADDRESS(CELL("строка",BG813)-BW813+BV813,61)) *CI813</f>
        <v>#VALUE!</v>
      </c>
      <c r="CD813" s="164" t="e">
        <f aca="false">BZ813-CA813</f>
        <v>#VALUE!</v>
      </c>
      <c r="CE813" s="189" t="e">
        <f aca="false">CB813-CC813</f>
        <v>#VALUE!</v>
      </c>
      <c r="CI813" s="22" t="n">
        <f aca="false">$CI$5</f>
        <v>0.3</v>
      </c>
      <c r="CL813" s="23" t="n">
        <f aca="false">CL809</f>
        <v>0.25</v>
      </c>
    </row>
    <row r="814" customFormat="false" ht="13.25" hidden="false" customHeight="true" outlineLevel="0" collapsed="false">
      <c r="A814" s="151" t="s">
        <v>909</v>
      </c>
      <c r="B814" s="152" t="n">
        <v>12.7</v>
      </c>
      <c r="C814" s="152" t="n">
        <v>759.8</v>
      </c>
      <c r="D814" s="153" t="n">
        <v>82</v>
      </c>
      <c r="E814" s="154" t="s">
        <v>78</v>
      </c>
      <c r="F814" s="153" t="n">
        <v>4.5</v>
      </c>
      <c r="G814" s="115" t="n">
        <v>0.9</v>
      </c>
      <c r="H814" s="116" t="n">
        <f aca="false">RANDBETWEEN(80,100)/100</f>
        <v>1</v>
      </c>
      <c r="I814" s="117" t="n">
        <v>0.442488425925926</v>
      </c>
      <c r="J814" s="118" t="n">
        <v>0.442488425925926</v>
      </c>
      <c r="K814" s="119" t="n">
        <f aca="false">(J814 * 24) * $B$3 * $F$3 * (1 - 0.7*AVERAGE(G814:G821)) * AVERAGE(H814:H821)</f>
        <v>5954.9561375</v>
      </c>
      <c r="L814" s="118" t="n">
        <f aca="false">IF(AVERAGE(F814:F821)&gt; $J$3, $B$4*$F$4*AVERAGE(F814:F821)/$B$5*24*AVERAGE(H814:H821), $B$4*$F$4*AVERAGE(F814:F821)/$B$5*24*AVERAGE(H814:H821) * 0.2)</f>
        <v>4398</v>
      </c>
      <c r="M814" s="179" t="n">
        <f aca="false">K814+L814</f>
        <v>10352.9561375</v>
      </c>
      <c r="Q814" s="151" t="s">
        <v>909</v>
      </c>
      <c r="R814" s="152" t="n">
        <v>6.3</v>
      </c>
      <c r="S814" s="152" t="n">
        <v>743.3</v>
      </c>
      <c r="T814" s="153" t="n">
        <v>97</v>
      </c>
      <c r="U814" s="154" t="n">
        <v>0</v>
      </c>
      <c r="V814" s="153" t="n">
        <v>0</v>
      </c>
      <c r="W814" s="115" t="n">
        <v>0.9</v>
      </c>
      <c r="X814" s="116" t="n">
        <f aca="false">RANDBETWEEN(80,100)/100</f>
        <v>0.81</v>
      </c>
      <c r="Y814" s="117" t="n">
        <v>0.413657407407407</v>
      </c>
      <c r="Z814" s="118" t="n">
        <v>0.413657407407407</v>
      </c>
      <c r="AA814" s="119" t="n">
        <f aca="false">(Z814 * 24) * $B$3 * $F$3 * (1 - 0.7 * AVERAGE(W814:W821)) * AVERAGE(X814:X821)</f>
        <v>4711.25796875</v>
      </c>
      <c r="AB814" s="123" t="n">
        <f aca="false">IF(AVERAGE(V814:V821)&gt; $J$3, $B$4*$F$4*AVERAGE(V814:V821)/$B$5*24*AVERAGE(X814:X821), $B$4*$F$4*AVERAGE(V814:V821)/$B$5*24*AVERAGE(X814:X821) * 0.2)</f>
        <v>705</v>
      </c>
      <c r="AC814" s="124" t="n">
        <f aca="false">AA814+AB814</f>
        <v>5416.25796875</v>
      </c>
      <c r="AG814" s="186"/>
      <c r="BO814" s="202"/>
      <c r="BT814" s="82"/>
      <c r="BU814" s="158"/>
      <c r="BV814" s="140" t="n">
        <f aca="false">QUOTIENT(BW814,$BW$5)</f>
        <v>201</v>
      </c>
      <c r="BW814" s="17" t="n">
        <v>806</v>
      </c>
      <c r="BX814" s="141"/>
      <c r="BY814" s="191" t="s">
        <v>58</v>
      </c>
      <c r="BZ814" s="160" t="e">
        <f aca="true">INDIRECT( ADDRESS(CELL("строка",BG814)-BW814+BV814,68)) * CL814</f>
        <v>#VALUE!</v>
      </c>
      <c r="CA814" s="161" t="e">
        <f aca="true">INDIRECT( ADDRESS(CELL("строка",BG814)-BW814+BV814,59)) *CI814</f>
        <v>#VALUE!</v>
      </c>
      <c r="CB814" s="162" t="e">
        <f aca="true">INDIRECT( ADDRESS(CELL("строка",BG814)-BW814+BV814,69)) * CL814</f>
        <v>#VALUE!</v>
      </c>
      <c r="CC814" s="163" t="e">
        <f aca="true">INDIRECT( ADDRESS(CELL("строка",BG814)-BW814+BV814,61)) *CI814</f>
        <v>#VALUE!</v>
      </c>
      <c r="CD814" s="164" t="e">
        <f aca="false">BZ814-CA814</f>
        <v>#VALUE!</v>
      </c>
      <c r="CE814" s="189" t="e">
        <f aca="false">CB814-CC814</f>
        <v>#VALUE!</v>
      </c>
      <c r="CI814" s="22" t="n">
        <f aca="false">$CI$6</f>
        <v>0.4</v>
      </c>
      <c r="CL814" s="23" t="n">
        <f aca="false">CL810</f>
        <v>0.25</v>
      </c>
    </row>
    <row r="815" customFormat="false" ht="13.25" hidden="false" customHeight="true" outlineLevel="0" collapsed="false">
      <c r="A815" s="151" t="s">
        <v>910</v>
      </c>
      <c r="B815" s="152" t="n">
        <v>14.3</v>
      </c>
      <c r="C815" s="152" t="n">
        <v>761.2</v>
      </c>
      <c r="D815" s="153" t="n">
        <v>60</v>
      </c>
      <c r="E815" s="154" t="s">
        <v>78</v>
      </c>
      <c r="F815" s="153" t="n">
        <v>3</v>
      </c>
      <c r="G815" s="115" t="n">
        <v>0.9</v>
      </c>
      <c r="H815" s="116" t="n">
        <f aca="false">RANDBETWEEN(80,100)/100</f>
        <v>0.99</v>
      </c>
      <c r="I815" s="117"/>
      <c r="J815" s="118"/>
      <c r="K815" s="119"/>
      <c r="L815" s="118"/>
      <c r="M815" s="179"/>
      <c r="Q815" s="151" t="s">
        <v>910</v>
      </c>
      <c r="R815" s="152" t="n">
        <v>6.2</v>
      </c>
      <c r="S815" s="152" t="n">
        <v>744.3</v>
      </c>
      <c r="T815" s="153" t="n">
        <v>94</v>
      </c>
      <c r="U815" s="154" t="n">
        <v>0</v>
      </c>
      <c r="V815" s="153" t="n">
        <v>0</v>
      </c>
      <c r="W815" s="115" t="n">
        <v>0.9</v>
      </c>
      <c r="X815" s="116" t="n">
        <f aca="false">RANDBETWEEN(80,100)/100</f>
        <v>0.84</v>
      </c>
      <c r="Y815" s="117"/>
      <c r="Z815" s="118"/>
      <c r="AA815" s="119"/>
      <c r="AB815" s="123"/>
      <c r="AC815" s="124"/>
      <c r="AG815" s="186"/>
      <c r="BO815" s="202"/>
      <c r="BT815" s="82" t="e">
        <f aca="false">IF(SUM(CD812:CD815) &gt; 0,0,(SUM(CD812:CD815))/(-$BM$10*1000))</f>
        <v>#VALUE!</v>
      </c>
      <c r="BU815" s="158" t="e">
        <f aca="false">IF(SUM(CE812:CE815) &gt; 0,0,(SUM(CE812:CE815))/(-$BM$10*1000))</f>
        <v>#VALUE!</v>
      </c>
      <c r="BV815" s="140" t="n">
        <f aca="false">QUOTIENT(BW815,$BW$5)</f>
        <v>201</v>
      </c>
      <c r="BW815" s="17" t="n">
        <v>807</v>
      </c>
      <c r="BX815" s="141"/>
      <c r="BY815" s="192" t="s">
        <v>75</v>
      </c>
      <c r="BZ815" s="172" t="e">
        <f aca="true">INDIRECT( ADDRESS(CELL("строка",BG815)-BW815+BV815,68)) * CL815</f>
        <v>#VALUE!</v>
      </c>
      <c r="CA815" s="173" t="e">
        <f aca="true">INDIRECT( ADDRESS(CELL("строка",BG815)-BW815+BV815,59)) * CI815</f>
        <v>#VALUE!</v>
      </c>
      <c r="CB815" s="174" t="e">
        <f aca="true">INDIRECT( ADDRESS(CELL("строка",BG815)-BW815+BV815,69)) * CL815</f>
        <v>#VALUE!</v>
      </c>
      <c r="CC815" s="175" t="e">
        <f aca="true">INDIRECT( ADDRESS(CELL("строка",BG815)-BW815+BV815,61)) *CI815</f>
        <v>#VALUE!</v>
      </c>
      <c r="CD815" s="176" t="e">
        <f aca="false">BZ815-CA815</f>
        <v>#VALUE!</v>
      </c>
      <c r="CE815" s="187" t="e">
        <f aca="false">CB815-CC815</f>
        <v>#VALUE!</v>
      </c>
      <c r="CI815" s="178" t="n">
        <f aca="false">$CI$7</f>
        <v>0.1</v>
      </c>
      <c r="CL815" s="23" t="n">
        <f aca="false">CL811</f>
        <v>0.25</v>
      </c>
    </row>
    <row r="816" customFormat="false" ht="13.25" hidden="false" customHeight="true" outlineLevel="0" collapsed="false">
      <c r="A816" s="151" t="s">
        <v>911</v>
      </c>
      <c r="B816" s="152" t="n">
        <v>15.9</v>
      </c>
      <c r="C816" s="152" t="n">
        <v>761.8</v>
      </c>
      <c r="D816" s="153" t="n">
        <v>49</v>
      </c>
      <c r="E816" s="154" t="s">
        <v>78</v>
      </c>
      <c r="F816" s="153" t="n">
        <v>4.5</v>
      </c>
      <c r="G816" s="115" t="n">
        <v>0.9</v>
      </c>
      <c r="H816" s="116" t="n">
        <f aca="false">RANDBETWEEN(80,100)/100</f>
        <v>0.85</v>
      </c>
      <c r="I816" s="117"/>
      <c r="J816" s="118"/>
      <c r="K816" s="119"/>
      <c r="L816" s="118"/>
      <c r="M816" s="179"/>
      <c r="Q816" s="151" t="s">
        <v>911</v>
      </c>
      <c r="R816" s="152" t="n">
        <v>6</v>
      </c>
      <c r="S816" s="152" t="n">
        <v>745.2</v>
      </c>
      <c r="T816" s="153" t="n">
        <v>90</v>
      </c>
      <c r="U816" s="154" t="s">
        <v>78</v>
      </c>
      <c r="V816" s="153" t="n">
        <v>1</v>
      </c>
      <c r="W816" s="115" t="n">
        <v>0.9</v>
      </c>
      <c r="X816" s="116" t="n">
        <f aca="false">RANDBETWEEN(80,100)/100</f>
        <v>0.93</v>
      </c>
      <c r="Y816" s="117"/>
      <c r="Z816" s="118"/>
      <c r="AA816" s="119"/>
      <c r="AB816" s="123"/>
      <c r="AC816" s="124"/>
      <c r="AG816" s="186"/>
      <c r="BO816" s="202"/>
      <c r="BT816" s="82" t="s">
        <v>79</v>
      </c>
      <c r="BU816" s="158"/>
      <c r="BV816" s="140" t="n">
        <f aca="false">QUOTIENT(BW816,$BW$5)</f>
        <v>202</v>
      </c>
      <c r="BW816" s="17" t="n">
        <v>808</v>
      </c>
      <c r="BX816" s="141" t="n">
        <f aca="false">DATE(2023,2,(1-QUOTIENT(BW816,$BW$5)))</f>
        <v>44756</v>
      </c>
      <c r="BY816" s="190" t="s">
        <v>80</v>
      </c>
      <c r="BZ816" s="143" t="e">
        <f aca="true">INDIRECT( ADDRESS(CELL("строка",BG816)-BW816+BV816,68)) * CL816</f>
        <v>#VALUE!</v>
      </c>
      <c r="CA816" s="144" t="e">
        <f aca="true">INDIRECT( ADDRESS(CELL("строка",BG816)-BW816+BV816,59)) *CI816</f>
        <v>#VALUE!</v>
      </c>
      <c r="CB816" s="145" t="e">
        <f aca="true">INDIRECT( ADDRESS(CELL("строка",BG816)-BW816+BV816,69)) * CL816</f>
        <v>#VALUE!</v>
      </c>
      <c r="CC816" s="146" t="e">
        <f aca="true">INDIRECT( ADDRESS(CELL("строка",BG816)-BW816+BV816,61)) *CI816</f>
        <v>#VALUE!</v>
      </c>
      <c r="CD816" s="147" t="e">
        <f aca="false">BZ816-CA816</f>
        <v>#VALUE!</v>
      </c>
      <c r="CE816" s="188" t="e">
        <f aca="false">CB816-CC816</f>
        <v>#VALUE!</v>
      </c>
      <c r="CI816" s="22" t="n">
        <f aca="false">$CI$4</f>
        <v>0.2</v>
      </c>
      <c r="CL816" s="23" t="n">
        <f aca="false">CL812</f>
        <v>0.25</v>
      </c>
    </row>
    <row r="817" customFormat="false" ht="13.25" hidden="false" customHeight="true" outlineLevel="0" collapsed="false">
      <c r="A817" s="151" t="s">
        <v>912</v>
      </c>
      <c r="B817" s="152" t="n">
        <v>16.3</v>
      </c>
      <c r="C817" s="152" t="n">
        <v>763.4</v>
      </c>
      <c r="D817" s="153" t="n">
        <v>49</v>
      </c>
      <c r="E817" s="154" t="s">
        <v>78</v>
      </c>
      <c r="F817" s="153" t="n">
        <v>9</v>
      </c>
      <c r="G817" s="115" t="n">
        <v>0.9</v>
      </c>
      <c r="H817" s="116" t="n">
        <f aca="false">RANDBETWEEN(80,100)/100</f>
        <v>0.8</v>
      </c>
      <c r="I817" s="117"/>
      <c r="J817" s="118"/>
      <c r="K817" s="119"/>
      <c r="L817" s="118"/>
      <c r="M817" s="179"/>
      <c r="Q817" s="151" t="s">
        <v>912</v>
      </c>
      <c r="R817" s="152" t="n">
        <v>6</v>
      </c>
      <c r="S817" s="152" t="n">
        <v>746.6</v>
      </c>
      <c r="T817" s="153" t="n">
        <v>84</v>
      </c>
      <c r="U817" s="154" t="s">
        <v>78</v>
      </c>
      <c r="V817" s="153" t="n">
        <v>1</v>
      </c>
      <c r="W817" s="115" t="n">
        <v>0.9</v>
      </c>
      <c r="X817" s="116" t="n">
        <f aca="false">RANDBETWEEN(80,100)/100</f>
        <v>0.92</v>
      </c>
      <c r="Y817" s="117"/>
      <c r="Z817" s="118"/>
      <c r="AA817" s="119"/>
      <c r="AB817" s="123"/>
      <c r="AC817" s="124"/>
      <c r="AG817" s="186"/>
      <c r="BO817" s="202"/>
      <c r="BT817" s="82"/>
      <c r="BU817" s="158"/>
      <c r="BV817" s="140" t="n">
        <f aca="false">QUOTIENT(BW817,$BW$5)</f>
        <v>202</v>
      </c>
      <c r="BW817" s="17" t="n">
        <v>809</v>
      </c>
      <c r="BX817" s="141"/>
      <c r="BY817" s="191" t="s">
        <v>84</v>
      </c>
      <c r="BZ817" s="160" t="e">
        <f aca="true">INDIRECT( ADDRESS(CELL("строка",BG817)-BW817+BV817,68)) * CL817</f>
        <v>#VALUE!</v>
      </c>
      <c r="CA817" s="161" t="e">
        <f aca="true">INDIRECT( ADDRESS(CELL("строка",BG817)-BW817+BV817,59)) *CI817</f>
        <v>#VALUE!</v>
      </c>
      <c r="CB817" s="162" t="e">
        <f aca="true">INDIRECT( ADDRESS(CELL("строка",BG817)-BW817+BV817,69)) * CL817</f>
        <v>#VALUE!</v>
      </c>
      <c r="CC817" s="163" t="e">
        <f aca="true">INDIRECT( ADDRESS(CELL("строка",BG817)-BW817+BV817,61)) *CI817</f>
        <v>#VALUE!</v>
      </c>
      <c r="CD817" s="164" t="e">
        <f aca="false">BZ817-CA817</f>
        <v>#VALUE!</v>
      </c>
      <c r="CE817" s="189" t="e">
        <f aca="false">CB817-CC817</f>
        <v>#VALUE!</v>
      </c>
      <c r="CI817" s="22" t="n">
        <f aca="false">$CI$5</f>
        <v>0.3</v>
      </c>
      <c r="CL817" s="23" t="n">
        <f aca="false">CL813</f>
        <v>0.25</v>
      </c>
    </row>
    <row r="818" customFormat="false" ht="13.25" hidden="false" customHeight="true" outlineLevel="0" collapsed="false">
      <c r="A818" s="151" t="s">
        <v>913</v>
      </c>
      <c r="B818" s="152" t="n">
        <v>8.2</v>
      </c>
      <c r="C818" s="152" t="n">
        <v>764.9</v>
      </c>
      <c r="D818" s="153" t="n">
        <v>93</v>
      </c>
      <c r="E818" s="154" t="s">
        <v>78</v>
      </c>
      <c r="F818" s="153" t="n">
        <v>3</v>
      </c>
      <c r="G818" s="115" t="n">
        <v>0.9</v>
      </c>
      <c r="H818" s="116" t="n">
        <f aca="false">RANDBETWEEN(80,100)/100</f>
        <v>0.94</v>
      </c>
      <c r="I818" s="117"/>
      <c r="J818" s="118"/>
      <c r="K818" s="119"/>
      <c r="L818" s="118"/>
      <c r="M818" s="179"/>
      <c r="Q818" s="151" t="s">
        <v>913</v>
      </c>
      <c r="R818" s="152" t="n">
        <v>4.6</v>
      </c>
      <c r="S818" s="152" t="n">
        <v>747.7</v>
      </c>
      <c r="T818" s="153" t="n">
        <v>85</v>
      </c>
      <c r="U818" s="154" t="s">
        <v>78</v>
      </c>
      <c r="V818" s="153" t="n">
        <v>1</v>
      </c>
      <c r="W818" s="115" t="n">
        <v>0.9</v>
      </c>
      <c r="X818" s="116" t="n">
        <f aca="false">RANDBETWEEN(80,100)/100</f>
        <v>0.97</v>
      </c>
      <c r="Y818" s="117"/>
      <c r="Z818" s="118"/>
      <c r="AA818" s="119"/>
      <c r="AB818" s="123"/>
      <c r="AC818" s="124"/>
      <c r="AG818" s="186"/>
      <c r="BO818" s="202"/>
      <c r="BT818" s="82"/>
      <c r="BU818" s="158"/>
      <c r="BV818" s="140" t="n">
        <f aca="false">QUOTIENT(BW818,$BW$5)</f>
        <v>202</v>
      </c>
      <c r="BW818" s="17" t="n">
        <v>810</v>
      </c>
      <c r="BX818" s="141"/>
      <c r="BY818" s="191" t="s">
        <v>58</v>
      </c>
      <c r="BZ818" s="160" t="e">
        <f aca="true">INDIRECT( ADDRESS(CELL("строка",BG818)-BW818+BV818,68)) * CL818</f>
        <v>#VALUE!</v>
      </c>
      <c r="CA818" s="161" t="e">
        <f aca="true">INDIRECT( ADDRESS(CELL("строка",BG818)-BW818+BV818,59)) *CI818</f>
        <v>#VALUE!</v>
      </c>
      <c r="CB818" s="162" t="e">
        <f aca="true">INDIRECT( ADDRESS(CELL("строка",BG818)-BW818+BV818,69)) * CL818</f>
        <v>#VALUE!</v>
      </c>
      <c r="CC818" s="163" t="e">
        <f aca="true">INDIRECT( ADDRESS(CELL("строка",BG818)-BW818+BV818,61)) *CI818</f>
        <v>#VALUE!</v>
      </c>
      <c r="CD818" s="164" t="e">
        <f aca="false">BZ818-CA818</f>
        <v>#VALUE!</v>
      </c>
      <c r="CE818" s="189" t="e">
        <f aca="false">CB818-CC818</f>
        <v>#VALUE!</v>
      </c>
      <c r="CI818" s="22" t="n">
        <f aca="false">$CI$6</f>
        <v>0.4</v>
      </c>
      <c r="CL818" s="23" t="n">
        <f aca="false">CL814</f>
        <v>0.25</v>
      </c>
    </row>
    <row r="819" customFormat="false" ht="13.25" hidden="false" customHeight="true" outlineLevel="0" collapsed="false">
      <c r="A819" s="151" t="s">
        <v>914</v>
      </c>
      <c r="B819" s="152" t="n">
        <v>3</v>
      </c>
      <c r="C819" s="152" t="n">
        <v>765.5</v>
      </c>
      <c r="D819" s="153" t="n">
        <v>100</v>
      </c>
      <c r="E819" s="154" t="s">
        <v>83</v>
      </c>
      <c r="F819" s="153" t="n">
        <v>3</v>
      </c>
      <c r="G819" s="115" t="n">
        <v>0.25</v>
      </c>
      <c r="H819" s="116" t="n">
        <f aca="false">RANDBETWEEN(80,100)/100</f>
        <v>0.94</v>
      </c>
      <c r="I819" s="117"/>
      <c r="J819" s="118"/>
      <c r="K819" s="119"/>
      <c r="L819" s="118"/>
      <c r="M819" s="179"/>
      <c r="Q819" s="151" t="s">
        <v>914</v>
      </c>
      <c r="R819" s="152" t="n">
        <v>4.1</v>
      </c>
      <c r="S819" s="152" t="n">
        <v>748.3</v>
      </c>
      <c r="T819" s="153" t="n">
        <v>88</v>
      </c>
      <c r="U819" s="154" t="s">
        <v>78</v>
      </c>
      <c r="V819" s="153" t="n">
        <v>1</v>
      </c>
      <c r="W819" s="115" t="n">
        <v>0</v>
      </c>
      <c r="X819" s="116" t="n">
        <f aca="false">RANDBETWEEN(80,100)/100</f>
        <v>0.81</v>
      </c>
      <c r="Y819" s="117"/>
      <c r="Z819" s="118"/>
      <c r="AA819" s="119"/>
      <c r="AB819" s="123"/>
      <c r="AC819" s="124"/>
      <c r="AG819" s="186"/>
      <c r="BO819" s="202"/>
      <c r="BT819" s="82" t="e">
        <f aca="false">IF(SUM(CD816:CD819) &gt; 0,0,(SUM(CD816:CD819))/(-$BM$10*1000))</f>
        <v>#VALUE!</v>
      </c>
      <c r="BU819" s="158" t="e">
        <f aca="false">IF(SUM(CE816:CE819) &gt; 0,0,(SUM(CE816:CE819))/(-$BM$10*1000))</f>
        <v>#VALUE!</v>
      </c>
      <c r="BV819" s="140" t="n">
        <f aca="false">QUOTIENT(BW819,$BW$5)</f>
        <v>202</v>
      </c>
      <c r="BW819" s="17" t="n">
        <v>811</v>
      </c>
      <c r="BX819" s="141"/>
      <c r="BY819" s="192" t="s">
        <v>75</v>
      </c>
      <c r="BZ819" s="172" t="e">
        <f aca="true">INDIRECT( ADDRESS(CELL("строка",BG819)-BW819+BV819,68)) * CL819</f>
        <v>#VALUE!</v>
      </c>
      <c r="CA819" s="173" t="e">
        <f aca="true">INDIRECT( ADDRESS(CELL("строка",BG819)-BW819+BV819,59)) * CI819</f>
        <v>#VALUE!</v>
      </c>
      <c r="CB819" s="174" t="e">
        <f aca="true">INDIRECT( ADDRESS(CELL("строка",BG819)-BW819+BV819,69)) * CL819</f>
        <v>#VALUE!</v>
      </c>
      <c r="CC819" s="175" t="e">
        <f aca="true">INDIRECT( ADDRESS(CELL("строка",BG819)-BW819+BV819,61)) *CI819</f>
        <v>#VALUE!</v>
      </c>
      <c r="CD819" s="176" t="e">
        <f aca="false">BZ819-CA819</f>
        <v>#VALUE!</v>
      </c>
      <c r="CE819" s="187" t="e">
        <f aca="false">CB819-CC819</f>
        <v>#VALUE!</v>
      </c>
      <c r="CI819" s="178" t="n">
        <f aca="false">$CI$7</f>
        <v>0.1</v>
      </c>
      <c r="CL819" s="23" t="n">
        <f aca="false">CL815</f>
        <v>0.25</v>
      </c>
    </row>
    <row r="820" customFormat="false" ht="13.25" hidden="false" customHeight="true" outlineLevel="0" collapsed="false">
      <c r="A820" s="151" t="s">
        <v>915</v>
      </c>
      <c r="B820" s="152" t="n">
        <v>4.2</v>
      </c>
      <c r="C820" s="152" t="n">
        <v>766</v>
      </c>
      <c r="D820" s="153" t="n">
        <v>100</v>
      </c>
      <c r="E820" s="154" t="s">
        <v>83</v>
      </c>
      <c r="F820" s="153" t="n">
        <v>1.5</v>
      </c>
      <c r="G820" s="182" t="s">
        <v>185</v>
      </c>
      <c r="H820" s="116" t="n">
        <f aca="false">RANDBETWEEN(80,100)/100</f>
        <v>0.93</v>
      </c>
      <c r="I820" s="117"/>
      <c r="J820" s="118"/>
      <c r="K820" s="119"/>
      <c r="L820" s="118"/>
      <c r="M820" s="179"/>
      <c r="Q820" s="151" t="s">
        <v>915</v>
      </c>
      <c r="R820" s="152" t="n">
        <v>6.1</v>
      </c>
      <c r="S820" s="152" t="n">
        <v>749.4</v>
      </c>
      <c r="T820" s="153" t="n">
        <v>77</v>
      </c>
      <c r="U820" s="154" t="s">
        <v>78</v>
      </c>
      <c r="V820" s="153" t="n">
        <v>1</v>
      </c>
      <c r="W820" s="115" t="n">
        <v>0.9</v>
      </c>
      <c r="X820" s="116" t="n">
        <f aca="false">RANDBETWEEN(80,100)/100</f>
        <v>0.86</v>
      </c>
      <c r="Y820" s="117"/>
      <c r="Z820" s="118"/>
      <c r="AA820" s="119"/>
      <c r="AB820" s="123"/>
      <c r="AC820" s="124"/>
      <c r="AG820" s="186"/>
      <c r="BO820" s="202"/>
      <c r="BT820" s="82" t="s">
        <v>79</v>
      </c>
      <c r="BU820" s="158"/>
      <c r="BV820" s="140" t="n">
        <f aca="false">QUOTIENT(BW820,$BW$5)</f>
        <v>203</v>
      </c>
      <c r="BW820" s="17" t="n">
        <v>812</v>
      </c>
      <c r="BX820" s="141" t="n">
        <f aca="false">DATE(2023,2,(1-QUOTIENT(BW820,$BW$5)))</f>
        <v>44755</v>
      </c>
      <c r="BY820" s="190" t="s">
        <v>80</v>
      </c>
      <c r="BZ820" s="143" t="e">
        <f aca="true">INDIRECT( ADDRESS(CELL("строка",BG820)-BW820+BV820,68)) * CL820</f>
        <v>#VALUE!</v>
      </c>
      <c r="CA820" s="144" t="e">
        <f aca="true">INDIRECT( ADDRESS(CELL("строка",BG820)-BW820+BV820,59)) *CI820</f>
        <v>#VALUE!</v>
      </c>
      <c r="CB820" s="145" t="e">
        <f aca="true">INDIRECT( ADDRESS(CELL("строка",BG820)-BW820+BV820,69)) * CL820</f>
        <v>#VALUE!</v>
      </c>
      <c r="CC820" s="146" t="e">
        <f aca="true">INDIRECT( ADDRESS(CELL("строка",BG820)-BW820+BV820,61)) *CI820</f>
        <v>#VALUE!</v>
      </c>
      <c r="CD820" s="147" t="e">
        <f aca="false">BZ820-CA820</f>
        <v>#VALUE!</v>
      </c>
      <c r="CE820" s="188" t="e">
        <f aca="false">CB820-CC820</f>
        <v>#VALUE!</v>
      </c>
      <c r="CI820" s="22" t="n">
        <f aca="false">$CI$4</f>
        <v>0.2</v>
      </c>
      <c r="CL820" s="23" t="n">
        <f aca="false">CL816</f>
        <v>0.25</v>
      </c>
    </row>
    <row r="821" customFormat="false" ht="13.25" hidden="false" customHeight="true" outlineLevel="0" collapsed="false">
      <c r="A821" s="151" t="s">
        <v>916</v>
      </c>
      <c r="B821" s="152" t="n">
        <v>5.9</v>
      </c>
      <c r="C821" s="152" t="n">
        <v>767.2</v>
      </c>
      <c r="D821" s="153" t="n">
        <v>87</v>
      </c>
      <c r="E821" s="154" t="s">
        <v>83</v>
      </c>
      <c r="F821" s="153" t="n">
        <v>1.5</v>
      </c>
      <c r="G821" s="115" t="n">
        <v>0.15</v>
      </c>
      <c r="H821" s="116" t="n">
        <f aca="false">RANDBETWEEN(80,100)/100</f>
        <v>0.88</v>
      </c>
      <c r="I821" s="117"/>
      <c r="J821" s="118"/>
      <c r="K821" s="119"/>
      <c r="L821" s="118"/>
      <c r="M821" s="179"/>
      <c r="Q821" s="151" t="s">
        <v>916</v>
      </c>
      <c r="R821" s="152" t="n">
        <v>6.2</v>
      </c>
      <c r="S821" s="152" t="n">
        <v>750.7</v>
      </c>
      <c r="T821" s="153" t="n">
        <v>81</v>
      </c>
      <c r="U821" s="154" t="n">
        <v>0</v>
      </c>
      <c r="V821" s="153" t="n">
        <v>0</v>
      </c>
      <c r="W821" s="115" t="n">
        <v>0.9</v>
      </c>
      <c r="X821" s="116" t="n">
        <f aca="false">RANDBETWEEN(80,100)/100</f>
        <v>0.91</v>
      </c>
      <c r="Y821" s="117"/>
      <c r="Z821" s="118"/>
      <c r="AA821" s="119"/>
      <c r="AB821" s="123"/>
      <c r="AC821" s="124"/>
      <c r="AG821" s="186"/>
      <c r="BO821" s="202"/>
      <c r="BT821" s="82"/>
      <c r="BU821" s="158"/>
      <c r="BV821" s="140" t="n">
        <f aca="false">QUOTIENT(BW821,$BW$5)</f>
        <v>203</v>
      </c>
      <c r="BW821" s="17" t="n">
        <v>813</v>
      </c>
      <c r="BX821" s="141"/>
      <c r="BY821" s="191" t="s">
        <v>84</v>
      </c>
      <c r="BZ821" s="160" t="e">
        <f aca="true">INDIRECT( ADDRESS(CELL("строка",BG821)-BW821+BV821,68)) * CL821</f>
        <v>#VALUE!</v>
      </c>
      <c r="CA821" s="161" t="e">
        <f aca="true">INDIRECT( ADDRESS(CELL("строка",BG821)-BW821+BV821,59)) *CI821</f>
        <v>#VALUE!</v>
      </c>
      <c r="CB821" s="162" t="e">
        <f aca="true">INDIRECT( ADDRESS(CELL("строка",BG821)-BW821+BV821,69)) * CL821</f>
        <v>#VALUE!</v>
      </c>
      <c r="CC821" s="163" t="e">
        <f aca="true">INDIRECT( ADDRESS(CELL("строка",BG821)-BW821+BV821,61)) *CI821</f>
        <v>#VALUE!</v>
      </c>
      <c r="CD821" s="164" t="e">
        <f aca="false">BZ821-CA821</f>
        <v>#VALUE!</v>
      </c>
      <c r="CE821" s="189" t="e">
        <f aca="false">CB821-CC821</f>
        <v>#VALUE!</v>
      </c>
      <c r="CI821" s="22" t="n">
        <f aca="false">$CI$5</f>
        <v>0.3</v>
      </c>
      <c r="CL821" s="23" t="n">
        <f aca="false">CL817</f>
        <v>0.25</v>
      </c>
    </row>
    <row r="822" customFormat="false" ht="13.25" hidden="false" customHeight="true" outlineLevel="0" collapsed="false">
      <c r="A822" s="151" t="s">
        <v>917</v>
      </c>
      <c r="B822" s="152" t="n">
        <v>7.3</v>
      </c>
      <c r="C822" s="152" t="n">
        <v>767.7</v>
      </c>
      <c r="D822" s="153" t="n">
        <v>81</v>
      </c>
      <c r="E822" s="154" t="s">
        <v>83</v>
      </c>
      <c r="F822" s="153" t="n">
        <v>1.5</v>
      </c>
      <c r="G822" s="115" t="n">
        <v>0.15</v>
      </c>
      <c r="H822" s="116" t="n">
        <f aca="false">RANDBETWEEN(80,100)/100</f>
        <v>0.89</v>
      </c>
      <c r="I822" s="117" t="n">
        <v>0.444560185185185</v>
      </c>
      <c r="J822" s="118" t="n">
        <v>0.444560185185185</v>
      </c>
      <c r="K822" s="119" t="n">
        <f aca="false">(J822 * 24) * $B$3 * $F$3 * (1 - 0.7*AVERAGE(G822:G829)) * AVERAGE(H822:H829)</f>
        <v>8663.6155625</v>
      </c>
      <c r="L822" s="118" t="n">
        <f aca="false">IF(AVERAGE(F822:F829)&gt; $J$3, $B$4*$F$4*AVERAGE(F822:F829)/$B$5*24*AVERAGE(H822:H829), $B$4*$F$4*AVERAGE(F822:F829)/$B$5*24*AVERAGE(H822:H829) * 0.2)</f>
        <v>2796.3</v>
      </c>
      <c r="M822" s="179" t="n">
        <f aca="false">K822+L822</f>
        <v>11459.9155625</v>
      </c>
      <c r="Q822" s="151" t="s">
        <v>917</v>
      </c>
      <c r="R822" s="152" t="n">
        <v>6.1</v>
      </c>
      <c r="S822" s="152" t="n">
        <v>751.2</v>
      </c>
      <c r="T822" s="153" t="n">
        <v>85</v>
      </c>
      <c r="U822" s="154" t="n">
        <v>0</v>
      </c>
      <c r="V822" s="153" t="n">
        <v>0</v>
      </c>
      <c r="W822" s="115" t="n">
        <v>0.75</v>
      </c>
      <c r="X822" s="116" t="n">
        <f aca="false">RANDBETWEEN(80,100)/100</f>
        <v>1</v>
      </c>
      <c r="Y822" s="117" t="n">
        <v>0.416747685185185</v>
      </c>
      <c r="Z822" s="118" t="n">
        <v>0.416747685185185</v>
      </c>
      <c r="AA822" s="119" t="n">
        <f aca="false">(Z822 * 24) * $B$3 * $F$3 * (1 - 0.7 * AVERAGE(W822:W829)) * AVERAGE(X822:X829)</f>
        <v>4199.2601140625</v>
      </c>
      <c r="AB822" s="123" t="n">
        <f aca="false">IF(AVERAGE(V822:V829)&gt; $J$3, $B$4*$F$4*AVERAGE(V822:V829)/$B$5*24*AVERAGE(X822:X829), $B$4*$F$4*AVERAGE(V822:V829)/$B$5*24*AVERAGE(X822:X829) * 0.2)</f>
        <v>147.8</v>
      </c>
      <c r="AC822" s="124" t="n">
        <f aca="false">AA822+AB822</f>
        <v>4347.0601140625</v>
      </c>
      <c r="AG822" s="186"/>
      <c r="BO822" s="202"/>
      <c r="BT822" s="82"/>
      <c r="BU822" s="158"/>
      <c r="BV822" s="140" t="n">
        <f aca="false">QUOTIENT(BW822,$BW$5)</f>
        <v>203</v>
      </c>
      <c r="BW822" s="17" t="n">
        <v>814</v>
      </c>
      <c r="BX822" s="141"/>
      <c r="BY822" s="191" t="s">
        <v>58</v>
      </c>
      <c r="BZ822" s="160" t="e">
        <f aca="true">INDIRECT( ADDRESS(CELL("строка",BG822)-BW822+BV822,68)) * CL822</f>
        <v>#VALUE!</v>
      </c>
      <c r="CA822" s="161" t="e">
        <f aca="true">INDIRECT( ADDRESS(CELL("строка",BG822)-BW822+BV822,59)) *CI822</f>
        <v>#VALUE!</v>
      </c>
      <c r="CB822" s="162" t="e">
        <f aca="true">INDIRECT( ADDRESS(CELL("строка",BG822)-BW822+BV822,69)) * CL822</f>
        <v>#VALUE!</v>
      </c>
      <c r="CC822" s="163" t="e">
        <f aca="true">INDIRECT( ADDRESS(CELL("строка",BG822)-BW822+BV822,61)) *CI822</f>
        <v>#VALUE!</v>
      </c>
      <c r="CD822" s="164" t="e">
        <f aca="false">BZ822-CA822</f>
        <v>#VALUE!</v>
      </c>
      <c r="CE822" s="189" t="e">
        <f aca="false">CB822-CC822</f>
        <v>#VALUE!</v>
      </c>
      <c r="CI822" s="22" t="n">
        <f aca="false">$CI$6</f>
        <v>0.4</v>
      </c>
      <c r="CL822" s="23" t="n">
        <f aca="false">CL818</f>
        <v>0.25</v>
      </c>
    </row>
    <row r="823" customFormat="false" ht="13.25" hidden="false" customHeight="true" outlineLevel="0" collapsed="false">
      <c r="A823" s="151" t="s">
        <v>918</v>
      </c>
      <c r="B823" s="152" t="n">
        <v>10.7</v>
      </c>
      <c r="C823" s="152" t="n">
        <v>767.6</v>
      </c>
      <c r="D823" s="153" t="n">
        <v>62</v>
      </c>
      <c r="E823" s="154" t="s">
        <v>77</v>
      </c>
      <c r="F823" s="153" t="n">
        <v>3</v>
      </c>
      <c r="G823" s="115" t="n">
        <v>0.75</v>
      </c>
      <c r="H823" s="116" t="n">
        <f aca="false">RANDBETWEEN(80,100)/100</f>
        <v>0.95</v>
      </c>
      <c r="I823" s="117"/>
      <c r="J823" s="118"/>
      <c r="K823" s="119"/>
      <c r="L823" s="118"/>
      <c r="M823" s="179"/>
      <c r="Q823" s="151" t="s">
        <v>918</v>
      </c>
      <c r="R823" s="152" t="n">
        <v>5.9</v>
      </c>
      <c r="S823" s="152" t="n">
        <v>751.6</v>
      </c>
      <c r="T823" s="153" t="n">
        <v>81</v>
      </c>
      <c r="U823" s="154" t="n">
        <v>0</v>
      </c>
      <c r="V823" s="153" t="n">
        <v>0</v>
      </c>
      <c r="W823" s="115" t="n">
        <v>0.9</v>
      </c>
      <c r="X823" s="116" t="n">
        <f aca="false">RANDBETWEEN(80,100)/100</f>
        <v>1</v>
      </c>
      <c r="Y823" s="117"/>
      <c r="Z823" s="118"/>
      <c r="AA823" s="119"/>
      <c r="AB823" s="123"/>
      <c r="AC823" s="124"/>
      <c r="AG823" s="186"/>
      <c r="BO823" s="202"/>
      <c r="BT823" s="82" t="e">
        <f aca="false">IF(SUM(CD820:CD823) &gt; 0,0,(SUM(CD820:CD823))/(-$BM$10*1000))</f>
        <v>#VALUE!</v>
      </c>
      <c r="BU823" s="158" t="e">
        <f aca="false">IF(SUM(CE820:CE823) &gt; 0,0,(SUM(CE820:CE823))/(-$BM$10*1000))</f>
        <v>#VALUE!</v>
      </c>
      <c r="BV823" s="140" t="n">
        <f aca="false">QUOTIENT(BW823,$BW$5)</f>
        <v>203</v>
      </c>
      <c r="BW823" s="17" t="n">
        <v>815</v>
      </c>
      <c r="BX823" s="141"/>
      <c r="BY823" s="192" t="s">
        <v>75</v>
      </c>
      <c r="BZ823" s="172" t="e">
        <f aca="true">INDIRECT( ADDRESS(CELL("строка",BG823)-BW823+BV823,68)) * CL823</f>
        <v>#VALUE!</v>
      </c>
      <c r="CA823" s="173" t="e">
        <f aca="true">INDIRECT( ADDRESS(CELL("строка",BG823)-BW823+BV823,59)) * CI823</f>
        <v>#VALUE!</v>
      </c>
      <c r="CB823" s="174" t="e">
        <f aca="true">INDIRECT( ADDRESS(CELL("строка",BG823)-BW823+BV823,69)) * CL823</f>
        <v>#VALUE!</v>
      </c>
      <c r="CC823" s="175" t="e">
        <f aca="true">INDIRECT( ADDRESS(CELL("строка",BG823)-BW823+BV823,61)) *CI823</f>
        <v>#VALUE!</v>
      </c>
      <c r="CD823" s="176" t="e">
        <f aca="false">BZ823-CA823</f>
        <v>#VALUE!</v>
      </c>
      <c r="CE823" s="187" t="e">
        <f aca="false">CB823-CC823</f>
        <v>#VALUE!</v>
      </c>
      <c r="CI823" s="178" t="n">
        <f aca="false">$CI$7</f>
        <v>0.1</v>
      </c>
      <c r="CL823" s="23" t="n">
        <f aca="false">CL819</f>
        <v>0.25</v>
      </c>
    </row>
    <row r="824" customFormat="false" ht="13.25" hidden="false" customHeight="true" outlineLevel="0" collapsed="false">
      <c r="A824" s="151" t="s">
        <v>919</v>
      </c>
      <c r="B824" s="152" t="n">
        <v>14.6</v>
      </c>
      <c r="C824" s="152" t="n">
        <v>768</v>
      </c>
      <c r="D824" s="153" t="n">
        <v>44</v>
      </c>
      <c r="E824" s="154" t="s">
        <v>129</v>
      </c>
      <c r="F824" s="153" t="n">
        <v>4.5</v>
      </c>
      <c r="G824" s="115" t="n">
        <v>0.25</v>
      </c>
      <c r="H824" s="116" t="n">
        <f aca="false">RANDBETWEEN(80,100)/100</f>
        <v>0.96</v>
      </c>
      <c r="I824" s="117"/>
      <c r="J824" s="118"/>
      <c r="K824" s="119"/>
      <c r="L824" s="118"/>
      <c r="M824" s="179"/>
      <c r="Q824" s="151" t="s">
        <v>919</v>
      </c>
      <c r="R824" s="152" t="n">
        <v>7</v>
      </c>
      <c r="S824" s="152" t="n">
        <v>752</v>
      </c>
      <c r="T824" s="153" t="n">
        <v>79</v>
      </c>
      <c r="U824" s="154" t="s">
        <v>93</v>
      </c>
      <c r="V824" s="153" t="n">
        <v>1</v>
      </c>
      <c r="W824" s="115" t="n">
        <v>0.9</v>
      </c>
      <c r="X824" s="116" t="n">
        <f aca="false">RANDBETWEEN(80,100)/100</f>
        <v>0.92</v>
      </c>
      <c r="Y824" s="117"/>
      <c r="Z824" s="118"/>
      <c r="AA824" s="119"/>
      <c r="AB824" s="123"/>
      <c r="AC824" s="124"/>
      <c r="AG824" s="186"/>
      <c r="BO824" s="202"/>
      <c r="BT824" s="82" t="s">
        <v>79</v>
      </c>
      <c r="BU824" s="158"/>
      <c r="BV824" s="140" t="n">
        <f aca="false">QUOTIENT(BW824,$BW$5)</f>
        <v>204</v>
      </c>
      <c r="BW824" s="17" t="n">
        <v>816</v>
      </c>
      <c r="BX824" s="141" t="n">
        <f aca="false">DATE(2023,2,(1-QUOTIENT(BW824,$BW$5)))</f>
        <v>44754</v>
      </c>
      <c r="BY824" s="190" t="s">
        <v>80</v>
      </c>
      <c r="BZ824" s="143" t="e">
        <f aca="true">INDIRECT( ADDRESS(CELL("строка",BG824)-BW824+BV824,68)) * CL824</f>
        <v>#VALUE!</v>
      </c>
      <c r="CA824" s="144" t="e">
        <f aca="true">INDIRECT( ADDRESS(CELL("строка",BG824)-BW824+BV824,59)) *CI824</f>
        <v>#VALUE!</v>
      </c>
      <c r="CB824" s="145" t="e">
        <f aca="true">INDIRECT( ADDRESS(CELL("строка",BG824)-BW824+BV824,69)) * CL824</f>
        <v>#VALUE!</v>
      </c>
      <c r="CC824" s="146" t="e">
        <f aca="true">INDIRECT( ADDRESS(CELL("строка",BG824)-BW824+BV824,61)) *CI824</f>
        <v>#VALUE!</v>
      </c>
      <c r="CD824" s="147" t="e">
        <f aca="false">BZ824-CA824</f>
        <v>#VALUE!</v>
      </c>
      <c r="CE824" s="188" t="e">
        <f aca="false">CB824-CC824</f>
        <v>#VALUE!</v>
      </c>
      <c r="CI824" s="22" t="n">
        <f aca="false">$CI$4</f>
        <v>0.2</v>
      </c>
      <c r="CL824" s="23" t="n">
        <f aca="false">CL820</f>
        <v>0.25</v>
      </c>
    </row>
    <row r="825" customFormat="false" ht="13.25" hidden="false" customHeight="true" outlineLevel="0" collapsed="false">
      <c r="A825" s="151" t="s">
        <v>920</v>
      </c>
      <c r="B825" s="152" t="n">
        <v>12.9</v>
      </c>
      <c r="C825" s="152" t="n">
        <v>769.1</v>
      </c>
      <c r="D825" s="153" t="n">
        <v>51</v>
      </c>
      <c r="E825" s="154" t="s">
        <v>78</v>
      </c>
      <c r="F825" s="153" t="n">
        <v>4.5</v>
      </c>
      <c r="G825" s="115" t="n">
        <v>0.25</v>
      </c>
      <c r="H825" s="116" t="n">
        <f aca="false">RANDBETWEEN(80,100)/100</f>
        <v>0.88</v>
      </c>
      <c r="I825" s="117"/>
      <c r="J825" s="118"/>
      <c r="K825" s="119"/>
      <c r="L825" s="118"/>
      <c r="M825" s="179"/>
      <c r="Q825" s="151" t="s">
        <v>920</v>
      </c>
      <c r="R825" s="152" t="n">
        <v>6.6</v>
      </c>
      <c r="S825" s="152" t="n">
        <v>752.6</v>
      </c>
      <c r="T825" s="153" t="n">
        <v>83</v>
      </c>
      <c r="U825" s="154" t="n">
        <v>0</v>
      </c>
      <c r="V825" s="153" t="n">
        <v>0</v>
      </c>
      <c r="W825" s="115" t="n">
        <v>0.9</v>
      </c>
      <c r="X825" s="116" t="n">
        <f aca="false">RANDBETWEEN(80,100)/100</f>
        <v>0.95</v>
      </c>
      <c r="Y825" s="117"/>
      <c r="Z825" s="118"/>
      <c r="AA825" s="119"/>
      <c r="AB825" s="123"/>
      <c r="AC825" s="124"/>
      <c r="AG825" s="186"/>
      <c r="BO825" s="202"/>
      <c r="BT825" s="82"/>
      <c r="BU825" s="158"/>
      <c r="BV825" s="140" t="n">
        <f aca="false">QUOTIENT(BW825,$BW$5)</f>
        <v>204</v>
      </c>
      <c r="BW825" s="17" t="n">
        <v>817</v>
      </c>
      <c r="BX825" s="141"/>
      <c r="BY825" s="191" t="s">
        <v>84</v>
      </c>
      <c r="BZ825" s="160" t="e">
        <f aca="true">INDIRECT( ADDRESS(CELL("строка",BG825)-BW825+BV825,68)) * CL825</f>
        <v>#VALUE!</v>
      </c>
      <c r="CA825" s="161" t="e">
        <f aca="true">INDIRECT( ADDRESS(CELL("строка",BG825)-BW825+BV825,59)) *CI825</f>
        <v>#VALUE!</v>
      </c>
      <c r="CB825" s="162" t="e">
        <f aca="true">INDIRECT( ADDRESS(CELL("строка",BG825)-BW825+BV825,69)) * CL825</f>
        <v>#VALUE!</v>
      </c>
      <c r="CC825" s="163" t="e">
        <f aca="true">INDIRECT( ADDRESS(CELL("строка",BG825)-BW825+BV825,61)) *CI825</f>
        <v>#VALUE!</v>
      </c>
      <c r="CD825" s="164" t="e">
        <f aca="false">BZ825-CA825</f>
        <v>#VALUE!</v>
      </c>
      <c r="CE825" s="189" t="e">
        <f aca="false">CB825-CC825</f>
        <v>#VALUE!</v>
      </c>
      <c r="CI825" s="22" t="n">
        <f aca="false">$CI$5</f>
        <v>0.3</v>
      </c>
      <c r="CL825" s="23" t="n">
        <f aca="false">CL821</f>
        <v>0.25</v>
      </c>
    </row>
    <row r="826" customFormat="false" ht="13.25" hidden="false" customHeight="true" outlineLevel="0" collapsed="false">
      <c r="A826" s="151" t="s">
        <v>921</v>
      </c>
      <c r="B826" s="152" t="n">
        <v>8.1</v>
      </c>
      <c r="C826" s="152" t="n">
        <v>769.5</v>
      </c>
      <c r="D826" s="153" t="n">
        <v>85</v>
      </c>
      <c r="E826" s="154" t="s">
        <v>78</v>
      </c>
      <c r="F826" s="153" t="n">
        <v>1.5</v>
      </c>
      <c r="G826" s="182" t="s">
        <v>110</v>
      </c>
      <c r="H826" s="116" t="n">
        <f aca="false">RANDBETWEEN(80,100)/100</f>
        <v>0.8</v>
      </c>
      <c r="I826" s="117"/>
      <c r="J826" s="118"/>
      <c r="K826" s="119"/>
      <c r="L826" s="118"/>
      <c r="M826" s="179"/>
      <c r="Q826" s="151" t="s">
        <v>921</v>
      </c>
      <c r="R826" s="152" t="n">
        <v>5.2</v>
      </c>
      <c r="S826" s="152" t="n">
        <v>752.4</v>
      </c>
      <c r="T826" s="153" t="n">
        <v>95</v>
      </c>
      <c r="U826" s="154" t="n">
        <v>0</v>
      </c>
      <c r="V826" s="153" t="n">
        <v>0</v>
      </c>
      <c r="W826" s="115" t="n">
        <v>0.95</v>
      </c>
      <c r="X826" s="116" t="n">
        <f aca="false">RANDBETWEEN(80,100)/100</f>
        <v>0.98</v>
      </c>
      <c r="Y826" s="117"/>
      <c r="Z826" s="118"/>
      <c r="AA826" s="119"/>
      <c r="AB826" s="123"/>
      <c r="AC826" s="124"/>
      <c r="AG826" s="186"/>
      <c r="BO826" s="202"/>
      <c r="BT826" s="82"/>
      <c r="BU826" s="158"/>
      <c r="BV826" s="140" t="n">
        <f aca="false">QUOTIENT(BW826,$BW$5)</f>
        <v>204</v>
      </c>
      <c r="BW826" s="17" t="n">
        <v>818</v>
      </c>
      <c r="BX826" s="141"/>
      <c r="BY826" s="191" t="s">
        <v>58</v>
      </c>
      <c r="BZ826" s="160" t="e">
        <f aca="true">INDIRECT( ADDRESS(CELL("строка",BG826)-BW826+BV826,68)) * CL826</f>
        <v>#VALUE!</v>
      </c>
      <c r="CA826" s="161" t="e">
        <f aca="true">INDIRECT( ADDRESS(CELL("строка",BG826)-BW826+BV826,59)) *CI826</f>
        <v>#VALUE!</v>
      </c>
      <c r="CB826" s="162" t="e">
        <f aca="true">INDIRECT( ADDRESS(CELL("строка",BG826)-BW826+BV826,69)) * CL826</f>
        <v>#VALUE!</v>
      </c>
      <c r="CC826" s="163" t="e">
        <f aca="true">INDIRECT( ADDRESS(CELL("строка",BG826)-BW826+BV826,61)) *CI826</f>
        <v>#VALUE!</v>
      </c>
      <c r="CD826" s="164" t="e">
        <f aca="false">BZ826-CA826</f>
        <v>#VALUE!</v>
      </c>
      <c r="CE826" s="189" t="e">
        <f aca="false">CB826-CC826</f>
        <v>#VALUE!</v>
      </c>
      <c r="CI826" s="22" t="n">
        <f aca="false">$CI$6</f>
        <v>0.4</v>
      </c>
      <c r="CL826" s="23" t="n">
        <f aca="false">CL822</f>
        <v>0.25</v>
      </c>
    </row>
    <row r="827" customFormat="false" ht="13.25" hidden="false" customHeight="true" outlineLevel="0" collapsed="false">
      <c r="A827" s="151" t="s">
        <v>922</v>
      </c>
      <c r="B827" s="152" t="n">
        <v>5.3</v>
      </c>
      <c r="C827" s="152" t="n">
        <v>768.8</v>
      </c>
      <c r="D827" s="153" t="n">
        <v>100</v>
      </c>
      <c r="E827" s="154" t="s">
        <v>78</v>
      </c>
      <c r="F827" s="153" t="n">
        <v>1.5</v>
      </c>
      <c r="G827" s="182" t="s">
        <v>185</v>
      </c>
      <c r="H827" s="116" t="n">
        <f aca="false">RANDBETWEEN(80,100)/100</f>
        <v>0.93</v>
      </c>
      <c r="I827" s="117"/>
      <c r="J827" s="118"/>
      <c r="K827" s="119"/>
      <c r="L827" s="118"/>
      <c r="M827" s="179"/>
      <c r="Q827" s="151" t="s">
        <v>922</v>
      </c>
      <c r="R827" s="152" t="n">
        <v>4.5</v>
      </c>
      <c r="S827" s="152" t="n">
        <v>752.1</v>
      </c>
      <c r="T827" s="153" t="n">
        <v>93</v>
      </c>
      <c r="U827" s="154" t="n">
        <v>0</v>
      </c>
      <c r="V827" s="153" t="n">
        <v>0</v>
      </c>
      <c r="W827" s="115" t="n">
        <v>0.9</v>
      </c>
      <c r="X827" s="116" t="n">
        <f aca="false">RANDBETWEEN(80,100)/100</f>
        <v>0.85</v>
      </c>
      <c r="Y827" s="117"/>
      <c r="Z827" s="118"/>
      <c r="AA827" s="119"/>
      <c r="AB827" s="123"/>
      <c r="AC827" s="124"/>
      <c r="AG827" s="186"/>
      <c r="BO827" s="202"/>
      <c r="BT827" s="82" t="e">
        <f aca="false">IF(SUM(CD824:CD827) &gt; 0,0,(SUM(CD824:CD827))/(-$BM$10*1000))</f>
        <v>#VALUE!</v>
      </c>
      <c r="BU827" s="158" t="e">
        <f aca="false">IF(SUM(CE824:CE827) &gt; 0,0,(SUM(CE824:CE827))/(-$BM$10*1000))</f>
        <v>#VALUE!</v>
      </c>
      <c r="BV827" s="140" t="n">
        <f aca="false">QUOTIENT(BW827,$BW$5)</f>
        <v>204</v>
      </c>
      <c r="BW827" s="17" t="n">
        <v>819</v>
      </c>
      <c r="BX827" s="141"/>
      <c r="BY827" s="192" t="s">
        <v>75</v>
      </c>
      <c r="BZ827" s="172" t="e">
        <f aca="true">INDIRECT( ADDRESS(CELL("строка",BG827)-BW827+BV827,68)) * CL827</f>
        <v>#VALUE!</v>
      </c>
      <c r="CA827" s="173" t="e">
        <f aca="true">INDIRECT( ADDRESS(CELL("строка",BG827)-BW827+BV827,59)) * CI827</f>
        <v>#VALUE!</v>
      </c>
      <c r="CB827" s="174" t="e">
        <f aca="true">INDIRECT( ADDRESS(CELL("строка",BG827)-BW827+BV827,69)) * CL827</f>
        <v>#VALUE!</v>
      </c>
      <c r="CC827" s="175" t="e">
        <f aca="true">INDIRECT( ADDRESS(CELL("строка",BG827)-BW827+BV827,61)) *CI827</f>
        <v>#VALUE!</v>
      </c>
      <c r="CD827" s="176" t="e">
        <f aca="false">BZ827-CA827</f>
        <v>#VALUE!</v>
      </c>
      <c r="CE827" s="187" t="e">
        <f aca="false">CB827-CC827</f>
        <v>#VALUE!</v>
      </c>
      <c r="CI827" s="178" t="n">
        <f aca="false">$CI$7</f>
        <v>0.1</v>
      </c>
      <c r="CL827" s="23" t="n">
        <f aca="false">CL823</f>
        <v>0.25</v>
      </c>
    </row>
    <row r="828" customFormat="false" ht="13.25" hidden="false" customHeight="true" outlineLevel="0" collapsed="false">
      <c r="A828" s="151" t="s">
        <v>923</v>
      </c>
      <c r="B828" s="152" t="n">
        <v>5</v>
      </c>
      <c r="C828" s="152" t="n">
        <v>768.4</v>
      </c>
      <c r="D828" s="153" t="n">
        <v>100</v>
      </c>
      <c r="E828" s="154" t="s">
        <v>101</v>
      </c>
      <c r="F828" s="153" t="n">
        <v>1.5</v>
      </c>
      <c r="G828" s="182" t="s">
        <v>185</v>
      </c>
      <c r="H828" s="116" t="n">
        <f aca="false">RANDBETWEEN(80,100)/100</f>
        <v>0.96</v>
      </c>
      <c r="I828" s="117"/>
      <c r="J828" s="118"/>
      <c r="K828" s="119"/>
      <c r="L828" s="118"/>
      <c r="M828" s="179"/>
      <c r="Q828" s="151" t="s">
        <v>923</v>
      </c>
      <c r="R828" s="152" t="n">
        <v>4.3</v>
      </c>
      <c r="S828" s="152" t="n">
        <v>752</v>
      </c>
      <c r="T828" s="153" t="n">
        <v>95</v>
      </c>
      <c r="U828" s="154" t="n">
        <v>0</v>
      </c>
      <c r="V828" s="153" t="n">
        <v>0</v>
      </c>
      <c r="W828" s="115" t="n">
        <v>0.9</v>
      </c>
      <c r="X828" s="116" t="n">
        <f aca="false">RANDBETWEEN(80,100)/100</f>
        <v>0.84</v>
      </c>
      <c r="Y828" s="117"/>
      <c r="Z828" s="118"/>
      <c r="AA828" s="119"/>
      <c r="AB828" s="123"/>
      <c r="AC828" s="124"/>
      <c r="AG828" s="186"/>
      <c r="BO828" s="202"/>
      <c r="BT828" s="82" t="s">
        <v>79</v>
      </c>
      <c r="BU828" s="158"/>
      <c r="BV828" s="140" t="n">
        <f aca="false">QUOTIENT(BW828,$BW$5)</f>
        <v>205</v>
      </c>
      <c r="BW828" s="17" t="n">
        <v>820</v>
      </c>
      <c r="BX828" s="141" t="n">
        <f aca="false">DATE(2023,2,(1-QUOTIENT(BW828,$BW$5)))</f>
        <v>44753</v>
      </c>
      <c r="BY828" s="190" t="s">
        <v>80</v>
      </c>
      <c r="BZ828" s="143" t="e">
        <f aca="true">INDIRECT( ADDRESS(CELL("строка",BG828)-BW828+BV828,68)) * CL828</f>
        <v>#VALUE!</v>
      </c>
      <c r="CA828" s="144" t="e">
        <f aca="true">INDIRECT( ADDRESS(CELL("строка",BG828)-BW828+BV828,59)) *CI828</f>
        <v>#VALUE!</v>
      </c>
      <c r="CB828" s="145" t="e">
        <f aca="true">INDIRECT( ADDRESS(CELL("строка",BG828)-BW828+BV828,69)) * CL828</f>
        <v>#VALUE!</v>
      </c>
      <c r="CC828" s="146" t="e">
        <f aca="true">INDIRECT( ADDRESS(CELL("строка",BG828)-BW828+BV828,61)) *CI828</f>
        <v>#VALUE!</v>
      </c>
      <c r="CD828" s="147" t="e">
        <f aca="false">BZ828-CA828</f>
        <v>#VALUE!</v>
      </c>
      <c r="CE828" s="188" t="e">
        <f aca="false">CB828-CC828</f>
        <v>#VALUE!</v>
      </c>
      <c r="CI828" s="22" t="n">
        <f aca="false">$CI$4</f>
        <v>0.2</v>
      </c>
      <c r="CL828" s="23" t="n">
        <f aca="false">CL824</f>
        <v>0.25</v>
      </c>
    </row>
    <row r="829" customFormat="false" ht="13.25" hidden="false" customHeight="true" outlineLevel="0" collapsed="false">
      <c r="A829" s="151" t="s">
        <v>924</v>
      </c>
      <c r="B829" s="152" t="n">
        <v>6.9</v>
      </c>
      <c r="C829" s="152" t="n">
        <v>768.5</v>
      </c>
      <c r="D829" s="153" t="n">
        <v>99</v>
      </c>
      <c r="E829" s="154" t="s">
        <v>101</v>
      </c>
      <c r="F829" s="153" t="n">
        <v>1.5</v>
      </c>
      <c r="G829" s="182" t="s">
        <v>185</v>
      </c>
      <c r="H829" s="116" t="n">
        <f aca="false">RANDBETWEEN(80,100)/100</f>
        <v>0.8</v>
      </c>
      <c r="I829" s="117"/>
      <c r="J829" s="118"/>
      <c r="K829" s="119"/>
      <c r="L829" s="118"/>
      <c r="M829" s="179"/>
      <c r="Q829" s="151" t="s">
        <v>924</v>
      </c>
      <c r="R829" s="152" t="n">
        <v>3.9</v>
      </c>
      <c r="S829" s="152" t="n">
        <v>752</v>
      </c>
      <c r="T829" s="153" t="n">
        <v>95</v>
      </c>
      <c r="U829" s="154" t="n">
        <v>0</v>
      </c>
      <c r="V829" s="153" t="n">
        <v>0</v>
      </c>
      <c r="W829" s="115" t="n">
        <v>0.9</v>
      </c>
      <c r="X829" s="116" t="n">
        <f aca="false">RANDBETWEEN(80,100)/100</f>
        <v>0.85</v>
      </c>
      <c r="Y829" s="117"/>
      <c r="Z829" s="118"/>
      <c r="AA829" s="119"/>
      <c r="AB829" s="123"/>
      <c r="AC829" s="124"/>
      <c r="AG829" s="186"/>
      <c r="BO829" s="202"/>
      <c r="BT829" s="82"/>
      <c r="BU829" s="158"/>
      <c r="BV829" s="140" t="n">
        <f aca="false">QUOTIENT(BW829,$BW$5)</f>
        <v>205</v>
      </c>
      <c r="BW829" s="17" t="n">
        <v>821</v>
      </c>
      <c r="BX829" s="141"/>
      <c r="BY829" s="191" t="s">
        <v>84</v>
      </c>
      <c r="BZ829" s="160" t="e">
        <f aca="true">INDIRECT( ADDRESS(CELL("строка",BG829)-BW829+BV829,68)) * CL829</f>
        <v>#VALUE!</v>
      </c>
      <c r="CA829" s="161" t="e">
        <f aca="true">INDIRECT( ADDRESS(CELL("строка",BG829)-BW829+BV829,59)) *CI829</f>
        <v>#VALUE!</v>
      </c>
      <c r="CB829" s="162" t="e">
        <f aca="true">INDIRECT( ADDRESS(CELL("строка",BG829)-BW829+BV829,69)) * CL829</f>
        <v>#VALUE!</v>
      </c>
      <c r="CC829" s="163" t="e">
        <f aca="true">INDIRECT( ADDRESS(CELL("строка",BG829)-BW829+BV829,61)) *CI829</f>
        <v>#VALUE!</v>
      </c>
      <c r="CD829" s="164" t="e">
        <f aca="false">BZ829-CA829</f>
        <v>#VALUE!</v>
      </c>
      <c r="CE829" s="189" t="e">
        <f aca="false">CB829-CC829</f>
        <v>#VALUE!</v>
      </c>
      <c r="CI829" s="22" t="n">
        <f aca="false">$CI$5</f>
        <v>0.3</v>
      </c>
      <c r="CL829" s="23" t="n">
        <f aca="false">CL825</f>
        <v>0.25</v>
      </c>
    </row>
    <row r="830" customFormat="false" ht="13.25" hidden="false" customHeight="true" outlineLevel="0" collapsed="false">
      <c r="A830" s="151" t="s">
        <v>925</v>
      </c>
      <c r="B830" s="152" t="n">
        <v>7.5</v>
      </c>
      <c r="C830" s="152" t="n">
        <v>767.7</v>
      </c>
      <c r="D830" s="153" t="n">
        <v>80</v>
      </c>
      <c r="E830" s="154" t="s">
        <v>93</v>
      </c>
      <c r="F830" s="153" t="n">
        <v>1.5</v>
      </c>
      <c r="G830" s="182" t="s">
        <v>185</v>
      </c>
      <c r="H830" s="116" t="n">
        <f aca="false">RANDBETWEEN(80,100)/100</f>
        <v>0.92</v>
      </c>
      <c r="I830" s="117" t="n">
        <v>0.446631944444444</v>
      </c>
      <c r="J830" s="118" t="n">
        <v>0.446631944444444</v>
      </c>
      <c r="K830" s="119" t="n">
        <f aca="false">(J830 * 24) * $B$3 * $F$3 * (1 - 0.7*AVERAGE(G830:G837)) * AVERAGE(H830:H837)</f>
        <v>4179.1887</v>
      </c>
      <c r="L830" s="118" t="n">
        <f aca="false">IF(AVERAGE(F830:F837)&gt; $J$3, $B$4*$F$4*AVERAGE(F830:F837)/$B$5*24*AVERAGE(H830:H837), $B$4*$F$4*AVERAGE(F830:F837)/$B$5*24*AVERAGE(H830:H837) * 0.2)</f>
        <v>37962</v>
      </c>
      <c r="M830" s="179" t="n">
        <f aca="false">K830+L830</f>
        <v>42141.1887</v>
      </c>
      <c r="Q830" s="151" t="s">
        <v>925</v>
      </c>
      <c r="R830" s="152" t="n">
        <v>4.7</v>
      </c>
      <c r="S830" s="152" t="n">
        <v>751.4</v>
      </c>
      <c r="T830" s="153" t="n">
        <v>89</v>
      </c>
      <c r="U830" s="154" t="n">
        <v>0</v>
      </c>
      <c r="V830" s="153" t="n">
        <v>0</v>
      </c>
      <c r="W830" s="115" t="n">
        <v>0.9</v>
      </c>
      <c r="X830" s="116" t="n">
        <f aca="false">RANDBETWEEN(80,100)/100</f>
        <v>0.85</v>
      </c>
      <c r="Y830" s="117" t="n">
        <v>0.419849537037037</v>
      </c>
      <c r="Z830" s="118" t="n">
        <v>0.419849537037037</v>
      </c>
      <c r="AA830" s="119" t="n">
        <f aca="false">(Z830 * 24) * $B$3 * $F$3 * (1 - 0.7 * AVERAGE(W830:W837)) * AVERAGE(X830:X837)</f>
        <v>4020.93260416666</v>
      </c>
      <c r="AB830" s="123" t="n">
        <f aca="false">IF(AVERAGE(V830:V837)&gt; $J$3, $B$4*$F$4*AVERAGE(V830:V837)/$B$5*24*AVERAGE(X830:X837), $B$4*$F$4*AVERAGE(V830:V837)/$B$5*24*AVERAGE(X830:X837) * 0.2)</f>
        <v>862.8</v>
      </c>
      <c r="AC830" s="124" t="n">
        <f aca="false">AA830+AB830</f>
        <v>4883.73260416666</v>
      </c>
      <c r="AG830" s="186"/>
      <c r="BO830" s="202"/>
      <c r="BT830" s="82"/>
      <c r="BU830" s="158"/>
      <c r="BV830" s="140" t="n">
        <f aca="false">QUOTIENT(BW830,$BW$5)</f>
        <v>205</v>
      </c>
      <c r="BW830" s="17" t="n">
        <v>822</v>
      </c>
      <c r="BX830" s="141"/>
      <c r="BY830" s="191" t="s">
        <v>58</v>
      </c>
      <c r="BZ830" s="160" t="e">
        <f aca="true">INDIRECT( ADDRESS(CELL("строка",BG830)-BW830+BV830,68)) * CL830</f>
        <v>#VALUE!</v>
      </c>
      <c r="CA830" s="161" t="e">
        <f aca="true">INDIRECT( ADDRESS(CELL("строка",BG830)-BW830+BV830,59)) *CI830</f>
        <v>#VALUE!</v>
      </c>
      <c r="CB830" s="162" t="e">
        <f aca="true">INDIRECT( ADDRESS(CELL("строка",BG830)-BW830+BV830,69)) * CL830</f>
        <v>#VALUE!</v>
      </c>
      <c r="CC830" s="163" t="e">
        <f aca="true">INDIRECT( ADDRESS(CELL("строка",BG830)-BW830+BV830,61)) *CI830</f>
        <v>#VALUE!</v>
      </c>
      <c r="CD830" s="164" t="e">
        <f aca="false">BZ830-CA830</f>
        <v>#VALUE!</v>
      </c>
      <c r="CE830" s="189" t="e">
        <f aca="false">CB830-CC830</f>
        <v>#VALUE!</v>
      </c>
      <c r="CI830" s="22" t="n">
        <f aca="false">$CI$6</f>
        <v>0.4</v>
      </c>
      <c r="CL830" s="23" t="n">
        <f aca="false">CL826</f>
        <v>0.25</v>
      </c>
    </row>
    <row r="831" customFormat="false" ht="13.25" hidden="false" customHeight="true" outlineLevel="0" collapsed="false">
      <c r="A831" s="151" t="s">
        <v>926</v>
      </c>
      <c r="B831" s="152" t="n">
        <v>9.7</v>
      </c>
      <c r="C831" s="152" t="n">
        <v>766.3</v>
      </c>
      <c r="D831" s="153" t="n">
        <v>76</v>
      </c>
      <c r="E831" s="154" t="s">
        <v>93</v>
      </c>
      <c r="F831" s="153" t="n">
        <v>3</v>
      </c>
      <c r="G831" s="115" t="n">
        <v>0.95</v>
      </c>
      <c r="H831" s="116" t="n">
        <f aca="false">RANDBETWEEN(80,100)/100</f>
        <v>0.82</v>
      </c>
      <c r="I831" s="117"/>
      <c r="J831" s="118"/>
      <c r="K831" s="119"/>
      <c r="L831" s="118"/>
      <c r="M831" s="179"/>
      <c r="Q831" s="151" t="s">
        <v>926</v>
      </c>
      <c r="R831" s="152" t="n">
        <v>5.4</v>
      </c>
      <c r="S831" s="152" t="n">
        <v>751.3</v>
      </c>
      <c r="T831" s="153" t="n">
        <v>82</v>
      </c>
      <c r="U831" s="154" t="n">
        <v>0</v>
      </c>
      <c r="V831" s="153" t="n">
        <v>0</v>
      </c>
      <c r="W831" s="115" t="n">
        <v>0.9</v>
      </c>
      <c r="X831" s="116" t="n">
        <f aca="false">RANDBETWEEN(80,100)/100</f>
        <v>0.96</v>
      </c>
      <c r="Y831" s="117"/>
      <c r="Z831" s="118"/>
      <c r="AA831" s="119"/>
      <c r="AB831" s="123"/>
      <c r="AC831" s="124"/>
      <c r="AG831" s="186"/>
      <c r="BO831" s="202"/>
      <c r="BT831" s="82" t="e">
        <f aca="false">IF(SUM(CD828:CD831) &gt; 0,0,(SUM(CD828:CD831))/(-$BM$10*1000))</f>
        <v>#VALUE!</v>
      </c>
      <c r="BU831" s="158" t="e">
        <f aca="false">IF(SUM(CE828:CE831) &gt; 0,0,(SUM(CE828:CE831))/(-$BM$10*1000))</f>
        <v>#VALUE!</v>
      </c>
      <c r="BV831" s="140" t="n">
        <f aca="false">QUOTIENT(BW831,$BW$5)</f>
        <v>205</v>
      </c>
      <c r="BW831" s="17" t="n">
        <v>823</v>
      </c>
      <c r="BX831" s="141"/>
      <c r="BY831" s="192" t="s">
        <v>75</v>
      </c>
      <c r="BZ831" s="172" t="e">
        <f aca="true">INDIRECT( ADDRESS(CELL("строка",BG831)-BW831+BV831,68)) * CL831</f>
        <v>#VALUE!</v>
      </c>
      <c r="CA831" s="173" t="e">
        <f aca="true">INDIRECT( ADDRESS(CELL("строка",BG831)-BW831+BV831,59)) * CI831</f>
        <v>#VALUE!</v>
      </c>
      <c r="CB831" s="174" t="e">
        <f aca="true">INDIRECT( ADDRESS(CELL("строка",BG831)-BW831+BV831,69)) * CL831</f>
        <v>#VALUE!</v>
      </c>
      <c r="CC831" s="175" t="e">
        <f aca="true">INDIRECT( ADDRESS(CELL("строка",BG831)-BW831+BV831,61)) *CI831</f>
        <v>#VALUE!</v>
      </c>
      <c r="CD831" s="176" t="e">
        <f aca="false">BZ831-CA831</f>
        <v>#VALUE!</v>
      </c>
      <c r="CE831" s="187" t="e">
        <f aca="false">CB831-CC831</f>
        <v>#VALUE!</v>
      </c>
      <c r="CI831" s="178" t="n">
        <f aca="false">$CI$7</f>
        <v>0.1</v>
      </c>
      <c r="CL831" s="23" t="n">
        <f aca="false">CL827</f>
        <v>0.25</v>
      </c>
    </row>
    <row r="832" customFormat="false" ht="13.25" hidden="false" customHeight="true" outlineLevel="0" collapsed="false">
      <c r="A832" s="151" t="s">
        <v>927</v>
      </c>
      <c r="B832" s="152" t="n">
        <v>11.1</v>
      </c>
      <c r="C832" s="152" t="n">
        <v>764.9</v>
      </c>
      <c r="D832" s="153" t="n">
        <v>79</v>
      </c>
      <c r="E832" s="154" t="s">
        <v>93</v>
      </c>
      <c r="F832" s="153" t="n">
        <v>6</v>
      </c>
      <c r="G832" s="115" t="n">
        <v>0.9</v>
      </c>
      <c r="H832" s="116" t="n">
        <f aca="false">RANDBETWEEN(80,100)/100</f>
        <v>0.83</v>
      </c>
      <c r="I832" s="117"/>
      <c r="J832" s="118"/>
      <c r="K832" s="119"/>
      <c r="L832" s="118"/>
      <c r="M832" s="179"/>
      <c r="Q832" s="151" t="s">
        <v>927</v>
      </c>
      <c r="R832" s="152" t="n">
        <v>5.6</v>
      </c>
      <c r="S832" s="152" t="n">
        <v>751.1</v>
      </c>
      <c r="T832" s="153" t="n">
        <v>80</v>
      </c>
      <c r="U832" s="154" t="n">
        <v>0</v>
      </c>
      <c r="V832" s="153" t="n">
        <v>0</v>
      </c>
      <c r="W832" s="115" t="n">
        <v>0.9</v>
      </c>
      <c r="X832" s="116" t="n">
        <f aca="false">RANDBETWEEN(80,100)/100</f>
        <v>0.88</v>
      </c>
      <c r="Y832" s="117"/>
      <c r="Z832" s="118"/>
      <c r="AA832" s="119"/>
      <c r="AB832" s="123"/>
      <c r="AC832" s="124"/>
      <c r="AG832" s="186"/>
      <c r="BO832" s="202"/>
      <c r="BT832" s="82" t="s">
        <v>79</v>
      </c>
      <c r="BU832" s="158"/>
      <c r="BV832" s="140" t="n">
        <f aca="false">QUOTIENT(BW832,$BW$5)</f>
        <v>206</v>
      </c>
      <c r="BW832" s="17" t="n">
        <v>824</v>
      </c>
      <c r="BX832" s="141" t="n">
        <f aca="false">DATE(2023,2,(1-QUOTIENT(BW832,$BW$5)))</f>
        <v>44752</v>
      </c>
      <c r="BY832" s="190" t="s">
        <v>80</v>
      </c>
      <c r="BZ832" s="143" t="e">
        <f aca="true">INDIRECT( ADDRESS(CELL("строка",BG832)-BW832+BV832,68)) * CL832</f>
        <v>#VALUE!</v>
      </c>
      <c r="CA832" s="144" t="e">
        <f aca="true">INDIRECT( ADDRESS(CELL("строка",BG832)-BW832+BV832,59)) *CI832</f>
        <v>#VALUE!</v>
      </c>
      <c r="CB832" s="145" t="e">
        <f aca="true">INDIRECT( ADDRESS(CELL("строка",BG832)-BW832+BV832,69)) * CL832</f>
        <v>#VALUE!</v>
      </c>
      <c r="CC832" s="146" t="e">
        <f aca="true">INDIRECT( ADDRESS(CELL("строка",BG832)-BW832+BV832,61)) *CI832</f>
        <v>#VALUE!</v>
      </c>
      <c r="CD832" s="147" t="e">
        <f aca="false">BZ832-CA832</f>
        <v>#VALUE!</v>
      </c>
      <c r="CE832" s="188" t="e">
        <f aca="false">CB832-CC832</f>
        <v>#VALUE!</v>
      </c>
      <c r="CI832" s="22" t="n">
        <f aca="false">$CI$4</f>
        <v>0.2</v>
      </c>
      <c r="CL832" s="23" t="n">
        <f aca="false">CL828</f>
        <v>0.25</v>
      </c>
    </row>
    <row r="833" customFormat="false" ht="13.25" hidden="false" customHeight="true" outlineLevel="0" collapsed="false">
      <c r="A833" s="151" t="s">
        <v>928</v>
      </c>
      <c r="B833" s="152" t="n">
        <v>11.6</v>
      </c>
      <c r="C833" s="152" t="n">
        <v>764.4</v>
      </c>
      <c r="D833" s="153" t="n">
        <v>79</v>
      </c>
      <c r="E833" s="154" t="s">
        <v>101</v>
      </c>
      <c r="F833" s="153" t="n">
        <v>7.5</v>
      </c>
      <c r="G833" s="115" t="n">
        <v>0.9</v>
      </c>
      <c r="H833" s="116" t="n">
        <f aca="false">RANDBETWEEN(80,100)/100</f>
        <v>0.87</v>
      </c>
      <c r="I833" s="117"/>
      <c r="J833" s="118"/>
      <c r="K833" s="119"/>
      <c r="L833" s="118"/>
      <c r="M833" s="179"/>
      <c r="Q833" s="151" t="s">
        <v>928</v>
      </c>
      <c r="R833" s="152" t="n">
        <v>4.9</v>
      </c>
      <c r="S833" s="152" t="n">
        <v>751.6</v>
      </c>
      <c r="T833" s="153" t="n">
        <v>81</v>
      </c>
      <c r="U833" s="154" t="s">
        <v>93</v>
      </c>
      <c r="V833" s="153" t="n">
        <v>1</v>
      </c>
      <c r="W833" s="115" t="n">
        <v>0.9</v>
      </c>
      <c r="X833" s="116" t="n">
        <f aca="false">RANDBETWEEN(80,100)/100</f>
        <v>0.92</v>
      </c>
      <c r="Y833" s="117"/>
      <c r="Z833" s="118"/>
      <c r="AA833" s="119"/>
      <c r="AB833" s="123"/>
      <c r="AC833" s="124"/>
      <c r="AG833" s="186"/>
      <c r="BO833" s="202"/>
      <c r="BT833" s="82"/>
      <c r="BU833" s="158"/>
      <c r="BV833" s="140" t="n">
        <f aca="false">QUOTIENT(BW833,$BW$5)</f>
        <v>206</v>
      </c>
      <c r="BW833" s="17" t="n">
        <v>825</v>
      </c>
      <c r="BX833" s="141"/>
      <c r="BY833" s="191" t="s">
        <v>84</v>
      </c>
      <c r="BZ833" s="160" t="e">
        <f aca="true">INDIRECT( ADDRESS(CELL("строка",BG833)-BW833+BV833,68)) * CL833</f>
        <v>#VALUE!</v>
      </c>
      <c r="CA833" s="161" t="e">
        <f aca="true">INDIRECT( ADDRESS(CELL("строка",BG833)-BW833+BV833,59)) *CI833</f>
        <v>#VALUE!</v>
      </c>
      <c r="CB833" s="162" t="e">
        <f aca="true">INDIRECT( ADDRESS(CELL("строка",BG833)-BW833+BV833,69)) * CL833</f>
        <v>#VALUE!</v>
      </c>
      <c r="CC833" s="163" t="e">
        <f aca="true">INDIRECT( ADDRESS(CELL("строка",BG833)-BW833+BV833,61)) *CI833</f>
        <v>#VALUE!</v>
      </c>
      <c r="CD833" s="164" t="e">
        <f aca="false">BZ833-CA833</f>
        <v>#VALUE!</v>
      </c>
      <c r="CE833" s="189" t="e">
        <f aca="false">CB833-CC833</f>
        <v>#VALUE!</v>
      </c>
      <c r="CI833" s="22" t="n">
        <f aca="false">$CI$5</f>
        <v>0.3</v>
      </c>
      <c r="CL833" s="23" t="n">
        <f aca="false">CL829</f>
        <v>0.25</v>
      </c>
    </row>
    <row r="834" customFormat="false" ht="13.25" hidden="false" customHeight="true" outlineLevel="0" collapsed="false">
      <c r="A834" s="151" t="s">
        <v>929</v>
      </c>
      <c r="B834" s="152" t="n">
        <v>8.5</v>
      </c>
      <c r="C834" s="152" t="n">
        <v>763.6</v>
      </c>
      <c r="D834" s="153" t="n">
        <v>100</v>
      </c>
      <c r="E834" s="154" t="s">
        <v>101</v>
      </c>
      <c r="F834" s="153" t="n">
        <v>9</v>
      </c>
      <c r="G834" s="115" t="n">
        <v>0.9</v>
      </c>
      <c r="H834" s="116" t="n">
        <f aca="false">RANDBETWEEN(80,100)/100</f>
        <v>0.87</v>
      </c>
      <c r="I834" s="117"/>
      <c r="J834" s="118"/>
      <c r="K834" s="119"/>
      <c r="L834" s="118"/>
      <c r="M834" s="179"/>
      <c r="Q834" s="151" t="s">
        <v>929</v>
      </c>
      <c r="R834" s="152" t="n">
        <v>3</v>
      </c>
      <c r="S834" s="152" t="n">
        <v>751.6</v>
      </c>
      <c r="T834" s="153" t="n">
        <v>87</v>
      </c>
      <c r="U834" s="154" t="s">
        <v>129</v>
      </c>
      <c r="V834" s="153" t="n">
        <v>1</v>
      </c>
      <c r="W834" s="115" t="n">
        <v>0.9</v>
      </c>
      <c r="X834" s="116" t="n">
        <f aca="false">RANDBETWEEN(80,100)/100</f>
        <v>0.86</v>
      </c>
      <c r="Y834" s="117"/>
      <c r="Z834" s="118"/>
      <c r="AA834" s="119"/>
      <c r="AB834" s="123"/>
      <c r="AC834" s="124"/>
      <c r="AG834" s="186"/>
      <c r="BO834" s="202"/>
      <c r="BT834" s="82"/>
      <c r="BU834" s="158"/>
      <c r="BV834" s="140" t="n">
        <f aca="false">QUOTIENT(BW834,$BW$5)</f>
        <v>206</v>
      </c>
      <c r="BW834" s="17" t="n">
        <v>826</v>
      </c>
      <c r="BX834" s="141"/>
      <c r="BY834" s="191" t="s">
        <v>58</v>
      </c>
      <c r="BZ834" s="160" t="e">
        <f aca="true">INDIRECT( ADDRESS(CELL("строка",BG834)-BW834+BV834,68)) * CL834</f>
        <v>#VALUE!</v>
      </c>
      <c r="CA834" s="161" t="e">
        <f aca="true">INDIRECT( ADDRESS(CELL("строка",BG834)-BW834+BV834,59)) *CI834</f>
        <v>#VALUE!</v>
      </c>
      <c r="CB834" s="162" t="e">
        <f aca="true">INDIRECT( ADDRESS(CELL("строка",BG834)-BW834+BV834,69)) * CL834</f>
        <v>#VALUE!</v>
      </c>
      <c r="CC834" s="163" t="e">
        <f aca="true">INDIRECT( ADDRESS(CELL("строка",BG834)-BW834+BV834,61)) *CI834</f>
        <v>#VALUE!</v>
      </c>
      <c r="CD834" s="164" t="e">
        <f aca="false">BZ834-CA834</f>
        <v>#VALUE!</v>
      </c>
      <c r="CE834" s="189" t="e">
        <f aca="false">CB834-CC834</f>
        <v>#VALUE!</v>
      </c>
      <c r="CI834" s="22" t="n">
        <f aca="false">$CI$6</f>
        <v>0.4</v>
      </c>
      <c r="CL834" s="23" t="n">
        <f aca="false">CL830</f>
        <v>0.25</v>
      </c>
    </row>
    <row r="835" customFormat="false" ht="13.25" hidden="false" customHeight="true" outlineLevel="0" collapsed="false">
      <c r="A835" s="151" t="s">
        <v>930</v>
      </c>
      <c r="B835" s="152" t="n">
        <v>7.8</v>
      </c>
      <c r="C835" s="152" t="n">
        <v>762.2</v>
      </c>
      <c r="D835" s="153" t="n">
        <v>86</v>
      </c>
      <c r="E835" s="154" t="s">
        <v>101</v>
      </c>
      <c r="F835" s="153" t="n">
        <v>9</v>
      </c>
      <c r="G835" s="115" t="n">
        <v>0.9</v>
      </c>
      <c r="H835" s="116" t="n">
        <f aca="false">RANDBETWEEN(80,100)/100</f>
        <v>0.82</v>
      </c>
      <c r="I835" s="117"/>
      <c r="J835" s="118"/>
      <c r="K835" s="119"/>
      <c r="L835" s="118"/>
      <c r="M835" s="179"/>
      <c r="Q835" s="151" t="s">
        <v>930</v>
      </c>
      <c r="R835" s="152" t="n">
        <v>2.4</v>
      </c>
      <c r="S835" s="152" t="n">
        <v>751.1</v>
      </c>
      <c r="T835" s="153" t="n">
        <v>85</v>
      </c>
      <c r="U835" s="154" t="s">
        <v>101</v>
      </c>
      <c r="V835" s="153" t="n">
        <v>1</v>
      </c>
      <c r="W835" s="115" t="n">
        <v>0.9</v>
      </c>
      <c r="X835" s="116" t="n">
        <f aca="false">RANDBETWEEN(80,100)/100</f>
        <v>0.87</v>
      </c>
      <c r="Y835" s="117"/>
      <c r="Z835" s="118"/>
      <c r="AA835" s="119"/>
      <c r="AB835" s="123"/>
      <c r="AC835" s="124"/>
      <c r="AG835" s="186"/>
      <c r="BO835" s="202"/>
      <c r="BT835" s="82" t="e">
        <f aca="false">IF(SUM(CD832:CD835) &gt; 0,0,(SUM(CD832:CD835))/(-$BM$10*1000))</f>
        <v>#VALUE!</v>
      </c>
      <c r="BU835" s="158" t="e">
        <f aca="false">IF(SUM(CE832:CE835) &gt; 0,0,(SUM(CE832:CE835))/(-$BM$10*1000))</f>
        <v>#VALUE!</v>
      </c>
      <c r="BV835" s="140" t="n">
        <f aca="false">QUOTIENT(BW835,$BW$5)</f>
        <v>206</v>
      </c>
      <c r="BW835" s="17" t="n">
        <v>827</v>
      </c>
      <c r="BX835" s="141"/>
      <c r="BY835" s="192" t="s">
        <v>75</v>
      </c>
      <c r="BZ835" s="172" t="e">
        <f aca="true">INDIRECT( ADDRESS(CELL("строка",BG835)-BW835+BV835,68)) * CL835</f>
        <v>#VALUE!</v>
      </c>
      <c r="CA835" s="173" t="e">
        <f aca="true">INDIRECT( ADDRESS(CELL("строка",BG835)-BW835+BV835,59)) * CI835</f>
        <v>#VALUE!</v>
      </c>
      <c r="CB835" s="174" t="e">
        <f aca="true">INDIRECT( ADDRESS(CELL("строка",BG835)-BW835+BV835,69)) * CL835</f>
        <v>#VALUE!</v>
      </c>
      <c r="CC835" s="175" t="e">
        <f aca="true">INDIRECT( ADDRESS(CELL("строка",BG835)-BW835+BV835,61)) *CI835</f>
        <v>#VALUE!</v>
      </c>
      <c r="CD835" s="176" t="e">
        <f aca="false">BZ835-CA835</f>
        <v>#VALUE!</v>
      </c>
      <c r="CE835" s="187" t="e">
        <f aca="false">CB835-CC835</f>
        <v>#VALUE!</v>
      </c>
      <c r="CI835" s="178" t="n">
        <f aca="false">$CI$7</f>
        <v>0.1</v>
      </c>
      <c r="CL835" s="23" t="n">
        <f aca="false">CL831</f>
        <v>0.25</v>
      </c>
    </row>
    <row r="836" customFormat="false" ht="13.25" hidden="false" customHeight="true" outlineLevel="0" collapsed="false">
      <c r="A836" s="151" t="s">
        <v>931</v>
      </c>
      <c r="B836" s="152" t="n">
        <v>8</v>
      </c>
      <c r="C836" s="152" t="n">
        <v>761.1</v>
      </c>
      <c r="D836" s="153" t="n">
        <v>66</v>
      </c>
      <c r="E836" s="154" t="s">
        <v>101</v>
      </c>
      <c r="F836" s="153" t="n">
        <v>10.5</v>
      </c>
      <c r="G836" s="115" t="n">
        <v>0.9</v>
      </c>
      <c r="H836" s="116" t="n">
        <f aca="false">RANDBETWEEN(80,100)/100</f>
        <v>0.9</v>
      </c>
      <c r="I836" s="117"/>
      <c r="J836" s="118"/>
      <c r="K836" s="119"/>
      <c r="L836" s="118"/>
      <c r="M836" s="179"/>
      <c r="Q836" s="151" t="s">
        <v>931</v>
      </c>
      <c r="R836" s="152" t="n">
        <v>2.4</v>
      </c>
      <c r="S836" s="152" t="n">
        <v>751.3</v>
      </c>
      <c r="T836" s="153" t="n">
        <v>79</v>
      </c>
      <c r="U836" s="154" t="s">
        <v>129</v>
      </c>
      <c r="V836" s="153" t="n">
        <v>1</v>
      </c>
      <c r="W836" s="115" t="n">
        <v>0.9</v>
      </c>
      <c r="X836" s="116" t="n">
        <f aca="false">RANDBETWEEN(80,100)/100</f>
        <v>0.85</v>
      </c>
      <c r="Y836" s="117"/>
      <c r="Z836" s="118"/>
      <c r="AA836" s="119"/>
      <c r="AB836" s="123"/>
      <c r="AC836" s="124"/>
      <c r="AG836" s="186"/>
      <c r="BO836" s="202"/>
      <c r="BT836" s="82" t="s">
        <v>79</v>
      </c>
      <c r="BU836" s="158"/>
      <c r="BV836" s="140" t="n">
        <f aca="false">QUOTIENT(BW836,$BW$5)</f>
        <v>207</v>
      </c>
      <c r="BW836" s="17" t="n">
        <v>828</v>
      </c>
      <c r="BX836" s="141" t="n">
        <f aca="false">DATE(2023,2,(1-QUOTIENT(BW836,$BW$5)))</f>
        <v>44751</v>
      </c>
      <c r="BY836" s="190" t="s">
        <v>80</v>
      </c>
      <c r="BZ836" s="143" t="e">
        <f aca="true">INDIRECT( ADDRESS(CELL("строка",BG836)-BW836+BV836,68)) * CL836</f>
        <v>#VALUE!</v>
      </c>
      <c r="CA836" s="144" t="e">
        <f aca="true">INDIRECT( ADDRESS(CELL("строка",BG836)-BW836+BV836,59)) *CI836</f>
        <v>#VALUE!</v>
      </c>
      <c r="CB836" s="145" t="e">
        <f aca="true">INDIRECT( ADDRESS(CELL("строка",BG836)-BW836+BV836,69)) * CL836</f>
        <v>#VALUE!</v>
      </c>
      <c r="CC836" s="146" t="e">
        <f aca="true">INDIRECT( ADDRESS(CELL("строка",BG836)-BW836+BV836,61)) *CI836</f>
        <v>#VALUE!</v>
      </c>
      <c r="CD836" s="147" t="e">
        <f aca="false">BZ836-CA836</f>
        <v>#VALUE!</v>
      </c>
      <c r="CE836" s="188" t="e">
        <f aca="false">CB836-CC836</f>
        <v>#VALUE!</v>
      </c>
      <c r="CI836" s="22" t="n">
        <f aca="false">$CI$4</f>
        <v>0.2</v>
      </c>
      <c r="CL836" s="23" t="n">
        <f aca="false">CL832</f>
        <v>0.25</v>
      </c>
    </row>
    <row r="837" customFormat="false" ht="13.25" hidden="false" customHeight="true" outlineLevel="0" collapsed="false">
      <c r="A837" s="151" t="s">
        <v>932</v>
      </c>
      <c r="B837" s="152" t="n">
        <v>7.4</v>
      </c>
      <c r="C837" s="152" t="n">
        <v>760.2</v>
      </c>
      <c r="D837" s="153" t="n">
        <v>66</v>
      </c>
      <c r="E837" s="154" t="s">
        <v>101</v>
      </c>
      <c r="F837" s="153" t="n">
        <v>9</v>
      </c>
      <c r="G837" s="115" t="n">
        <v>0.75</v>
      </c>
      <c r="H837" s="116" t="n">
        <f aca="false">RANDBETWEEN(80,100)/100</f>
        <v>0.81</v>
      </c>
      <c r="I837" s="117"/>
      <c r="J837" s="118"/>
      <c r="K837" s="119"/>
      <c r="L837" s="118"/>
      <c r="M837" s="179"/>
      <c r="Q837" s="151" t="s">
        <v>932</v>
      </c>
      <c r="R837" s="152" t="n">
        <v>2.2</v>
      </c>
      <c r="S837" s="152" t="n">
        <v>751.3</v>
      </c>
      <c r="T837" s="153" t="n">
        <v>73</v>
      </c>
      <c r="U837" s="154" t="s">
        <v>93</v>
      </c>
      <c r="V837" s="153" t="n">
        <v>2</v>
      </c>
      <c r="W837" s="115" t="n">
        <v>0.9</v>
      </c>
      <c r="X837" s="116" t="n">
        <f aca="false">RANDBETWEEN(80,100)/100</f>
        <v>1</v>
      </c>
      <c r="Y837" s="117"/>
      <c r="Z837" s="118"/>
      <c r="AA837" s="119"/>
      <c r="AB837" s="123"/>
      <c r="AC837" s="124"/>
      <c r="AG837" s="186"/>
      <c r="BO837" s="202"/>
      <c r="BT837" s="82"/>
      <c r="BU837" s="158"/>
      <c r="BV837" s="140" t="n">
        <f aca="false">QUOTIENT(BW837,$BW$5)</f>
        <v>207</v>
      </c>
      <c r="BW837" s="17" t="n">
        <v>829</v>
      </c>
      <c r="BX837" s="141"/>
      <c r="BY837" s="191" t="s">
        <v>84</v>
      </c>
      <c r="BZ837" s="160" t="e">
        <f aca="true">INDIRECT( ADDRESS(CELL("строка",BG837)-BW837+BV837,68)) * CL837</f>
        <v>#VALUE!</v>
      </c>
      <c r="CA837" s="161" t="e">
        <f aca="true">INDIRECT( ADDRESS(CELL("строка",BG837)-BW837+BV837,59)) *CI837</f>
        <v>#VALUE!</v>
      </c>
      <c r="CB837" s="162" t="e">
        <f aca="true">INDIRECT( ADDRESS(CELL("строка",BG837)-BW837+BV837,69)) * CL837</f>
        <v>#VALUE!</v>
      </c>
      <c r="CC837" s="163" t="e">
        <f aca="true">INDIRECT( ADDRESS(CELL("строка",BG837)-BW837+BV837,61)) *CI837</f>
        <v>#VALUE!</v>
      </c>
      <c r="CD837" s="164" t="e">
        <f aca="false">BZ837-CA837</f>
        <v>#VALUE!</v>
      </c>
      <c r="CE837" s="189" t="e">
        <f aca="false">CB837-CC837</f>
        <v>#VALUE!</v>
      </c>
      <c r="CI837" s="22" t="n">
        <f aca="false">$CI$5</f>
        <v>0.3</v>
      </c>
      <c r="CL837" s="23" t="n">
        <f aca="false">CL833</f>
        <v>0.25</v>
      </c>
    </row>
    <row r="838" customFormat="false" ht="13.25" hidden="false" customHeight="true" outlineLevel="0" collapsed="false">
      <c r="A838" s="151" t="s">
        <v>933</v>
      </c>
      <c r="B838" s="152" t="n">
        <v>8.3</v>
      </c>
      <c r="C838" s="152" t="n">
        <v>758.8</v>
      </c>
      <c r="D838" s="153" t="n">
        <v>69</v>
      </c>
      <c r="E838" s="154" t="s">
        <v>129</v>
      </c>
      <c r="F838" s="153" t="n">
        <v>9</v>
      </c>
      <c r="G838" s="115" t="n">
        <v>0.15</v>
      </c>
      <c r="H838" s="116" t="n">
        <f aca="false">RANDBETWEEN(80,100)/100</f>
        <v>0.84</v>
      </c>
      <c r="I838" s="117" t="n">
        <v>0.448703703703704</v>
      </c>
      <c r="J838" s="118" t="n">
        <v>0.448703703703704</v>
      </c>
      <c r="K838" s="119" t="n">
        <f aca="false">(J838 * 24) * $B$3 * $F$3 * (1 - 0.7*AVERAGE(G838:G845)) * AVERAGE(H838:H845)</f>
        <v>6452.12593333333</v>
      </c>
      <c r="L838" s="118" t="n">
        <f aca="false">IF(AVERAGE(F838:F845)&gt; $J$3, $B$4*$F$4*AVERAGE(F838:F845)/$B$5*24*AVERAGE(H838:H845), $B$4*$F$4*AVERAGE(F838:F845)/$B$5*24*AVERAGE(H838:H845) * 0.2)</f>
        <v>34527</v>
      </c>
      <c r="M838" s="179" t="n">
        <f aca="false">K838+L838</f>
        <v>40979.1259333333</v>
      </c>
      <c r="Q838" s="151" t="s">
        <v>933</v>
      </c>
      <c r="R838" s="152" t="n">
        <v>2.7</v>
      </c>
      <c r="S838" s="152" t="n">
        <v>750.6</v>
      </c>
      <c r="T838" s="153" t="n">
        <v>73</v>
      </c>
      <c r="U838" s="154" t="s">
        <v>93</v>
      </c>
      <c r="V838" s="153" t="n">
        <v>2</v>
      </c>
      <c r="W838" s="115" t="n">
        <v>0.95</v>
      </c>
      <c r="X838" s="116" t="n">
        <f aca="false">RANDBETWEEN(80,100)/100</f>
        <v>0.86</v>
      </c>
      <c r="Y838" s="117" t="n">
        <v>0.422951388888889</v>
      </c>
      <c r="Z838" s="118" t="n">
        <v>0.422951388888889</v>
      </c>
      <c r="AA838" s="119" t="n">
        <f aca="false">(Z838 * 24) * $B$3 * $F$3 * (1 - 0.7 * AVERAGE(W838:W845)) * AVERAGE(X838:X845)</f>
        <v>3968.1130125</v>
      </c>
      <c r="AB838" s="123" t="n">
        <f aca="false">IF(AVERAGE(V838:V845)&gt; $J$3, $B$4*$F$4*AVERAGE(V838:V845)/$B$5*24*AVERAGE(X838:X845), $B$4*$F$4*AVERAGE(V838:V845)/$B$5*24*AVERAGE(X838:X845) * 0.2)</f>
        <v>2142</v>
      </c>
      <c r="AC838" s="124" t="n">
        <f aca="false">AA838+AB838</f>
        <v>6110.1130125</v>
      </c>
      <c r="AG838" s="186"/>
      <c r="BO838" s="202"/>
      <c r="BT838" s="82"/>
      <c r="BU838" s="158"/>
      <c r="BV838" s="140" t="n">
        <f aca="false">QUOTIENT(BW838,$BW$5)</f>
        <v>207</v>
      </c>
      <c r="BW838" s="17" t="n">
        <v>830</v>
      </c>
      <c r="BX838" s="141"/>
      <c r="BY838" s="191" t="s">
        <v>58</v>
      </c>
      <c r="BZ838" s="160" t="e">
        <f aca="true">INDIRECT( ADDRESS(CELL("строка",BG838)-BW838+BV838,68)) * CL838</f>
        <v>#VALUE!</v>
      </c>
      <c r="CA838" s="161" t="e">
        <f aca="true">INDIRECT( ADDRESS(CELL("строка",BG838)-BW838+BV838,59)) *CI838</f>
        <v>#VALUE!</v>
      </c>
      <c r="CB838" s="162" t="e">
        <f aca="true">INDIRECT( ADDRESS(CELL("строка",BG838)-BW838+BV838,69)) * CL838</f>
        <v>#VALUE!</v>
      </c>
      <c r="CC838" s="163" t="e">
        <f aca="true">INDIRECT( ADDRESS(CELL("строка",BG838)-BW838+BV838,61)) *CI838</f>
        <v>#VALUE!</v>
      </c>
      <c r="CD838" s="164" t="e">
        <f aca="false">BZ838-CA838</f>
        <v>#VALUE!</v>
      </c>
      <c r="CE838" s="189" t="e">
        <f aca="false">CB838-CC838</f>
        <v>#VALUE!</v>
      </c>
      <c r="CI838" s="22" t="n">
        <f aca="false">$CI$6</f>
        <v>0.4</v>
      </c>
      <c r="CL838" s="23" t="n">
        <f aca="false">CL834</f>
        <v>0.25</v>
      </c>
    </row>
    <row r="839" customFormat="false" ht="13.25" hidden="false" customHeight="true" outlineLevel="0" collapsed="false">
      <c r="A839" s="151" t="s">
        <v>934</v>
      </c>
      <c r="B839" s="152" t="n">
        <v>11.4</v>
      </c>
      <c r="C839" s="152" t="n">
        <v>757.1</v>
      </c>
      <c r="D839" s="153" t="n">
        <v>64</v>
      </c>
      <c r="E839" s="154" t="s">
        <v>129</v>
      </c>
      <c r="F839" s="153" t="n">
        <v>12</v>
      </c>
      <c r="G839" s="115" t="n">
        <v>0.9</v>
      </c>
      <c r="H839" s="116" t="n">
        <f aca="false">RANDBETWEEN(80,100)/100</f>
        <v>0.84</v>
      </c>
      <c r="I839" s="117"/>
      <c r="J839" s="118"/>
      <c r="K839" s="119"/>
      <c r="L839" s="118"/>
      <c r="M839" s="179"/>
      <c r="Q839" s="151" t="s">
        <v>934</v>
      </c>
      <c r="R839" s="152" t="n">
        <v>4.9</v>
      </c>
      <c r="S839" s="152" t="n">
        <v>749.7</v>
      </c>
      <c r="T839" s="153" t="n">
        <v>71</v>
      </c>
      <c r="U839" s="154" t="s">
        <v>93</v>
      </c>
      <c r="V839" s="153" t="n">
        <v>2</v>
      </c>
      <c r="W839" s="182" t="s">
        <v>110</v>
      </c>
      <c r="X839" s="116" t="n">
        <f aca="false">RANDBETWEEN(80,100)/100</f>
        <v>1</v>
      </c>
      <c r="Y839" s="117"/>
      <c r="Z839" s="118"/>
      <c r="AA839" s="119"/>
      <c r="AB839" s="123"/>
      <c r="AC839" s="124"/>
      <c r="AG839" s="186"/>
      <c r="BO839" s="202"/>
      <c r="BT839" s="82" t="e">
        <f aca="false">IF(SUM(CD836:CD839) &gt; 0,0,(SUM(CD836:CD839))/(-$BM$10*1000))</f>
        <v>#VALUE!</v>
      </c>
      <c r="BU839" s="158" t="e">
        <f aca="false">IF(SUM(CE836:CE839) &gt; 0,0,(SUM(CE836:CE839))/(-$BM$10*1000))</f>
        <v>#VALUE!</v>
      </c>
      <c r="BV839" s="140" t="n">
        <f aca="false">QUOTIENT(BW839,$BW$5)</f>
        <v>207</v>
      </c>
      <c r="BW839" s="17" t="n">
        <v>831</v>
      </c>
      <c r="BX839" s="141"/>
      <c r="BY839" s="192" t="s">
        <v>75</v>
      </c>
      <c r="BZ839" s="172" t="e">
        <f aca="true">INDIRECT( ADDRESS(CELL("строка",BG839)-BW839+BV839,68)) * CL839</f>
        <v>#VALUE!</v>
      </c>
      <c r="CA839" s="173" t="e">
        <f aca="true">INDIRECT( ADDRESS(CELL("строка",BG839)-BW839+BV839,59)) * CI839</f>
        <v>#VALUE!</v>
      </c>
      <c r="CB839" s="174" t="e">
        <f aca="true">INDIRECT( ADDRESS(CELL("строка",BG839)-BW839+BV839,69)) * CL839</f>
        <v>#VALUE!</v>
      </c>
      <c r="CC839" s="175" t="e">
        <f aca="true">INDIRECT( ADDRESS(CELL("строка",BG839)-BW839+BV839,61)) *CI839</f>
        <v>#VALUE!</v>
      </c>
      <c r="CD839" s="176" t="e">
        <f aca="false">BZ839-CA839</f>
        <v>#VALUE!</v>
      </c>
      <c r="CE839" s="187" t="e">
        <f aca="false">CB839-CC839</f>
        <v>#VALUE!</v>
      </c>
      <c r="CI839" s="178" t="n">
        <f aca="false">$CI$7</f>
        <v>0.1</v>
      </c>
      <c r="CL839" s="23" t="n">
        <f aca="false">CL835</f>
        <v>0.25</v>
      </c>
    </row>
    <row r="840" customFormat="false" ht="13.25" hidden="false" customHeight="true" outlineLevel="0" collapsed="false">
      <c r="A840" s="151" t="s">
        <v>935</v>
      </c>
      <c r="B840" s="152" t="n">
        <v>15.9</v>
      </c>
      <c r="C840" s="152" t="n">
        <v>755.4</v>
      </c>
      <c r="D840" s="153" t="n">
        <v>56</v>
      </c>
      <c r="E840" s="154" t="s">
        <v>93</v>
      </c>
      <c r="F840" s="153" t="n">
        <v>9</v>
      </c>
      <c r="G840" s="115" t="n">
        <v>0.95</v>
      </c>
      <c r="H840" s="116" t="n">
        <f aca="false">RANDBETWEEN(80,100)/100</f>
        <v>0.81</v>
      </c>
      <c r="I840" s="117"/>
      <c r="J840" s="118"/>
      <c r="K840" s="119"/>
      <c r="L840" s="118"/>
      <c r="M840" s="179"/>
      <c r="Q840" s="151" t="s">
        <v>935</v>
      </c>
      <c r="R840" s="152" t="n">
        <v>6</v>
      </c>
      <c r="S840" s="152" t="n">
        <v>748.9</v>
      </c>
      <c r="T840" s="153" t="n">
        <v>68</v>
      </c>
      <c r="U840" s="154" t="s">
        <v>93</v>
      </c>
      <c r="V840" s="153" t="n">
        <v>2</v>
      </c>
      <c r="W840" s="115" t="n">
        <v>0.9</v>
      </c>
      <c r="X840" s="116" t="n">
        <f aca="false">RANDBETWEEN(80,100)/100</f>
        <v>0.88</v>
      </c>
      <c r="Y840" s="117"/>
      <c r="Z840" s="118"/>
      <c r="AA840" s="119"/>
      <c r="AB840" s="123"/>
      <c r="AC840" s="124"/>
      <c r="AG840" s="186"/>
      <c r="BO840" s="202"/>
      <c r="BT840" s="82" t="s">
        <v>79</v>
      </c>
      <c r="BU840" s="158"/>
      <c r="BV840" s="140" t="n">
        <f aca="false">QUOTIENT(BW840,$BW$5)</f>
        <v>208</v>
      </c>
      <c r="BW840" s="17" t="n">
        <v>832</v>
      </c>
      <c r="BX840" s="141" t="n">
        <f aca="false">DATE(2023,2,(1-QUOTIENT(BW840,$BW$5)))</f>
        <v>44750</v>
      </c>
      <c r="BY840" s="190" t="s">
        <v>80</v>
      </c>
      <c r="BZ840" s="143" t="e">
        <f aca="true">INDIRECT( ADDRESS(CELL("строка",BG840)-BW840+BV840,68)) * CL840</f>
        <v>#VALUE!</v>
      </c>
      <c r="CA840" s="144" t="e">
        <f aca="true">INDIRECT( ADDRESS(CELL("строка",BG840)-BW840+BV840,59)) *CI840</f>
        <v>#VALUE!</v>
      </c>
      <c r="CB840" s="145" t="e">
        <f aca="true">INDIRECT( ADDRESS(CELL("строка",BG840)-BW840+BV840,69)) * CL840</f>
        <v>#VALUE!</v>
      </c>
      <c r="CC840" s="146" t="e">
        <f aca="true">INDIRECT( ADDRESS(CELL("строка",BG840)-BW840+BV840,61)) *CI840</f>
        <v>#VALUE!</v>
      </c>
      <c r="CD840" s="147" t="e">
        <f aca="false">BZ840-CA840</f>
        <v>#VALUE!</v>
      </c>
      <c r="CE840" s="188" t="e">
        <f aca="false">CB840-CC840</f>
        <v>#VALUE!</v>
      </c>
      <c r="CI840" s="22" t="n">
        <f aca="false">$CI$4</f>
        <v>0.2</v>
      </c>
      <c r="CL840" s="23" t="n">
        <f aca="false">CL836</f>
        <v>0.25</v>
      </c>
    </row>
    <row r="841" customFormat="false" ht="13.25" hidden="false" customHeight="true" outlineLevel="0" collapsed="false">
      <c r="A841" s="151" t="s">
        <v>936</v>
      </c>
      <c r="B841" s="152" t="n">
        <v>15.4</v>
      </c>
      <c r="C841" s="152" t="n">
        <v>755.4</v>
      </c>
      <c r="D841" s="153" t="n">
        <v>66</v>
      </c>
      <c r="E841" s="154" t="s">
        <v>129</v>
      </c>
      <c r="F841" s="153" t="n">
        <v>7.5</v>
      </c>
      <c r="G841" s="115" t="n">
        <v>0.95</v>
      </c>
      <c r="H841" s="116" t="n">
        <f aca="false">RANDBETWEEN(80,100)/100</f>
        <v>0.87</v>
      </c>
      <c r="I841" s="117"/>
      <c r="J841" s="118"/>
      <c r="K841" s="119"/>
      <c r="L841" s="118"/>
      <c r="M841" s="179"/>
      <c r="Q841" s="151" t="s">
        <v>936</v>
      </c>
      <c r="R841" s="152" t="n">
        <v>6</v>
      </c>
      <c r="S841" s="152" t="n">
        <v>748.6</v>
      </c>
      <c r="T841" s="153" t="n">
        <v>66</v>
      </c>
      <c r="U841" s="154" t="s">
        <v>93</v>
      </c>
      <c r="V841" s="153" t="n">
        <v>2</v>
      </c>
      <c r="W841" s="115" t="n">
        <v>0.9</v>
      </c>
      <c r="X841" s="116" t="n">
        <f aca="false">RANDBETWEEN(80,100)/100</f>
        <v>0.88</v>
      </c>
      <c r="Y841" s="117"/>
      <c r="Z841" s="118"/>
      <c r="AA841" s="119"/>
      <c r="AB841" s="123"/>
      <c r="AC841" s="124"/>
      <c r="AG841" s="186"/>
      <c r="BO841" s="202"/>
      <c r="BT841" s="82"/>
      <c r="BU841" s="158"/>
      <c r="BV841" s="140" t="n">
        <f aca="false">QUOTIENT(BW841,$BW$5)</f>
        <v>208</v>
      </c>
      <c r="BW841" s="17" t="n">
        <v>833</v>
      </c>
      <c r="BX841" s="141"/>
      <c r="BY841" s="191" t="s">
        <v>84</v>
      </c>
      <c r="BZ841" s="160" t="e">
        <f aca="true">INDIRECT( ADDRESS(CELL("строка",BG841)-BW841+BV841,68)) * CL841</f>
        <v>#VALUE!</v>
      </c>
      <c r="CA841" s="161" t="e">
        <f aca="true">INDIRECT( ADDRESS(CELL("строка",BG841)-BW841+BV841,59)) *CI841</f>
        <v>#VALUE!</v>
      </c>
      <c r="CB841" s="162" t="e">
        <f aca="true">INDIRECT( ADDRESS(CELL("строка",BG841)-BW841+BV841,69)) * CL841</f>
        <v>#VALUE!</v>
      </c>
      <c r="CC841" s="163" t="e">
        <f aca="true">INDIRECT( ADDRESS(CELL("строка",BG841)-BW841+BV841,61)) *CI841</f>
        <v>#VALUE!</v>
      </c>
      <c r="CD841" s="164" t="e">
        <f aca="false">BZ841-CA841</f>
        <v>#VALUE!</v>
      </c>
      <c r="CE841" s="189" t="e">
        <f aca="false">CB841-CC841</f>
        <v>#VALUE!</v>
      </c>
      <c r="CI841" s="22" t="n">
        <f aca="false">$CI$5</f>
        <v>0.3</v>
      </c>
      <c r="CL841" s="23" t="n">
        <f aca="false">CL837</f>
        <v>0.25</v>
      </c>
    </row>
    <row r="842" customFormat="false" ht="13.25" hidden="false" customHeight="true" outlineLevel="0" collapsed="false">
      <c r="A842" s="151" t="s">
        <v>937</v>
      </c>
      <c r="B842" s="152" t="n">
        <v>14.5</v>
      </c>
      <c r="C842" s="152" t="n">
        <v>754.9</v>
      </c>
      <c r="D842" s="153" t="n">
        <v>79</v>
      </c>
      <c r="E842" s="154" t="s">
        <v>101</v>
      </c>
      <c r="F842" s="153" t="n">
        <v>4.5</v>
      </c>
      <c r="G842" s="115" t="n">
        <v>0.75</v>
      </c>
      <c r="H842" s="116" t="n">
        <f aca="false">RANDBETWEEN(80,100)/100</f>
        <v>0.92</v>
      </c>
      <c r="I842" s="117"/>
      <c r="J842" s="118"/>
      <c r="K842" s="119"/>
      <c r="L842" s="118"/>
      <c r="M842" s="179"/>
      <c r="Q842" s="151" t="s">
        <v>937</v>
      </c>
      <c r="R842" s="152" t="n">
        <v>5.5</v>
      </c>
      <c r="S842" s="152" t="n">
        <v>747.8</v>
      </c>
      <c r="T842" s="153" t="n">
        <v>76</v>
      </c>
      <c r="U842" s="154" t="s">
        <v>83</v>
      </c>
      <c r="V842" s="153" t="n">
        <v>2</v>
      </c>
      <c r="W842" s="115" t="n">
        <v>0.9</v>
      </c>
      <c r="X842" s="116" t="n">
        <f aca="false">RANDBETWEEN(80,100)/100</f>
        <v>0.88</v>
      </c>
      <c r="Y842" s="117"/>
      <c r="Z842" s="118"/>
      <c r="AA842" s="119"/>
      <c r="AB842" s="123"/>
      <c r="AC842" s="124"/>
      <c r="AG842" s="186"/>
      <c r="BO842" s="202"/>
      <c r="BT842" s="82"/>
      <c r="BU842" s="158"/>
      <c r="BV842" s="140" t="n">
        <f aca="false">QUOTIENT(BW842,$BW$5)</f>
        <v>208</v>
      </c>
      <c r="BW842" s="17" t="n">
        <v>834</v>
      </c>
      <c r="BX842" s="141"/>
      <c r="BY842" s="191" t="s">
        <v>58</v>
      </c>
      <c r="BZ842" s="160" t="e">
        <f aca="true">INDIRECT( ADDRESS(CELL("строка",BG842)-BW842+BV842,68)) * CL842</f>
        <v>#VALUE!</v>
      </c>
      <c r="CA842" s="161" t="e">
        <f aca="true">INDIRECT( ADDRESS(CELL("строка",BG842)-BW842+BV842,59)) *CI842</f>
        <v>#VALUE!</v>
      </c>
      <c r="CB842" s="162" t="e">
        <f aca="true">INDIRECT( ADDRESS(CELL("строка",BG842)-BW842+BV842,69)) * CL842</f>
        <v>#VALUE!</v>
      </c>
      <c r="CC842" s="163" t="e">
        <f aca="true">INDIRECT( ADDRESS(CELL("строка",BG842)-BW842+BV842,61)) *CI842</f>
        <v>#VALUE!</v>
      </c>
      <c r="CD842" s="164" t="e">
        <f aca="false">BZ842-CA842</f>
        <v>#VALUE!</v>
      </c>
      <c r="CE842" s="189" t="e">
        <f aca="false">CB842-CC842</f>
        <v>#VALUE!</v>
      </c>
      <c r="CI842" s="22" t="n">
        <f aca="false">$CI$6</f>
        <v>0.4</v>
      </c>
      <c r="CL842" s="23" t="n">
        <f aca="false">CL838</f>
        <v>0.25</v>
      </c>
    </row>
    <row r="843" customFormat="false" ht="13.25" hidden="false" customHeight="true" outlineLevel="0" collapsed="false">
      <c r="A843" s="151" t="s">
        <v>938</v>
      </c>
      <c r="B843" s="152" t="n">
        <v>13.5</v>
      </c>
      <c r="C843" s="152" t="n">
        <v>754.7</v>
      </c>
      <c r="D843" s="153" t="n">
        <v>89</v>
      </c>
      <c r="E843" s="154" t="s">
        <v>129</v>
      </c>
      <c r="F843" s="153" t="n">
        <v>4.5</v>
      </c>
      <c r="G843" s="182" t="s">
        <v>110</v>
      </c>
      <c r="H843" s="116" t="n">
        <f aca="false">RANDBETWEEN(80,100)/100</f>
        <v>0.84</v>
      </c>
      <c r="I843" s="117"/>
      <c r="J843" s="118"/>
      <c r="K843" s="119"/>
      <c r="L843" s="118"/>
      <c r="M843" s="179"/>
      <c r="Q843" s="151" t="s">
        <v>938</v>
      </c>
      <c r="R843" s="152" t="n">
        <v>5.7</v>
      </c>
      <c r="S843" s="152" t="n">
        <v>746.2</v>
      </c>
      <c r="T843" s="153" t="n">
        <v>87</v>
      </c>
      <c r="U843" s="154" t="s">
        <v>77</v>
      </c>
      <c r="V843" s="153" t="n">
        <v>2</v>
      </c>
      <c r="W843" s="115" t="n">
        <v>0.9</v>
      </c>
      <c r="X843" s="116" t="n">
        <f aca="false">RANDBETWEEN(80,100)/100</f>
        <v>0.9</v>
      </c>
      <c r="Y843" s="117"/>
      <c r="Z843" s="118"/>
      <c r="AA843" s="119"/>
      <c r="AB843" s="123"/>
      <c r="AC843" s="124"/>
      <c r="AG843" s="186"/>
      <c r="BO843" s="202"/>
      <c r="BT843" s="82" t="e">
        <f aca="false">IF(SUM(CD840:CD843) &gt; 0,0,(SUM(CD840:CD843))/(-$BM$10*1000))</f>
        <v>#VALUE!</v>
      </c>
      <c r="BU843" s="158" t="e">
        <f aca="false">IF(SUM(CE840:CE843) &gt; 0,0,(SUM(CE840:CE843))/(-$BM$10*1000))</f>
        <v>#VALUE!</v>
      </c>
      <c r="BV843" s="140" t="n">
        <f aca="false">QUOTIENT(BW843,$BW$5)</f>
        <v>208</v>
      </c>
      <c r="BW843" s="17" t="n">
        <v>835</v>
      </c>
      <c r="BX843" s="141"/>
      <c r="BY843" s="192" t="s">
        <v>75</v>
      </c>
      <c r="BZ843" s="172" t="e">
        <f aca="true">INDIRECT( ADDRESS(CELL("строка",BG843)-BW843+BV843,68)) * CL843</f>
        <v>#VALUE!</v>
      </c>
      <c r="CA843" s="173" t="e">
        <f aca="true">INDIRECT( ADDRESS(CELL("строка",BG843)-BW843+BV843,59)) * CI843</f>
        <v>#VALUE!</v>
      </c>
      <c r="CB843" s="174" t="e">
        <f aca="true">INDIRECT( ADDRESS(CELL("строка",BG843)-BW843+BV843,69)) * CL843</f>
        <v>#VALUE!</v>
      </c>
      <c r="CC843" s="175" t="e">
        <f aca="true">INDIRECT( ADDRESS(CELL("строка",BG843)-BW843+BV843,61)) *CI843</f>
        <v>#VALUE!</v>
      </c>
      <c r="CD843" s="176" t="e">
        <f aca="false">BZ843-CA843</f>
        <v>#VALUE!</v>
      </c>
      <c r="CE843" s="187" t="e">
        <f aca="false">CB843-CC843</f>
        <v>#VALUE!</v>
      </c>
      <c r="CI843" s="178" t="n">
        <f aca="false">$CI$7</f>
        <v>0.1</v>
      </c>
      <c r="CL843" s="23" t="n">
        <f aca="false">CL839</f>
        <v>0.25</v>
      </c>
    </row>
    <row r="844" customFormat="false" ht="13.25" hidden="false" customHeight="true" outlineLevel="0" collapsed="false">
      <c r="A844" s="151" t="s">
        <v>939</v>
      </c>
      <c r="B844" s="152" t="n">
        <v>12.5</v>
      </c>
      <c r="C844" s="152" t="n">
        <v>754.9</v>
      </c>
      <c r="D844" s="153" t="n">
        <v>100</v>
      </c>
      <c r="E844" s="154" t="s">
        <v>93</v>
      </c>
      <c r="F844" s="153" t="n">
        <v>1.5</v>
      </c>
      <c r="G844" s="115" t="n">
        <v>0.25</v>
      </c>
      <c r="H844" s="116" t="n">
        <f aca="false">RANDBETWEEN(80,100)/100</f>
        <v>0.83</v>
      </c>
      <c r="I844" s="117"/>
      <c r="J844" s="118"/>
      <c r="K844" s="119"/>
      <c r="L844" s="118"/>
      <c r="M844" s="179"/>
      <c r="Q844" s="151" t="s">
        <v>939</v>
      </c>
      <c r="R844" s="152" t="n">
        <v>6.2</v>
      </c>
      <c r="S844" s="152" t="n">
        <v>744.8</v>
      </c>
      <c r="T844" s="153" t="n">
        <v>80</v>
      </c>
      <c r="U844" s="154" t="s">
        <v>77</v>
      </c>
      <c r="V844" s="153" t="n">
        <v>2</v>
      </c>
      <c r="W844" s="115" t="n">
        <v>0.9</v>
      </c>
      <c r="X844" s="116" t="n">
        <f aca="false">RANDBETWEEN(80,100)/100</f>
        <v>0.92</v>
      </c>
      <c r="Y844" s="117"/>
      <c r="Z844" s="118"/>
      <c r="AA844" s="119"/>
      <c r="AB844" s="123"/>
      <c r="AC844" s="124"/>
      <c r="AG844" s="186"/>
      <c r="BO844" s="202"/>
      <c r="BT844" s="82" t="s">
        <v>79</v>
      </c>
      <c r="BU844" s="158"/>
      <c r="BV844" s="140" t="n">
        <f aca="false">QUOTIENT(BW844,$BW$5)</f>
        <v>209</v>
      </c>
      <c r="BW844" s="17" t="n">
        <v>836</v>
      </c>
      <c r="BX844" s="141" t="n">
        <f aca="false">DATE(2023,2,(1-QUOTIENT(BW844,$BW$5)))</f>
        <v>44749</v>
      </c>
      <c r="BY844" s="190" t="s">
        <v>80</v>
      </c>
      <c r="BZ844" s="143" t="e">
        <f aca="true">INDIRECT( ADDRESS(CELL("строка",BG844)-BW844+BV844,68)) * CL844</f>
        <v>#VALUE!</v>
      </c>
      <c r="CA844" s="144" t="e">
        <f aca="true">INDIRECT( ADDRESS(CELL("строка",BG844)-BW844+BV844,59)) *CI844</f>
        <v>#VALUE!</v>
      </c>
      <c r="CB844" s="145" t="e">
        <f aca="true">INDIRECT( ADDRESS(CELL("строка",BG844)-BW844+BV844,69)) * CL844</f>
        <v>#VALUE!</v>
      </c>
      <c r="CC844" s="146" t="e">
        <f aca="true">INDIRECT( ADDRESS(CELL("строка",BG844)-BW844+BV844,61)) *CI844</f>
        <v>#VALUE!</v>
      </c>
      <c r="CD844" s="147" t="e">
        <f aca="false">BZ844-CA844</f>
        <v>#VALUE!</v>
      </c>
      <c r="CE844" s="188" t="e">
        <f aca="false">CB844-CC844</f>
        <v>#VALUE!</v>
      </c>
      <c r="CI844" s="22" t="n">
        <f aca="false">$CI$4</f>
        <v>0.2</v>
      </c>
      <c r="CL844" s="23" t="n">
        <f aca="false">CL840</f>
        <v>0.25</v>
      </c>
    </row>
    <row r="845" customFormat="false" ht="13.25" hidden="false" customHeight="true" outlineLevel="0" collapsed="false">
      <c r="A845" s="151" t="s">
        <v>940</v>
      </c>
      <c r="B845" s="152" t="n">
        <v>13.1</v>
      </c>
      <c r="C845" s="152" t="n">
        <v>755.6</v>
      </c>
      <c r="D845" s="153" t="n">
        <v>100</v>
      </c>
      <c r="E845" s="154" t="s">
        <v>129</v>
      </c>
      <c r="F845" s="153" t="n">
        <v>3</v>
      </c>
      <c r="G845" s="115" t="n">
        <v>0.15</v>
      </c>
      <c r="H845" s="116" t="n">
        <f aca="false">RANDBETWEEN(80,100)/100</f>
        <v>0.82</v>
      </c>
      <c r="I845" s="117"/>
      <c r="J845" s="118"/>
      <c r="K845" s="119"/>
      <c r="L845" s="118"/>
      <c r="M845" s="179"/>
      <c r="Q845" s="151" t="s">
        <v>940</v>
      </c>
      <c r="R845" s="152" t="n">
        <v>6.7</v>
      </c>
      <c r="S845" s="152" t="n">
        <v>743.8</v>
      </c>
      <c r="T845" s="153" t="n">
        <v>75</v>
      </c>
      <c r="U845" s="154" t="s">
        <v>83</v>
      </c>
      <c r="V845" s="153" t="n">
        <v>1</v>
      </c>
      <c r="W845" s="115" t="n">
        <v>0.9</v>
      </c>
      <c r="X845" s="116" t="n">
        <f aca="false">RANDBETWEEN(80,100)/100</f>
        <v>0.82</v>
      </c>
      <c r="Y845" s="117"/>
      <c r="Z845" s="118"/>
      <c r="AA845" s="119"/>
      <c r="AB845" s="123"/>
      <c r="AC845" s="124"/>
      <c r="AG845" s="186"/>
      <c r="BO845" s="202"/>
      <c r="BT845" s="82"/>
      <c r="BU845" s="158"/>
      <c r="BV845" s="140" t="n">
        <f aca="false">QUOTIENT(BW845,$BW$5)</f>
        <v>209</v>
      </c>
      <c r="BW845" s="17" t="n">
        <v>837</v>
      </c>
      <c r="BX845" s="141"/>
      <c r="BY845" s="191" t="s">
        <v>84</v>
      </c>
      <c r="BZ845" s="160" t="e">
        <f aca="true">INDIRECT( ADDRESS(CELL("строка",BG845)-BW845+BV845,68)) * CL845</f>
        <v>#VALUE!</v>
      </c>
      <c r="CA845" s="161" t="e">
        <f aca="true">INDIRECT( ADDRESS(CELL("строка",BG845)-BW845+BV845,59)) *CI845</f>
        <v>#VALUE!</v>
      </c>
      <c r="CB845" s="162" t="e">
        <f aca="true">INDIRECT( ADDRESS(CELL("строка",BG845)-BW845+BV845,69)) * CL845</f>
        <v>#VALUE!</v>
      </c>
      <c r="CC845" s="163" t="e">
        <f aca="true">INDIRECT( ADDRESS(CELL("строка",BG845)-BW845+BV845,61)) *CI845</f>
        <v>#VALUE!</v>
      </c>
      <c r="CD845" s="164" t="e">
        <f aca="false">BZ845-CA845</f>
        <v>#VALUE!</v>
      </c>
      <c r="CE845" s="189" t="e">
        <f aca="false">CB845-CC845</f>
        <v>#VALUE!</v>
      </c>
      <c r="CI845" s="22" t="n">
        <f aca="false">$CI$5</f>
        <v>0.3</v>
      </c>
      <c r="CL845" s="23" t="n">
        <f aca="false">CL841</f>
        <v>0.25</v>
      </c>
    </row>
    <row r="846" customFormat="false" ht="13.25" hidden="false" customHeight="true" outlineLevel="0" collapsed="false">
      <c r="A846" s="151" t="s">
        <v>941</v>
      </c>
      <c r="B846" s="152" t="n">
        <v>14</v>
      </c>
      <c r="C846" s="152" t="n">
        <v>755.9</v>
      </c>
      <c r="D846" s="153" t="n">
        <v>94</v>
      </c>
      <c r="E846" s="154" t="s">
        <v>93</v>
      </c>
      <c r="F846" s="153" t="n">
        <v>3</v>
      </c>
      <c r="G846" s="115" t="n">
        <v>0.15</v>
      </c>
      <c r="H846" s="116" t="n">
        <f aca="false">RANDBETWEEN(80,100)/100</f>
        <v>0.96</v>
      </c>
      <c r="I846" s="117" t="n">
        <v>0.450798611111111</v>
      </c>
      <c r="J846" s="118" t="n">
        <v>0.450798611111111</v>
      </c>
      <c r="K846" s="119" t="n">
        <f aca="false">(J846 * 24) * $B$3 * $F$3 * (1 - 0.7*AVERAGE(G846:G853)) * AVERAGE(H846:H853)</f>
        <v>7162.5588125</v>
      </c>
      <c r="L846" s="118" t="n">
        <f aca="false">IF(AVERAGE(F846:F853)&gt; $J$3, $B$4*$F$4*AVERAGE(F846:F853)/$B$5*24*AVERAGE(H846:H853), $B$4*$F$4*AVERAGE(F846:F853)/$B$5*24*AVERAGE(H846:H853) * 0.2)</f>
        <v>2184</v>
      </c>
      <c r="M846" s="179" t="n">
        <f aca="false">K846+L846</f>
        <v>9346.5588125</v>
      </c>
      <c r="Q846" s="151" t="s">
        <v>941</v>
      </c>
      <c r="R846" s="152" t="n">
        <v>6.7</v>
      </c>
      <c r="S846" s="152" t="n">
        <v>743</v>
      </c>
      <c r="T846" s="153" t="n">
        <v>86</v>
      </c>
      <c r="U846" s="154" t="s">
        <v>83</v>
      </c>
      <c r="V846" s="153" t="n">
        <v>1</v>
      </c>
      <c r="W846" s="115" t="n">
        <v>0.9</v>
      </c>
      <c r="X846" s="116" t="n">
        <f aca="false">RANDBETWEEN(80,100)/100</f>
        <v>0.95</v>
      </c>
      <c r="Y846" s="117" t="n">
        <v>0.426064814814815</v>
      </c>
      <c r="Z846" s="118" t="n">
        <v>0.426064814814815</v>
      </c>
      <c r="AA846" s="119" t="n">
        <f aca="false">(Z846 * 24) * $B$3 * $F$3 * (1 - 0.7 * AVERAGE(W846:W853)) * AVERAGE(X846:X853)</f>
        <v>4023.70498333333</v>
      </c>
      <c r="AB846" s="123" t="n">
        <f aca="false">IF(AVERAGE(V846:V853)&gt; $J$3, $B$4*$F$4*AVERAGE(V846:V853)/$B$5*24*AVERAGE(X846:X853), $B$4*$F$4*AVERAGE(V846:V853)/$B$5*24*AVERAGE(X846:X853) * 0.2)</f>
        <v>850.8</v>
      </c>
      <c r="AC846" s="124" t="n">
        <f aca="false">AA846+AB846</f>
        <v>4874.50498333333</v>
      </c>
      <c r="AG846" s="186"/>
      <c r="BO846" s="202"/>
      <c r="BT846" s="82"/>
      <c r="BU846" s="158"/>
      <c r="BV846" s="140" t="n">
        <f aca="false">QUOTIENT(BW846,$BW$5)</f>
        <v>209</v>
      </c>
      <c r="BW846" s="17" t="n">
        <v>838</v>
      </c>
      <c r="BX846" s="141"/>
      <c r="BY846" s="191" t="s">
        <v>58</v>
      </c>
      <c r="BZ846" s="160" t="e">
        <f aca="true">INDIRECT( ADDRESS(CELL("строка",BG846)-BW846+BV846,68)) * CL846</f>
        <v>#VALUE!</v>
      </c>
      <c r="CA846" s="161" t="e">
        <f aca="true">INDIRECT( ADDRESS(CELL("строка",BG846)-BW846+BV846,59)) *CI846</f>
        <v>#VALUE!</v>
      </c>
      <c r="CB846" s="162" t="e">
        <f aca="true">INDIRECT( ADDRESS(CELL("строка",BG846)-BW846+BV846,69)) * CL846</f>
        <v>#VALUE!</v>
      </c>
      <c r="CC846" s="163" t="e">
        <f aca="true">INDIRECT( ADDRESS(CELL("строка",BG846)-BW846+BV846,61)) *CI846</f>
        <v>#VALUE!</v>
      </c>
      <c r="CD846" s="164" t="e">
        <f aca="false">BZ846-CA846</f>
        <v>#VALUE!</v>
      </c>
      <c r="CE846" s="189" t="e">
        <f aca="false">CB846-CC846</f>
        <v>#VALUE!</v>
      </c>
      <c r="CI846" s="22" t="n">
        <f aca="false">$CI$6</f>
        <v>0.4</v>
      </c>
      <c r="CL846" s="23" t="n">
        <f aca="false">CL842</f>
        <v>0.25</v>
      </c>
    </row>
    <row r="847" customFormat="false" ht="13.25" hidden="false" customHeight="true" outlineLevel="0" collapsed="false">
      <c r="A847" s="151" t="s">
        <v>942</v>
      </c>
      <c r="B847" s="152" t="n">
        <v>14.7</v>
      </c>
      <c r="C847" s="152" t="n">
        <v>755.9</v>
      </c>
      <c r="D847" s="153" t="n">
        <v>88</v>
      </c>
      <c r="E847" s="154" t="s">
        <v>101</v>
      </c>
      <c r="F847" s="153" t="n">
        <v>1.5</v>
      </c>
      <c r="G847" s="115" t="n">
        <v>0.25</v>
      </c>
      <c r="H847" s="116" t="n">
        <f aca="false">RANDBETWEEN(80,100)/100</f>
        <v>0.82</v>
      </c>
      <c r="I847" s="117"/>
      <c r="J847" s="118"/>
      <c r="K847" s="119"/>
      <c r="L847" s="118"/>
      <c r="M847" s="179"/>
      <c r="Q847" s="151" t="s">
        <v>942</v>
      </c>
      <c r="R847" s="152" t="n">
        <v>7.4</v>
      </c>
      <c r="S847" s="152" t="n">
        <v>742</v>
      </c>
      <c r="T847" s="153" t="n">
        <v>85</v>
      </c>
      <c r="U847" s="154" t="n">
        <v>0</v>
      </c>
      <c r="V847" s="153" t="n">
        <v>0</v>
      </c>
      <c r="W847" s="115" t="n">
        <v>0.9</v>
      </c>
      <c r="X847" s="116" t="n">
        <f aca="false">RANDBETWEEN(80,100)/100</f>
        <v>0.83</v>
      </c>
      <c r="Y847" s="117"/>
      <c r="Z847" s="118"/>
      <c r="AA847" s="119"/>
      <c r="AB847" s="123"/>
      <c r="AC847" s="124"/>
      <c r="AG847" s="186"/>
      <c r="BO847" s="202"/>
      <c r="BT847" s="82" t="e">
        <f aca="false">IF(SUM(CD844:CD847) &gt; 0,0,(SUM(CD844:CD847))/(-$BM$10*1000))</f>
        <v>#VALUE!</v>
      </c>
      <c r="BU847" s="158" t="e">
        <f aca="false">IF(SUM(CE844:CE847) &gt; 0,0,(SUM(CE844:CE847))/(-$BM$10*1000))</f>
        <v>#VALUE!</v>
      </c>
      <c r="BV847" s="140" t="n">
        <f aca="false">QUOTIENT(BW847,$BW$5)</f>
        <v>209</v>
      </c>
      <c r="BW847" s="17" t="n">
        <v>839</v>
      </c>
      <c r="BX847" s="141"/>
      <c r="BY847" s="192" t="s">
        <v>75</v>
      </c>
      <c r="BZ847" s="172" t="e">
        <f aca="true">INDIRECT( ADDRESS(CELL("строка",BG847)-BW847+BV847,68)) * CL847</f>
        <v>#VALUE!</v>
      </c>
      <c r="CA847" s="173" t="e">
        <f aca="true">INDIRECT( ADDRESS(CELL("строка",BG847)-BW847+BV847,59)) * CI847</f>
        <v>#VALUE!</v>
      </c>
      <c r="CB847" s="174" t="e">
        <f aca="true">INDIRECT( ADDRESS(CELL("строка",BG847)-BW847+BV847,69)) * CL847</f>
        <v>#VALUE!</v>
      </c>
      <c r="CC847" s="175" t="e">
        <f aca="true">INDIRECT( ADDRESS(CELL("строка",BG847)-BW847+BV847,61)) *CI847</f>
        <v>#VALUE!</v>
      </c>
      <c r="CD847" s="176" t="e">
        <f aca="false">BZ847-CA847</f>
        <v>#VALUE!</v>
      </c>
      <c r="CE847" s="187" t="e">
        <f aca="false">CB847-CC847</f>
        <v>#VALUE!</v>
      </c>
      <c r="CI847" s="178" t="n">
        <f aca="false">$CI$7</f>
        <v>0.1</v>
      </c>
      <c r="CL847" s="23" t="n">
        <f aca="false">CL843</f>
        <v>0.25</v>
      </c>
    </row>
    <row r="848" customFormat="false" ht="13.25" hidden="false" customHeight="true" outlineLevel="0" collapsed="false">
      <c r="A848" s="151" t="s">
        <v>943</v>
      </c>
      <c r="B848" s="152" t="n">
        <v>20</v>
      </c>
      <c r="C848" s="152" t="n">
        <v>757.1</v>
      </c>
      <c r="D848" s="153" t="n">
        <v>64</v>
      </c>
      <c r="E848" s="154" t="s">
        <v>78</v>
      </c>
      <c r="F848" s="153" t="n">
        <v>3</v>
      </c>
      <c r="G848" s="115" t="n">
        <v>0.05</v>
      </c>
      <c r="H848" s="116" t="n">
        <f aca="false">RANDBETWEEN(80,100)/100</f>
        <v>0.96</v>
      </c>
      <c r="I848" s="117"/>
      <c r="J848" s="118"/>
      <c r="K848" s="119"/>
      <c r="L848" s="118"/>
      <c r="M848" s="179"/>
      <c r="Q848" s="151" t="s">
        <v>943</v>
      </c>
      <c r="R848" s="152" t="n">
        <v>7</v>
      </c>
      <c r="S848" s="152" t="n">
        <v>741.5</v>
      </c>
      <c r="T848" s="153" t="n">
        <v>92</v>
      </c>
      <c r="U848" s="154" t="s">
        <v>77</v>
      </c>
      <c r="V848" s="153" t="n">
        <v>2</v>
      </c>
      <c r="W848" s="115" t="n">
        <v>0.9</v>
      </c>
      <c r="X848" s="116" t="n">
        <f aca="false">RANDBETWEEN(80,100)/100</f>
        <v>0.86</v>
      </c>
      <c r="Y848" s="117"/>
      <c r="Z848" s="118"/>
      <c r="AA848" s="119"/>
      <c r="AB848" s="123"/>
      <c r="AC848" s="124"/>
      <c r="AG848" s="186"/>
      <c r="BO848" s="202"/>
      <c r="BT848" s="82" t="s">
        <v>79</v>
      </c>
      <c r="BU848" s="158"/>
      <c r="BV848" s="140" t="n">
        <f aca="false">QUOTIENT(BW848,$BW$5)</f>
        <v>210</v>
      </c>
      <c r="BW848" s="17" t="n">
        <v>840</v>
      </c>
      <c r="BX848" s="141" t="n">
        <f aca="false">DATE(2023,2,(1-QUOTIENT(BW848,$BW$5)))</f>
        <v>44748</v>
      </c>
      <c r="BY848" s="190" t="s">
        <v>80</v>
      </c>
      <c r="BZ848" s="143" t="e">
        <f aca="true">INDIRECT( ADDRESS(CELL("строка",BG848)-BW848+BV848,68)) * CL848</f>
        <v>#VALUE!</v>
      </c>
      <c r="CA848" s="144" t="e">
        <f aca="true">INDIRECT( ADDRESS(CELL("строка",BG848)-BW848+BV848,59)) *CI848</f>
        <v>#VALUE!</v>
      </c>
      <c r="CB848" s="145" t="e">
        <f aca="true">INDIRECT( ADDRESS(CELL("строка",BG848)-BW848+BV848,69)) * CL848</f>
        <v>#VALUE!</v>
      </c>
      <c r="CC848" s="146" t="e">
        <f aca="true">INDIRECT( ADDRESS(CELL("строка",BG848)-BW848+BV848,61)) *CI848</f>
        <v>#VALUE!</v>
      </c>
      <c r="CD848" s="147" t="e">
        <f aca="false">BZ848-CA848</f>
        <v>#VALUE!</v>
      </c>
      <c r="CE848" s="188" t="e">
        <f aca="false">CB848-CC848</f>
        <v>#VALUE!</v>
      </c>
      <c r="CI848" s="22" t="n">
        <f aca="false">$CI$4</f>
        <v>0.2</v>
      </c>
      <c r="CL848" s="23" t="n">
        <f aca="false">CL844</f>
        <v>0.25</v>
      </c>
    </row>
    <row r="849" customFormat="false" ht="13.25" hidden="false" customHeight="true" outlineLevel="0" collapsed="false">
      <c r="A849" s="151" t="s">
        <v>944</v>
      </c>
      <c r="B849" s="152" t="n">
        <v>13.3</v>
      </c>
      <c r="C849" s="152" t="n">
        <v>759.2</v>
      </c>
      <c r="D849" s="153" t="n">
        <v>100</v>
      </c>
      <c r="E849" s="154" t="n">
        <v>0</v>
      </c>
      <c r="F849" s="153" t="n">
        <v>0</v>
      </c>
      <c r="G849" s="115" t="n">
        <v>0.05</v>
      </c>
      <c r="H849" s="116" t="n">
        <f aca="false">RANDBETWEEN(80,100)/100</f>
        <v>1</v>
      </c>
      <c r="I849" s="117"/>
      <c r="J849" s="118"/>
      <c r="K849" s="119"/>
      <c r="L849" s="118"/>
      <c r="M849" s="179"/>
      <c r="Q849" s="151" t="s">
        <v>944</v>
      </c>
      <c r="R849" s="152" t="n">
        <v>7.1</v>
      </c>
      <c r="S849" s="152" t="n">
        <v>741.4</v>
      </c>
      <c r="T849" s="153" t="n">
        <v>94</v>
      </c>
      <c r="U849" s="154" t="s">
        <v>83</v>
      </c>
      <c r="V849" s="153" t="n">
        <v>1</v>
      </c>
      <c r="W849" s="115" t="n">
        <v>0.9</v>
      </c>
      <c r="X849" s="116" t="n">
        <f aca="false">RANDBETWEEN(80,100)/100</f>
        <v>0.94</v>
      </c>
      <c r="Y849" s="117"/>
      <c r="Z849" s="118"/>
      <c r="AA849" s="119"/>
      <c r="AB849" s="123"/>
      <c r="AC849" s="124"/>
      <c r="AG849" s="186"/>
      <c r="BO849" s="202"/>
      <c r="BT849" s="82"/>
      <c r="BU849" s="158"/>
      <c r="BV849" s="140" t="n">
        <f aca="false">QUOTIENT(BW849,$BW$5)</f>
        <v>210</v>
      </c>
      <c r="BW849" s="17" t="n">
        <v>841</v>
      </c>
      <c r="BX849" s="141"/>
      <c r="BY849" s="191" t="s">
        <v>84</v>
      </c>
      <c r="BZ849" s="160" t="e">
        <f aca="true">INDIRECT( ADDRESS(CELL("строка",BG849)-BW849+BV849,68)) * CL849</f>
        <v>#VALUE!</v>
      </c>
      <c r="CA849" s="161" t="e">
        <f aca="true">INDIRECT( ADDRESS(CELL("строка",BG849)-BW849+BV849,59)) *CI849</f>
        <v>#VALUE!</v>
      </c>
      <c r="CB849" s="162" t="e">
        <f aca="true">INDIRECT( ADDRESS(CELL("строка",BG849)-BW849+BV849,69)) * CL849</f>
        <v>#VALUE!</v>
      </c>
      <c r="CC849" s="163" t="e">
        <f aca="true">INDIRECT( ADDRESS(CELL("строка",BG849)-BW849+BV849,61)) *CI849</f>
        <v>#VALUE!</v>
      </c>
      <c r="CD849" s="164" t="e">
        <f aca="false">BZ849-CA849</f>
        <v>#VALUE!</v>
      </c>
      <c r="CE849" s="189" t="e">
        <f aca="false">CB849-CC849</f>
        <v>#VALUE!</v>
      </c>
      <c r="CI849" s="22" t="n">
        <f aca="false">$CI$5</f>
        <v>0.3</v>
      </c>
      <c r="CL849" s="23" t="n">
        <f aca="false">CL845</f>
        <v>0.25</v>
      </c>
    </row>
    <row r="850" customFormat="false" ht="13.25" hidden="false" customHeight="true" outlineLevel="0" collapsed="false">
      <c r="A850" s="151" t="s">
        <v>945</v>
      </c>
      <c r="B850" s="152" t="n">
        <v>9.1</v>
      </c>
      <c r="C850" s="152" t="n">
        <v>761.1</v>
      </c>
      <c r="D850" s="153" t="n">
        <v>100</v>
      </c>
      <c r="E850" s="154" t="s">
        <v>78</v>
      </c>
      <c r="F850" s="153" t="n">
        <v>3</v>
      </c>
      <c r="G850" s="115" t="n">
        <v>1</v>
      </c>
      <c r="H850" s="116" t="n">
        <f aca="false">RANDBETWEEN(80,100)/100</f>
        <v>1</v>
      </c>
      <c r="I850" s="117"/>
      <c r="J850" s="118"/>
      <c r="K850" s="119"/>
      <c r="L850" s="118"/>
      <c r="M850" s="179"/>
      <c r="Q850" s="151" t="s">
        <v>945</v>
      </c>
      <c r="R850" s="152" t="n">
        <v>7.1</v>
      </c>
      <c r="S850" s="152" t="n">
        <v>741.9</v>
      </c>
      <c r="T850" s="153" t="n">
        <v>92</v>
      </c>
      <c r="U850" s="154" t="s">
        <v>83</v>
      </c>
      <c r="V850" s="153" t="n">
        <v>1</v>
      </c>
      <c r="W850" s="115" t="n">
        <v>0.9</v>
      </c>
      <c r="X850" s="116" t="n">
        <f aca="false">RANDBETWEEN(80,100)/100</f>
        <v>0.84</v>
      </c>
      <c r="Y850" s="117"/>
      <c r="Z850" s="118"/>
      <c r="AA850" s="119"/>
      <c r="AB850" s="123"/>
      <c r="AC850" s="124"/>
      <c r="AG850" s="186"/>
      <c r="BO850" s="202"/>
      <c r="BT850" s="82"/>
      <c r="BU850" s="158"/>
      <c r="BV850" s="140" t="n">
        <f aca="false">QUOTIENT(BW850,$BW$5)</f>
        <v>210</v>
      </c>
      <c r="BW850" s="17" t="n">
        <v>842</v>
      </c>
      <c r="BX850" s="141"/>
      <c r="BY850" s="191" t="s">
        <v>58</v>
      </c>
      <c r="BZ850" s="160" t="e">
        <f aca="true">INDIRECT( ADDRESS(CELL("строка",BG850)-BW850+BV850,68)) * CL850</f>
        <v>#VALUE!</v>
      </c>
      <c r="CA850" s="161" t="e">
        <f aca="true">INDIRECT( ADDRESS(CELL("строка",BG850)-BW850+BV850,59)) *CI850</f>
        <v>#VALUE!</v>
      </c>
      <c r="CB850" s="162" t="e">
        <f aca="true">INDIRECT( ADDRESS(CELL("строка",BG850)-BW850+BV850,69)) * CL850</f>
        <v>#VALUE!</v>
      </c>
      <c r="CC850" s="163" t="e">
        <f aca="true">INDIRECT( ADDRESS(CELL("строка",BG850)-BW850+BV850,61)) *CI850</f>
        <v>#VALUE!</v>
      </c>
      <c r="CD850" s="164" t="e">
        <f aca="false">BZ850-CA850</f>
        <v>#VALUE!</v>
      </c>
      <c r="CE850" s="189" t="e">
        <f aca="false">CB850-CC850</f>
        <v>#VALUE!</v>
      </c>
      <c r="CI850" s="22" t="n">
        <f aca="false">$CI$6</f>
        <v>0.4</v>
      </c>
      <c r="CL850" s="23" t="n">
        <f aca="false">CL846</f>
        <v>0.25</v>
      </c>
    </row>
    <row r="851" customFormat="false" ht="13.25" hidden="false" customHeight="true" outlineLevel="0" collapsed="false">
      <c r="A851" s="151" t="s">
        <v>946</v>
      </c>
      <c r="B851" s="152" t="n">
        <v>7.7</v>
      </c>
      <c r="C851" s="152" t="n">
        <v>762.2</v>
      </c>
      <c r="D851" s="153" t="n">
        <v>100</v>
      </c>
      <c r="E851" s="154" t="s">
        <v>107</v>
      </c>
      <c r="F851" s="153" t="n">
        <v>1.5</v>
      </c>
      <c r="G851" s="115" t="n">
        <v>1</v>
      </c>
      <c r="H851" s="116" t="n">
        <f aca="false">RANDBETWEEN(80,100)/100</f>
        <v>0.86</v>
      </c>
      <c r="I851" s="117"/>
      <c r="J851" s="118"/>
      <c r="K851" s="119"/>
      <c r="L851" s="118"/>
      <c r="M851" s="179"/>
      <c r="Q851" s="151" t="s">
        <v>946</v>
      </c>
      <c r="R851" s="152" t="n">
        <v>7.6</v>
      </c>
      <c r="S851" s="152" t="n">
        <v>742.8</v>
      </c>
      <c r="T851" s="153" t="n">
        <v>94</v>
      </c>
      <c r="U851" s="154" t="s">
        <v>83</v>
      </c>
      <c r="V851" s="153" t="n">
        <v>1</v>
      </c>
      <c r="W851" s="115" t="n">
        <v>0.9</v>
      </c>
      <c r="X851" s="116" t="n">
        <f aca="false">RANDBETWEEN(80,100)/100</f>
        <v>0.89</v>
      </c>
      <c r="Y851" s="117"/>
      <c r="Z851" s="118"/>
      <c r="AA851" s="119"/>
      <c r="AB851" s="123"/>
      <c r="AC851" s="124"/>
      <c r="AG851" s="186"/>
      <c r="BO851" s="202"/>
      <c r="BT851" s="82" t="e">
        <f aca="false">IF(SUM(CD848:CD851) &gt; 0,0,(SUM(CD848:CD851))/(-$BM$10*1000))</f>
        <v>#VALUE!</v>
      </c>
      <c r="BU851" s="158" t="e">
        <f aca="false">IF(SUM(CE848:CE851) &gt; 0,0,(SUM(CE848:CE851))/(-$BM$10*1000))</f>
        <v>#VALUE!</v>
      </c>
      <c r="BV851" s="140" t="n">
        <f aca="false">QUOTIENT(BW851,$BW$5)</f>
        <v>210</v>
      </c>
      <c r="BW851" s="17" t="n">
        <v>843</v>
      </c>
      <c r="BX851" s="141"/>
      <c r="BY851" s="192" t="s">
        <v>75</v>
      </c>
      <c r="BZ851" s="172" t="e">
        <f aca="true">INDIRECT( ADDRESS(CELL("строка",BG851)-BW851+BV851,68)) * CL851</f>
        <v>#VALUE!</v>
      </c>
      <c r="CA851" s="173" t="e">
        <f aca="true">INDIRECT( ADDRESS(CELL("строка",BG851)-BW851+BV851,59)) * CI851</f>
        <v>#VALUE!</v>
      </c>
      <c r="CB851" s="174" t="e">
        <f aca="true">INDIRECT( ADDRESS(CELL("строка",BG851)-BW851+BV851,69)) * CL851</f>
        <v>#VALUE!</v>
      </c>
      <c r="CC851" s="175" t="e">
        <f aca="true">INDIRECT( ADDRESS(CELL("строка",BG851)-BW851+BV851,61)) *CI851</f>
        <v>#VALUE!</v>
      </c>
      <c r="CD851" s="176" t="e">
        <f aca="false">BZ851-CA851</f>
        <v>#VALUE!</v>
      </c>
      <c r="CE851" s="187" t="e">
        <f aca="false">CB851-CC851</f>
        <v>#VALUE!</v>
      </c>
      <c r="CI851" s="178" t="n">
        <f aca="false">$CI$7</f>
        <v>0.1</v>
      </c>
      <c r="CL851" s="23" t="n">
        <f aca="false">CL847</f>
        <v>0.25</v>
      </c>
    </row>
    <row r="852" customFormat="false" ht="13.25" hidden="false" customHeight="true" outlineLevel="0" collapsed="false">
      <c r="A852" s="151" t="s">
        <v>947</v>
      </c>
      <c r="B852" s="152" t="n">
        <v>6.3</v>
      </c>
      <c r="C852" s="152" t="n">
        <v>763.8</v>
      </c>
      <c r="D852" s="153" t="n">
        <v>100</v>
      </c>
      <c r="E852" s="154" t="s">
        <v>83</v>
      </c>
      <c r="F852" s="153" t="n">
        <v>1.5</v>
      </c>
      <c r="G852" s="115" t="n">
        <v>1</v>
      </c>
      <c r="H852" s="116" t="n">
        <f aca="false">RANDBETWEEN(80,100)/100</f>
        <v>0.81</v>
      </c>
      <c r="I852" s="117"/>
      <c r="J852" s="118"/>
      <c r="K852" s="119"/>
      <c r="L852" s="118"/>
      <c r="M852" s="179"/>
      <c r="Q852" s="151" t="s">
        <v>947</v>
      </c>
      <c r="R852" s="152" t="n">
        <v>7.7</v>
      </c>
      <c r="S852" s="152" t="n">
        <v>744</v>
      </c>
      <c r="T852" s="153" t="n">
        <v>92</v>
      </c>
      <c r="U852" s="154" t="n">
        <v>0</v>
      </c>
      <c r="V852" s="153" t="n">
        <v>0</v>
      </c>
      <c r="W852" s="115" t="n">
        <v>0.9</v>
      </c>
      <c r="X852" s="116" t="n">
        <f aca="false">RANDBETWEEN(80,100)/100</f>
        <v>0.87</v>
      </c>
      <c r="Y852" s="117"/>
      <c r="Z852" s="118"/>
      <c r="AA852" s="119"/>
      <c r="AB852" s="123"/>
      <c r="AC852" s="124"/>
      <c r="AG852" s="186"/>
      <c r="BO852" s="202"/>
      <c r="BT852" s="82" t="s">
        <v>79</v>
      </c>
      <c r="BU852" s="158"/>
      <c r="BV852" s="140" t="n">
        <f aca="false">QUOTIENT(BW852,$BW$5)</f>
        <v>211</v>
      </c>
      <c r="BW852" s="17" t="n">
        <v>844</v>
      </c>
      <c r="BX852" s="141" t="n">
        <f aca="false">DATE(2023,2,(1-QUOTIENT(BW852,$BW$5)))</f>
        <v>44747</v>
      </c>
      <c r="BY852" s="190" t="s">
        <v>80</v>
      </c>
      <c r="BZ852" s="143" t="e">
        <f aca="true">INDIRECT( ADDRESS(CELL("строка",BG852)-BW852+BV852,68)) * CL852</f>
        <v>#VALUE!</v>
      </c>
      <c r="CA852" s="144" t="e">
        <f aca="true">INDIRECT( ADDRESS(CELL("строка",BG852)-BW852+BV852,59)) *CI852</f>
        <v>#VALUE!</v>
      </c>
      <c r="CB852" s="145" t="e">
        <f aca="true">INDIRECT( ADDRESS(CELL("строка",BG852)-BW852+BV852,69)) * CL852</f>
        <v>#VALUE!</v>
      </c>
      <c r="CC852" s="146" t="e">
        <f aca="true">INDIRECT( ADDRESS(CELL("строка",BG852)-BW852+BV852,61)) *CI852</f>
        <v>#VALUE!</v>
      </c>
      <c r="CD852" s="147" t="e">
        <f aca="false">BZ852-CA852</f>
        <v>#VALUE!</v>
      </c>
      <c r="CE852" s="188" t="e">
        <f aca="false">CB852-CC852</f>
        <v>#VALUE!</v>
      </c>
      <c r="CI852" s="22" t="n">
        <f aca="false">$CI$4</f>
        <v>0.2</v>
      </c>
      <c r="CL852" s="23" t="n">
        <f aca="false">CL848</f>
        <v>0.25</v>
      </c>
    </row>
    <row r="853" customFormat="false" ht="13.25" hidden="false" customHeight="true" outlineLevel="0" collapsed="false">
      <c r="A853" s="151" t="s">
        <v>948</v>
      </c>
      <c r="B853" s="152" t="n">
        <v>5.8</v>
      </c>
      <c r="C853" s="152" t="n">
        <v>765.4</v>
      </c>
      <c r="D853" s="153" t="n">
        <v>100</v>
      </c>
      <c r="E853" s="154" t="s">
        <v>83</v>
      </c>
      <c r="F853" s="153" t="n">
        <v>1.5</v>
      </c>
      <c r="G853" s="115" t="n">
        <v>1</v>
      </c>
      <c r="H853" s="116" t="n">
        <f aca="false">RANDBETWEEN(80,100)/100</f>
        <v>0.87</v>
      </c>
      <c r="I853" s="117"/>
      <c r="J853" s="118"/>
      <c r="K853" s="119"/>
      <c r="L853" s="118"/>
      <c r="M853" s="179"/>
      <c r="Q853" s="151" t="s">
        <v>948</v>
      </c>
      <c r="R853" s="152" t="n">
        <v>7.5</v>
      </c>
      <c r="S853" s="152" t="n">
        <v>745.3</v>
      </c>
      <c r="T853" s="153" t="n">
        <v>91</v>
      </c>
      <c r="U853" s="154" t="n">
        <v>0</v>
      </c>
      <c r="V853" s="153" t="n">
        <v>0</v>
      </c>
      <c r="W853" s="115" t="n">
        <v>0.9</v>
      </c>
      <c r="X853" s="116" t="n">
        <f aca="false">RANDBETWEEN(80,100)/100</f>
        <v>0.91</v>
      </c>
      <c r="Y853" s="117"/>
      <c r="Z853" s="118"/>
      <c r="AA853" s="119"/>
      <c r="AB853" s="123"/>
      <c r="AC853" s="124"/>
      <c r="AG853" s="186"/>
      <c r="BO853" s="202"/>
      <c r="BT853" s="82"/>
      <c r="BU853" s="158"/>
      <c r="BV853" s="140" t="n">
        <f aca="false">QUOTIENT(BW853,$BW$5)</f>
        <v>211</v>
      </c>
      <c r="BW853" s="17" t="n">
        <v>845</v>
      </c>
      <c r="BX853" s="141"/>
      <c r="BY853" s="191" t="s">
        <v>84</v>
      </c>
      <c r="BZ853" s="160" t="e">
        <f aca="true">INDIRECT( ADDRESS(CELL("строка",BG853)-BW853+BV853,68)) * CL853</f>
        <v>#VALUE!</v>
      </c>
      <c r="CA853" s="161" t="e">
        <f aca="true">INDIRECT( ADDRESS(CELL("строка",BG853)-BW853+BV853,59)) *CI853</f>
        <v>#VALUE!</v>
      </c>
      <c r="CB853" s="162" t="e">
        <f aca="true">INDIRECT( ADDRESS(CELL("строка",BG853)-BW853+BV853,69)) * CL853</f>
        <v>#VALUE!</v>
      </c>
      <c r="CC853" s="163" t="e">
        <f aca="true">INDIRECT( ADDRESS(CELL("строка",BG853)-BW853+BV853,61)) *CI853</f>
        <v>#VALUE!</v>
      </c>
      <c r="CD853" s="164" t="e">
        <f aca="false">BZ853-CA853</f>
        <v>#VALUE!</v>
      </c>
      <c r="CE853" s="189" t="e">
        <f aca="false">CB853-CC853</f>
        <v>#VALUE!</v>
      </c>
      <c r="CI853" s="22" t="n">
        <f aca="false">$CI$5</f>
        <v>0.3</v>
      </c>
      <c r="CL853" s="23" t="n">
        <f aca="false">CL849</f>
        <v>0.25</v>
      </c>
    </row>
    <row r="854" customFormat="false" ht="13.25" hidden="false" customHeight="true" outlineLevel="0" collapsed="false">
      <c r="A854" s="151" t="s">
        <v>949</v>
      </c>
      <c r="B854" s="152" t="n">
        <v>9</v>
      </c>
      <c r="C854" s="152" t="n">
        <v>766.9</v>
      </c>
      <c r="D854" s="153" t="n">
        <v>100</v>
      </c>
      <c r="E854" s="154" t="n">
        <v>0</v>
      </c>
      <c r="F854" s="153" t="n">
        <v>0</v>
      </c>
      <c r="G854" s="115" t="n">
        <v>0.15</v>
      </c>
      <c r="H854" s="116" t="n">
        <f aca="false">RANDBETWEEN(80,100)/100</f>
        <v>0.82</v>
      </c>
      <c r="I854" s="117" t="n">
        <v>0.452893518518519</v>
      </c>
      <c r="J854" s="118" t="n">
        <v>0.452893518518519</v>
      </c>
      <c r="K854" s="119" t="n">
        <f aca="false">(J854 * 24) * $B$3 * $F$3 * (1 - 0.7*AVERAGE(G854:G861)) * AVERAGE(H854:H861)</f>
        <v>8370.1515625</v>
      </c>
      <c r="L854" s="118" t="n">
        <f aca="false">IF(AVERAGE(F854:F861)&gt; $J$3, $B$4*$F$4*AVERAGE(F854:F861)/$B$5*24*AVERAGE(H854:H861), $B$4*$F$4*AVERAGE(F854:F861)/$B$5*24*AVERAGE(H854:H861) * 0.2)</f>
        <v>3996</v>
      </c>
      <c r="M854" s="179" t="n">
        <f aca="false">K854+L854</f>
        <v>12366.1515625</v>
      </c>
      <c r="Q854" s="151" t="s">
        <v>949</v>
      </c>
      <c r="R854" s="152" t="n">
        <v>9.5</v>
      </c>
      <c r="S854" s="152" t="n">
        <v>745.4</v>
      </c>
      <c r="T854" s="153" t="n">
        <v>81</v>
      </c>
      <c r="U854" s="154" t="s">
        <v>93</v>
      </c>
      <c r="V854" s="153" t="n">
        <v>2</v>
      </c>
      <c r="W854" s="115" t="n">
        <v>0.95</v>
      </c>
      <c r="X854" s="116" t="n">
        <f aca="false">RANDBETWEEN(80,100)/100</f>
        <v>0.85</v>
      </c>
      <c r="Y854" s="117" t="n">
        <v>0.429178240740741</v>
      </c>
      <c r="Z854" s="118" t="n">
        <v>0.429178240740741</v>
      </c>
      <c r="AA854" s="119" t="n">
        <f aca="false">(Z854 * 24) * $B$3 * $F$3 * (1 - 0.7 * AVERAGE(W854:W861)) * AVERAGE(X854:X861)</f>
        <v>4009.61488125</v>
      </c>
      <c r="AB854" s="123" t="n">
        <f aca="false">IF(AVERAGE(V854:V861)&gt; $J$3, $B$4*$F$4*AVERAGE(V854:V861)/$B$5*24*AVERAGE(X854:X861), $B$4*$F$4*AVERAGE(V854:V861)/$B$5*24*AVERAGE(X854:X861) * 0.2)</f>
        <v>1422</v>
      </c>
      <c r="AC854" s="124" t="n">
        <f aca="false">AA854+AB854</f>
        <v>5431.61488125</v>
      </c>
      <c r="AG854" s="186"/>
      <c r="BO854" s="202"/>
      <c r="BT854" s="82"/>
      <c r="BU854" s="158"/>
      <c r="BV854" s="140" t="n">
        <f aca="false">QUOTIENT(BW854,$BW$5)</f>
        <v>211</v>
      </c>
      <c r="BW854" s="17" t="n">
        <v>846</v>
      </c>
      <c r="BX854" s="141"/>
      <c r="BY854" s="191" t="s">
        <v>58</v>
      </c>
      <c r="BZ854" s="160" t="e">
        <f aca="true">INDIRECT( ADDRESS(CELL("строка",BG854)-BW854+BV854,68)) * CL854</f>
        <v>#VALUE!</v>
      </c>
      <c r="CA854" s="161" t="e">
        <f aca="true">INDIRECT( ADDRESS(CELL("строка",BG854)-BW854+BV854,59)) *CI854</f>
        <v>#VALUE!</v>
      </c>
      <c r="CB854" s="162" t="e">
        <f aca="true">INDIRECT( ADDRESS(CELL("строка",BG854)-BW854+BV854,69)) * CL854</f>
        <v>#VALUE!</v>
      </c>
      <c r="CC854" s="163" t="e">
        <f aca="true">INDIRECT( ADDRESS(CELL("строка",BG854)-BW854+BV854,61)) *CI854</f>
        <v>#VALUE!</v>
      </c>
      <c r="CD854" s="164" t="e">
        <f aca="false">BZ854-CA854</f>
        <v>#VALUE!</v>
      </c>
      <c r="CE854" s="189" t="e">
        <f aca="false">CB854-CC854</f>
        <v>#VALUE!</v>
      </c>
      <c r="CI854" s="22" t="n">
        <f aca="false">$CI$6</f>
        <v>0.4</v>
      </c>
      <c r="CL854" s="23" t="n">
        <f aca="false">CL850</f>
        <v>0.25</v>
      </c>
    </row>
    <row r="855" customFormat="false" ht="13.25" hidden="false" customHeight="true" outlineLevel="0" collapsed="false">
      <c r="A855" s="151" t="s">
        <v>950</v>
      </c>
      <c r="B855" s="152" t="n">
        <v>11.5</v>
      </c>
      <c r="C855" s="152" t="n">
        <v>767.9</v>
      </c>
      <c r="D855" s="153" t="n">
        <v>89</v>
      </c>
      <c r="E855" s="154" t="s">
        <v>78</v>
      </c>
      <c r="F855" s="153" t="n">
        <v>3</v>
      </c>
      <c r="G855" s="115" t="n">
        <v>0.25</v>
      </c>
      <c r="H855" s="116" t="n">
        <f aca="false">RANDBETWEEN(80,100)/100</f>
        <v>0.91</v>
      </c>
      <c r="I855" s="117"/>
      <c r="J855" s="118"/>
      <c r="K855" s="119"/>
      <c r="L855" s="118"/>
      <c r="M855" s="179"/>
      <c r="Q855" s="151" t="s">
        <v>950</v>
      </c>
      <c r="R855" s="152" t="n">
        <v>12.4</v>
      </c>
      <c r="S855" s="152" t="n">
        <v>743.7</v>
      </c>
      <c r="T855" s="153" t="n">
        <v>82</v>
      </c>
      <c r="U855" s="154" t="s">
        <v>93</v>
      </c>
      <c r="V855" s="153" t="n">
        <v>2</v>
      </c>
      <c r="W855" s="115" t="n">
        <v>0.9</v>
      </c>
      <c r="X855" s="116" t="n">
        <f aca="false">RANDBETWEEN(80,100)/100</f>
        <v>0.83</v>
      </c>
      <c r="Y855" s="117"/>
      <c r="Z855" s="118"/>
      <c r="AA855" s="119"/>
      <c r="AB855" s="123"/>
      <c r="AC855" s="124"/>
      <c r="AG855" s="186"/>
      <c r="BO855" s="202"/>
      <c r="BT855" s="82" t="e">
        <f aca="false">IF(SUM(CD852:CD855) &gt; 0,0,(SUM(CD852:CD855))/(-$BM$10*1000))</f>
        <v>#VALUE!</v>
      </c>
      <c r="BU855" s="158" t="e">
        <f aca="false">IF(SUM(CE852:CE855) &gt; 0,0,(SUM(CE852:CE855))/(-$BM$10*1000))</f>
        <v>#VALUE!</v>
      </c>
      <c r="BV855" s="140" t="n">
        <f aca="false">QUOTIENT(BW855,$BW$5)</f>
        <v>211</v>
      </c>
      <c r="BW855" s="17" t="n">
        <v>847</v>
      </c>
      <c r="BX855" s="141"/>
      <c r="BY855" s="192" t="s">
        <v>75</v>
      </c>
      <c r="BZ855" s="172" t="e">
        <f aca="true">INDIRECT( ADDRESS(CELL("строка",BG855)-BW855+BV855,68)) * CL855</f>
        <v>#VALUE!</v>
      </c>
      <c r="CA855" s="173" t="e">
        <f aca="true">INDIRECT( ADDRESS(CELL("строка",BG855)-BW855+BV855,59)) * CI855</f>
        <v>#VALUE!</v>
      </c>
      <c r="CB855" s="174" t="e">
        <f aca="true">INDIRECT( ADDRESS(CELL("строка",BG855)-BW855+BV855,69)) * CL855</f>
        <v>#VALUE!</v>
      </c>
      <c r="CC855" s="175" t="e">
        <f aca="true">INDIRECT( ADDRESS(CELL("строка",BG855)-BW855+BV855,61)) *CI855</f>
        <v>#VALUE!</v>
      </c>
      <c r="CD855" s="176" t="e">
        <f aca="false">BZ855-CA855</f>
        <v>#VALUE!</v>
      </c>
      <c r="CE855" s="187" t="e">
        <f aca="false">CB855-CC855</f>
        <v>#VALUE!</v>
      </c>
      <c r="CI855" s="178" t="n">
        <f aca="false">$CI$7</f>
        <v>0.1</v>
      </c>
      <c r="CL855" s="23" t="n">
        <f aca="false">CL851</f>
        <v>0.25</v>
      </c>
    </row>
    <row r="856" customFormat="false" ht="13.25" hidden="false" customHeight="true" outlineLevel="0" collapsed="false">
      <c r="A856" s="151" t="s">
        <v>951</v>
      </c>
      <c r="B856" s="152" t="n">
        <v>15.5</v>
      </c>
      <c r="C856" s="152" t="n">
        <v>768.7</v>
      </c>
      <c r="D856" s="153" t="n">
        <v>73</v>
      </c>
      <c r="E856" s="154" t="s">
        <v>78</v>
      </c>
      <c r="F856" s="153" t="n">
        <v>6</v>
      </c>
      <c r="G856" s="115" t="n">
        <v>0.25</v>
      </c>
      <c r="H856" s="116" t="n">
        <f aca="false">RANDBETWEEN(80,100)/100</f>
        <v>0.99</v>
      </c>
      <c r="I856" s="117"/>
      <c r="J856" s="118"/>
      <c r="K856" s="119"/>
      <c r="L856" s="118"/>
      <c r="M856" s="179"/>
      <c r="Q856" s="151" t="s">
        <v>951</v>
      </c>
      <c r="R856" s="152" t="n">
        <v>10.9</v>
      </c>
      <c r="S856" s="152" t="n">
        <v>743</v>
      </c>
      <c r="T856" s="153" t="n">
        <v>97</v>
      </c>
      <c r="U856" s="154" t="s">
        <v>129</v>
      </c>
      <c r="V856" s="153" t="n">
        <v>1</v>
      </c>
      <c r="W856" s="115" t="n">
        <v>0.9</v>
      </c>
      <c r="X856" s="116" t="n">
        <f aca="false">RANDBETWEEN(80,100)/100</f>
        <v>0.94</v>
      </c>
      <c r="Y856" s="117"/>
      <c r="Z856" s="118"/>
      <c r="AA856" s="119"/>
      <c r="AB856" s="123"/>
      <c r="AC856" s="124"/>
      <c r="AG856" s="186"/>
      <c r="BO856" s="202"/>
      <c r="BT856" s="82" t="s">
        <v>79</v>
      </c>
      <c r="BU856" s="158"/>
      <c r="BV856" s="140" t="n">
        <f aca="false">QUOTIENT(BW856,$BW$5)</f>
        <v>212</v>
      </c>
      <c r="BW856" s="17" t="n">
        <v>848</v>
      </c>
      <c r="BX856" s="141" t="n">
        <f aca="false">DATE(2023,2,(1-QUOTIENT(BW856,$BW$5)))</f>
        <v>44746</v>
      </c>
      <c r="BY856" s="190" t="s">
        <v>80</v>
      </c>
      <c r="BZ856" s="143" t="e">
        <f aca="true">INDIRECT( ADDRESS(CELL("строка",BG856)-BW856+BV856,68)) * CL856</f>
        <v>#VALUE!</v>
      </c>
      <c r="CA856" s="144" t="e">
        <f aca="true">INDIRECT( ADDRESS(CELL("строка",BG856)-BW856+BV856,59)) *CI856</f>
        <v>#VALUE!</v>
      </c>
      <c r="CB856" s="145" t="e">
        <f aca="true">INDIRECT( ADDRESS(CELL("строка",BG856)-BW856+BV856,69)) * CL856</f>
        <v>#VALUE!</v>
      </c>
      <c r="CC856" s="146" t="e">
        <f aca="true">INDIRECT( ADDRESS(CELL("строка",BG856)-BW856+BV856,61)) *CI856</f>
        <v>#VALUE!</v>
      </c>
      <c r="CD856" s="147" t="e">
        <f aca="false">BZ856-CA856</f>
        <v>#VALUE!</v>
      </c>
      <c r="CE856" s="188" t="e">
        <f aca="false">CB856-CC856</f>
        <v>#VALUE!</v>
      </c>
      <c r="CI856" s="22" t="n">
        <f aca="false">$CI$4</f>
        <v>0.2</v>
      </c>
      <c r="CL856" s="23" t="n">
        <f aca="false">CL852</f>
        <v>0.25</v>
      </c>
    </row>
    <row r="857" customFormat="false" ht="13.25" hidden="false" customHeight="true" outlineLevel="0" collapsed="false">
      <c r="A857" s="151" t="s">
        <v>952</v>
      </c>
      <c r="B857" s="152" t="n">
        <v>13.4</v>
      </c>
      <c r="C857" s="152" t="n">
        <v>770.2</v>
      </c>
      <c r="D857" s="153" t="n">
        <v>80</v>
      </c>
      <c r="E857" s="154" t="s">
        <v>107</v>
      </c>
      <c r="F857" s="153" t="n">
        <v>6</v>
      </c>
      <c r="G857" s="115" t="n">
        <v>0.75</v>
      </c>
      <c r="H857" s="116" t="n">
        <f aca="false">RANDBETWEEN(80,100)/100</f>
        <v>0.9</v>
      </c>
      <c r="I857" s="117"/>
      <c r="J857" s="118"/>
      <c r="K857" s="119"/>
      <c r="L857" s="118"/>
      <c r="M857" s="179"/>
      <c r="Q857" s="151" t="s">
        <v>952</v>
      </c>
      <c r="R857" s="152" t="n">
        <v>7.7</v>
      </c>
      <c r="S857" s="152" t="n">
        <v>744.7</v>
      </c>
      <c r="T857" s="153" t="n">
        <v>95</v>
      </c>
      <c r="U857" s="154" t="s">
        <v>91</v>
      </c>
      <c r="V857" s="153" t="n">
        <v>1</v>
      </c>
      <c r="W857" s="115" t="n">
        <v>0.9</v>
      </c>
      <c r="X857" s="116" t="n">
        <f aca="false">RANDBETWEEN(80,100)/100</f>
        <v>0.98</v>
      </c>
      <c r="Y857" s="117"/>
      <c r="Z857" s="118"/>
      <c r="AA857" s="119"/>
      <c r="AB857" s="123"/>
      <c r="AC857" s="124"/>
      <c r="AG857" s="186"/>
      <c r="BO857" s="202"/>
      <c r="BT857" s="82"/>
      <c r="BU857" s="158"/>
      <c r="BV857" s="140" t="n">
        <f aca="false">QUOTIENT(BW857,$BW$5)</f>
        <v>212</v>
      </c>
      <c r="BW857" s="17" t="n">
        <v>849</v>
      </c>
      <c r="BX857" s="141"/>
      <c r="BY857" s="191" t="s">
        <v>84</v>
      </c>
      <c r="BZ857" s="160" t="e">
        <f aca="true">INDIRECT( ADDRESS(CELL("строка",BG857)-BW857+BV857,68)) * CL857</f>
        <v>#VALUE!</v>
      </c>
      <c r="CA857" s="161" t="e">
        <f aca="true">INDIRECT( ADDRESS(CELL("строка",BG857)-BW857+BV857,59)) *CI857</f>
        <v>#VALUE!</v>
      </c>
      <c r="CB857" s="162" t="e">
        <f aca="true">INDIRECT( ADDRESS(CELL("строка",BG857)-BW857+BV857,69)) * CL857</f>
        <v>#VALUE!</v>
      </c>
      <c r="CC857" s="163" t="e">
        <f aca="true">INDIRECT( ADDRESS(CELL("строка",BG857)-BW857+BV857,61)) *CI857</f>
        <v>#VALUE!</v>
      </c>
      <c r="CD857" s="164" t="e">
        <f aca="false">BZ857-CA857</f>
        <v>#VALUE!</v>
      </c>
      <c r="CE857" s="189" t="e">
        <f aca="false">CB857-CC857</f>
        <v>#VALUE!</v>
      </c>
      <c r="CI857" s="22" t="n">
        <f aca="false">$CI$5</f>
        <v>0.3</v>
      </c>
      <c r="CL857" s="23" t="n">
        <f aca="false">CL853</f>
        <v>0.25</v>
      </c>
    </row>
    <row r="858" customFormat="false" ht="13.25" hidden="false" customHeight="true" outlineLevel="0" collapsed="false">
      <c r="A858" s="151" t="s">
        <v>953</v>
      </c>
      <c r="B858" s="152" t="n">
        <v>11.3</v>
      </c>
      <c r="C858" s="152" t="n">
        <v>770.8</v>
      </c>
      <c r="D858" s="153" t="n">
        <v>86</v>
      </c>
      <c r="E858" s="154" t="s">
        <v>83</v>
      </c>
      <c r="F858" s="153" t="n">
        <v>4.5</v>
      </c>
      <c r="G858" s="115" t="n">
        <v>0.9</v>
      </c>
      <c r="H858" s="116" t="n">
        <f aca="false">RANDBETWEEN(80,100)/100</f>
        <v>0.85</v>
      </c>
      <c r="I858" s="117"/>
      <c r="J858" s="118"/>
      <c r="K858" s="119"/>
      <c r="L858" s="118"/>
      <c r="M858" s="179"/>
      <c r="Q858" s="151" t="s">
        <v>953</v>
      </c>
      <c r="R858" s="152" t="n">
        <v>7.7</v>
      </c>
      <c r="S858" s="152" t="n">
        <v>750.5</v>
      </c>
      <c r="T858" s="153" t="n">
        <v>87</v>
      </c>
      <c r="U858" s="154" t="s">
        <v>91</v>
      </c>
      <c r="V858" s="153" t="n">
        <v>1</v>
      </c>
      <c r="W858" s="115" t="n">
        <v>0.9</v>
      </c>
      <c r="X858" s="116" t="n">
        <f aca="false">RANDBETWEEN(80,100)/100</f>
        <v>0.81</v>
      </c>
      <c r="Y858" s="117"/>
      <c r="Z858" s="118"/>
      <c r="AA858" s="119"/>
      <c r="AB858" s="123"/>
      <c r="AC858" s="124"/>
      <c r="AG858" s="186"/>
      <c r="BO858" s="202"/>
      <c r="BT858" s="82"/>
      <c r="BU858" s="158"/>
      <c r="BV858" s="140" t="n">
        <f aca="false">QUOTIENT(BW858,$BW$5)</f>
        <v>212</v>
      </c>
      <c r="BW858" s="17" t="n">
        <v>850</v>
      </c>
      <c r="BX858" s="141"/>
      <c r="BY858" s="191" t="s">
        <v>58</v>
      </c>
      <c r="BZ858" s="160" t="e">
        <f aca="true">INDIRECT( ADDRESS(CELL("строка",BG858)-BW858+BV858,68)) * CL858</f>
        <v>#VALUE!</v>
      </c>
      <c r="CA858" s="161" t="e">
        <f aca="true">INDIRECT( ADDRESS(CELL("строка",BG858)-BW858+BV858,59)) *CI858</f>
        <v>#VALUE!</v>
      </c>
      <c r="CB858" s="162" t="e">
        <f aca="true">INDIRECT( ADDRESS(CELL("строка",BG858)-BW858+BV858,69)) * CL858</f>
        <v>#VALUE!</v>
      </c>
      <c r="CC858" s="163" t="e">
        <f aca="true">INDIRECT( ADDRESS(CELL("строка",BG858)-BW858+BV858,61)) *CI858</f>
        <v>#VALUE!</v>
      </c>
      <c r="CD858" s="164" t="e">
        <f aca="false">BZ858-CA858</f>
        <v>#VALUE!</v>
      </c>
      <c r="CE858" s="189" t="e">
        <f aca="false">CB858-CC858</f>
        <v>#VALUE!</v>
      </c>
      <c r="CI858" s="22" t="n">
        <f aca="false">$CI$6</f>
        <v>0.4</v>
      </c>
      <c r="CL858" s="23" t="n">
        <f aca="false">CL854</f>
        <v>0.25</v>
      </c>
    </row>
    <row r="859" customFormat="false" ht="13.25" hidden="false" customHeight="true" outlineLevel="0" collapsed="false">
      <c r="A859" s="151" t="s">
        <v>954</v>
      </c>
      <c r="B859" s="152" t="n">
        <v>8.3</v>
      </c>
      <c r="C859" s="152" t="n">
        <v>770.4</v>
      </c>
      <c r="D859" s="153" t="n">
        <v>91</v>
      </c>
      <c r="E859" s="154" t="s">
        <v>83</v>
      </c>
      <c r="F859" s="153" t="n">
        <v>3</v>
      </c>
      <c r="G859" s="115" t="n">
        <v>0.9</v>
      </c>
      <c r="H859" s="116" t="n">
        <f aca="false">RANDBETWEEN(80,100)/100</f>
        <v>0.99</v>
      </c>
      <c r="I859" s="117"/>
      <c r="J859" s="118"/>
      <c r="K859" s="119"/>
      <c r="L859" s="118"/>
      <c r="M859" s="179"/>
      <c r="Q859" s="151" t="s">
        <v>954</v>
      </c>
      <c r="R859" s="152" t="n">
        <v>7.5</v>
      </c>
      <c r="S859" s="152" t="n">
        <v>751.8</v>
      </c>
      <c r="T859" s="153" t="n">
        <v>87</v>
      </c>
      <c r="U859" s="154" t="s">
        <v>129</v>
      </c>
      <c r="V859" s="153" t="n">
        <v>1</v>
      </c>
      <c r="W859" s="115" t="n">
        <v>0.9</v>
      </c>
      <c r="X859" s="116" t="n">
        <f aca="false">RANDBETWEEN(80,100)/100</f>
        <v>0.86</v>
      </c>
      <c r="Y859" s="117"/>
      <c r="Z859" s="118"/>
      <c r="AA859" s="119"/>
      <c r="AB859" s="123"/>
      <c r="AC859" s="124"/>
      <c r="AG859" s="186"/>
      <c r="BO859" s="202"/>
      <c r="BT859" s="82" t="e">
        <f aca="false">IF(SUM(CD856:CD859) &gt; 0,0,(SUM(CD856:CD859))/(-$BM$10*1000))</f>
        <v>#VALUE!</v>
      </c>
      <c r="BU859" s="158" t="e">
        <f aca="false">IF(SUM(CE856:CE859) &gt; 0,0,(SUM(CE856:CE859))/(-$BM$10*1000))</f>
        <v>#VALUE!</v>
      </c>
      <c r="BV859" s="140" t="n">
        <f aca="false">QUOTIENT(BW859,$BW$5)</f>
        <v>212</v>
      </c>
      <c r="BW859" s="17" t="n">
        <v>851</v>
      </c>
      <c r="BX859" s="141"/>
      <c r="BY859" s="192" t="s">
        <v>75</v>
      </c>
      <c r="BZ859" s="172" t="e">
        <f aca="true">INDIRECT( ADDRESS(CELL("строка",BG859)-BW859+BV859,68)) * CL859</f>
        <v>#VALUE!</v>
      </c>
      <c r="CA859" s="173" t="e">
        <f aca="true">INDIRECT( ADDRESS(CELL("строка",BG859)-BW859+BV859,59)) * CI859</f>
        <v>#VALUE!</v>
      </c>
      <c r="CB859" s="174" t="e">
        <f aca="true">INDIRECT( ADDRESS(CELL("строка",BG859)-BW859+BV859,69)) * CL859</f>
        <v>#VALUE!</v>
      </c>
      <c r="CC859" s="175" t="e">
        <f aca="true">INDIRECT( ADDRESS(CELL("строка",BG859)-BW859+BV859,61)) *CI859</f>
        <v>#VALUE!</v>
      </c>
      <c r="CD859" s="176" t="e">
        <f aca="false">BZ859-CA859</f>
        <v>#VALUE!</v>
      </c>
      <c r="CE859" s="187" t="e">
        <f aca="false">CB859-CC859</f>
        <v>#VALUE!</v>
      </c>
      <c r="CI859" s="178" t="n">
        <f aca="false">$CI$7</f>
        <v>0.1</v>
      </c>
      <c r="CL859" s="23" t="n">
        <f aca="false">CL855</f>
        <v>0.25</v>
      </c>
    </row>
    <row r="860" customFormat="false" ht="13.25" hidden="false" customHeight="true" outlineLevel="0" collapsed="false">
      <c r="A860" s="151" t="s">
        <v>955</v>
      </c>
      <c r="B860" s="152" t="n">
        <v>7.2</v>
      </c>
      <c r="C860" s="152" t="n">
        <v>770.3</v>
      </c>
      <c r="D860" s="153" t="n">
        <v>87</v>
      </c>
      <c r="E860" s="154" t="s">
        <v>83</v>
      </c>
      <c r="F860" s="153" t="n">
        <v>1.5</v>
      </c>
      <c r="G860" s="115" t="n">
        <v>0.15</v>
      </c>
      <c r="H860" s="116" t="n">
        <f aca="false">RANDBETWEEN(80,100)/100</f>
        <v>0.96</v>
      </c>
      <c r="I860" s="117"/>
      <c r="J860" s="118"/>
      <c r="K860" s="119"/>
      <c r="L860" s="118"/>
      <c r="M860" s="179"/>
      <c r="Q860" s="151" t="s">
        <v>955</v>
      </c>
      <c r="R860" s="152" t="n">
        <v>7.4</v>
      </c>
      <c r="S860" s="152" t="n">
        <v>753.3</v>
      </c>
      <c r="T860" s="153" t="n">
        <v>90</v>
      </c>
      <c r="U860" s="154" t="s">
        <v>101</v>
      </c>
      <c r="V860" s="153" t="n">
        <v>1</v>
      </c>
      <c r="W860" s="115" t="n">
        <v>0.9</v>
      </c>
      <c r="X860" s="116" t="n">
        <f aca="false">RANDBETWEEN(80,100)/100</f>
        <v>1</v>
      </c>
      <c r="Y860" s="117"/>
      <c r="Z860" s="118"/>
      <c r="AA860" s="119"/>
      <c r="AB860" s="123"/>
      <c r="AC860" s="124"/>
      <c r="AG860" s="186"/>
      <c r="BO860" s="202"/>
      <c r="BT860" s="82" t="s">
        <v>79</v>
      </c>
      <c r="BU860" s="158"/>
      <c r="BV860" s="140" t="n">
        <f aca="false">QUOTIENT(BW860,$BW$5)</f>
        <v>213</v>
      </c>
      <c r="BW860" s="17" t="n">
        <v>852</v>
      </c>
      <c r="BX860" s="141" t="n">
        <f aca="false">DATE(2023,2,(1-QUOTIENT(BW860,$BW$5)))</f>
        <v>44745</v>
      </c>
      <c r="BY860" s="190" t="s">
        <v>80</v>
      </c>
      <c r="BZ860" s="143" t="e">
        <f aca="true">INDIRECT( ADDRESS(CELL("строка",BG860)-BW860+BV860,68)) * CL860</f>
        <v>#VALUE!</v>
      </c>
      <c r="CA860" s="144" t="e">
        <f aca="true">INDIRECT( ADDRESS(CELL("строка",BG860)-BW860+BV860,59)) *CI860</f>
        <v>#VALUE!</v>
      </c>
      <c r="CB860" s="145" t="e">
        <f aca="true">INDIRECT( ADDRESS(CELL("строка",BG860)-BW860+BV860,69)) * CL860</f>
        <v>#VALUE!</v>
      </c>
      <c r="CC860" s="146" t="e">
        <f aca="true">INDIRECT( ADDRESS(CELL("строка",BG860)-BW860+BV860,61)) *CI860</f>
        <v>#VALUE!</v>
      </c>
      <c r="CD860" s="147" t="e">
        <f aca="false">BZ860-CA860</f>
        <v>#VALUE!</v>
      </c>
      <c r="CE860" s="188" t="e">
        <f aca="false">CB860-CC860</f>
        <v>#VALUE!</v>
      </c>
      <c r="CI860" s="22" t="n">
        <f aca="false">$CI$4</f>
        <v>0.2</v>
      </c>
      <c r="CL860" s="23" t="n">
        <f aca="false">CL856</f>
        <v>0.25</v>
      </c>
    </row>
    <row r="861" customFormat="false" ht="13.25" hidden="false" customHeight="true" outlineLevel="0" collapsed="false">
      <c r="A861" s="151" t="s">
        <v>956</v>
      </c>
      <c r="B861" s="152" t="n">
        <v>8.8</v>
      </c>
      <c r="C861" s="152" t="n">
        <v>770.2</v>
      </c>
      <c r="D861" s="153" t="n">
        <v>85</v>
      </c>
      <c r="E861" s="154" t="s">
        <v>77</v>
      </c>
      <c r="F861" s="153" t="n">
        <v>3</v>
      </c>
      <c r="G861" s="115" t="n">
        <v>0.15</v>
      </c>
      <c r="H861" s="116" t="n">
        <f aca="false">RANDBETWEEN(80,100)/100</f>
        <v>0.98</v>
      </c>
      <c r="I861" s="117"/>
      <c r="J861" s="118"/>
      <c r="K861" s="119"/>
      <c r="L861" s="118"/>
      <c r="M861" s="179"/>
      <c r="Q861" s="151" t="s">
        <v>956</v>
      </c>
      <c r="R861" s="152" t="n">
        <v>7.9</v>
      </c>
      <c r="S861" s="152" t="n">
        <v>753.9</v>
      </c>
      <c r="T861" s="153" t="n">
        <v>92</v>
      </c>
      <c r="U861" s="154" t="s">
        <v>93</v>
      </c>
      <c r="V861" s="153" t="n">
        <v>1</v>
      </c>
      <c r="W861" s="182" t="s">
        <v>110</v>
      </c>
      <c r="X861" s="116" t="n">
        <f aca="false">RANDBETWEEN(80,100)/100</f>
        <v>0.84</v>
      </c>
      <c r="Y861" s="117"/>
      <c r="Z861" s="118"/>
      <c r="AA861" s="119"/>
      <c r="AB861" s="123"/>
      <c r="AC861" s="124"/>
      <c r="AG861" s="186"/>
      <c r="BO861" s="202"/>
      <c r="BT861" s="82"/>
      <c r="BU861" s="158"/>
      <c r="BV861" s="140" t="n">
        <f aca="false">QUOTIENT(BW861,$BW$5)</f>
        <v>213</v>
      </c>
      <c r="BW861" s="17" t="n">
        <v>853</v>
      </c>
      <c r="BX861" s="141"/>
      <c r="BY861" s="191" t="s">
        <v>84</v>
      </c>
      <c r="BZ861" s="160" t="e">
        <f aca="true">INDIRECT( ADDRESS(CELL("строка",BG861)-BW861+BV861,68)) * CL861</f>
        <v>#VALUE!</v>
      </c>
      <c r="CA861" s="161" t="e">
        <f aca="true">INDIRECT( ADDRESS(CELL("строка",BG861)-BW861+BV861,59)) *CI861</f>
        <v>#VALUE!</v>
      </c>
      <c r="CB861" s="162" t="e">
        <f aca="true">INDIRECT( ADDRESS(CELL("строка",BG861)-BW861+BV861,69)) * CL861</f>
        <v>#VALUE!</v>
      </c>
      <c r="CC861" s="163" t="e">
        <f aca="true">INDIRECT( ADDRESS(CELL("строка",BG861)-BW861+BV861,61)) *CI861</f>
        <v>#VALUE!</v>
      </c>
      <c r="CD861" s="164" t="e">
        <f aca="false">BZ861-CA861</f>
        <v>#VALUE!</v>
      </c>
      <c r="CE861" s="189" t="e">
        <f aca="false">CB861-CC861</f>
        <v>#VALUE!</v>
      </c>
      <c r="CI861" s="22" t="n">
        <f aca="false">$CI$5</f>
        <v>0.3</v>
      </c>
      <c r="CL861" s="23" t="n">
        <f aca="false">CL857</f>
        <v>0.25</v>
      </c>
    </row>
    <row r="862" customFormat="false" ht="13.25" hidden="false" customHeight="true" outlineLevel="0" collapsed="false">
      <c r="A862" s="151" t="s">
        <v>957</v>
      </c>
      <c r="B862" s="152" t="n">
        <v>13.1</v>
      </c>
      <c r="C862" s="152" t="n">
        <v>769.9</v>
      </c>
      <c r="D862" s="153" t="n">
        <v>79</v>
      </c>
      <c r="E862" s="154" t="s">
        <v>83</v>
      </c>
      <c r="F862" s="153" t="n">
        <v>3</v>
      </c>
      <c r="G862" s="115" t="n">
        <v>0.9</v>
      </c>
      <c r="H862" s="116" t="n">
        <f aca="false">RANDBETWEEN(80,100)/100</f>
        <v>0.93</v>
      </c>
      <c r="I862" s="117" t="n">
        <v>0.455</v>
      </c>
      <c r="J862" s="118" t="n">
        <v>0.455</v>
      </c>
      <c r="K862" s="119" t="n">
        <f aca="false">(J862 * 24) * $B$3 * $F$3 * (1 - 0.7*AVERAGE(G862:G869)) * AVERAGE(H862:H869)</f>
        <v>4234.1788125</v>
      </c>
      <c r="L862" s="118" t="n">
        <f aca="false">IF(AVERAGE(F862:F869)&gt; $J$3, $B$4*$F$4*AVERAGE(F862:F869)/$B$5*24*AVERAGE(H862:H869), $B$4*$F$4*AVERAGE(F862:F869)/$B$5*24*AVERAGE(H862:H869) * 0.2)</f>
        <v>34996.5</v>
      </c>
      <c r="M862" s="179" t="n">
        <f aca="false">K862+L862</f>
        <v>39230.6788125</v>
      </c>
      <c r="Q862" s="151" t="s">
        <v>957</v>
      </c>
      <c r="R862" s="152" t="n">
        <v>8.8</v>
      </c>
      <c r="S862" s="152" t="n">
        <v>753.4</v>
      </c>
      <c r="T862" s="153" t="n">
        <v>87</v>
      </c>
      <c r="U862" s="154" t="s">
        <v>129</v>
      </c>
      <c r="V862" s="153" t="n">
        <v>1</v>
      </c>
      <c r="W862" s="115" t="n">
        <v>0.9</v>
      </c>
      <c r="X862" s="116" t="n">
        <f aca="false">RANDBETWEEN(80,100)/100</f>
        <v>0.99</v>
      </c>
      <c r="Y862" s="117" t="n">
        <v>0.432303240740741</v>
      </c>
      <c r="Z862" s="118" t="n">
        <v>0.432303240740741</v>
      </c>
      <c r="AA862" s="119" t="n">
        <f aca="false">(Z862 * 24) * $B$3 * $F$3 * (1 - 0.7 * AVERAGE(W862:W869)) * AVERAGE(X862:X869)</f>
        <v>4682.49255208333</v>
      </c>
      <c r="AB862" s="123" t="n">
        <f aca="false">IF(AVERAGE(V862:V869)&gt; $J$3, $B$4*$F$4*AVERAGE(V862:V869)/$B$5*24*AVERAGE(X862:X869), $B$4*$F$4*AVERAGE(V862:V869)/$B$5*24*AVERAGE(X862:X869) * 0.2)</f>
        <v>1160</v>
      </c>
      <c r="AC862" s="124" t="n">
        <f aca="false">AA862+AB862</f>
        <v>5842.49255208333</v>
      </c>
      <c r="AG862" s="186"/>
      <c r="BO862" s="202"/>
      <c r="BT862" s="82"/>
      <c r="BU862" s="158"/>
      <c r="BV862" s="140" t="n">
        <f aca="false">QUOTIENT(BW862,$BW$5)</f>
        <v>213</v>
      </c>
      <c r="BW862" s="17" t="n">
        <v>854</v>
      </c>
      <c r="BX862" s="141"/>
      <c r="BY862" s="191" t="s">
        <v>58</v>
      </c>
      <c r="BZ862" s="160" t="e">
        <f aca="true">INDIRECT( ADDRESS(CELL("строка",BG862)-BW862+BV862,68)) * CL862</f>
        <v>#VALUE!</v>
      </c>
      <c r="CA862" s="161" t="e">
        <f aca="true">INDIRECT( ADDRESS(CELL("строка",BG862)-BW862+BV862,59)) *CI862</f>
        <v>#VALUE!</v>
      </c>
      <c r="CB862" s="162" t="e">
        <f aca="true">INDIRECT( ADDRESS(CELL("строка",BG862)-BW862+BV862,69)) * CL862</f>
        <v>#VALUE!</v>
      </c>
      <c r="CC862" s="163" t="e">
        <f aca="true">INDIRECT( ADDRESS(CELL("строка",BG862)-BW862+BV862,61)) *CI862</f>
        <v>#VALUE!</v>
      </c>
      <c r="CD862" s="164" t="e">
        <f aca="false">BZ862-CA862</f>
        <v>#VALUE!</v>
      </c>
      <c r="CE862" s="189" t="e">
        <f aca="false">CB862-CC862</f>
        <v>#VALUE!</v>
      </c>
      <c r="CI862" s="22" t="n">
        <f aca="false">$CI$6</f>
        <v>0.4</v>
      </c>
      <c r="CL862" s="23" t="n">
        <f aca="false">CL858</f>
        <v>0.25</v>
      </c>
    </row>
    <row r="863" customFormat="false" ht="13.25" hidden="false" customHeight="true" outlineLevel="0" collapsed="false">
      <c r="A863" s="151" t="s">
        <v>958</v>
      </c>
      <c r="B863" s="152" t="n">
        <v>13.8</v>
      </c>
      <c r="C863" s="152" t="n">
        <v>769.3</v>
      </c>
      <c r="D863" s="153" t="n">
        <v>78</v>
      </c>
      <c r="E863" s="154" t="s">
        <v>83</v>
      </c>
      <c r="F863" s="153" t="n">
        <v>6</v>
      </c>
      <c r="G863" s="115" t="n">
        <v>0.95</v>
      </c>
      <c r="H863" s="116" t="n">
        <f aca="false">RANDBETWEEN(80,100)/100</f>
        <v>0.81</v>
      </c>
      <c r="I863" s="117"/>
      <c r="J863" s="118"/>
      <c r="K863" s="119"/>
      <c r="L863" s="118"/>
      <c r="M863" s="179"/>
      <c r="Q863" s="151" t="s">
        <v>958</v>
      </c>
      <c r="R863" s="152" t="n">
        <v>8</v>
      </c>
      <c r="S863" s="152" t="n">
        <v>752.8</v>
      </c>
      <c r="T863" s="153" t="n">
        <v>87</v>
      </c>
      <c r="U863" s="154" t="s">
        <v>101</v>
      </c>
      <c r="V863" s="153" t="n">
        <v>1</v>
      </c>
      <c r="W863" s="115" t="n">
        <v>0.9</v>
      </c>
      <c r="X863" s="116" t="n">
        <f aca="false">RANDBETWEEN(80,100)/100</f>
        <v>0.91</v>
      </c>
      <c r="Y863" s="117"/>
      <c r="Z863" s="118"/>
      <c r="AA863" s="119"/>
      <c r="AB863" s="123"/>
      <c r="AC863" s="124"/>
      <c r="AG863" s="186"/>
      <c r="BO863" s="202"/>
      <c r="BT863" s="82" t="e">
        <f aca="false">IF(SUM(CD860:CD863) &gt; 0,0,(SUM(CD860:CD863))/(-$BM$10*1000))</f>
        <v>#VALUE!</v>
      </c>
      <c r="BU863" s="158" t="e">
        <f aca="false">IF(SUM(CE860:CE863) &gt; 0,0,(SUM(CE860:CE863))/(-$BM$10*1000))</f>
        <v>#VALUE!</v>
      </c>
      <c r="BV863" s="140" t="n">
        <f aca="false">QUOTIENT(BW863,$BW$5)</f>
        <v>213</v>
      </c>
      <c r="BW863" s="17" t="n">
        <v>855</v>
      </c>
      <c r="BX863" s="141"/>
      <c r="BY863" s="192" t="s">
        <v>75</v>
      </c>
      <c r="BZ863" s="172" t="e">
        <f aca="true">INDIRECT( ADDRESS(CELL("строка",BG863)-BW863+BV863,68)) * CL863</f>
        <v>#VALUE!</v>
      </c>
      <c r="CA863" s="173" t="e">
        <f aca="true">INDIRECT( ADDRESS(CELL("строка",BG863)-BW863+BV863,59)) * CI863</f>
        <v>#VALUE!</v>
      </c>
      <c r="CB863" s="174" t="e">
        <f aca="true">INDIRECT( ADDRESS(CELL("строка",BG863)-BW863+BV863,69)) * CL863</f>
        <v>#VALUE!</v>
      </c>
      <c r="CC863" s="175" t="e">
        <f aca="true">INDIRECT( ADDRESS(CELL("строка",BG863)-BW863+BV863,61)) *CI863</f>
        <v>#VALUE!</v>
      </c>
      <c r="CD863" s="176" t="e">
        <f aca="false">BZ863-CA863</f>
        <v>#VALUE!</v>
      </c>
      <c r="CE863" s="187" t="e">
        <f aca="false">CB863-CC863</f>
        <v>#VALUE!</v>
      </c>
      <c r="CI863" s="178" t="n">
        <f aca="false">$CI$7</f>
        <v>0.1</v>
      </c>
      <c r="CL863" s="23" t="n">
        <f aca="false">CL859</f>
        <v>0.25</v>
      </c>
    </row>
    <row r="864" customFormat="false" ht="13.25" hidden="false" customHeight="true" outlineLevel="0" collapsed="false">
      <c r="A864" s="151" t="s">
        <v>959</v>
      </c>
      <c r="B864" s="152" t="n">
        <v>14.4</v>
      </c>
      <c r="C864" s="152" t="n">
        <v>768.9</v>
      </c>
      <c r="D864" s="153" t="n">
        <v>77</v>
      </c>
      <c r="E864" s="154" t="s">
        <v>83</v>
      </c>
      <c r="F864" s="153" t="n">
        <v>7.5</v>
      </c>
      <c r="G864" s="115" t="n">
        <v>0.9</v>
      </c>
      <c r="H864" s="116" t="n">
        <f aca="false">RANDBETWEEN(80,100)/100</f>
        <v>0.87</v>
      </c>
      <c r="I864" s="117"/>
      <c r="J864" s="118"/>
      <c r="K864" s="119"/>
      <c r="L864" s="118"/>
      <c r="M864" s="179"/>
      <c r="Q864" s="151" t="s">
        <v>959</v>
      </c>
      <c r="R864" s="152" t="n">
        <v>7.3</v>
      </c>
      <c r="S864" s="152" t="n">
        <v>752.9</v>
      </c>
      <c r="T864" s="153" t="n">
        <v>88</v>
      </c>
      <c r="U864" s="154" t="s">
        <v>91</v>
      </c>
      <c r="V864" s="153" t="n">
        <v>1</v>
      </c>
      <c r="W864" s="115" t="n">
        <v>0.9</v>
      </c>
      <c r="X864" s="116" t="n">
        <f aca="false">RANDBETWEEN(80,100)/100</f>
        <v>0.94</v>
      </c>
      <c r="Y864" s="117"/>
      <c r="Z864" s="118"/>
      <c r="AA864" s="119"/>
      <c r="AB864" s="123"/>
      <c r="AC864" s="124"/>
      <c r="AG864" s="186"/>
      <c r="BO864" s="202"/>
      <c r="BT864" s="82" t="s">
        <v>79</v>
      </c>
      <c r="BU864" s="158"/>
      <c r="BV864" s="140" t="n">
        <f aca="false">QUOTIENT(BW864,$BW$5)</f>
        <v>214</v>
      </c>
      <c r="BW864" s="17" t="n">
        <v>856</v>
      </c>
      <c r="BX864" s="141" t="n">
        <f aca="false">DATE(2023,2,(1-QUOTIENT(BW864,$BW$5)))</f>
        <v>44744</v>
      </c>
      <c r="BY864" s="190" t="s">
        <v>80</v>
      </c>
      <c r="BZ864" s="143" t="e">
        <f aca="true">INDIRECT( ADDRESS(CELL("строка",BG864)-BW864+BV864,68)) * CL864</f>
        <v>#VALUE!</v>
      </c>
      <c r="CA864" s="144" t="e">
        <f aca="true">INDIRECT( ADDRESS(CELL("строка",BG864)-BW864+BV864,59)) *CI864</f>
        <v>#VALUE!</v>
      </c>
      <c r="CB864" s="145" t="e">
        <f aca="true">INDIRECT( ADDRESS(CELL("строка",BG864)-BW864+BV864,69)) * CL864</f>
        <v>#VALUE!</v>
      </c>
      <c r="CC864" s="146" t="e">
        <f aca="true">INDIRECT( ADDRESS(CELL("строка",BG864)-BW864+BV864,61)) *CI864</f>
        <v>#VALUE!</v>
      </c>
      <c r="CD864" s="147" t="e">
        <f aca="false">BZ864-CA864</f>
        <v>#VALUE!</v>
      </c>
      <c r="CE864" s="188" t="e">
        <f aca="false">CB864-CC864</f>
        <v>#VALUE!</v>
      </c>
      <c r="CI864" s="22" t="n">
        <f aca="false">$CI$4</f>
        <v>0.2</v>
      </c>
      <c r="CL864" s="23" t="n">
        <f aca="false">CL860</f>
        <v>0.25</v>
      </c>
    </row>
    <row r="865" customFormat="false" ht="13.25" hidden="false" customHeight="true" outlineLevel="0" collapsed="false">
      <c r="A865" s="151" t="s">
        <v>960</v>
      </c>
      <c r="B865" s="152" t="n">
        <v>14</v>
      </c>
      <c r="C865" s="152" t="n">
        <v>768.7</v>
      </c>
      <c r="D865" s="153" t="n">
        <v>79</v>
      </c>
      <c r="E865" s="154" t="s">
        <v>83</v>
      </c>
      <c r="F865" s="153" t="n">
        <v>7.5</v>
      </c>
      <c r="G865" s="115" t="n">
        <v>0.9</v>
      </c>
      <c r="H865" s="116" t="n">
        <f aca="false">RANDBETWEEN(80,100)/100</f>
        <v>0.95</v>
      </c>
      <c r="I865" s="117"/>
      <c r="J865" s="118"/>
      <c r="K865" s="119"/>
      <c r="L865" s="118"/>
      <c r="M865" s="179"/>
      <c r="Q865" s="151" t="s">
        <v>960</v>
      </c>
      <c r="R865" s="152" t="n">
        <v>7.4</v>
      </c>
      <c r="S865" s="152" t="n">
        <v>754.1</v>
      </c>
      <c r="T865" s="153" t="n">
        <v>73</v>
      </c>
      <c r="U865" s="154" t="s">
        <v>91</v>
      </c>
      <c r="V865" s="153" t="n">
        <v>1</v>
      </c>
      <c r="W865" s="115" t="n">
        <v>0.9</v>
      </c>
      <c r="X865" s="116" t="n">
        <f aca="false">RANDBETWEEN(80,100)/100</f>
        <v>0.94</v>
      </c>
      <c r="Y865" s="117"/>
      <c r="Z865" s="118"/>
      <c r="AA865" s="119"/>
      <c r="AB865" s="123"/>
      <c r="AC865" s="124"/>
      <c r="AG865" s="186"/>
      <c r="BO865" s="202"/>
      <c r="BT865" s="82"/>
      <c r="BU865" s="158"/>
      <c r="BV865" s="140" t="n">
        <f aca="false">QUOTIENT(BW865,$BW$5)</f>
        <v>214</v>
      </c>
      <c r="BW865" s="17" t="n">
        <v>857</v>
      </c>
      <c r="BX865" s="141"/>
      <c r="BY865" s="191" t="s">
        <v>84</v>
      </c>
      <c r="BZ865" s="160" t="e">
        <f aca="true">INDIRECT( ADDRESS(CELL("строка",BG865)-BW865+BV865,68)) * CL865</f>
        <v>#VALUE!</v>
      </c>
      <c r="CA865" s="161" t="e">
        <f aca="true">INDIRECT( ADDRESS(CELL("строка",BG865)-BW865+BV865,59)) *CI865</f>
        <v>#VALUE!</v>
      </c>
      <c r="CB865" s="162" t="e">
        <f aca="true">INDIRECT( ADDRESS(CELL("строка",BG865)-BW865+BV865,69)) * CL865</f>
        <v>#VALUE!</v>
      </c>
      <c r="CC865" s="163" t="e">
        <f aca="true">INDIRECT( ADDRESS(CELL("строка",BG865)-BW865+BV865,61)) *CI865</f>
        <v>#VALUE!</v>
      </c>
      <c r="CD865" s="164" t="e">
        <f aca="false">BZ865-CA865</f>
        <v>#VALUE!</v>
      </c>
      <c r="CE865" s="189" t="e">
        <f aca="false">CB865-CC865</f>
        <v>#VALUE!</v>
      </c>
      <c r="CI865" s="22" t="n">
        <f aca="false">$CI$5</f>
        <v>0.3</v>
      </c>
      <c r="CL865" s="23" t="n">
        <f aca="false">CL861</f>
        <v>0.25</v>
      </c>
    </row>
    <row r="866" customFormat="false" ht="13.25" hidden="false" customHeight="true" outlineLevel="0" collapsed="false">
      <c r="A866" s="151" t="s">
        <v>961</v>
      </c>
      <c r="B866" s="152" t="n">
        <v>12.8</v>
      </c>
      <c r="C866" s="152" t="n">
        <v>768</v>
      </c>
      <c r="D866" s="153" t="n">
        <v>86</v>
      </c>
      <c r="E866" s="154" t="s">
        <v>83</v>
      </c>
      <c r="F866" s="153" t="n">
        <v>6</v>
      </c>
      <c r="G866" s="115" t="n">
        <v>0.9</v>
      </c>
      <c r="H866" s="116" t="n">
        <f aca="false">RANDBETWEEN(80,100)/100</f>
        <v>0.96</v>
      </c>
      <c r="I866" s="117"/>
      <c r="J866" s="118"/>
      <c r="K866" s="119"/>
      <c r="L866" s="118"/>
      <c r="M866" s="179"/>
      <c r="Q866" s="151" t="s">
        <v>961</v>
      </c>
      <c r="R866" s="152" t="n">
        <v>7.1</v>
      </c>
      <c r="S866" s="152" t="n">
        <v>754.8</v>
      </c>
      <c r="T866" s="153" t="n">
        <v>65</v>
      </c>
      <c r="U866" s="154" t="s">
        <v>91</v>
      </c>
      <c r="V866" s="153" t="n">
        <v>1</v>
      </c>
      <c r="W866" s="115" t="n">
        <v>0.75</v>
      </c>
      <c r="X866" s="116" t="n">
        <f aca="false">RANDBETWEEN(80,100)/100</f>
        <v>0.82</v>
      </c>
      <c r="Y866" s="117"/>
      <c r="Z866" s="118"/>
      <c r="AA866" s="119"/>
      <c r="AB866" s="123"/>
      <c r="AC866" s="124"/>
      <c r="AG866" s="186"/>
      <c r="BO866" s="202"/>
      <c r="BT866" s="82"/>
      <c r="BU866" s="158"/>
      <c r="BV866" s="140" t="n">
        <f aca="false">QUOTIENT(BW866,$BW$5)</f>
        <v>214</v>
      </c>
      <c r="BW866" s="17" t="n">
        <v>858</v>
      </c>
      <c r="BX866" s="141"/>
      <c r="BY866" s="191" t="s">
        <v>58</v>
      </c>
      <c r="BZ866" s="160" t="e">
        <f aca="true">INDIRECT( ADDRESS(CELL("строка",BG866)-BW866+BV866,68)) * CL866</f>
        <v>#VALUE!</v>
      </c>
      <c r="CA866" s="161" t="e">
        <f aca="true">INDIRECT( ADDRESS(CELL("строка",BG866)-BW866+BV866,59)) *CI866</f>
        <v>#VALUE!</v>
      </c>
      <c r="CB866" s="162" t="e">
        <f aca="true">INDIRECT( ADDRESS(CELL("строка",BG866)-BW866+BV866,69)) * CL866</f>
        <v>#VALUE!</v>
      </c>
      <c r="CC866" s="163" t="e">
        <f aca="true">INDIRECT( ADDRESS(CELL("строка",BG866)-BW866+BV866,61)) *CI866</f>
        <v>#VALUE!</v>
      </c>
      <c r="CD866" s="164" t="e">
        <f aca="false">BZ866-CA866</f>
        <v>#VALUE!</v>
      </c>
      <c r="CE866" s="189" t="e">
        <f aca="false">CB866-CC866</f>
        <v>#VALUE!</v>
      </c>
      <c r="CI866" s="22" t="n">
        <f aca="false">$CI$6</f>
        <v>0.4</v>
      </c>
      <c r="CL866" s="23" t="n">
        <f aca="false">CL862</f>
        <v>0.25</v>
      </c>
    </row>
    <row r="867" customFormat="false" ht="13.25" hidden="false" customHeight="true" outlineLevel="0" collapsed="false">
      <c r="A867" s="151" t="s">
        <v>962</v>
      </c>
      <c r="B867" s="152" t="n">
        <v>12.7</v>
      </c>
      <c r="C867" s="152" t="n">
        <v>766.9</v>
      </c>
      <c r="D867" s="153" t="n">
        <v>82</v>
      </c>
      <c r="E867" s="154" t="s">
        <v>83</v>
      </c>
      <c r="F867" s="153" t="n">
        <v>6</v>
      </c>
      <c r="G867" s="115" t="n">
        <v>0.9</v>
      </c>
      <c r="H867" s="116" t="n">
        <f aca="false">RANDBETWEEN(80,100)/100</f>
        <v>0.83</v>
      </c>
      <c r="I867" s="117"/>
      <c r="J867" s="118"/>
      <c r="K867" s="119"/>
      <c r="L867" s="118"/>
      <c r="M867" s="179"/>
      <c r="Q867" s="151" t="s">
        <v>962</v>
      </c>
      <c r="R867" s="152" t="n">
        <v>6.1</v>
      </c>
      <c r="S867" s="152" t="n">
        <v>756.2</v>
      </c>
      <c r="T867" s="153" t="n">
        <v>67</v>
      </c>
      <c r="U867" s="154" t="s">
        <v>78</v>
      </c>
      <c r="V867" s="153" t="n">
        <v>1</v>
      </c>
      <c r="W867" s="115" t="n">
        <v>0.75</v>
      </c>
      <c r="X867" s="116" t="n">
        <f aca="false">RANDBETWEEN(80,100)/100</f>
        <v>0.92</v>
      </c>
      <c r="Y867" s="117"/>
      <c r="Z867" s="118"/>
      <c r="AA867" s="119"/>
      <c r="AB867" s="123"/>
      <c r="AC867" s="124"/>
      <c r="AG867" s="186"/>
      <c r="BO867" s="202"/>
      <c r="BT867" s="82" t="e">
        <f aca="false">IF(SUM(CD864:CD867) &gt; 0,0,(SUM(CD864:CD867))/(-$BM$10*1000))</f>
        <v>#VALUE!</v>
      </c>
      <c r="BU867" s="158" t="e">
        <f aca="false">IF(SUM(CE864:CE867) &gt; 0,0,(SUM(CE864:CE867))/(-$BM$10*1000))</f>
        <v>#VALUE!</v>
      </c>
      <c r="BV867" s="140" t="n">
        <f aca="false">QUOTIENT(BW867,$BW$5)</f>
        <v>214</v>
      </c>
      <c r="BW867" s="17" t="n">
        <v>859</v>
      </c>
      <c r="BX867" s="141"/>
      <c r="BY867" s="192" t="s">
        <v>75</v>
      </c>
      <c r="BZ867" s="172" t="e">
        <f aca="true">INDIRECT( ADDRESS(CELL("строка",BG867)-BW867+BV867,68)) * CL867</f>
        <v>#VALUE!</v>
      </c>
      <c r="CA867" s="173" t="e">
        <f aca="true">INDIRECT( ADDRESS(CELL("строка",BG867)-BW867+BV867,59)) * CI867</f>
        <v>#VALUE!</v>
      </c>
      <c r="CB867" s="174" t="e">
        <f aca="true">INDIRECT( ADDRESS(CELL("строка",BG867)-BW867+BV867,69)) * CL867</f>
        <v>#VALUE!</v>
      </c>
      <c r="CC867" s="175" t="e">
        <f aca="true">INDIRECT( ADDRESS(CELL("строка",BG867)-BW867+BV867,61)) *CI867</f>
        <v>#VALUE!</v>
      </c>
      <c r="CD867" s="176" t="e">
        <f aca="false">BZ867-CA867</f>
        <v>#VALUE!</v>
      </c>
      <c r="CE867" s="187" t="e">
        <f aca="false">CB867-CC867</f>
        <v>#VALUE!</v>
      </c>
      <c r="CI867" s="178" t="n">
        <f aca="false">$CI$7</f>
        <v>0.1</v>
      </c>
      <c r="CL867" s="23" t="n">
        <f aca="false">CL863</f>
        <v>0.25</v>
      </c>
    </row>
    <row r="868" customFormat="false" ht="13.25" hidden="false" customHeight="true" outlineLevel="0" collapsed="false">
      <c r="A868" s="151" t="s">
        <v>963</v>
      </c>
      <c r="B868" s="152" t="n">
        <v>13.2</v>
      </c>
      <c r="C868" s="152" t="n">
        <v>766.6</v>
      </c>
      <c r="D868" s="153" t="n">
        <v>67</v>
      </c>
      <c r="E868" s="154" t="s">
        <v>83</v>
      </c>
      <c r="F868" s="153" t="n">
        <v>6</v>
      </c>
      <c r="G868" s="115" t="n">
        <v>0.9</v>
      </c>
      <c r="H868" s="116" t="n">
        <f aca="false">RANDBETWEEN(80,100)/100</f>
        <v>0.86</v>
      </c>
      <c r="I868" s="117"/>
      <c r="J868" s="118"/>
      <c r="K868" s="119"/>
      <c r="L868" s="118"/>
      <c r="M868" s="179"/>
      <c r="Q868" s="151" t="s">
        <v>963</v>
      </c>
      <c r="R868" s="152" t="n">
        <v>6.9</v>
      </c>
      <c r="S868" s="152" t="n">
        <v>757.6</v>
      </c>
      <c r="T868" s="153" t="n">
        <v>63</v>
      </c>
      <c r="U868" s="154" t="s">
        <v>91</v>
      </c>
      <c r="V868" s="153" t="n">
        <v>1</v>
      </c>
      <c r="W868" s="115" t="n">
        <v>0.75</v>
      </c>
      <c r="X868" s="116" t="n">
        <f aca="false">RANDBETWEEN(80,100)/100</f>
        <v>0.82</v>
      </c>
      <c r="Y868" s="117"/>
      <c r="Z868" s="118"/>
      <c r="AA868" s="119"/>
      <c r="AB868" s="123"/>
      <c r="AC868" s="124"/>
      <c r="AG868" s="186"/>
      <c r="BO868" s="202"/>
      <c r="BT868" s="82" t="s">
        <v>79</v>
      </c>
      <c r="BU868" s="158"/>
      <c r="BV868" s="140" t="n">
        <f aca="false">QUOTIENT(BW868,$BW$5)</f>
        <v>215</v>
      </c>
      <c r="BW868" s="17" t="n">
        <v>860</v>
      </c>
      <c r="BX868" s="141" t="n">
        <f aca="false">DATE(2023,2,(1-QUOTIENT(BW868,$BW$5)))</f>
        <v>44743</v>
      </c>
      <c r="BY868" s="190" t="s">
        <v>80</v>
      </c>
      <c r="BZ868" s="143" t="e">
        <f aca="true">INDIRECT( ADDRESS(CELL("строка",BG868)-BW868+BV868,68)) * CL868</f>
        <v>#VALUE!</v>
      </c>
      <c r="CA868" s="144" t="e">
        <f aca="true">INDIRECT( ADDRESS(CELL("строка",BG868)-BW868+BV868,59)) *CI868</f>
        <v>#VALUE!</v>
      </c>
      <c r="CB868" s="145" t="e">
        <f aca="true">INDIRECT( ADDRESS(CELL("строка",BG868)-BW868+BV868,69)) * CL868</f>
        <v>#VALUE!</v>
      </c>
      <c r="CC868" s="146" t="e">
        <f aca="true">INDIRECT( ADDRESS(CELL("строка",BG868)-BW868+BV868,61)) *CI868</f>
        <v>#VALUE!</v>
      </c>
      <c r="CD868" s="147" t="e">
        <f aca="false">BZ868-CA868</f>
        <v>#VALUE!</v>
      </c>
      <c r="CE868" s="188" t="e">
        <f aca="false">CB868-CC868</f>
        <v>#VALUE!</v>
      </c>
      <c r="CI868" s="22" t="n">
        <f aca="false">$CI$4</f>
        <v>0.2</v>
      </c>
      <c r="CL868" s="23" t="n">
        <f aca="false">CL864</f>
        <v>0.25</v>
      </c>
    </row>
    <row r="869" customFormat="false" ht="13.25" hidden="false" customHeight="true" outlineLevel="0" collapsed="false">
      <c r="A869" s="151" t="s">
        <v>964</v>
      </c>
      <c r="B869" s="152" t="n">
        <v>14.3</v>
      </c>
      <c r="C869" s="152" t="n">
        <v>765.9</v>
      </c>
      <c r="D869" s="153" t="n">
        <v>70</v>
      </c>
      <c r="E869" s="154" t="s">
        <v>83</v>
      </c>
      <c r="F869" s="153" t="n">
        <v>7.5</v>
      </c>
      <c r="G869" s="115" t="n">
        <v>0.9</v>
      </c>
      <c r="H869" s="116" t="n">
        <f aca="false">RANDBETWEEN(80,100)/100</f>
        <v>0.86</v>
      </c>
      <c r="I869" s="117"/>
      <c r="J869" s="118"/>
      <c r="K869" s="119"/>
      <c r="L869" s="118"/>
      <c r="M869" s="179"/>
      <c r="Q869" s="151" t="s">
        <v>964</v>
      </c>
      <c r="R869" s="152" t="n">
        <v>7.5</v>
      </c>
      <c r="S869" s="152" t="n">
        <v>758</v>
      </c>
      <c r="T869" s="153" t="n">
        <v>61</v>
      </c>
      <c r="U869" s="154" t="s">
        <v>91</v>
      </c>
      <c r="V869" s="153" t="n">
        <v>1</v>
      </c>
      <c r="W869" s="182" t="s">
        <v>110</v>
      </c>
      <c r="X869" s="116" t="n">
        <f aca="false">RANDBETWEEN(80,100)/100</f>
        <v>0.91</v>
      </c>
      <c r="Y869" s="117"/>
      <c r="Z869" s="118"/>
      <c r="AA869" s="119"/>
      <c r="AB869" s="123"/>
      <c r="AC869" s="124"/>
      <c r="AG869" s="186"/>
      <c r="BO869" s="202"/>
      <c r="BT869" s="82"/>
      <c r="BU869" s="158"/>
      <c r="BV869" s="140" t="n">
        <f aca="false">QUOTIENT(BW869,$BW$5)</f>
        <v>215</v>
      </c>
      <c r="BW869" s="17" t="n">
        <v>861</v>
      </c>
      <c r="BX869" s="141"/>
      <c r="BY869" s="191" t="s">
        <v>84</v>
      </c>
      <c r="BZ869" s="160" t="e">
        <f aca="true">INDIRECT( ADDRESS(CELL("строка",BG869)-BW869+BV869,68)) * CL869</f>
        <v>#VALUE!</v>
      </c>
      <c r="CA869" s="161" t="e">
        <f aca="true">INDIRECT( ADDRESS(CELL("строка",BG869)-BW869+BV869,59)) *CI869</f>
        <v>#VALUE!</v>
      </c>
      <c r="CB869" s="162" t="e">
        <f aca="true">INDIRECT( ADDRESS(CELL("строка",BG869)-BW869+BV869,69)) * CL869</f>
        <v>#VALUE!</v>
      </c>
      <c r="CC869" s="163" t="e">
        <f aca="true">INDIRECT( ADDRESS(CELL("строка",BG869)-BW869+BV869,61)) *CI869</f>
        <v>#VALUE!</v>
      </c>
      <c r="CD869" s="164" t="e">
        <f aca="false">BZ869-CA869</f>
        <v>#VALUE!</v>
      </c>
      <c r="CE869" s="189" t="e">
        <f aca="false">CB869-CC869</f>
        <v>#VALUE!</v>
      </c>
      <c r="CI869" s="22" t="n">
        <f aca="false">$CI$5</f>
        <v>0.3</v>
      </c>
      <c r="CL869" s="23" t="n">
        <f aca="false">CL865</f>
        <v>0.25</v>
      </c>
    </row>
    <row r="870" customFormat="false" ht="13.25" hidden="false" customHeight="true" outlineLevel="0" collapsed="false">
      <c r="A870" s="151" t="s">
        <v>965</v>
      </c>
      <c r="B870" s="152" t="n">
        <v>14.6</v>
      </c>
      <c r="C870" s="152" t="n">
        <v>765.4</v>
      </c>
      <c r="D870" s="153" t="n">
        <v>74</v>
      </c>
      <c r="E870" s="154" t="s">
        <v>83</v>
      </c>
      <c r="F870" s="153" t="n">
        <v>7.5</v>
      </c>
      <c r="G870" s="115" t="n">
        <v>0.9</v>
      </c>
      <c r="H870" s="116" t="n">
        <f aca="false">RANDBETWEEN(80,100)/100</f>
        <v>0.94</v>
      </c>
      <c r="I870" s="117" t="n">
        <v>0.457106481481482</v>
      </c>
      <c r="J870" s="118" t="n">
        <v>0.457106481481482</v>
      </c>
      <c r="K870" s="119" t="n">
        <f aca="false">(J870 * 24) * $B$3 * $F$3 * (1 - 0.7*AVERAGE(G870:G877)) * AVERAGE(H870:H877)</f>
        <v>7267.13255260417</v>
      </c>
      <c r="L870" s="118" t="n">
        <f aca="false">IF(AVERAGE(F870:F877)&gt; $J$3, $B$4*$F$4*AVERAGE(F870:F877)/$B$5*24*AVERAGE(H870:H877), $B$4*$F$4*AVERAGE(F870:F877)/$B$5*24*AVERAGE(H870:H877) * 0.2)</f>
        <v>43849.5</v>
      </c>
      <c r="M870" s="179" t="n">
        <f aca="false">K870+L870</f>
        <v>51116.6325526042</v>
      </c>
      <c r="Q870" s="151" t="s">
        <v>965</v>
      </c>
      <c r="R870" s="152" t="n">
        <v>9.2</v>
      </c>
      <c r="S870" s="152" t="n">
        <v>758.2</v>
      </c>
      <c r="T870" s="153" t="n">
        <v>56</v>
      </c>
      <c r="U870" s="154" t="s">
        <v>91</v>
      </c>
      <c r="V870" s="153" t="n">
        <v>1</v>
      </c>
      <c r="W870" s="115" t="n">
        <v>0</v>
      </c>
      <c r="X870" s="116" t="n">
        <f aca="false">RANDBETWEEN(80,100)/100</f>
        <v>0.86</v>
      </c>
      <c r="Y870" s="117" t="n">
        <v>0.435439814814815</v>
      </c>
      <c r="Z870" s="118" t="n">
        <v>0.435439814814815</v>
      </c>
      <c r="AA870" s="119" t="n">
        <f aca="false">(Z870 * 24) * $B$3 * $F$3 * (1 - 0.7 * AVERAGE(W870:W877)) * AVERAGE(X870:X877)</f>
        <v>10747.841203125</v>
      </c>
      <c r="AB870" s="123" t="n">
        <f aca="false">IF(AVERAGE(V870:V877)&gt; $J$3, $B$4*$F$4*AVERAGE(V870:V877)/$B$5*24*AVERAGE(X870:X877), $B$4*$F$4*AVERAGE(V870:V877)/$B$5*24*AVERAGE(X870:X877) * 0.2)</f>
        <v>860.4</v>
      </c>
      <c r="AC870" s="124" t="n">
        <f aca="false">AA870+AB870</f>
        <v>11608.241203125</v>
      </c>
      <c r="AG870" s="186"/>
      <c r="BO870" s="202"/>
      <c r="BT870" s="82"/>
      <c r="BU870" s="158"/>
      <c r="BV870" s="140" t="n">
        <f aca="false">QUOTIENT(BW870,$BW$5)</f>
        <v>215</v>
      </c>
      <c r="BW870" s="17" t="n">
        <v>862</v>
      </c>
      <c r="BX870" s="141"/>
      <c r="BY870" s="191" t="s">
        <v>58</v>
      </c>
      <c r="BZ870" s="160" t="e">
        <f aca="true">INDIRECT( ADDRESS(CELL("строка",BG870)-BW870+BV870,68)) * CL870</f>
        <v>#VALUE!</v>
      </c>
      <c r="CA870" s="161" t="e">
        <f aca="true">INDIRECT( ADDRESS(CELL("строка",BG870)-BW870+BV870,59)) *CI870</f>
        <v>#VALUE!</v>
      </c>
      <c r="CB870" s="162" t="e">
        <f aca="true">INDIRECT( ADDRESS(CELL("строка",BG870)-BW870+BV870,69)) * CL870</f>
        <v>#VALUE!</v>
      </c>
      <c r="CC870" s="163" t="e">
        <f aca="true">INDIRECT( ADDRESS(CELL("строка",BG870)-BW870+BV870,61)) *CI870</f>
        <v>#VALUE!</v>
      </c>
      <c r="CD870" s="164" t="e">
        <f aca="false">BZ870-CA870</f>
        <v>#VALUE!</v>
      </c>
      <c r="CE870" s="189" t="e">
        <f aca="false">CB870-CC870</f>
        <v>#VALUE!</v>
      </c>
      <c r="CI870" s="22" t="n">
        <f aca="false">$CI$6</f>
        <v>0.4</v>
      </c>
      <c r="CL870" s="23" t="n">
        <f aca="false">CL866</f>
        <v>0.25</v>
      </c>
    </row>
    <row r="871" customFormat="false" ht="13.25" hidden="false" customHeight="true" outlineLevel="0" collapsed="false">
      <c r="A871" s="151" t="s">
        <v>966</v>
      </c>
      <c r="B871" s="152" t="n">
        <v>15.5</v>
      </c>
      <c r="C871" s="152" t="n">
        <v>764.9</v>
      </c>
      <c r="D871" s="153" t="n">
        <v>69</v>
      </c>
      <c r="E871" s="154" t="s">
        <v>83</v>
      </c>
      <c r="F871" s="153" t="n">
        <v>6</v>
      </c>
      <c r="G871" s="115" t="n">
        <v>0.9</v>
      </c>
      <c r="H871" s="116" t="n">
        <f aca="false">RANDBETWEEN(80,100)/100</f>
        <v>0.87</v>
      </c>
      <c r="I871" s="117"/>
      <c r="J871" s="118"/>
      <c r="K871" s="119"/>
      <c r="L871" s="118"/>
      <c r="M871" s="179"/>
      <c r="Q871" s="151" t="s">
        <v>966</v>
      </c>
      <c r="R871" s="152" t="n">
        <v>9.3</v>
      </c>
      <c r="S871" s="152" t="n">
        <v>758.3</v>
      </c>
      <c r="T871" s="153" t="n">
        <v>59</v>
      </c>
      <c r="U871" s="154" t="s">
        <v>78</v>
      </c>
      <c r="V871" s="153" t="n">
        <v>1</v>
      </c>
      <c r="W871" s="115" t="n">
        <v>0</v>
      </c>
      <c r="X871" s="116" t="n">
        <f aca="false">RANDBETWEEN(80,100)/100</f>
        <v>0.8</v>
      </c>
      <c r="Y871" s="117"/>
      <c r="Z871" s="118"/>
      <c r="AA871" s="119"/>
      <c r="AB871" s="123"/>
      <c r="AC871" s="124"/>
      <c r="AG871" s="186"/>
      <c r="BO871" s="202"/>
      <c r="BT871" s="82" t="e">
        <f aca="false">IF(SUM(CD868:CD871) &gt; 0,0,(SUM(CD868:CD871))/(-$BM$10*1000))</f>
        <v>#VALUE!</v>
      </c>
      <c r="BU871" s="158" t="e">
        <f aca="false">IF(SUM(CE868:CE871) &gt; 0,0,(SUM(CE868:CE871))/(-$BM$10*1000))</f>
        <v>#VALUE!</v>
      </c>
      <c r="BV871" s="140" t="n">
        <f aca="false">QUOTIENT(BW871,$BW$5)</f>
        <v>215</v>
      </c>
      <c r="BW871" s="17" t="n">
        <v>863</v>
      </c>
      <c r="BX871" s="141"/>
      <c r="BY871" s="192" t="s">
        <v>75</v>
      </c>
      <c r="BZ871" s="172" t="e">
        <f aca="true">INDIRECT( ADDRESS(CELL("строка",BG871)-BW871+BV871,68)) * CL871</f>
        <v>#VALUE!</v>
      </c>
      <c r="CA871" s="173" t="e">
        <f aca="true">INDIRECT( ADDRESS(CELL("строка",BG871)-BW871+BV871,59)) * CI871</f>
        <v>#VALUE!</v>
      </c>
      <c r="CB871" s="174" t="e">
        <f aca="true">INDIRECT( ADDRESS(CELL("строка",BG871)-BW871+BV871,69)) * CL871</f>
        <v>#VALUE!</v>
      </c>
      <c r="CC871" s="175" t="e">
        <f aca="true">INDIRECT( ADDRESS(CELL("строка",BG871)-BW871+BV871,61)) *CI871</f>
        <v>#VALUE!</v>
      </c>
      <c r="CD871" s="176" t="e">
        <f aca="false">BZ871-CA871</f>
        <v>#VALUE!</v>
      </c>
      <c r="CE871" s="187" t="e">
        <f aca="false">CB871-CC871</f>
        <v>#VALUE!</v>
      </c>
      <c r="CI871" s="178" t="n">
        <f aca="false">$CI$7</f>
        <v>0.1</v>
      </c>
      <c r="CL871" s="23" t="n">
        <f aca="false">CL867</f>
        <v>0.25</v>
      </c>
    </row>
    <row r="872" customFormat="false" ht="13.25" hidden="false" customHeight="true" outlineLevel="0" collapsed="false">
      <c r="A872" s="151" t="s">
        <v>967</v>
      </c>
      <c r="B872" s="152" t="n">
        <v>18.2</v>
      </c>
      <c r="C872" s="152" t="n">
        <v>764.1</v>
      </c>
      <c r="D872" s="153" t="n">
        <v>60</v>
      </c>
      <c r="E872" s="154" t="s">
        <v>83</v>
      </c>
      <c r="F872" s="153" t="n">
        <v>10.5</v>
      </c>
      <c r="G872" s="115" t="n">
        <v>0.9</v>
      </c>
      <c r="H872" s="116" t="n">
        <f aca="false">RANDBETWEEN(80,100)/100</f>
        <v>0.82</v>
      </c>
      <c r="I872" s="117"/>
      <c r="J872" s="118"/>
      <c r="K872" s="119"/>
      <c r="L872" s="118"/>
      <c r="M872" s="179"/>
      <c r="Q872" s="151" t="s">
        <v>967</v>
      </c>
      <c r="R872" s="152" t="n">
        <v>11.4</v>
      </c>
      <c r="S872" s="152" t="n">
        <v>758.5</v>
      </c>
      <c r="T872" s="153" t="n">
        <v>50</v>
      </c>
      <c r="U872" s="154" t="s">
        <v>101</v>
      </c>
      <c r="V872" s="153" t="n">
        <v>1</v>
      </c>
      <c r="W872" s="115" t="n">
        <v>0.25</v>
      </c>
      <c r="X872" s="116" t="n">
        <f aca="false">RANDBETWEEN(80,100)/100</f>
        <v>0.87</v>
      </c>
      <c r="Y872" s="117"/>
      <c r="Z872" s="118"/>
      <c r="AA872" s="119"/>
      <c r="AB872" s="123"/>
      <c r="AC872" s="124"/>
      <c r="AG872" s="186"/>
      <c r="BO872" s="202"/>
      <c r="BT872" s="82" t="s">
        <v>79</v>
      </c>
      <c r="BU872" s="158"/>
      <c r="BV872" s="140" t="n">
        <f aca="false">QUOTIENT(BW872,$BW$5)</f>
        <v>216</v>
      </c>
      <c r="BW872" s="17" t="n">
        <v>864</v>
      </c>
      <c r="BX872" s="141" t="n">
        <f aca="false">DATE(2023,2,(1-QUOTIENT(BW872,$BW$5)))</f>
        <v>44742</v>
      </c>
      <c r="BY872" s="190" t="s">
        <v>80</v>
      </c>
      <c r="BZ872" s="143" t="e">
        <f aca="true">INDIRECT( ADDRESS(CELL("строка",BG872)-BW872+BV872,68)) * CL872</f>
        <v>#VALUE!</v>
      </c>
      <c r="CA872" s="144" t="e">
        <f aca="true">INDIRECT( ADDRESS(CELL("строка",BG872)-BW872+BV872,59)) *CI872</f>
        <v>#VALUE!</v>
      </c>
      <c r="CB872" s="145" t="e">
        <f aca="true">INDIRECT( ADDRESS(CELL("строка",BG872)-BW872+BV872,69)) * CL872</f>
        <v>#VALUE!</v>
      </c>
      <c r="CC872" s="146" t="e">
        <f aca="true">INDIRECT( ADDRESS(CELL("строка",BG872)-BW872+BV872,61)) *CI872</f>
        <v>#VALUE!</v>
      </c>
      <c r="CD872" s="147" t="e">
        <f aca="false">BZ872-CA872</f>
        <v>#VALUE!</v>
      </c>
      <c r="CE872" s="188" t="e">
        <f aca="false">CB872-CC872</f>
        <v>#VALUE!</v>
      </c>
      <c r="CI872" s="22" t="n">
        <f aca="false">$CI$4</f>
        <v>0.2</v>
      </c>
      <c r="CL872" s="23" t="n">
        <f aca="false">CL868</f>
        <v>0.25</v>
      </c>
    </row>
    <row r="873" customFormat="false" ht="13.25" hidden="false" customHeight="true" outlineLevel="0" collapsed="false">
      <c r="A873" s="151" t="s">
        <v>968</v>
      </c>
      <c r="B873" s="152" t="n">
        <v>18.8</v>
      </c>
      <c r="C873" s="152" t="n">
        <v>764</v>
      </c>
      <c r="D873" s="153" t="n">
        <v>59</v>
      </c>
      <c r="E873" s="154" t="s">
        <v>107</v>
      </c>
      <c r="F873" s="153" t="n">
        <v>9</v>
      </c>
      <c r="G873" s="115" t="n">
        <v>0.75</v>
      </c>
      <c r="H873" s="116" t="n">
        <f aca="false">RANDBETWEEN(80,100)/100</f>
        <v>0.91</v>
      </c>
      <c r="I873" s="117"/>
      <c r="J873" s="118"/>
      <c r="K873" s="119"/>
      <c r="L873" s="118"/>
      <c r="M873" s="179"/>
      <c r="Q873" s="151" t="s">
        <v>968</v>
      </c>
      <c r="R873" s="152" t="n">
        <v>10.6</v>
      </c>
      <c r="S873" s="152" t="n">
        <v>759.1</v>
      </c>
      <c r="T873" s="153" t="n">
        <v>53</v>
      </c>
      <c r="U873" s="154" t="s">
        <v>101</v>
      </c>
      <c r="V873" s="153" t="n">
        <v>1</v>
      </c>
      <c r="W873" s="115" t="n">
        <v>0.25</v>
      </c>
      <c r="X873" s="116" t="n">
        <f aca="false">RANDBETWEEN(80,100)/100</f>
        <v>0.9</v>
      </c>
      <c r="Y873" s="117"/>
      <c r="Z873" s="118"/>
      <c r="AA873" s="119"/>
      <c r="AB873" s="123"/>
      <c r="AC873" s="124"/>
      <c r="AG873" s="186"/>
      <c r="BO873" s="202"/>
      <c r="BT873" s="82"/>
      <c r="BU873" s="158"/>
      <c r="BV873" s="140" t="n">
        <f aca="false">QUOTIENT(BW873,$BW$5)</f>
        <v>216</v>
      </c>
      <c r="BW873" s="17" t="n">
        <v>865</v>
      </c>
      <c r="BX873" s="141"/>
      <c r="BY873" s="191" t="s">
        <v>84</v>
      </c>
      <c r="BZ873" s="160" t="e">
        <f aca="true">INDIRECT( ADDRESS(CELL("строка",BG873)-BW873+BV873,68)) * CL873</f>
        <v>#VALUE!</v>
      </c>
      <c r="CA873" s="161" t="e">
        <f aca="true">INDIRECT( ADDRESS(CELL("строка",BG873)-BW873+BV873,59)) *CI873</f>
        <v>#VALUE!</v>
      </c>
      <c r="CB873" s="162" t="e">
        <f aca="true">INDIRECT( ADDRESS(CELL("строка",BG873)-BW873+BV873,69)) * CL873</f>
        <v>#VALUE!</v>
      </c>
      <c r="CC873" s="163" t="e">
        <f aca="true">INDIRECT( ADDRESS(CELL("строка",BG873)-BW873+BV873,61)) *CI873</f>
        <v>#VALUE!</v>
      </c>
      <c r="CD873" s="164" t="e">
        <f aca="false">BZ873-CA873</f>
        <v>#VALUE!</v>
      </c>
      <c r="CE873" s="189" t="e">
        <f aca="false">CB873-CC873</f>
        <v>#VALUE!</v>
      </c>
      <c r="CI873" s="22" t="n">
        <f aca="false">$CI$5</f>
        <v>0.3</v>
      </c>
      <c r="CL873" s="23" t="n">
        <f aca="false">CL869</f>
        <v>0.25</v>
      </c>
    </row>
    <row r="874" customFormat="false" ht="13.25" hidden="false" customHeight="true" outlineLevel="0" collapsed="false">
      <c r="A874" s="151" t="s">
        <v>969</v>
      </c>
      <c r="B874" s="152" t="n">
        <v>13.7</v>
      </c>
      <c r="C874" s="152" t="n">
        <v>763.9</v>
      </c>
      <c r="D874" s="153" t="n">
        <v>70</v>
      </c>
      <c r="E874" s="154" t="s">
        <v>83</v>
      </c>
      <c r="F874" s="153" t="n">
        <v>7.5</v>
      </c>
      <c r="G874" s="115" t="n">
        <v>0.25</v>
      </c>
      <c r="H874" s="116" t="n">
        <f aca="false">RANDBETWEEN(80,100)/100</f>
        <v>0.82</v>
      </c>
      <c r="I874" s="117"/>
      <c r="J874" s="118"/>
      <c r="K874" s="119"/>
      <c r="L874" s="118"/>
      <c r="M874" s="179"/>
      <c r="Q874" s="151" t="s">
        <v>969</v>
      </c>
      <c r="R874" s="152" t="n">
        <v>6.1</v>
      </c>
      <c r="S874" s="152" t="n">
        <v>758.9</v>
      </c>
      <c r="T874" s="153" t="n">
        <v>70</v>
      </c>
      <c r="U874" s="154" t="s">
        <v>78</v>
      </c>
      <c r="V874" s="153" t="n">
        <v>1</v>
      </c>
      <c r="W874" s="115" t="n">
        <v>0</v>
      </c>
      <c r="X874" s="116" t="n">
        <f aca="false">RANDBETWEEN(80,100)/100</f>
        <v>0.86</v>
      </c>
      <c r="Y874" s="117"/>
      <c r="Z874" s="118"/>
      <c r="AA874" s="119"/>
      <c r="AB874" s="123"/>
      <c r="AC874" s="124"/>
      <c r="AG874" s="186"/>
      <c r="BO874" s="202"/>
      <c r="BT874" s="82"/>
      <c r="BU874" s="158"/>
      <c r="BV874" s="140" t="n">
        <f aca="false">QUOTIENT(BW874,$BW$5)</f>
        <v>216</v>
      </c>
      <c r="BW874" s="17" t="n">
        <v>866</v>
      </c>
      <c r="BX874" s="141"/>
      <c r="BY874" s="191" t="s">
        <v>58</v>
      </c>
      <c r="BZ874" s="160" t="e">
        <f aca="true">INDIRECT( ADDRESS(CELL("строка",BG874)-BW874+BV874,68)) * CL874</f>
        <v>#VALUE!</v>
      </c>
      <c r="CA874" s="161" t="e">
        <f aca="true">INDIRECT( ADDRESS(CELL("строка",BG874)-BW874+BV874,59)) *CI874</f>
        <v>#VALUE!</v>
      </c>
      <c r="CB874" s="162" t="e">
        <f aca="true">INDIRECT( ADDRESS(CELL("строка",BG874)-BW874+BV874,69)) * CL874</f>
        <v>#VALUE!</v>
      </c>
      <c r="CC874" s="163" t="e">
        <f aca="true">INDIRECT( ADDRESS(CELL("строка",BG874)-BW874+BV874,61)) *CI874</f>
        <v>#VALUE!</v>
      </c>
      <c r="CD874" s="164" t="e">
        <f aca="false">BZ874-CA874</f>
        <v>#VALUE!</v>
      </c>
      <c r="CE874" s="189" t="e">
        <f aca="false">CB874-CC874</f>
        <v>#VALUE!</v>
      </c>
      <c r="CI874" s="22" t="n">
        <f aca="false">$CI$6</f>
        <v>0.4</v>
      </c>
      <c r="CL874" s="23" t="n">
        <f aca="false">CL870</f>
        <v>0.25</v>
      </c>
    </row>
    <row r="875" customFormat="false" ht="13.25" hidden="false" customHeight="true" outlineLevel="0" collapsed="false">
      <c r="A875" s="151" t="s">
        <v>970</v>
      </c>
      <c r="B875" s="152" t="n">
        <v>9.4</v>
      </c>
      <c r="C875" s="152" t="n">
        <v>763.2</v>
      </c>
      <c r="D875" s="153" t="n">
        <v>75</v>
      </c>
      <c r="E875" s="154" t="s">
        <v>83</v>
      </c>
      <c r="F875" s="153" t="n">
        <v>6</v>
      </c>
      <c r="G875" s="115" t="n">
        <v>0.25</v>
      </c>
      <c r="H875" s="116" t="n">
        <f aca="false">RANDBETWEEN(80,100)/100</f>
        <v>0.8</v>
      </c>
      <c r="I875" s="117"/>
      <c r="J875" s="118"/>
      <c r="K875" s="119"/>
      <c r="L875" s="118"/>
      <c r="M875" s="179"/>
      <c r="Q875" s="151" t="s">
        <v>970</v>
      </c>
      <c r="R875" s="152" t="n">
        <v>1.3</v>
      </c>
      <c r="S875" s="152" t="n">
        <v>758.4</v>
      </c>
      <c r="T875" s="153" t="n">
        <v>93</v>
      </c>
      <c r="U875" s="154" t="n">
        <v>0</v>
      </c>
      <c r="V875" s="153" t="n">
        <v>0</v>
      </c>
      <c r="W875" s="115" t="n">
        <v>0</v>
      </c>
      <c r="X875" s="116" t="n">
        <f aca="false">RANDBETWEEN(80,100)/100</f>
        <v>0.97</v>
      </c>
      <c r="Y875" s="117"/>
      <c r="Z875" s="118"/>
      <c r="AA875" s="119"/>
      <c r="AB875" s="123"/>
      <c r="AC875" s="124"/>
      <c r="AG875" s="186"/>
      <c r="BO875" s="202"/>
      <c r="BT875" s="82" t="e">
        <f aca="false">IF(SUM(CD872:CD875) &gt; 0,0,(SUM(CD872:CD875))/(-$BM$10*1000))</f>
        <v>#VALUE!</v>
      </c>
      <c r="BU875" s="158" t="e">
        <f aca="false">IF(SUM(CE872:CE875) &gt; 0,0,(SUM(CE872:CE875))/(-$BM$10*1000))</f>
        <v>#VALUE!</v>
      </c>
      <c r="BV875" s="140" t="n">
        <f aca="false">QUOTIENT(BW875,$BW$5)</f>
        <v>216</v>
      </c>
      <c r="BW875" s="17" t="n">
        <v>867</v>
      </c>
      <c r="BX875" s="141"/>
      <c r="BY875" s="192" t="s">
        <v>75</v>
      </c>
      <c r="BZ875" s="172" t="e">
        <f aca="true">INDIRECT( ADDRESS(CELL("строка",BG875)-BW875+BV875,68)) * CL875</f>
        <v>#VALUE!</v>
      </c>
      <c r="CA875" s="173" t="e">
        <f aca="true">INDIRECT( ADDRESS(CELL("строка",BG875)-BW875+BV875,59)) * CI875</f>
        <v>#VALUE!</v>
      </c>
      <c r="CB875" s="174" t="e">
        <f aca="true">INDIRECT( ADDRESS(CELL("строка",BG875)-BW875+BV875,69)) * CL875</f>
        <v>#VALUE!</v>
      </c>
      <c r="CC875" s="175" t="e">
        <f aca="true">INDIRECT( ADDRESS(CELL("строка",BG875)-BW875+BV875,61)) *CI875</f>
        <v>#VALUE!</v>
      </c>
      <c r="CD875" s="176" t="e">
        <f aca="false">BZ875-CA875</f>
        <v>#VALUE!</v>
      </c>
      <c r="CE875" s="187" t="e">
        <f aca="false">CB875-CC875</f>
        <v>#VALUE!</v>
      </c>
      <c r="CI875" s="178" t="n">
        <f aca="false">$CI$7</f>
        <v>0.1</v>
      </c>
      <c r="CL875" s="23" t="n">
        <f aca="false">CL871</f>
        <v>0.25</v>
      </c>
    </row>
    <row r="876" customFormat="false" ht="13.25" hidden="false" customHeight="true" outlineLevel="0" collapsed="false">
      <c r="A876" s="151" t="s">
        <v>971</v>
      </c>
      <c r="B876" s="152" t="n">
        <v>10.9</v>
      </c>
      <c r="C876" s="152" t="n">
        <v>762.8</v>
      </c>
      <c r="D876" s="153" t="n">
        <v>67</v>
      </c>
      <c r="E876" s="154" t="s">
        <v>83</v>
      </c>
      <c r="F876" s="153" t="n">
        <v>7.5</v>
      </c>
      <c r="G876" s="115" t="n">
        <v>0.25</v>
      </c>
      <c r="H876" s="116" t="n">
        <f aca="false">RANDBETWEEN(80,100)/100</f>
        <v>0.99</v>
      </c>
      <c r="I876" s="117"/>
      <c r="J876" s="118"/>
      <c r="K876" s="119"/>
      <c r="L876" s="118"/>
      <c r="M876" s="179"/>
      <c r="Q876" s="151" t="s">
        <v>971</v>
      </c>
      <c r="R876" s="152" t="n">
        <v>3.8</v>
      </c>
      <c r="S876" s="152" t="n">
        <v>757.9</v>
      </c>
      <c r="T876" s="153" t="n">
        <v>80</v>
      </c>
      <c r="U876" s="154" t="n">
        <v>0</v>
      </c>
      <c r="V876" s="153" t="n">
        <v>0</v>
      </c>
      <c r="W876" s="115" t="n">
        <v>0</v>
      </c>
      <c r="X876" s="116" t="n">
        <f aca="false">RANDBETWEEN(80,100)/100</f>
        <v>0.99</v>
      </c>
      <c r="Y876" s="117"/>
      <c r="Z876" s="118"/>
      <c r="AA876" s="119"/>
      <c r="AB876" s="123"/>
      <c r="AC876" s="124"/>
      <c r="AG876" s="186"/>
      <c r="BO876" s="202"/>
      <c r="BT876" s="82" t="s">
        <v>79</v>
      </c>
      <c r="BU876" s="158"/>
      <c r="BV876" s="140" t="n">
        <f aca="false">QUOTIENT(BW876,$BW$5)</f>
        <v>217</v>
      </c>
      <c r="BW876" s="17" t="n">
        <v>868</v>
      </c>
      <c r="BX876" s="141" t="n">
        <f aca="false">DATE(2023,2,(1-QUOTIENT(BW876,$BW$5)))</f>
        <v>44741</v>
      </c>
      <c r="BY876" s="190" t="s">
        <v>80</v>
      </c>
      <c r="BZ876" s="143" t="e">
        <f aca="true">INDIRECT( ADDRESS(CELL("строка",BG876)-BW876+BV876,68)) * CL876</f>
        <v>#VALUE!</v>
      </c>
      <c r="CA876" s="144" t="e">
        <f aca="true">INDIRECT( ADDRESS(CELL("строка",BG876)-BW876+BV876,59)) *CI876</f>
        <v>#VALUE!</v>
      </c>
      <c r="CB876" s="145" t="e">
        <f aca="true">INDIRECT( ADDRESS(CELL("строка",BG876)-BW876+BV876,69)) * CL876</f>
        <v>#VALUE!</v>
      </c>
      <c r="CC876" s="146" t="e">
        <f aca="true">INDIRECT( ADDRESS(CELL("строка",BG876)-BW876+BV876,61)) *CI876</f>
        <v>#VALUE!</v>
      </c>
      <c r="CD876" s="147" t="e">
        <f aca="false">BZ876-CA876</f>
        <v>#VALUE!</v>
      </c>
      <c r="CE876" s="188" t="e">
        <f aca="false">CB876-CC876</f>
        <v>#VALUE!</v>
      </c>
      <c r="CI876" s="22" t="n">
        <f aca="false">$CI$4</f>
        <v>0.2</v>
      </c>
      <c r="CL876" s="23" t="n">
        <f aca="false">CL872</f>
        <v>0.25</v>
      </c>
    </row>
    <row r="877" customFormat="false" ht="13.25" hidden="false" customHeight="true" outlineLevel="0" collapsed="false">
      <c r="A877" s="151" t="s">
        <v>972</v>
      </c>
      <c r="B877" s="152" t="n">
        <v>11.3</v>
      </c>
      <c r="C877" s="152" t="n">
        <v>762.7</v>
      </c>
      <c r="D877" s="153" t="n">
        <v>62</v>
      </c>
      <c r="E877" s="154" t="s">
        <v>83</v>
      </c>
      <c r="F877" s="153" t="n">
        <v>7.5</v>
      </c>
      <c r="G877" s="115" t="n">
        <v>0.15</v>
      </c>
      <c r="H877" s="116" t="n">
        <f aca="false">RANDBETWEEN(80,100)/100</f>
        <v>0.98</v>
      </c>
      <c r="I877" s="117"/>
      <c r="J877" s="118"/>
      <c r="K877" s="119"/>
      <c r="L877" s="118"/>
      <c r="M877" s="179"/>
      <c r="Q877" s="151" t="s">
        <v>972</v>
      </c>
      <c r="R877" s="152" t="n">
        <v>6.2</v>
      </c>
      <c r="S877" s="152" t="n">
        <v>757.3</v>
      </c>
      <c r="T877" s="153" t="n">
        <v>70</v>
      </c>
      <c r="U877" s="154" t="s">
        <v>91</v>
      </c>
      <c r="V877" s="153" t="n">
        <v>1</v>
      </c>
      <c r="W877" s="115" t="n">
        <v>0</v>
      </c>
      <c r="X877" s="116" t="n">
        <f aca="false">RANDBETWEEN(80,100)/100</f>
        <v>0.92</v>
      </c>
      <c r="Y877" s="117"/>
      <c r="Z877" s="118"/>
      <c r="AA877" s="119"/>
      <c r="AB877" s="123"/>
      <c r="AC877" s="124"/>
      <c r="AG877" s="186"/>
      <c r="BO877" s="202"/>
      <c r="BT877" s="82"/>
      <c r="BU877" s="158"/>
      <c r="BV877" s="140" t="n">
        <f aca="false">QUOTIENT(BW877,$BW$5)</f>
        <v>217</v>
      </c>
      <c r="BW877" s="17" t="n">
        <v>869</v>
      </c>
      <c r="BX877" s="141"/>
      <c r="BY877" s="191" t="s">
        <v>84</v>
      </c>
      <c r="BZ877" s="160" t="e">
        <f aca="true">INDIRECT( ADDRESS(CELL("строка",BG877)-BW877+BV877,68)) * CL877</f>
        <v>#VALUE!</v>
      </c>
      <c r="CA877" s="161" t="e">
        <f aca="true">INDIRECT( ADDRESS(CELL("строка",BG877)-BW877+BV877,59)) *CI877</f>
        <v>#VALUE!</v>
      </c>
      <c r="CB877" s="162" t="e">
        <f aca="true">INDIRECT( ADDRESS(CELL("строка",BG877)-BW877+BV877,69)) * CL877</f>
        <v>#VALUE!</v>
      </c>
      <c r="CC877" s="163" t="e">
        <f aca="true">INDIRECT( ADDRESS(CELL("строка",BG877)-BW877+BV877,61)) *CI877</f>
        <v>#VALUE!</v>
      </c>
      <c r="CD877" s="164" t="e">
        <f aca="false">BZ877-CA877</f>
        <v>#VALUE!</v>
      </c>
      <c r="CE877" s="189" t="e">
        <f aca="false">CB877-CC877</f>
        <v>#VALUE!</v>
      </c>
      <c r="CI877" s="22" t="n">
        <f aca="false">$CI$5</f>
        <v>0.3</v>
      </c>
      <c r="CL877" s="23" t="n">
        <f aca="false">CL873</f>
        <v>0.25</v>
      </c>
    </row>
    <row r="878" customFormat="false" ht="13.25" hidden="false" customHeight="true" outlineLevel="0" collapsed="false">
      <c r="A878" s="151" t="s">
        <v>973</v>
      </c>
      <c r="B878" s="152" t="n">
        <v>13.8</v>
      </c>
      <c r="C878" s="152" t="n">
        <v>762.6</v>
      </c>
      <c r="D878" s="153" t="n">
        <v>61</v>
      </c>
      <c r="E878" s="154" t="s">
        <v>83</v>
      </c>
      <c r="F878" s="153" t="n">
        <v>7.5</v>
      </c>
      <c r="G878" s="182" t="s">
        <v>110</v>
      </c>
      <c r="H878" s="116" t="n">
        <f aca="false">RANDBETWEEN(80,100)/100</f>
        <v>0.8</v>
      </c>
      <c r="I878" s="117" t="n">
        <v>0.459224537037037</v>
      </c>
      <c r="J878" s="118" t="n">
        <v>0.459224537037037</v>
      </c>
      <c r="K878" s="119" t="n">
        <f aca="false">(J878 * 24) * $B$3 * $F$3 * (1 - 0.7*AVERAGE(G878:G885)) * AVERAGE(H878:H885)</f>
        <v>9412.05946006944</v>
      </c>
      <c r="L878" s="118" t="n">
        <f aca="false">IF(AVERAGE(F878:F885)&gt; $J$3, $B$4*$F$4*AVERAGE(F878:F885)/$B$5*24*AVERAGE(H878:H885), $B$4*$F$4*AVERAGE(F878:F885)/$B$5*24*AVERAGE(H878:H885) * 0.2)</f>
        <v>39615</v>
      </c>
      <c r="M878" s="179" t="n">
        <f aca="false">K878+L878</f>
        <v>49027.0594600694</v>
      </c>
      <c r="Q878" s="151" t="s">
        <v>973</v>
      </c>
      <c r="R878" s="152" t="n">
        <v>6</v>
      </c>
      <c r="S878" s="152" t="n">
        <v>756.4</v>
      </c>
      <c r="T878" s="153" t="n">
        <v>80</v>
      </c>
      <c r="U878" s="154" t="n">
        <v>0</v>
      </c>
      <c r="V878" s="153" t="n">
        <v>0</v>
      </c>
      <c r="W878" s="115" t="n">
        <v>0.25</v>
      </c>
      <c r="X878" s="116" t="n">
        <f aca="false">RANDBETWEEN(80,100)/100</f>
        <v>0.99</v>
      </c>
      <c r="Y878" s="117" t="n">
        <v>0.438576388888889</v>
      </c>
      <c r="Z878" s="118" t="n">
        <v>0.438576388888889</v>
      </c>
      <c r="AA878" s="119" t="n">
        <f aca="false">(Z878 * 24) * $B$3 * $F$3 * (1 - 0.7 * AVERAGE(W878:W885)) * AVERAGE(X878:X885)</f>
        <v>4862.72777265625</v>
      </c>
      <c r="AB878" s="123" t="n">
        <f aca="false">IF(AVERAGE(V878:V885)&gt; $J$3, $B$4*$F$4*AVERAGE(V878:V885)/$B$5*24*AVERAGE(X878:X885), $B$4*$F$4*AVERAGE(V878:V885)/$B$5*24*AVERAGE(X878:X885) * 0.2)</f>
        <v>141.4</v>
      </c>
      <c r="AC878" s="124" t="n">
        <f aca="false">AA878+AB878</f>
        <v>5004.12777265625</v>
      </c>
      <c r="AG878" s="186"/>
      <c r="BO878" s="202"/>
      <c r="BT878" s="82"/>
      <c r="BU878" s="158"/>
      <c r="BV878" s="140" t="n">
        <f aca="false">QUOTIENT(BW878,$BW$5)</f>
        <v>217</v>
      </c>
      <c r="BW878" s="17" t="n">
        <v>870</v>
      </c>
      <c r="BX878" s="141"/>
      <c r="BY878" s="191" t="s">
        <v>58</v>
      </c>
      <c r="BZ878" s="160" t="e">
        <f aca="true">INDIRECT( ADDRESS(CELL("строка",BG878)-BW878+BV878,68)) * CL878</f>
        <v>#VALUE!</v>
      </c>
      <c r="CA878" s="161" t="e">
        <f aca="true">INDIRECT( ADDRESS(CELL("строка",BG878)-BW878+BV878,59)) *CI878</f>
        <v>#VALUE!</v>
      </c>
      <c r="CB878" s="162" t="e">
        <f aca="true">INDIRECT( ADDRESS(CELL("строка",BG878)-BW878+BV878,69)) * CL878</f>
        <v>#VALUE!</v>
      </c>
      <c r="CC878" s="163" t="e">
        <f aca="true">INDIRECT( ADDRESS(CELL("строка",BG878)-BW878+BV878,61)) *CI878</f>
        <v>#VALUE!</v>
      </c>
      <c r="CD878" s="164" t="e">
        <f aca="false">BZ878-CA878</f>
        <v>#VALUE!</v>
      </c>
      <c r="CE878" s="189" t="e">
        <f aca="false">CB878-CC878</f>
        <v>#VALUE!</v>
      </c>
      <c r="CI878" s="22" t="n">
        <f aca="false">$CI$6</f>
        <v>0.4</v>
      </c>
      <c r="CL878" s="23" t="n">
        <f aca="false">CL874</f>
        <v>0.25</v>
      </c>
    </row>
    <row r="879" customFormat="false" ht="13.25" hidden="false" customHeight="true" outlineLevel="0" collapsed="false">
      <c r="A879" s="151" t="s">
        <v>974</v>
      </c>
      <c r="B879" s="152" t="n">
        <v>15.7</v>
      </c>
      <c r="C879" s="152" t="n">
        <v>762.4</v>
      </c>
      <c r="D879" s="153" t="n">
        <v>54</v>
      </c>
      <c r="E879" s="154" t="s">
        <v>83</v>
      </c>
      <c r="F879" s="153" t="n">
        <v>7.5</v>
      </c>
      <c r="G879" s="115" t="n">
        <v>0.9</v>
      </c>
      <c r="H879" s="116" t="n">
        <f aca="false">RANDBETWEEN(80,100)/100</f>
        <v>0.92</v>
      </c>
      <c r="I879" s="117"/>
      <c r="J879" s="118"/>
      <c r="K879" s="119"/>
      <c r="L879" s="118"/>
      <c r="M879" s="179"/>
      <c r="Q879" s="151" t="s">
        <v>974</v>
      </c>
      <c r="R879" s="152" t="n">
        <v>7.4</v>
      </c>
      <c r="S879" s="152" t="n">
        <v>755.9</v>
      </c>
      <c r="T879" s="153" t="n">
        <v>72</v>
      </c>
      <c r="U879" s="154" t="n">
        <v>0</v>
      </c>
      <c r="V879" s="153" t="n">
        <v>0</v>
      </c>
      <c r="W879" s="115" t="n">
        <v>0.75</v>
      </c>
      <c r="X879" s="116" t="n">
        <f aca="false">RANDBETWEEN(80,100)/100</f>
        <v>0.88</v>
      </c>
      <c r="Y879" s="117"/>
      <c r="Z879" s="118"/>
      <c r="AA879" s="119"/>
      <c r="AB879" s="123"/>
      <c r="AC879" s="124"/>
      <c r="AG879" s="186"/>
      <c r="BO879" s="202"/>
      <c r="BT879" s="82" t="e">
        <f aca="false">IF(SUM(CD876:CD879) &gt; 0,0,(SUM(CD876:CD879))/(-$BM$10*1000))</f>
        <v>#VALUE!</v>
      </c>
      <c r="BU879" s="158" t="e">
        <f aca="false">IF(SUM(CE876:CE879) &gt; 0,0,(SUM(CE876:CE879))/(-$BM$10*1000))</f>
        <v>#VALUE!</v>
      </c>
      <c r="BV879" s="140" t="n">
        <f aca="false">QUOTIENT(BW879,$BW$5)</f>
        <v>217</v>
      </c>
      <c r="BW879" s="17" t="n">
        <v>871</v>
      </c>
      <c r="BX879" s="141"/>
      <c r="BY879" s="192" t="s">
        <v>75</v>
      </c>
      <c r="BZ879" s="172" t="e">
        <f aca="true">INDIRECT( ADDRESS(CELL("строка",BG879)-BW879+BV879,68)) * CL879</f>
        <v>#VALUE!</v>
      </c>
      <c r="CA879" s="173" t="e">
        <f aca="true">INDIRECT( ADDRESS(CELL("строка",BG879)-BW879+BV879,59)) * CI879</f>
        <v>#VALUE!</v>
      </c>
      <c r="CB879" s="174" t="e">
        <f aca="true">INDIRECT( ADDRESS(CELL("строка",BG879)-BW879+BV879,69)) * CL879</f>
        <v>#VALUE!</v>
      </c>
      <c r="CC879" s="175" t="e">
        <f aca="true">INDIRECT( ADDRESS(CELL("строка",BG879)-BW879+BV879,61)) *CI879</f>
        <v>#VALUE!</v>
      </c>
      <c r="CD879" s="176" t="e">
        <f aca="false">BZ879-CA879</f>
        <v>#VALUE!</v>
      </c>
      <c r="CE879" s="187" t="e">
        <f aca="false">CB879-CC879</f>
        <v>#VALUE!</v>
      </c>
      <c r="CI879" s="178" t="n">
        <f aca="false">$CI$7</f>
        <v>0.1</v>
      </c>
      <c r="CL879" s="23" t="n">
        <f aca="false">CL875</f>
        <v>0.25</v>
      </c>
    </row>
    <row r="880" customFormat="false" ht="13.25" hidden="false" customHeight="true" outlineLevel="0" collapsed="false">
      <c r="A880" s="151" t="s">
        <v>975</v>
      </c>
      <c r="B880" s="152" t="n">
        <v>17.5</v>
      </c>
      <c r="C880" s="152" t="n">
        <v>762.2</v>
      </c>
      <c r="D880" s="153" t="n">
        <v>49</v>
      </c>
      <c r="E880" s="154" t="s">
        <v>83</v>
      </c>
      <c r="F880" s="153" t="n">
        <v>10.5</v>
      </c>
      <c r="G880" s="115" t="n">
        <v>0.05</v>
      </c>
      <c r="H880" s="116" t="n">
        <f aca="false">RANDBETWEEN(80,100)/100</f>
        <v>0.87</v>
      </c>
      <c r="I880" s="117"/>
      <c r="J880" s="118"/>
      <c r="K880" s="119"/>
      <c r="L880" s="118"/>
      <c r="M880" s="179"/>
      <c r="Q880" s="151" t="s">
        <v>975</v>
      </c>
      <c r="R880" s="152" t="n">
        <v>9.8</v>
      </c>
      <c r="S880" s="152" t="n">
        <v>755.6</v>
      </c>
      <c r="T880" s="153" t="n">
        <v>60</v>
      </c>
      <c r="U880" s="154" t="s">
        <v>101</v>
      </c>
      <c r="V880" s="153" t="n">
        <v>1</v>
      </c>
      <c r="W880" s="115" t="n">
        <v>0.95</v>
      </c>
      <c r="X880" s="116" t="n">
        <f aca="false">RANDBETWEEN(80,100)/100</f>
        <v>0.81</v>
      </c>
      <c r="Y880" s="117"/>
      <c r="Z880" s="118"/>
      <c r="AA880" s="119"/>
      <c r="AB880" s="123"/>
      <c r="AC880" s="124"/>
      <c r="AG880" s="186"/>
      <c r="BO880" s="202"/>
      <c r="BT880" s="82" t="s">
        <v>79</v>
      </c>
      <c r="BU880" s="158"/>
      <c r="BV880" s="140" t="n">
        <f aca="false">QUOTIENT(BW880,$BW$5)</f>
        <v>218</v>
      </c>
      <c r="BW880" s="17" t="n">
        <v>872</v>
      </c>
      <c r="BX880" s="141" t="n">
        <f aca="false">DATE(2023,2,(1-QUOTIENT(BW880,$BW$5)))</f>
        <v>44740</v>
      </c>
      <c r="BY880" s="190" t="s">
        <v>80</v>
      </c>
      <c r="BZ880" s="143" t="e">
        <f aca="true">INDIRECT( ADDRESS(CELL("строка",BG880)-BW880+BV880,68)) * CL880</f>
        <v>#VALUE!</v>
      </c>
      <c r="CA880" s="144" t="e">
        <f aca="true">INDIRECT( ADDRESS(CELL("строка",BG880)-BW880+BV880,59)) *CI880</f>
        <v>#VALUE!</v>
      </c>
      <c r="CB880" s="145" t="e">
        <f aca="true">INDIRECT( ADDRESS(CELL("строка",BG880)-BW880+BV880,69)) * CL880</f>
        <v>#VALUE!</v>
      </c>
      <c r="CC880" s="146" t="e">
        <f aca="true">INDIRECT( ADDRESS(CELL("строка",BG880)-BW880+BV880,61)) *CI880</f>
        <v>#VALUE!</v>
      </c>
      <c r="CD880" s="147" t="e">
        <f aca="false">BZ880-CA880</f>
        <v>#VALUE!</v>
      </c>
      <c r="CE880" s="188" t="e">
        <f aca="false">CB880-CC880</f>
        <v>#VALUE!</v>
      </c>
      <c r="CI880" s="22" t="n">
        <f aca="false">$CI$4</f>
        <v>0.2</v>
      </c>
      <c r="CL880" s="23" t="n">
        <f aca="false">CL876</f>
        <v>0.25</v>
      </c>
    </row>
    <row r="881" customFormat="false" ht="13.25" hidden="false" customHeight="true" outlineLevel="0" collapsed="false">
      <c r="A881" s="151" t="s">
        <v>976</v>
      </c>
      <c r="B881" s="152" t="n">
        <v>15.7</v>
      </c>
      <c r="C881" s="152" t="n">
        <v>762.8</v>
      </c>
      <c r="D881" s="153" t="n">
        <v>54</v>
      </c>
      <c r="E881" s="154" t="s">
        <v>83</v>
      </c>
      <c r="F881" s="153" t="n">
        <v>10.5</v>
      </c>
      <c r="G881" s="115" t="n">
        <v>0.15</v>
      </c>
      <c r="H881" s="116" t="n">
        <f aca="false">RANDBETWEEN(80,100)/100</f>
        <v>0.83</v>
      </c>
      <c r="I881" s="117"/>
      <c r="J881" s="118"/>
      <c r="K881" s="119"/>
      <c r="L881" s="118"/>
      <c r="M881" s="179"/>
      <c r="Q881" s="151" t="s">
        <v>976</v>
      </c>
      <c r="R881" s="152" t="n">
        <v>8.7</v>
      </c>
      <c r="S881" s="152" t="n">
        <v>755.8</v>
      </c>
      <c r="T881" s="153" t="n">
        <v>62</v>
      </c>
      <c r="U881" s="154" t="n">
        <v>0</v>
      </c>
      <c r="V881" s="153" t="n">
        <v>0</v>
      </c>
      <c r="W881" s="115" t="n">
        <v>0.9</v>
      </c>
      <c r="X881" s="116" t="n">
        <f aca="false">RANDBETWEEN(80,100)/100</f>
        <v>0.95</v>
      </c>
      <c r="Y881" s="117"/>
      <c r="Z881" s="118"/>
      <c r="AA881" s="119"/>
      <c r="AB881" s="123"/>
      <c r="AC881" s="124"/>
      <c r="AG881" s="186"/>
      <c r="BO881" s="202"/>
      <c r="BT881" s="82"/>
      <c r="BU881" s="158"/>
      <c r="BV881" s="140" t="n">
        <f aca="false">QUOTIENT(BW881,$BW$5)</f>
        <v>218</v>
      </c>
      <c r="BW881" s="17" t="n">
        <v>873</v>
      </c>
      <c r="BX881" s="141"/>
      <c r="BY881" s="191" t="s">
        <v>84</v>
      </c>
      <c r="BZ881" s="160" t="e">
        <f aca="true">INDIRECT( ADDRESS(CELL("строка",BG881)-BW881+BV881,68)) * CL881</f>
        <v>#VALUE!</v>
      </c>
      <c r="CA881" s="161" t="e">
        <f aca="true">INDIRECT( ADDRESS(CELL("строка",BG881)-BW881+BV881,59)) *CI881</f>
        <v>#VALUE!</v>
      </c>
      <c r="CB881" s="162" t="e">
        <f aca="true">INDIRECT( ADDRESS(CELL("строка",BG881)-BW881+BV881,69)) * CL881</f>
        <v>#VALUE!</v>
      </c>
      <c r="CC881" s="163" t="e">
        <f aca="true">INDIRECT( ADDRESS(CELL("строка",BG881)-BW881+BV881,61)) *CI881</f>
        <v>#VALUE!</v>
      </c>
      <c r="CD881" s="164" t="e">
        <f aca="false">BZ881-CA881</f>
        <v>#VALUE!</v>
      </c>
      <c r="CE881" s="189" t="e">
        <f aca="false">CB881-CC881</f>
        <v>#VALUE!</v>
      </c>
      <c r="CI881" s="22" t="n">
        <f aca="false">$CI$5</f>
        <v>0.3</v>
      </c>
      <c r="CL881" s="23" t="n">
        <f aca="false">CL877</f>
        <v>0.25</v>
      </c>
    </row>
    <row r="882" customFormat="false" ht="13.25" hidden="false" customHeight="true" outlineLevel="0" collapsed="false">
      <c r="A882" s="151" t="s">
        <v>977</v>
      </c>
      <c r="B882" s="152" t="n">
        <v>10.4</v>
      </c>
      <c r="C882" s="152" t="n">
        <v>763.1</v>
      </c>
      <c r="D882" s="153" t="n">
        <v>75</v>
      </c>
      <c r="E882" s="154" t="s">
        <v>83</v>
      </c>
      <c r="F882" s="153" t="n">
        <v>7.5</v>
      </c>
      <c r="G882" s="115" t="n">
        <v>0.15</v>
      </c>
      <c r="H882" s="116" t="n">
        <f aca="false">RANDBETWEEN(80,100)/100</f>
        <v>0.86</v>
      </c>
      <c r="I882" s="117"/>
      <c r="J882" s="118"/>
      <c r="K882" s="119"/>
      <c r="L882" s="118"/>
      <c r="M882" s="179"/>
      <c r="Q882" s="151" t="s">
        <v>977</v>
      </c>
      <c r="R882" s="152" t="n">
        <v>6.6</v>
      </c>
      <c r="S882" s="152" t="n">
        <v>755.3</v>
      </c>
      <c r="T882" s="153" t="n">
        <v>74</v>
      </c>
      <c r="U882" s="154" t="n">
        <v>0</v>
      </c>
      <c r="V882" s="153" t="n">
        <v>0</v>
      </c>
      <c r="W882" s="115" t="n">
        <v>0.9</v>
      </c>
      <c r="X882" s="116" t="n">
        <f aca="false">RANDBETWEEN(80,100)/100</f>
        <v>0.87</v>
      </c>
      <c r="Y882" s="117"/>
      <c r="Z882" s="118"/>
      <c r="AA882" s="119"/>
      <c r="AB882" s="123"/>
      <c r="AC882" s="124"/>
      <c r="AG882" s="186"/>
      <c r="BO882" s="202"/>
      <c r="BT882" s="82"/>
      <c r="BU882" s="158"/>
      <c r="BV882" s="140" t="n">
        <f aca="false">QUOTIENT(BW882,$BW$5)</f>
        <v>218</v>
      </c>
      <c r="BW882" s="17" t="n">
        <v>874</v>
      </c>
      <c r="BX882" s="141"/>
      <c r="BY882" s="191" t="s">
        <v>58</v>
      </c>
      <c r="BZ882" s="160" t="e">
        <f aca="true">INDIRECT( ADDRESS(CELL("строка",BG882)-BW882+BV882,68)) * CL882</f>
        <v>#VALUE!</v>
      </c>
      <c r="CA882" s="161" t="e">
        <f aca="true">INDIRECT( ADDRESS(CELL("строка",BG882)-BW882+BV882,59)) *CI882</f>
        <v>#VALUE!</v>
      </c>
      <c r="CB882" s="162" t="e">
        <f aca="true">INDIRECT( ADDRESS(CELL("строка",BG882)-BW882+BV882,69)) * CL882</f>
        <v>#VALUE!</v>
      </c>
      <c r="CC882" s="163" t="e">
        <f aca="true">INDIRECT( ADDRESS(CELL("строка",BG882)-BW882+BV882,61)) *CI882</f>
        <v>#VALUE!</v>
      </c>
      <c r="CD882" s="164" t="e">
        <f aca="false">BZ882-CA882</f>
        <v>#VALUE!</v>
      </c>
      <c r="CE882" s="189" t="e">
        <f aca="false">CB882-CC882</f>
        <v>#VALUE!</v>
      </c>
      <c r="CI882" s="22" t="n">
        <f aca="false">$CI$6</f>
        <v>0.4</v>
      </c>
      <c r="CL882" s="23" t="n">
        <f aca="false">CL878</f>
        <v>0.25</v>
      </c>
    </row>
    <row r="883" customFormat="false" ht="13.25" hidden="false" customHeight="true" outlineLevel="0" collapsed="false">
      <c r="A883" s="151" t="s">
        <v>978</v>
      </c>
      <c r="B883" s="152" t="n">
        <v>6.5</v>
      </c>
      <c r="C883" s="152" t="n">
        <v>762.6</v>
      </c>
      <c r="D883" s="153" t="n">
        <v>85</v>
      </c>
      <c r="E883" s="154" t="s">
        <v>83</v>
      </c>
      <c r="F883" s="153" t="n">
        <v>4.5</v>
      </c>
      <c r="G883" s="115" t="n">
        <v>0.15</v>
      </c>
      <c r="H883" s="116" t="n">
        <f aca="false">RANDBETWEEN(80,100)/100</f>
        <v>0.86</v>
      </c>
      <c r="I883" s="117"/>
      <c r="J883" s="118"/>
      <c r="K883" s="119"/>
      <c r="L883" s="118"/>
      <c r="M883" s="179"/>
      <c r="Q883" s="151" t="s">
        <v>978</v>
      </c>
      <c r="R883" s="152" t="n">
        <v>5.9</v>
      </c>
      <c r="S883" s="152" t="n">
        <v>754.9</v>
      </c>
      <c r="T883" s="153" t="n">
        <v>81</v>
      </c>
      <c r="U883" s="154" t="n">
        <v>0</v>
      </c>
      <c r="V883" s="153" t="n">
        <v>0</v>
      </c>
      <c r="W883" s="115" t="n">
        <v>0.9</v>
      </c>
      <c r="X883" s="116" t="n">
        <f aca="false">RANDBETWEEN(80,100)/100</f>
        <v>0.9</v>
      </c>
      <c r="Y883" s="117"/>
      <c r="Z883" s="118"/>
      <c r="AA883" s="119"/>
      <c r="AB883" s="123"/>
      <c r="AC883" s="124"/>
      <c r="AG883" s="186"/>
      <c r="BO883" s="202"/>
      <c r="BT883" s="82" t="e">
        <f aca="false">IF(SUM(CD880:CD883) &gt; 0,0,(SUM(CD880:CD883))/(-$BM$10*1000))</f>
        <v>#VALUE!</v>
      </c>
      <c r="BU883" s="158" t="e">
        <f aca="false">IF(SUM(CE880:CE883) &gt; 0,0,(SUM(CE880:CE883))/(-$BM$10*1000))</f>
        <v>#VALUE!</v>
      </c>
      <c r="BV883" s="140" t="n">
        <f aca="false">QUOTIENT(BW883,$BW$5)</f>
        <v>218</v>
      </c>
      <c r="BW883" s="17" t="n">
        <v>875</v>
      </c>
      <c r="BX883" s="141"/>
      <c r="BY883" s="192" t="s">
        <v>75</v>
      </c>
      <c r="BZ883" s="172" t="e">
        <f aca="true">INDIRECT( ADDRESS(CELL("строка",BG883)-BW883+BV883,68)) * CL883</f>
        <v>#VALUE!</v>
      </c>
      <c r="CA883" s="173" t="e">
        <f aca="true">INDIRECT( ADDRESS(CELL("строка",BG883)-BW883+BV883,59)) * CI883</f>
        <v>#VALUE!</v>
      </c>
      <c r="CB883" s="174" t="e">
        <f aca="true">INDIRECT( ADDRESS(CELL("строка",BG883)-BW883+BV883,69)) * CL883</f>
        <v>#VALUE!</v>
      </c>
      <c r="CC883" s="175" t="e">
        <f aca="true">INDIRECT( ADDRESS(CELL("строка",BG883)-BW883+BV883,61)) *CI883</f>
        <v>#VALUE!</v>
      </c>
      <c r="CD883" s="176" t="e">
        <f aca="false">BZ883-CA883</f>
        <v>#VALUE!</v>
      </c>
      <c r="CE883" s="187" t="e">
        <f aca="false">CB883-CC883</f>
        <v>#VALUE!</v>
      </c>
      <c r="CI883" s="178" t="n">
        <f aca="false">$CI$7</f>
        <v>0.1</v>
      </c>
      <c r="CL883" s="23" t="n">
        <f aca="false">CL879</f>
        <v>0.25</v>
      </c>
    </row>
    <row r="884" customFormat="false" ht="13.25" hidden="false" customHeight="true" outlineLevel="0" collapsed="false">
      <c r="A884" s="151" t="s">
        <v>979</v>
      </c>
      <c r="B884" s="152" t="n">
        <v>8.1</v>
      </c>
      <c r="C884" s="152" t="n">
        <v>762.4</v>
      </c>
      <c r="D884" s="153" t="n">
        <v>79</v>
      </c>
      <c r="E884" s="154" t="s">
        <v>83</v>
      </c>
      <c r="F884" s="153" t="n">
        <v>4.5</v>
      </c>
      <c r="G884" s="115" t="n">
        <v>0.15</v>
      </c>
      <c r="H884" s="116" t="n">
        <f aca="false">RANDBETWEEN(80,100)/100</f>
        <v>0.92</v>
      </c>
      <c r="I884" s="117"/>
      <c r="J884" s="118"/>
      <c r="K884" s="119"/>
      <c r="L884" s="118"/>
      <c r="M884" s="179"/>
      <c r="Q884" s="151" t="s">
        <v>979</v>
      </c>
      <c r="R884" s="152" t="n">
        <v>6.2</v>
      </c>
      <c r="S884" s="152" t="n">
        <v>754.5</v>
      </c>
      <c r="T884" s="153" t="n">
        <v>79</v>
      </c>
      <c r="U884" s="154" t="n">
        <v>0</v>
      </c>
      <c r="V884" s="153" t="n">
        <v>0</v>
      </c>
      <c r="W884" s="115" t="n">
        <v>0.9</v>
      </c>
      <c r="X884" s="116" t="n">
        <f aca="false">RANDBETWEEN(80,100)/100</f>
        <v>0.8</v>
      </c>
      <c r="Y884" s="117"/>
      <c r="Z884" s="118"/>
      <c r="AA884" s="119"/>
      <c r="AB884" s="123"/>
      <c r="AC884" s="124"/>
      <c r="AG884" s="186"/>
      <c r="BO884" s="202"/>
      <c r="BT884" s="82" t="s">
        <v>79</v>
      </c>
      <c r="BU884" s="158"/>
      <c r="BV884" s="140" t="n">
        <f aca="false">QUOTIENT(BW884,$BW$5)</f>
        <v>219</v>
      </c>
      <c r="BW884" s="17" t="n">
        <v>876</v>
      </c>
      <c r="BX884" s="141" t="n">
        <f aca="false">DATE(2023,2,(1-QUOTIENT(BW884,$BW$5)))</f>
        <v>44739</v>
      </c>
      <c r="BY884" s="190" t="s">
        <v>80</v>
      </c>
      <c r="BZ884" s="143" t="e">
        <f aca="true">INDIRECT( ADDRESS(CELL("строка",BG884)-BW884+BV884,68)) * CL884</f>
        <v>#VALUE!</v>
      </c>
      <c r="CA884" s="144" t="e">
        <f aca="true">INDIRECT( ADDRESS(CELL("строка",BG884)-BW884+BV884,59)) *CI884</f>
        <v>#VALUE!</v>
      </c>
      <c r="CB884" s="145" t="e">
        <f aca="true">INDIRECT( ADDRESS(CELL("строка",BG884)-BW884+BV884,69)) * CL884</f>
        <v>#VALUE!</v>
      </c>
      <c r="CC884" s="146" t="e">
        <f aca="true">INDIRECT( ADDRESS(CELL("строка",BG884)-BW884+BV884,61)) *CI884</f>
        <v>#VALUE!</v>
      </c>
      <c r="CD884" s="147" t="e">
        <f aca="false">BZ884-CA884</f>
        <v>#VALUE!</v>
      </c>
      <c r="CE884" s="188" t="e">
        <f aca="false">CB884-CC884</f>
        <v>#VALUE!</v>
      </c>
      <c r="CI884" s="22" t="n">
        <f aca="false">$CI$4</f>
        <v>0.2</v>
      </c>
      <c r="CL884" s="23" t="n">
        <f aca="false">CL880</f>
        <v>0.25</v>
      </c>
    </row>
    <row r="885" customFormat="false" ht="13.25" hidden="false" customHeight="true" outlineLevel="0" collapsed="false">
      <c r="A885" s="151" t="s">
        <v>980</v>
      </c>
      <c r="B885" s="152" t="n">
        <v>9.8</v>
      </c>
      <c r="C885" s="152" t="n">
        <v>762.4</v>
      </c>
      <c r="D885" s="153" t="n">
        <v>68</v>
      </c>
      <c r="E885" s="154" t="s">
        <v>83</v>
      </c>
      <c r="F885" s="153" t="n">
        <v>4.5</v>
      </c>
      <c r="G885" s="182" t="s">
        <v>185</v>
      </c>
      <c r="H885" s="116" t="n">
        <f aca="false">RANDBETWEEN(80,100)/100</f>
        <v>0.89</v>
      </c>
      <c r="I885" s="117"/>
      <c r="J885" s="118"/>
      <c r="K885" s="119"/>
      <c r="L885" s="118"/>
      <c r="M885" s="179"/>
      <c r="Q885" s="151" t="s">
        <v>980</v>
      </c>
      <c r="R885" s="152" t="n">
        <v>6.7</v>
      </c>
      <c r="S885" s="152" t="n">
        <v>754.3</v>
      </c>
      <c r="T885" s="153" t="n">
        <v>80</v>
      </c>
      <c r="U885" s="154" t="n">
        <v>0</v>
      </c>
      <c r="V885" s="153" t="n">
        <v>0</v>
      </c>
      <c r="W885" s="115" t="n">
        <v>0.9</v>
      </c>
      <c r="X885" s="116" t="n">
        <f aca="false">RANDBETWEEN(80,100)/100</f>
        <v>0.87</v>
      </c>
      <c r="Y885" s="117"/>
      <c r="Z885" s="118"/>
      <c r="AA885" s="119"/>
      <c r="AB885" s="123"/>
      <c r="AC885" s="124"/>
      <c r="AG885" s="186"/>
      <c r="BO885" s="202"/>
      <c r="BT885" s="82"/>
      <c r="BU885" s="158"/>
      <c r="BV885" s="140" t="n">
        <f aca="false">QUOTIENT(BW885,$BW$5)</f>
        <v>219</v>
      </c>
      <c r="BW885" s="17" t="n">
        <v>877</v>
      </c>
      <c r="BX885" s="141"/>
      <c r="BY885" s="191" t="s">
        <v>84</v>
      </c>
      <c r="BZ885" s="160" t="e">
        <f aca="true">INDIRECT( ADDRESS(CELL("строка",BG885)-BW885+BV885,68)) * CL885</f>
        <v>#VALUE!</v>
      </c>
      <c r="CA885" s="161" t="e">
        <f aca="true">INDIRECT( ADDRESS(CELL("строка",BG885)-BW885+BV885,59)) *CI885</f>
        <v>#VALUE!</v>
      </c>
      <c r="CB885" s="162" t="e">
        <f aca="true">INDIRECT( ADDRESS(CELL("строка",BG885)-BW885+BV885,69)) * CL885</f>
        <v>#VALUE!</v>
      </c>
      <c r="CC885" s="163" t="e">
        <f aca="true">INDIRECT( ADDRESS(CELL("строка",BG885)-BW885+BV885,61)) *CI885</f>
        <v>#VALUE!</v>
      </c>
      <c r="CD885" s="164" t="e">
        <f aca="false">BZ885-CA885</f>
        <v>#VALUE!</v>
      </c>
      <c r="CE885" s="189" t="e">
        <f aca="false">CB885-CC885</f>
        <v>#VALUE!</v>
      </c>
      <c r="CI885" s="22" t="n">
        <f aca="false">$CI$5</f>
        <v>0.3</v>
      </c>
      <c r="CL885" s="23" t="n">
        <f aca="false">CL881</f>
        <v>0.25</v>
      </c>
    </row>
    <row r="886" customFormat="false" ht="13.25" hidden="false" customHeight="true" outlineLevel="0" collapsed="false">
      <c r="A886" s="151" t="s">
        <v>981</v>
      </c>
      <c r="B886" s="152" t="n">
        <v>12.1</v>
      </c>
      <c r="C886" s="152" t="n">
        <v>762</v>
      </c>
      <c r="D886" s="153" t="n">
        <v>61</v>
      </c>
      <c r="E886" s="154" t="s">
        <v>83</v>
      </c>
      <c r="F886" s="153" t="n">
        <v>7.5</v>
      </c>
      <c r="G886" s="115" t="n">
        <v>0.25</v>
      </c>
      <c r="H886" s="116" t="n">
        <f aca="false">RANDBETWEEN(80,100)/100</f>
        <v>0.97</v>
      </c>
      <c r="I886" s="117" t="n">
        <v>0.461342592592593</v>
      </c>
      <c r="J886" s="118" t="n">
        <v>0.461342592592593</v>
      </c>
      <c r="K886" s="119" t="n">
        <f aca="false">(J886 * 24) * $B$3 * $F$3 * (1 - 0.7*AVERAGE(G886:G893)) * AVERAGE(H886:H893)</f>
        <v>10355.2958333333</v>
      </c>
      <c r="L886" s="118" t="n">
        <f aca="false">IF(AVERAGE(F886:F893)&gt; $J$3, $B$4*$F$4*AVERAGE(F886:F893)/$B$5*24*AVERAGE(H886:H893), $B$4*$F$4*AVERAGE(F886:F893)/$B$5*24*AVERAGE(H886:H893) * 0.2)</f>
        <v>3262.5</v>
      </c>
      <c r="M886" s="179" t="n">
        <f aca="false">K886+L886</f>
        <v>13617.7958333333</v>
      </c>
      <c r="Q886" s="151" t="s">
        <v>981</v>
      </c>
      <c r="R886" s="152" t="n">
        <v>6.5</v>
      </c>
      <c r="S886" s="152" t="n">
        <v>754.2</v>
      </c>
      <c r="T886" s="153" t="n">
        <v>85</v>
      </c>
      <c r="U886" s="154" t="n">
        <v>0</v>
      </c>
      <c r="V886" s="153" t="n">
        <v>0</v>
      </c>
      <c r="W886" s="115" t="n">
        <v>0.9</v>
      </c>
      <c r="X886" s="116" t="n">
        <f aca="false">RANDBETWEEN(80,100)/100</f>
        <v>0.96</v>
      </c>
      <c r="Y886" s="117" t="n">
        <v>0.441724537037037</v>
      </c>
      <c r="Z886" s="118" t="n">
        <v>0.441724537037037</v>
      </c>
      <c r="AA886" s="119" t="n">
        <f aca="false">(Z886 * 24) * $B$3 * $F$3 * (1 - 0.7 * AVERAGE(W886:W893)) * AVERAGE(X886:X893)</f>
        <v>6237.6518203125</v>
      </c>
      <c r="AB886" s="123" t="n">
        <f aca="false">IF(AVERAGE(V886:V893)&gt; $J$3, $B$4*$F$4*AVERAGE(V886:V893)/$B$5*24*AVERAGE(X886:X893), $B$4*$F$4*AVERAGE(V886:V893)/$B$5*24*AVERAGE(X886:X893) * 0.2)</f>
        <v>428.4</v>
      </c>
      <c r="AC886" s="124" t="n">
        <f aca="false">AA886+AB886</f>
        <v>6666.0518203125</v>
      </c>
      <c r="AG886" s="186"/>
      <c r="BO886" s="202"/>
      <c r="BT886" s="82"/>
      <c r="BU886" s="158"/>
      <c r="BV886" s="140" t="n">
        <f aca="false">QUOTIENT(BW886,$BW$5)</f>
        <v>219</v>
      </c>
      <c r="BW886" s="17" t="n">
        <v>878</v>
      </c>
      <c r="BX886" s="141"/>
      <c r="BY886" s="191" t="s">
        <v>58</v>
      </c>
      <c r="BZ886" s="160" t="e">
        <f aca="true">INDIRECT( ADDRESS(CELL("строка",BG886)-BW886+BV886,68)) * CL886</f>
        <v>#VALUE!</v>
      </c>
      <c r="CA886" s="161" t="e">
        <f aca="true">INDIRECT( ADDRESS(CELL("строка",BG886)-BW886+BV886,59)) *CI886</f>
        <v>#VALUE!</v>
      </c>
      <c r="CB886" s="162" t="e">
        <f aca="true">INDIRECT( ADDRESS(CELL("строка",BG886)-BW886+BV886,69)) * CL886</f>
        <v>#VALUE!</v>
      </c>
      <c r="CC886" s="163" t="e">
        <f aca="true">INDIRECT( ADDRESS(CELL("строка",BG886)-BW886+BV886,61)) *CI886</f>
        <v>#VALUE!</v>
      </c>
      <c r="CD886" s="164" t="e">
        <f aca="false">BZ886-CA886</f>
        <v>#VALUE!</v>
      </c>
      <c r="CE886" s="189" t="e">
        <f aca="false">CB886-CC886</f>
        <v>#VALUE!</v>
      </c>
      <c r="CI886" s="22" t="n">
        <f aca="false">$CI$6</f>
        <v>0.4</v>
      </c>
      <c r="CL886" s="23" t="n">
        <f aca="false">CL882</f>
        <v>0.25</v>
      </c>
    </row>
    <row r="887" customFormat="false" ht="13.25" hidden="false" customHeight="true" outlineLevel="0" collapsed="false">
      <c r="A887" s="151" t="s">
        <v>982</v>
      </c>
      <c r="B887" s="152" t="n">
        <v>12.9</v>
      </c>
      <c r="C887" s="152" t="n">
        <v>761.5</v>
      </c>
      <c r="D887" s="153" t="n">
        <v>64</v>
      </c>
      <c r="E887" s="154" t="s">
        <v>77</v>
      </c>
      <c r="F887" s="153" t="n">
        <v>3</v>
      </c>
      <c r="G887" s="115" t="n">
        <v>0.25</v>
      </c>
      <c r="H887" s="116" t="n">
        <f aca="false">RANDBETWEEN(80,100)/100</f>
        <v>0.96</v>
      </c>
      <c r="I887" s="117"/>
      <c r="J887" s="118"/>
      <c r="K887" s="119"/>
      <c r="L887" s="118"/>
      <c r="M887" s="179"/>
      <c r="Q887" s="151" t="s">
        <v>982</v>
      </c>
      <c r="R887" s="152" t="n">
        <v>5.9</v>
      </c>
      <c r="S887" s="152" t="n">
        <v>754.3</v>
      </c>
      <c r="T887" s="153" t="n">
        <v>81</v>
      </c>
      <c r="U887" s="154" t="n">
        <v>0</v>
      </c>
      <c r="V887" s="153" t="n">
        <v>0</v>
      </c>
      <c r="W887" s="115" t="n">
        <v>0.95</v>
      </c>
      <c r="X887" s="116" t="n">
        <f aca="false">RANDBETWEEN(80,100)/100</f>
        <v>0.8</v>
      </c>
      <c r="Y887" s="117"/>
      <c r="Z887" s="118"/>
      <c r="AA887" s="119"/>
      <c r="AB887" s="123"/>
      <c r="AC887" s="124"/>
      <c r="AG887" s="186"/>
      <c r="BO887" s="202"/>
      <c r="BT887" s="82" t="e">
        <f aca="false">IF(SUM(CD884:CD887) &gt; 0,0,(SUM(CD884:CD887))/(-$BM$10*1000))</f>
        <v>#VALUE!</v>
      </c>
      <c r="BU887" s="158" t="e">
        <f aca="false">IF(SUM(CE884:CE887) &gt; 0,0,(SUM(CE884:CE887))/(-$BM$10*1000))</f>
        <v>#VALUE!</v>
      </c>
      <c r="BV887" s="140" t="n">
        <f aca="false">QUOTIENT(BW887,$BW$5)</f>
        <v>219</v>
      </c>
      <c r="BW887" s="17" t="n">
        <v>879</v>
      </c>
      <c r="BX887" s="141"/>
      <c r="BY887" s="192" t="s">
        <v>75</v>
      </c>
      <c r="BZ887" s="172" t="e">
        <f aca="true">INDIRECT( ADDRESS(CELL("строка",BG887)-BW887+BV887,68)) * CL887</f>
        <v>#VALUE!</v>
      </c>
      <c r="CA887" s="173" t="e">
        <f aca="true">INDIRECT( ADDRESS(CELL("строка",BG887)-BW887+BV887,59)) * CI887</f>
        <v>#VALUE!</v>
      </c>
      <c r="CB887" s="174" t="e">
        <f aca="true">INDIRECT( ADDRESS(CELL("строка",BG887)-BW887+BV887,69)) * CL887</f>
        <v>#VALUE!</v>
      </c>
      <c r="CC887" s="175" t="e">
        <f aca="true">INDIRECT( ADDRESS(CELL("строка",BG887)-BW887+BV887,61)) *CI887</f>
        <v>#VALUE!</v>
      </c>
      <c r="CD887" s="176" t="e">
        <f aca="false">BZ887-CA887</f>
        <v>#VALUE!</v>
      </c>
      <c r="CE887" s="187" t="e">
        <f aca="false">CB887-CC887</f>
        <v>#VALUE!</v>
      </c>
      <c r="CI887" s="178" t="n">
        <f aca="false">$CI$7</f>
        <v>0.1</v>
      </c>
      <c r="CL887" s="23" t="n">
        <f aca="false">CL883</f>
        <v>0.25</v>
      </c>
    </row>
    <row r="888" customFormat="false" ht="13.25" hidden="false" customHeight="true" outlineLevel="0" collapsed="false">
      <c r="A888" s="151" t="s">
        <v>983</v>
      </c>
      <c r="B888" s="152" t="n">
        <v>17.8</v>
      </c>
      <c r="C888" s="152" t="n">
        <v>761.5</v>
      </c>
      <c r="D888" s="153" t="n">
        <v>41</v>
      </c>
      <c r="E888" s="154" t="s">
        <v>78</v>
      </c>
      <c r="F888" s="153" t="n">
        <v>4.5</v>
      </c>
      <c r="G888" s="182" t="s">
        <v>194</v>
      </c>
      <c r="H888" s="116" t="n">
        <f aca="false">RANDBETWEEN(80,100)/100</f>
        <v>0.84</v>
      </c>
      <c r="I888" s="117"/>
      <c r="J888" s="118"/>
      <c r="K888" s="119"/>
      <c r="L888" s="118"/>
      <c r="M888" s="179"/>
      <c r="Q888" s="151" t="s">
        <v>983</v>
      </c>
      <c r="R888" s="152" t="n">
        <v>7.9</v>
      </c>
      <c r="S888" s="152" t="n">
        <v>754.4</v>
      </c>
      <c r="T888" s="153" t="n">
        <v>72</v>
      </c>
      <c r="U888" s="154" t="s">
        <v>129</v>
      </c>
      <c r="V888" s="153" t="n">
        <v>1</v>
      </c>
      <c r="W888" s="115" t="n">
        <v>0.75</v>
      </c>
      <c r="X888" s="116" t="n">
        <f aca="false">RANDBETWEEN(80,100)/100</f>
        <v>0.83</v>
      </c>
      <c r="Y888" s="117"/>
      <c r="Z888" s="118"/>
      <c r="AA888" s="119"/>
      <c r="AB888" s="123"/>
      <c r="AC888" s="124"/>
      <c r="AG888" s="186"/>
      <c r="BO888" s="202"/>
      <c r="BT888" s="82" t="s">
        <v>79</v>
      </c>
      <c r="BU888" s="158"/>
      <c r="BV888" s="140" t="n">
        <f aca="false">QUOTIENT(BW888,$BW$5)</f>
        <v>220</v>
      </c>
      <c r="BW888" s="17" t="n">
        <v>880</v>
      </c>
      <c r="BX888" s="141" t="n">
        <f aca="false">DATE(2023,2,(1-QUOTIENT(BW888,$BW$5)))</f>
        <v>44738</v>
      </c>
      <c r="BY888" s="190" t="s">
        <v>80</v>
      </c>
      <c r="BZ888" s="143" t="e">
        <f aca="true">INDIRECT( ADDRESS(CELL("строка",BG888)-BW888+BV888,68)) * CL888</f>
        <v>#VALUE!</v>
      </c>
      <c r="CA888" s="144" t="e">
        <f aca="true">INDIRECT( ADDRESS(CELL("строка",BG888)-BW888+BV888,59)) *CI888</f>
        <v>#VALUE!</v>
      </c>
      <c r="CB888" s="145" t="e">
        <f aca="true">INDIRECT( ADDRESS(CELL("строка",BG888)-BW888+BV888,69)) * CL888</f>
        <v>#VALUE!</v>
      </c>
      <c r="CC888" s="146" t="e">
        <f aca="true">INDIRECT( ADDRESS(CELL("строка",BG888)-BW888+BV888,61)) *CI888</f>
        <v>#VALUE!</v>
      </c>
      <c r="CD888" s="147" t="e">
        <f aca="false">BZ888-CA888</f>
        <v>#VALUE!</v>
      </c>
      <c r="CE888" s="188" t="e">
        <f aca="false">CB888-CC888</f>
        <v>#VALUE!</v>
      </c>
      <c r="CI888" s="22" t="n">
        <f aca="false">$CI$4</f>
        <v>0.2</v>
      </c>
      <c r="CL888" s="23" t="n">
        <f aca="false">CL884</f>
        <v>0.25</v>
      </c>
    </row>
    <row r="889" customFormat="false" ht="13.25" hidden="false" customHeight="true" outlineLevel="0" collapsed="false">
      <c r="A889" s="151" t="s">
        <v>984</v>
      </c>
      <c r="B889" s="152" t="n">
        <v>15.1</v>
      </c>
      <c r="C889" s="152" t="n">
        <v>762.3</v>
      </c>
      <c r="D889" s="153" t="n">
        <v>57</v>
      </c>
      <c r="E889" s="154" t="s">
        <v>91</v>
      </c>
      <c r="F889" s="153" t="n">
        <v>3</v>
      </c>
      <c r="G889" s="182" t="s">
        <v>194</v>
      </c>
      <c r="H889" s="116" t="n">
        <f aca="false">RANDBETWEEN(80,100)/100</f>
        <v>0.98</v>
      </c>
      <c r="I889" s="117"/>
      <c r="J889" s="118"/>
      <c r="K889" s="119"/>
      <c r="L889" s="118"/>
      <c r="M889" s="179"/>
      <c r="Q889" s="151" t="s">
        <v>984</v>
      </c>
      <c r="R889" s="152" t="n">
        <v>8.3</v>
      </c>
      <c r="S889" s="152" t="n">
        <v>754.8</v>
      </c>
      <c r="T889" s="153" t="n">
        <v>61</v>
      </c>
      <c r="U889" s="154" t="s">
        <v>93</v>
      </c>
      <c r="V889" s="153" t="n">
        <v>1</v>
      </c>
      <c r="W889" s="115" t="n">
        <v>0</v>
      </c>
      <c r="X889" s="116" t="n">
        <f aca="false">RANDBETWEEN(80,100)/100</f>
        <v>0.82</v>
      </c>
      <c r="Y889" s="117"/>
      <c r="Z889" s="118"/>
      <c r="AA889" s="119"/>
      <c r="AB889" s="123"/>
      <c r="AC889" s="124"/>
      <c r="AG889" s="186"/>
      <c r="BO889" s="202"/>
      <c r="BT889" s="82"/>
      <c r="BU889" s="158"/>
      <c r="BV889" s="140" t="n">
        <f aca="false">QUOTIENT(BW889,$BW$5)</f>
        <v>220</v>
      </c>
      <c r="BW889" s="17" t="n">
        <v>881</v>
      </c>
      <c r="BX889" s="141"/>
      <c r="BY889" s="191" t="s">
        <v>84</v>
      </c>
      <c r="BZ889" s="160" t="e">
        <f aca="true">INDIRECT( ADDRESS(CELL("строка",BG889)-BW889+BV889,68)) * CL889</f>
        <v>#VALUE!</v>
      </c>
      <c r="CA889" s="161" t="e">
        <f aca="true">INDIRECT( ADDRESS(CELL("строка",BG889)-BW889+BV889,59)) *CI889</f>
        <v>#VALUE!</v>
      </c>
      <c r="CB889" s="162" t="e">
        <f aca="true">INDIRECT( ADDRESS(CELL("строка",BG889)-BW889+BV889,69)) * CL889</f>
        <v>#VALUE!</v>
      </c>
      <c r="CC889" s="163" t="e">
        <f aca="true">INDIRECT( ADDRESS(CELL("строка",BG889)-BW889+BV889,61)) *CI889</f>
        <v>#VALUE!</v>
      </c>
      <c r="CD889" s="164" t="e">
        <f aca="false">BZ889-CA889</f>
        <v>#VALUE!</v>
      </c>
      <c r="CE889" s="189" t="e">
        <f aca="false">CB889-CC889</f>
        <v>#VALUE!</v>
      </c>
      <c r="CI889" s="22" t="n">
        <f aca="false">$CI$5</f>
        <v>0.3</v>
      </c>
      <c r="CL889" s="23" t="n">
        <f aca="false">CL885</f>
        <v>0.25</v>
      </c>
    </row>
    <row r="890" customFormat="false" ht="13.25" hidden="false" customHeight="true" outlineLevel="0" collapsed="false">
      <c r="A890" s="151" t="s">
        <v>985</v>
      </c>
      <c r="B890" s="152" t="n">
        <v>9.7</v>
      </c>
      <c r="C890" s="152" t="n">
        <v>762.9</v>
      </c>
      <c r="D890" s="153" t="n">
        <v>71</v>
      </c>
      <c r="E890" s="154" t="s">
        <v>83</v>
      </c>
      <c r="F890" s="153" t="n">
        <v>1.5</v>
      </c>
      <c r="G890" s="182" t="s">
        <v>185</v>
      </c>
      <c r="H890" s="116" t="n">
        <f aca="false">RANDBETWEEN(80,100)/100</f>
        <v>0.83</v>
      </c>
      <c r="I890" s="117"/>
      <c r="J890" s="118"/>
      <c r="K890" s="119"/>
      <c r="L890" s="118"/>
      <c r="M890" s="179"/>
      <c r="Q890" s="151" t="s">
        <v>985</v>
      </c>
      <c r="R890" s="152" t="n">
        <v>4.8</v>
      </c>
      <c r="S890" s="152" t="n">
        <v>754.9</v>
      </c>
      <c r="T890" s="153" t="n">
        <v>96</v>
      </c>
      <c r="U890" s="154" t="n">
        <v>0</v>
      </c>
      <c r="V890" s="153" t="n">
        <v>0</v>
      </c>
      <c r="W890" s="115" t="n">
        <v>0</v>
      </c>
      <c r="X890" s="116" t="n">
        <f aca="false">RANDBETWEEN(80,100)/100</f>
        <v>1</v>
      </c>
      <c r="Y890" s="117"/>
      <c r="Z890" s="118"/>
      <c r="AA890" s="119"/>
      <c r="AB890" s="123"/>
      <c r="AC890" s="124"/>
      <c r="AG890" s="186"/>
      <c r="BO890" s="202"/>
      <c r="BT890" s="82"/>
      <c r="BU890" s="158"/>
      <c r="BV890" s="140" t="n">
        <f aca="false">QUOTIENT(BW890,$BW$5)</f>
        <v>220</v>
      </c>
      <c r="BW890" s="17" t="n">
        <v>882</v>
      </c>
      <c r="BX890" s="141"/>
      <c r="BY890" s="191" t="s">
        <v>58</v>
      </c>
      <c r="BZ890" s="160" t="e">
        <f aca="true">INDIRECT( ADDRESS(CELL("строка",BG890)-BW890+BV890,68)) * CL890</f>
        <v>#VALUE!</v>
      </c>
      <c r="CA890" s="161" t="e">
        <f aca="true">INDIRECT( ADDRESS(CELL("строка",BG890)-BW890+BV890,59)) *CI890</f>
        <v>#VALUE!</v>
      </c>
      <c r="CB890" s="162" t="e">
        <f aca="true">INDIRECT( ADDRESS(CELL("строка",BG890)-BW890+BV890,69)) * CL890</f>
        <v>#VALUE!</v>
      </c>
      <c r="CC890" s="163" t="e">
        <f aca="true">INDIRECT( ADDRESS(CELL("строка",BG890)-BW890+BV890,61)) *CI890</f>
        <v>#VALUE!</v>
      </c>
      <c r="CD890" s="164" t="e">
        <f aca="false">BZ890-CA890</f>
        <v>#VALUE!</v>
      </c>
      <c r="CE890" s="189" t="e">
        <f aca="false">CB890-CC890</f>
        <v>#VALUE!</v>
      </c>
      <c r="CI890" s="22" t="n">
        <f aca="false">$CI$6</f>
        <v>0.4</v>
      </c>
      <c r="CL890" s="23" t="n">
        <f aca="false">CL886</f>
        <v>0.25</v>
      </c>
    </row>
    <row r="891" customFormat="false" ht="13.25" hidden="false" customHeight="true" outlineLevel="0" collapsed="false">
      <c r="A891" s="151" t="s">
        <v>986</v>
      </c>
      <c r="B891" s="152" t="n">
        <v>2.9</v>
      </c>
      <c r="C891" s="152" t="n">
        <v>762.7</v>
      </c>
      <c r="D891" s="153" t="n">
        <v>100</v>
      </c>
      <c r="E891" s="154" t="s">
        <v>77</v>
      </c>
      <c r="F891" s="153" t="n">
        <v>1.5</v>
      </c>
      <c r="G891" s="115" t="n">
        <v>0.15</v>
      </c>
      <c r="H891" s="116" t="n">
        <f aca="false">RANDBETWEEN(80,100)/100</f>
        <v>0.84</v>
      </c>
      <c r="I891" s="117"/>
      <c r="J891" s="118"/>
      <c r="K891" s="119"/>
      <c r="L891" s="118"/>
      <c r="M891" s="179"/>
      <c r="Q891" s="151" t="s">
        <v>986</v>
      </c>
      <c r="R891" s="152" t="n">
        <v>2.3</v>
      </c>
      <c r="S891" s="152" t="n">
        <v>755</v>
      </c>
      <c r="T891" s="153" t="n">
        <v>95</v>
      </c>
      <c r="U891" s="154" t="n">
        <v>0</v>
      </c>
      <c r="V891" s="153" t="n">
        <v>0</v>
      </c>
      <c r="W891" s="115" t="n">
        <v>0.75</v>
      </c>
      <c r="X891" s="116" t="n">
        <f aca="false">RANDBETWEEN(80,100)/100</f>
        <v>0.97</v>
      </c>
      <c r="Y891" s="117"/>
      <c r="Z891" s="118"/>
      <c r="AA891" s="119"/>
      <c r="AB891" s="123"/>
      <c r="AC891" s="124"/>
      <c r="AG891" s="186"/>
      <c r="BO891" s="202"/>
      <c r="BT891" s="82" t="e">
        <f aca="false">IF(SUM(CD888:CD891) &gt; 0,0,(SUM(CD888:CD891))/(-$BM$10*1000))</f>
        <v>#VALUE!</v>
      </c>
      <c r="BU891" s="158" t="e">
        <f aca="false">IF(SUM(CE888:CE891) &gt; 0,0,(SUM(CE888:CE891))/(-$BM$10*1000))</f>
        <v>#VALUE!</v>
      </c>
      <c r="BV891" s="140" t="n">
        <f aca="false">QUOTIENT(BW891,$BW$5)</f>
        <v>220</v>
      </c>
      <c r="BW891" s="17" t="n">
        <v>883</v>
      </c>
      <c r="BX891" s="141"/>
      <c r="BY891" s="192" t="s">
        <v>75</v>
      </c>
      <c r="BZ891" s="172" t="e">
        <f aca="true">INDIRECT( ADDRESS(CELL("строка",BG891)-BW891+BV891,68)) * CL891</f>
        <v>#VALUE!</v>
      </c>
      <c r="CA891" s="173" t="e">
        <f aca="true">INDIRECT( ADDRESS(CELL("строка",BG891)-BW891+BV891,59)) * CI891</f>
        <v>#VALUE!</v>
      </c>
      <c r="CB891" s="174" t="e">
        <f aca="true">INDIRECT( ADDRESS(CELL("строка",BG891)-BW891+BV891,69)) * CL891</f>
        <v>#VALUE!</v>
      </c>
      <c r="CC891" s="175" t="e">
        <f aca="true">INDIRECT( ADDRESS(CELL("строка",BG891)-BW891+BV891,61)) *CI891</f>
        <v>#VALUE!</v>
      </c>
      <c r="CD891" s="176" t="e">
        <f aca="false">BZ891-CA891</f>
        <v>#VALUE!</v>
      </c>
      <c r="CE891" s="187" t="e">
        <f aca="false">CB891-CC891</f>
        <v>#VALUE!</v>
      </c>
      <c r="CI891" s="178" t="n">
        <f aca="false">$CI$7</f>
        <v>0.1</v>
      </c>
      <c r="CL891" s="23" t="n">
        <f aca="false">CL887</f>
        <v>0.25</v>
      </c>
    </row>
    <row r="892" customFormat="false" ht="13.25" hidden="false" customHeight="true" outlineLevel="0" collapsed="false">
      <c r="A892" s="151" t="s">
        <v>987</v>
      </c>
      <c r="B892" s="152" t="n">
        <v>4.3</v>
      </c>
      <c r="C892" s="152" t="n">
        <v>762.8</v>
      </c>
      <c r="D892" s="153" t="n">
        <v>100</v>
      </c>
      <c r="E892" s="154" t="s">
        <v>93</v>
      </c>
      <c r="F892" s="153" t="n">
        <v>1.5</v>
      </c>
      <c r="G892" s="115" t="n">
        <v>0.15</v>
      </c>
      <c r="H892" s="116" t="n">
        <f aca="false">RANDBETWEEN(80,100)/100</f>
        <v>0.85</v>
      </c>
      <c r="I892" s="117"/>
      <c r="J892" s="118"/>
      <c r="K892" s="119"/>
      <c r="L892" s="118"/>
      <c r="M892" s="179"/>
      <c r="Q892" s="151" t="s">
        <v>987</v>
      </c>
      <c r="R892" s="152" t="n">
        <v>4.4</v>
      </c>
      <c r="S892" s="152" t="n">
        <v>755.1</v>
      </c>
      <c r="T892" s="153" t="n">
        <v>88</v>
      </c>
      <c r="U892" s="154" t="n">
        <v>0</v>
      </c>
      <c r="V892" s="153" t="n">
        <v>0</v>
      </c>
      <c r="W892" s="115" t="n">
        <v>0.9</v>
      </c>
      <c r="X892" s="116" t="n">
        <f aca="false">RANDBETWEEN(80,100)/100</f>
        <v>0.91</v>
      </c>
      <c r="Y892" s="117"/>
      <c r="Z892" s="118"/>
      <c r="AA892" s="119"/>
      <c r="AB892" s="123"/>
      <c r="AC892" s="124"/>
      <c r="AG892" s="186"/>
      <c r="BO892" s="202"/>
      <c r="BT892" s="82" t="s">
        <v>79</v>
      </c>
      <c r="BU892" s="158"/>
      <c r="BV892" s="140" t="n">
        <f aca="false">QUOTIENT(BW892,$BW$5)</f>
        <v>221</v>
      </c>
      <c r="BW892" s="17" t="n">
        <v>884</v>
      </c>
      <c r="BX892" s="141" t="n">
        <f aca="false">DATE(2023,2,(1-QUOTIENT(BW892,$BW$5)))</f>
        <v>44737</v>
      </c>
      <c r="BY892" s="190" t="s">
        <v>80</v>
      </c>
      <c r="BZ892" s="143" t="e">
        <f aca="true">INDIRECT( ADDRESS(CELL("строка",BG892)-BW892+BV892,68)) * CL892</f>
        <v>#VALUE!</v>
      </c>
      <c r="CA892" s="144" t="e">
        <f aca="true">INDIRECT( ADDRESS(CELL("строка",BG892)-BW892+BV892,59)) *CI892</f>
        <v>#VALUE!</v>
      </c>
      <c r="CB892" s="145" t="e">
        <f aca="true">INDIRECT( ADDRESS(CELL("строка",BG892)-BW892+BV892,69)) * CL892</f>
        <v>#VALUE!</v>
      </c>
      <c r="CC892" s="146" t="e">
        <f aca="true">INDIRECT( ADDRESS(CELL("строка",BG892)-BW892+BV892,61)) *CI892</f>
        <v>#VALUE!</v>
      </c>
      <c r="CD892" s="147" t="e">
        <f aca="false">BZ892-CA892</f>
        <v>#VALUE!</v>
      </c>
      <c r="CE892" s="188" t="e">
        <f aca="false">CB892-CC892</f>
        <v>#VALUE!</v>
      </c>
      <c r="CI892" s="22" t="n">
        <f aca="false">$CI$4</f>
        <v>0.2</v>
      </c>
      <c r="CL892" s="23" t="n">
        <f aca="false">CL888</f>
        <v>0.25</v>
      </c>
    </row>
    <row r="893" customFormat="false" ht="13.25" hidden="false" customHeight="true" outlineLevel="0" collapsed="false">
      <c r="A893" s="151" t="s">
        <v>988</v>
      </c>
      <c r="B893" s="152" t="n">
        <v>7.4</v>
      </c>
      <c r="C893" s="152" t="n">
        <v>763</v>
      </c>
      <c r="D893" s="153" t="n">
        <v>72</v>
      </c>
      <c r="E893" s="154" t="n">
        <v>0</v>
      </c>
      <c r="F893" s="153" t="n">
        <v>0</v>
      </c>
      <c r="G893" s="182" t="s">
        <v>185</v>
      </c>
      <c r="H893" s="116" t="n">
        <f aca="false">RANDBETWEEN(80,100)/100</f>
        <v>0.98</v>
      </c>
      <c r="I893" s="117"/>
      <c r="J893" s="118"/>
      <c r="K893" s="119"/>
      <c r="L893" s="118"/>
      <c r="M893" s="179"/>
      <c r="Q893" s="151" t="s">
        <v>988</v>
      </c>
      <c r="R893" s="152" t="n">
        <v>5</v>
      </c>
      <c r="S893" s="152" t="n">
        <v>754.8</v>
      </c>
      <c r="T893" s="153" t="n">
        <v>83</v>
      </c>
      <c r="U893" s="154" t="s">
        <v>93</v>
      </c>
      <c r="V893" s="153" t="n">
        <v>1</v>
      </c>
      <c r="W893" s="115" t="n">
        <v>0.9</v>
      </c>
      <c r="X893" s="116" t="n">
        <f aca="false">RANDBETWEEN(80,100)/100</f>
        <v>0.85</v>
      </c>
      <c r="Y893" s="117"/>
      <c r="Z893" s="118"/>
      <c r="AA893" s="119"/>
      <c r="AB893" s="123"/>
      <c r="AC893" s="124"/>
      <c r="AG893" s="186"/>
      <c r="BO893" s="202"/>
      <c r="BT893" s="82"/>
      <c r="BU893" s="158"/>
      <c r="BV893" s="140" t="n">
        <f aca="false">QUOTIENT(BW893,$BW$5)</f>
        <v>221</v>
      </c>
      <c r="BW893" s="17" t="n">
        <v>885</v>
      </c>
      <c r="BX893" s="141"/>
      <c r="BY893" s="191" t="s">
        <v>84</v>
      </c>
      <c r="BZ893" s="160" t="e">
        <f aca="true">INDIRECT( ADDRESS(CELL("строка",BG893)-BW893+BV893,68)) * CL893</f>
        <v>#VALUE!</v>
      </c>
      <c r="CA893" s="161" t="e">
        <f aca="true">INDIRECT( ADDRESS(CELL("строка",BG893)-BW893+BV893,59)) *CI893</f>
        <v>#VALUE!</v>
      </c>
      <c r="CB893" s="162" t="e">
        <f aca="true">INDIRECT( ADDRESS(CELL("строка",BG893)-BW893+BV893,69)) * CL893</f>
        <v>#VALUE!</v>
      </c>
      <c r="CC893" s="163" t="e">
        <f aca="true">INDIRECT( ADDRESS(CELL("строка",BG893)-BW893+BV893,61)) *CI893</f>
        <v>#VALUE!</v>
      </c>
      <c r="CD893" s="164" t="e">
        <f aca="false">BZ893-CA893</f>
        <v>#VALUE!</v>
      </c>
      <c r="CE893" s="189" t="e">
        <f aca="false">CB893-CC893</f>
        <v>#VALUE!</v>
      </c>
      <c r="CI893" s="22" t="n">
        <f aca="false">$CI$5</f>
        <v>0.3</v>
      </c>
      <c r="CL893" s="23" t="n">
        <f aca="false">CL889</f>
        <v>0.25</v>
      </c>
    </row>
    <row r="894" customFormat="false" ht="13.25" hidden="false" customHeight="true" outlineLevel="0" collapsed="false">
      <c r="A894" s="151" t="s">
        <v>989</v>
      </c>
      <c r="B894" s="152" t="n">
        <v>10.6</v>
      </c>
      <c r="C894" s="152" t="n">
        <v>763.2</v>
      </c>
      <c r="D894" s="153" t="n">
        <v>67</v>
      </c>
      <c r="E894" s="154" t="s">
        <v>77</v>
      </c>
      <c r="F894" s="153" t="n">
        <v>4.5</v>
      </c>
      <c r="G894" s="115" t="n">
        <v>0.9</v>
      </c>
      <c r="H894" s="116" t="n">
        <f aca="false">RANDBETWEEN(80,100)/100</f>
        <v>0.85</v>
      </c>
      <c r="I894" s="117" t="n">
        <v>0.463472222222222</v>
      </c>
      <c r="J894" s="118" t="n">
        <v>0.463472222222222</v>
      </c>
      <c r="K894" s="119" t="n">
        <f aca="false">(J894 * 24) * $B$3 * $F$3 * (1 - 0.7*AVERAGE(G894:G901)) * AVERAGE(H894:H901)</f>
        <v>7513.9229</v>
      </c>
      <c r="L894" s="118" t="n">
        <f aca="false">IF(AVERAGE(F894:F901)&gt; $J$3, $B$4*$F$4*AVERAGE(F894:F901)/$B$5*24*AVERAGE(H894:H901), $B$4*$F$4*AVERAGE(F894:F901)/$B$5*24*AVERAGE(H894:H901) * 0.2)</f>
        <v>2136</v>
      </c>
      <c r="M894" s="179" t="n">
        <f aca="false">K894+L894</f>
        <v>9649.9229</v>
      </c>
      <c r="Q894" s="151" t="s">
        <v>989</v>
      </c>
      <c r="R894" s="152" t="n">
        <v>2.7</v>
      </c>
      <c r="S894" s="152" t="n">
        <v>754.6</v>
      </c>
      <c r="T894" s="153" t="n">
        <v>93</v>
      </c>
      <c r="U894" s="154" t="n">
        <v>0</v>
      </c>
      <c r="V894" s="153" t="n">
        <v>0</v>
      </c>
      <c r="W894" s="115" t="n">
        <v>0.25</v>
      </c>
      <c r="X894" s="116" t="n">
        <f aca="false">RANDBETWEEN(80,100)/100</f>
        <v>1</v>
      </c>
      <c r="Y894" s="117" t="n">
        <v>0.444872685185185</v>
      </c>
      <c r="Z894" s="118" t="n">
        <v>0.444872685185185</v>
      </c>
      <c r="AA894" s="119" t="n">
        <f aca="false">(Z894 * 24) * $B$3 * $F$3 * (1 - 0.7 * AVERAGE(W894:W901)) * AVERAGE(X894:X901)</f>
        <v>5677.6253625</v>
      </c>
      <c r="AB894" s="123" t="n">
        <f aca="false">IF(AVERAGE(V894:V901)&gt; $J$3, $B$4*$F$4*AVERAGE(V894:V901)/$B$5*24*AVERAGE(X894:X901), $B$4*$F$4*AVERAGE(V894:V901)/$B$5*24*AVERAGE(X894:X901) * 0.2)</f>
        <v>842.4</v>
      </c>
      <c r="AC894" s="124" t="n">
        <f aca="false">AA894+AB894</f>
        <v>6520.0253625</v>
      </c>
      <c r="AG894" s="186"/>
      <c r="BO894" s="202"/>
      <c r="BT894" s="82"/>
      <c r="BU894" s="158"/>
      <c r="BV894" s="140" t="n">
        <f aca="false">QUOTIENT(BW894,$BW$5)</f>
        <v>221</v>
      </c>
      <c r="BW894" s="17" t="n">
        <v>886</v>
      </c>
      <c r="BX894" s="141"/>
      <c r="BY894" s="191" t="s">
        <v>58</v>
      </c>
      <c r="BZ894" s="160" t="e">
        <f aca="true">INDIRECT( ADDRESS(CELL("строка",BG894)-BW894+BV894,68)) * CL894</f>
        <v>#VALUE!</v>
      </c>
      <c r="CA894" s="161" t="e">
        <f aca="true">INDIRECT( ADDRESS(CELL("строка",BG894)-BW894+BV894,59)) *CI894</f>
        <v>#VALUE!</v>
      </c>
      <c r="CB894" s="162" t="e">
        <f aca="true">INDIRECT( ADDRESS(CELL("строка",BG894)-BW894+BV894,69)) * CL894</f>
        <v>#VALUE!</v>
      </c>
      <c r="CC894" s="163" t="e">
        <f aca="true">INDIRECT( ADDRESS(CELL("строка",BG894)-BW894+BV894,61)) *CI894</f>
        <v>#VALUE!</v>
      </c>
      <c r="CD894" s="164" t="e">
        <f aca="false">BZ894-CA894</f>
        <v>#VALUE!</v>
      </c>
      <c r="CE894" s="189" t="e">
        <f aca="false">CB894-CC894</f>
        <v>#VALUE!</v>
      </c>
      <c r="CI894" s="22" t="n">
        <f aca="false">$CI$6</f>
        <v>0.4</v>
      </c>
      <c r="CL894" s="23" t="n">
        <f aca="false">CL890</f>
        <v>0.25</v>
      </c>
    </row>
    <row r="895" customFormat="false" ht="13.25" hidden="false" customHeight="true" outlineLevel="0" collapsed="false">
      <c r="A895" s="151" t="s">
        <v>990</v>
      </c>
      <c r="B895" s="152" t="n">
        <v>13.2</v>
      </c>
      <c r="C895" s="152" t="n">
        <v>763.1</v>
      </c>
      <c r="D895" s="153" t="n">
        <v>61</v>
      </c>
      <c r="E895" s="154" t="s">
        <v>101</v>
      </c>
      <c r="F895" s="153" t="n">
        <v>1.5</v>
      </c>
      <c r="G895" s="115" t="n">
        <v>0.95</v>
      </c>
      <c r="H895" s="116" t="n">
        <f aca="false">RANDBETWEEN(80,100)/100</f>
        <v>0.95</v>
      </c>
      <c r="I895" s="117"/>
      <c r="J895" s="118"/>
      <c r="K895" s="119"/>
      <c r="L895" s="118"/>
      <c r="M895" s="179"/>
      <c r="Q895" s="151" t="s">
        <v>990</v>
      </c>
      <c r="R895" s="152" t="n">
        <v>6.3</v>
      </c>
      <c r="S895" s="152" t="n">
        <v>754.3</v>
      </c>
      <c r="T895" s="153" t="n">
        <v>76</v>
      </c>
      <c r="U895" s="154" t="s">
        <v>77</v>
      </c>
      <c r="V895" s="153" t="n">
        <v>2</v>
      </c>
      <c r="W895" s="115" t="n">
        <v>0.75</v>
      </c>
      <c r="X895" s="116" t="n">
        <f aca="false">RANDBETWEEN(80,100)/100</f>
        <v>0.81</v>
      </c>
      <c r="Y895" s="117"/>
      <c r="Z895" s="118"/>
      <c r="AA895" s="119"/>
      <c r="AB895" s="123"/>
      <c r="AC895" s="124"/>
      <c r="AG895" s="186"/>
      <c r="BO895" s="202"/>
      <c r="BT895" s="82" t="e">
        <f aca="false">IF(SUM(CD892:CD895) &gt; 0,0,(SUM(CD892:CD895))/(-$BM$10*1000))</f>
        <v>#VALUE!</v>
      </c>
      <c r="BU895" s="158" t="e">
        <f aca="false">IF(SUM(CE892:CE895) &gt; 0,0,(SUM(CE892:CE895))/(-$BM$10*1000))</f>
        <v>#VALUE!</v>
      </c>
      <c r="BV895" s="140" t="n">
        <f aca="false">QUOTIENT(BW895,$BW$5)</f>
        <v>221</v>
      </c>
      <c r="BW895" s="17" t="n">
        <v>887</v>
      </c>
      <c r="BX895" s="141"/>
      <c r="BY895" s="192" t="s">
        <v>75</v>
      </c>
      <c r="BZ895" s="172" t="e">
        <f aca="true">INDIRECT( ADDRESS(CELL("строка",BG895)-BW895+BV895,68)) * CL895</f>
        <v>#VALUE!</v>
      </c>
      <c r="CA895" s="173" t="e">
        <f aca="true">INDIRECT( ADDRESS(CELL("строка",BG895)-BW895+BV895,59)) * CI895</f>
        <v>#VALUE!</v>
      </c>
      <c r="CB895" s="174" t="e">
        <f aca="true">INDIRECT( ADDRESS(CELL("строка",BG895)-BW895+BV895,69)) * CL895</f>
        <v>#VALUE!</v>
      </c>
      <c r="CC895" s="175" t="e">
        <f aca="true">INDIRECT( ADDRESS(CELL("строка",BG895)-BW895+BV895,61)) *CI895</f>
        <v>#VALUE!</v>
      </c>
      <c r="CD895" s="176" t="e">
        <f aca="false">BZ895-CA895</f>
        <v>#VALUE!</v>
      </c>
      <c r="CE895" s="187" t="e">
        <f aca="false">CB895-CC895</f>
        <v>#VALUE!</v>
      </c>
      <c r="CI895" s="178" t="n">
        <f aca="false">$CI$7</f>
        <v>0.1</v>
      </c>
      <c r="CL895" s="23" t="n">
        <f aca="false">CL891</f>
        <v>0.25</v>
      </c>
    </row>
    <row r="896" customFormat="false" ht="13.25" hidden="false" customHeight="true" outlineLevel="0" collapsed="false">
      <c r="A896" s="151" t="s">
        <v>991</v>
      </c>
      <c r="B896" s="152" t="n">
        <v>17.2</v>
      </c>
      <c r="C896" s="152" t="n">
        <v>763.3</v>
      </c>
      <c r="D896" s="153" t="n">
        <v>44</v>
      </c>
      <c r="E896" s="154" t="s">
        <v>78</v>
      </c>
      <c r="F896" s="153" t="n">
        <v>4.5</v>
      </c>
      <c r="G896" s="115" t="n">
        <v>0.9</v>
      </c>
      <c r="H896" s="116" t="n">
        <f aca="false">RANDBETWEEN(80,100)/100</f>
        <v>0.87</v>
      </c>
      <c r="I896" s="117"/>
      <c r="J896" s="118"/>
      <c r="K896" s="119"/>
      <c r="L896" s="118"/>
      <c r="M896" s="179"/>
      <c r="Q896" s="151" t="s">
        <v>991</v>
      </c>
      <c r="R896" s="152" t="n">
        <v>8.3</v>
      </c>
      <c r="S896" s="152" t="n">
        <v>754</v>
      </c>
      <c r="T896" s="153" t="n">
        <v>71</v>
      </c>
      <c r="U896" s="154" t="s">
        <v>93</v>
      </c>
      <c r="V896" s="153" t="n">
        <v>1</v>
      </c>
      <c r="W896" s="115" t="n">
        <v>0.75</v>
      </c>
      <c r="X896" s="116" t="n">
        <f aca="false">RANDBETWEEN(80,100)/100</f>
        <v>0.92</v>
      </c>
      <c r="Y896" s="117"/>
      <c r="Z896" s="118"/>
      <c r="AA896" s="119"/>
      <c r="AB896" s="123"/>
      <c r="AC896" s="124"/>
      <c r="AG896" s="186"/>
      <c r="BO896" s="202"/>
      <c r="BT896" s="82" t="s">
        <v>79</v>
      </c>
      <c r="BU896" s="158"/>
      <c r="BV896" s="140" t="n">
        <f aca="false">QUOTIENT(BW896,$BW$5)</f>
        <v>222</v>
      </c>
      <c r="BW896" s="17" t="n">
        <v>888</v>
      </c>
      <c r="BX896" s="141" t="n">
        <f aca="false">DATE(2023,2,(1-QUOTIENT(BW896,$BW$5)))</f>
        <v>44736</v>
      </c>
      <c r="BY896" s="190" t="s">
        <v>80</v>
      </c>
      <c r="BZ896" s="143" t="e">
        <f aca="true">INDIRECT( ADDRESS(CELL("строка",BG896)-BW896+BV896,68)) * CL896</f>
        <v>#VALUE!</v>
      </c>
      <c r="CA896" s="144" t="e">
        <f aca="true">INDIRECT( ADDRESS(CELL("строка",BG896)-BW896+BV896,59)) *CI896</f>
        <v>#VALUE!</v>
      </c>
      <c r="CB896" s="145" t="e">
        <f aca="true">INDIRECT( ADDRESS(CELL("строка",BG896)-BW896+BV896,69)) * CL896</f>
        <v>#VALUE!</v>
      </c>
      <c r="CC896" s="146" t="e">
        <f aca="true">INDIRECT( ADDRESS(CELL("строка",BG896)-BW896+BV896,61)) *CI896</f>
        <v>#VALUE!</v>
      </c>
      <c r="CD896" s="147" t="e">
        <f aca="false">BZ896-CA896</f>
        <v>#VALUE!</v>
      </c>
      <c r="CE896" s="188" t="e">
        <f aca="false">CB896-CC896</f>
        <v>#VALUE!</v>
      </c>
      <c r="CI896" s="22" t="n">
        <f aca="false">$CI$4</f>
        <v>0.2</v>
      </c>
      <c r="CL896" s="23" t="n">
        <f aca="false">CL892</f>
        <v>0.25</v>
      </c>
    </row>
    <row r="897" customFormat="false" ht="13.25" hidden="false" customHeight="true" outlineLevel="0" collapsed="false">
      <c r="A897" s="151" t="s">
        <v>992</v>
      </c>
      <c r="B897" s="152" t="n">
        <v>16.8</v>
      </c>
      <c r="C897" s="152" t="n">
        <v>764.2</v>
      </c>
      <c r="D897" s="153" t="n">
        <v>52</v>
      </c>
      <c r="E897" s="154" t="s">
        <v>101</v>
      </c>
      <c r="F897" s="153" t="n">
        <v>1.5</v>
      </c>
      <c r="G897" s="115" t="n">
        <v>0.75</v>
      </c>
      <c r="H897" s="116" t="n">
        <f aca="false">RANDBETWEEN(80,100)/100</f>
        <v>0.86</v>
      </c>
      <c r="I897" s="117"/>
      <c r="J897" s="118"/>
      <c r="K897" s="119"/>
      <c r="L897" s="118"/>
      <c r="M897" s="179"/>
      <c r="Q897" s="151" t="s">
        <v>992</v>
      </c>
      <c r="R897" s="152" t="n">
        <v>7.4</v>
      </c>
      <c r="S897" s="152" t="n">
        <v>754</v>
      </c>
      <c r="T897" s="153" t="n">
        <v>80</v>
      </c>
      <c r="U897" s="154" t="s">
        <v>93</v>
      </c>
      <c r="V897" s="153" t="n">
        <v>1</v>
      </c>
      <c r="W897" s="115" t="n">
        <v>0.95</v>
      </c>
      <c r="X897" s="116" t="n">
        <f aca="false">RANDBETWEEN(80,100)/100</f>
        <v>0.8</v>
      </c>
      <c r="Y897" s="117"/>
      <c r="Z897" s="118"/>
      <c r="AA897" s="119"/>
      <c r="AB897" s="123"/>
      <c r="AC897" s="124"/>
      <c r="AG897" s="186"/>
      <c r="BO897" s="202"/>
      <c r="BT897" s="82"/>
      <c r="BU897" s="158"/>
      <c r="BV897" s="140" t="n">
        <f aca="false">QUOTIENT(BW897,$BW$5)</f>
        <v>222</v>
      </c>
      <c r="BW897" s="17" t="n">
        <v>889</v>
      </c>
      <c r="BX897" s="141"/>
      <c r="BY897" s="191" t="s">
        <v>84</v>
      </c>
      <c r="BZ897" s="160" t="e">
        <f aca="true">INDIRECT( ADDRESS(CELL("строка",BG897)-BW897+BV897,68)) * CL897</f>
        <v>#VALUE!</v>
      </c>
      <c r="CA897" s="161" t="e">
        <f aca="true">INDIRECT( ADDRESS(CELL("строка",BG897)-BW897+BV897,59)) *CI897</f>
        <v>#VALUE!</v>
      </c>
      <c r="CB897" s="162" t="e">
        <f aca="true">INDIRECT( ADDRESS(CELL("строка",BG897)-BW897+BV897,69)) * CL897</f>
        <v>#VALUE!</v>
      </c>
      <c r="CC897" s="163" t="e">
        <f aca="true">INDIRECT( ADDRESS(CELL("строка",BG897)-BW897+BV897,61)) *CI897</f>
        <v>#VALUE!</v>
      </c>
      <c r="CD897" s="164" t="e">
        <f aca="false">BZ897-CA897</f>
        <v>#VALUE!</v>
      </c>
      <c r="CE897" s="189" t="e">
        <f aca="false">CB897-CC897</f>
        <v>#VALUE!</v>
      </c>
      <c r="CI897" s="22" t="n">
        <f aca="false">$CI$5</f>
        <v>0.3</v>
      </c>
      <c r="CL897" s="23" t="n">
        <f aca="false">CL893</f>
        <v>0.25</v>
      </c>
    </row>
    <row r="898" customFormat="false" ht="13.25" hidden="false" customHeight="true" outlineLevel="0" collapsed="false">
      <c r="A898" s="151" t="s">
        <v>993</v>
      </c>
      <c r="B898" s="152" t="n">
        <v>11.9</v>
      </c>
      <c r="C898" s="152" t="n">
        <v>764.8</v>
      </c>
      <c r="D898" s="153" t="n">
        <v>91</v>
      </c>
      <c r="E898" s="154" t="n">
        <v>0</v>
      </c>
      <c r="F898" s="153" t="n">
        <v>0</v>
      </c>
      <c r="G898" s="115" t="n">
        <v>0.25</v>
      </c>
      <c r="H898" s="116" t="n">
        <f aca="false">RANDBETWEEN(80,100)/100</f>
        <v>0.82</v>
      </c>
      <c r="I898" s="117"/>
      <c r="J898" s="118"/>
      <c r="K898" s="119"/>
      <c r="L898" s="118"/>
      <c r="M898" s="179"/>
      <c r="Q898" s="151" t="s">
        <v>993</v>
      </c>
      <c r="R898" s="152" t="n">
        <v>5.8</v>
      </c>
      <c r="S898" s="152" t="n">
        <v>753.6</v>
      </c>
      <c r="T898" s="153" t="n">
        <v>87</v>
      </c>
      <c r="U898" s="154" t="n">
        <v>0</v>
      </c>
      <c r="V898" s="153" t="n">
        <v>0</v>
      </c>
      <c r="W898" s="182" t="s">
        <v>110</v>
      </c>
      <c r="X898" s="116" t="n">
        <f aca="false">RANDBETWEEN(80,100)/100</f>
        <v>0.84</v>
      </c>
      <c r="Y898" s="117"/>
      <c r="Z898" s="118"/>
      <c r="AA898" s="119"/>
      <c r="AB898" s="123"/>
      <c r="AC898" s="124"/>
      <c r="AG898" s="186"/>
      <c r="BO898" s="202"/>
      <c r="BT898" s="82"/>
      <c r="BU898" s="158"/>
      <c r="BV898" s="140" t="n">
        <f aca="false">QUOTIENT(BW898,$BW$5)</f>
        <v>222</v>
      </c>
      <c r="BW898" s="17" t="n">
        <v>890</v>
      </c>
      <c r="BX898" s="141"/>
      <c r="BY898" s="191" t="s">
        <v>58</v>
      </c>
      <c r="BZ898" s="160" t="e">
        <f aca="true">INDIRECT( ADDRESS(CELL("строка",BG898)-BW898+BV898,68)) * CL898</f>
        <v>#VALUE!</v>
      </c>
      <c r="CA898" s="161" t="e">
        <f aca="true">INDIRECT( ADDRESS(CELL("строка",BG898)-BW898+BV898,59)) *CI898</f>
        <v>#VALUE!</v>
      </c>
      <c r="CB898" s="162" t="e">
        <f aca="true">INDIRECT( ADDRESS(CELL("строка",BG898)-BW898+BV898,69)) * CL898</f>
        <v>#VALUE!</v>
      </c>
      <c r="CC898" s="163" t="e">
        <f aca="true">INDIRECT( ADDRESS(CELL("строка",BG898)-BW898+BV898,61)) *CI898</f>
        <v>#VALUE!</v>
      </c>
      <c r="CD898" s="164" t="e">
        <f aca="false">BZ898-CA898</f>
        <v>#VALUE!</v>
      </c>
      <c r="CE898" s="189" t="e">
        <f aca="false">CB898-CC898</f>
        <v>#VALUE!</v>
      </c>
      <c r="CI898" s="22" t="n">
        <f aca="false">$CI$6</f>
        <v>0.4</v>
      </c>
      <c r="CL898" s="23" t="n">
        <f aca="false">CL894</f>
        <v>0.25</v>
      </c>
    </row>
    <row r="899" customFormat="false" ht="13.25" hidden="false" customHeight="true" outlineLevel="0" collapsed="false">
      <c r="A899" s="151" t="s">
        <v>994</v>
      </c>
      <c r="B899" s="152" t="n">
        <v>3.4</v>
      </c>
      <c r="C899" s="152" t="n">
        <v>764.5</v>
      </c>
      <c r="D899" s="153" t="n">
        <v>100</v>
      </c>
      <c r="E899" s="154" t="s">
        <v>77</v>
      </c>
      <c r="F899" s="153" t="n">
        <v>1.5</v>
      </c>
      <c r="G899" s="115" t="n">
        <v>0.05</v>
      </c>
      <c r="H899" s="116" t="n">
        <f aca="false">RANDBETWEEN(80,100)/100</f>
        <v>0.97</v>
      </c>
      <c r="I899" s="117"/>
      <c r="J899" s="118"/>
      <c r="K899" s="119"/>
      <c r="L899" s="118"/>
      <c r="M899" s="179"/>
      <c r="Q899" s="151" t="s">
        <v>994</v>
      </c>
      <c r="R899" s="152" t="n">
        <v>4.9</v>
      </c>
      <c r="S899" s="152" t="n">
        <v>753</v>
      </c>
      <c r="T899" s="153" t="n">
        <v>91</v>
      </c>
      <c r="U899" s="154" t="n">
        <v>0</v>
      </c>
      <c r="V899" s="153" t="n">
        <v>0</v>
      </c>
      <c r="W899" s="115" t="n">
        <v>0.75</v>
      </c>
      <c r="X899" s="116" t="n">
        <f aca="false">RANDBETWEEN(80,100)/100</f>
        <v>0.85</v>
      </c>
      <c r="Y899" s="117"/>
      <c r="Z899" s="118"/>
      <c r="AA899" s="119"/>
      <c r="AB899" s="123"/>
      <c r="AC899" s="124"/>
      <c r="AG899" s="186"/>
      <c r="BO899" s="202"/>
      <c r="BT899" s="82" t="e">
        <f aca="false">IF(SUM(CD896:CD899) &gt; 0,0,(SUM(CD896:CD899))/(-$BM$10*1000))</f>
        <v>#VALUE!</v>
      </c>
      <c r="BU899" s="158" t="e">
        <f aca="false">IF(SUM(CE896:CE899) &gt; 0,0,(SUM(CE896:CE899))/(-$BM$10*1000))</f>
        <v>#VALUE!</v>
      </c>
      <c r="BV899" s="140" t="n">
        <f aca="false">QUOTIENT(BW899,$BW$5)</f>
        <v>222</v>
      </c>
      <c r="BW899" s="17" t="n">
        <v>891</v>
      </c>
      <c r="BX899" s="141"/>
      <c r="BY899" s="192" t="s">
        <v>75</v>
      </c>
      <c r="BZ899" s="172" t="e">
        <f aca="true">INDIRECT( ADDRESS(CELL("строка",BG899)-BW899+BV899,68)) * CL899</f>
        <v>#VALUE!</v>
      </c>
      <c r="CA899" s="173" t="e">
        <f aca="true">INDIRECT( ADDRESS(CELL("строка",BG899)-BW899+BV899,59)) * CI899</f>
        <v>#VALUE!</v>
      </c>
      <c r="CB899" s="174" t="e">
        <f aca="true">INDIRECT( ADDRESS(CELL("строка",BG899)-BW899+BV899,69)) * CL899</f>
        <v>#VALUE!</v>
      </c>
      <c r="CC899" s="175" t="e">
        <f aca="true">INDIRECT( ADDRESS(CELL("строка",BG899)-BW899+BV899,61)) *CI899</f>
        <v>#VALUE!</v>
      </c>
      <c r="CD899" s="176" t="e">
        <f aca="false">BZ899-CA899</f>
        <v>#VALUE!</v>
      </c>
      <c r="CE899" s="187" t="e">
        <f aca="false">CB899-CC899</f>
        <v>#VALUE!</v>
      </c>
      <c r="CI899" s="178" t="n">
        <f aca="false">$CI$7</f>
        <v>0.1</v>
      </c>
      <c r="CL899" s="23" t="n">
        <f aca="false">CL895</f>
        <v>0.25</v>
      </c>
    </row>
    <row r="900" customFormat="false" ht="13.25" hidden="false" customHeight="true" outlineLevel="0" collapsed="false">
      <c r="A900" s="151" t="s">
        <v>995</v>
      </c>
      <c r="B900" s="152" t="n">
        <v>4.9</v>
      </c>
      <c r="C900" s="152" t="n">
        <v>764.7</v>
      </c>
      <c r="D900" s="153" t="n">
        <v>100</v>
      </c>
      <c r="E900" s="154" t="n">
        <v>0</v>
      </c>
      <c r="F900" s="153" t="n">
        <v>0</v>
      </c>
      <c r="G900" s="115" t="n">
        <v>0.15</v>
      </c>
      <c r="H900" s="116" t="n">
        <f aca="false">RANDBETWEEN(80,100)/100</f>
        <v>0.94</v>
      </c>
      <c r="I900" s="117"/>
      <c r="J900" s="118"/>
      <c r="K900" s="119"/>
      <c r="L900" s="118"/>
      <c r="M900" s="179"/>
      <c r="Q900" s="151" t="s">
        <v>995</v>
      </c>
      <c r="R900" s="152" t="n">
        <v>6.3</v>
      </c>
      <c r="S900" s="152" t="n">
        <v>752.5</v>
      </c>
      <c r="T900" s="153" t="n">
        <v>86</v>
      </c>
      <c r="U900" s="154" t="s">
        <v>93</v>
      </c>
      <c r="V900" s="153" t="n">
        <v>1</v>
      </c>
      <c r="W900" s="115" t="n">
        <v>0.75</v>
      </c>
      <c r="X900" s="116" t="n">
        <f aca="false">RANDBETWEEN(80,100)/100</f>
        <v>0.85</v>
      </c>
      <c r="Y900" s="117"/>
      <c r="Z900" s="118"/>
      <c r="AA900" s="119"/>
      <c r="AB900" s="123"/>
      <c r="AC900" s="124"/>
      <c r="AG900" s="186"/>
      <c r="BO900" s="202"/>
      <c r="BT900" s="82" t="s">
        <v>79</v>
      </c>
      <c r="BU900" s="158"/>
      <c r="BV900" s="140" t="n">
        <f aca="false">QUOTIENT(BW900,$BW$5)</f>
        <v>223</v>
      </c>
      <c r="BW900" s="17" t="n">
        <v>892</v>
      </c>
      <c r="BX900" s="141" t="n">
        <f aca="false">DATE(2023,2,(1-QUOTIENT(BW900,$BW$5)))</f>
        <v>44735</v>
      </c>
      <c r="BY900" s="190" t="s">
        <v>80</v>
      </c>
      <c r="BZ900" s="143" t="e">
        <f aca="true">INDIRECT( ADDRESS(CELL("строка",BG900)-BW900+BV900,68)) * CL900</f>
        <v>#VALUE!</v>
      </c>
      <c r="CA900" s="144" t="e">
        <f aca="true">INDIRECT( ADDRESS(CELL("строка",BG900)-BW900+BV900,59)) *CI900</f>
        <v>#VALUE!</v>
      </c>
      <c r="CB900" s="145" t="e">
        <f aca="true">INDIRECT( ADDRESS(CELL("строка",BG900)-BW900+BV900,69)) * CL900</f>
        <v>#VALUE!</v>
      </c>
      <c r="CC900" s="146" t="e">
        <f aca="true">INDIRECT( ADDRESS(CELL("строка",BG900)-BW900+BV900,61)) *CI900</f>
        <v>#VALUE!</v>
      </c>
      <c r="CD900" s="147" t="e">
        <f aca="false">BZ900-CA900</f>
        <v>#VALUE!</v>
      </c>
      <c r="CE900" s="188" t="e">
        <f aca="false">CB900-CC900</f>
        <v>#VALUE!</v>
      </c>
      <c r="CI900" s="22" t="n">
        <f aca="false">$CI$4</f>
        <v>0.2</v>
      </c>
      <c r="CL900" s="23" t="n">
        <f aca="false">CL896</f>
        <v>0.25</v>
      </c>
    </row>
    <row r="901" customFormat="false" ht="13.25" hidden="false" customHeight="true" outlineLevel="0" collapsed="false">
      <c r="A901" s="151" t="s">
        <v>996</v>
      </c>
      <c r="B901" s="152" t="n">
        <v>6.2</v>
      </c>
      <c r="C901" s="152" t="n">
        <v>764.9</v>
      </c>
      <c r="D901" s="153" t="n">
        <v>100</v>
      </c>
      <c r="E901" s="154" t="s">
        <v>93</v>
      </c>
      <c r="F901" s="153" t="n">
        <v>1.5</v>
      </c>
      <c r="G901" s="115" t="n">
        <v>0.25</v>
      </c>
      <c r="H901" s="116" t="n">
        <f aca="false">RANDBETWEEN(80,100)/100</f>
        <v>0.86</v>
      </c>
      <c r="I901" s="117"/>
      <c r="J901" s="118"/>
      <c r="K901" s="119"/>
      <c r="L901" s="118"/>
      <c r="M901" s="179"/>
      <c r="Q901" s="151" t="s">
        <v>996</v>
      </c>
      <c r="R901" s="152" t="n">
        <v>6.8</v>
      </c>
      <c r="S901" s="152" t="n">
        <v>751.9</v>
      </c>
      <c r="T901" s="153" t="n">
        <v>91</v>
      </c>
      <c r="U901" s="154" t="s">
        <v>93</v>
      </c>
      <c r="V901" s="153" t="n">
        <v>1</v>
      </c>
      <c r="W901" s="115" t="n">
        <v>0.75</v>
      </c>
      <c r="X901" s="116" t="n">
        <f aca="false">RANDBETWEEN(80,100)/100</f>
        <v>0.95</v>
      </c>
      <c r="Y901" s="117"/>
      <c r="Z901" s="118"/>
      <c r="AA901" s="119"/>
      <c r="AB901" s="123"/>
      <c r="AC901" s="124"/>
      <c r="AG901" s="186"/>
      <c r="BO901" s="202"/>
      <c r="BT901" s="82"/>
      <c r="BU901" s="158"/>
      <c r="BV901" s="140" t="n">
        <f aca="false">QUOTIENT(BW901,$BW$5)</f>
        <v>223</v>
      </c>
      <c r="BW901" s="17" t="n">
        <v>893</v>
      </c>
      <c r="BX901" s="141"/>
      <c r="BY901" s="191" t="s">
        <v>84</v>
      </c>
      <c r="BZ901" s="160" t="e">
        <f aca="true">INDIRECT( ADDRESS(CELL("строка",BG901)-BW901+BV901,68)) * CL901</f>
        <v>#VALUE!</v>
      </c>
      <c r="CA901" s="161" t="e">
        <f aca="true">INDIRECT( ADDRESS(CELL("строка",BG901)-BW901+BV901,59)) *CI901</f>
        <v>#VALUE!</v>
      </c>
      <c r="CB901" s="162" t="e">
        <f aca="true">INDIRECT( ADDRESS(CELL("строка",BG901)-BW901+BV901,69)) * CL901</f>
        <v>#VALUE!</v>
      </c>
      <c r="CC901" s="163" t="e">
        <f aca="true">INDIRECT( ADDRESS(CELL("строка",BG901)-BW901+BV901,61)) *CI901</f>
        <v>#VALUE!</v>
      </c>
      <c r="CD901" s="164" t="e">
        <f aca="false">BZ901-CA901</f>
        <v>#VALUE!</v>
      </c>
      <c r="CE901" s="189" t="e">
        <f aca="false">CB901-CC901</f>
        <v>#VALUE!</v>
      </c>
      <c r="CI901" s="22" t="n">
        <f aca="false">$CI$5</f>
        <v>0.3</v>
      </c>
      <c r="CL901" s="23" t="n">
        <f aca="false">CL897</f>
        <v>0.25</v>
      </c>
    </row>
    <row r="902" customFormat="false" ht="13.25" hidden="false" customHeight="true" outlineLevel="0" collapsed="false">
      <c r="A902" s="151" t="s">
        <v>997</v>
      </c>
      <c r="B902" s="152" t="n">
        <v>10.8</v>
      </c>
      <c r="C902" s="152" t="n">
        <v>764.5</v>
      </c>
      <c r="D902" s="153" t="n">
        <v>75</v>
      </c>
      <c r="E902" s="154" t="s">
        <v>77</v>
      </c>
      <c r="F902" s="153" t="n">
        <v>3</v>
      </c>
      <c r="G902" s="182" t="s">
        <v>110</v>
      </c>
      <c r="H902" s="116" t="n">
        <f aca="false">RANDBETWEEN(80,100)/100</f>
        <v>0.8</v>
      </c>
      <c r="I902" s="117" t="n">
        <v>0.465601851851852</v>
      </c>
      <c r="J902" s="118" t="n">
        <v>0.465601851851852</v>
      </c>
      <c r="K902" s="119" t="n">
        <f aca="false">(J902 * 24) * $B$3 * $F$3 * (1 - 0.7*AVERAGE(G902:G909)) * AVERAGE(H902:H909)</f>
        <v>9241.930435</v>
      </c>
      <c r="L902" s="118" t="n">
        <f aca="false">IF(AVERAGE(F902:F909)&gt; $J$3, $B$4*$F$4*AVERAGE(F902:F909)/$B$5*24*AVERAGE(H902:H909), $B$4*$F$4*AVERAGE(F902:F909)/$B$5*24*AVERAGE(H902:H909) * 0.2)</f>
        <v>24736.5</v>
      </c>
      <c r="M902" s="179" t="n">
        <f aca="false">K902+L902</f>
        <v>33978.430435</v>
      </c>
      <c r="Q902" s="151" t="s">
        <v>997</v>
      </c>
      <c r="R902" s="152" t="n">
        <v>4.3</v>
      </c>
      <c r="S902" s="152" t="n">
        <v>751.3</v>
      </c>
      <c r="T902" s="153" t="n">
        <v>97</v>
      </c>
      <c r="U902" s="154" t="n">
        <v>0</v>
      </c>
      <c r="V902" s="153" t="n">
        <v>0</v>
      </c>
      <c r="W902" s="182" t="s">
        <v>185</v>
      </c>
      <c r="X902" s="116" t="n">
        <f aca="false">RANDBETWEEN(80,100)/100</f>
        <v>0.95</v>
      </c>
      <c r="Y902" s="117" t="n">
        <v>0.448020833333333</v>
      </c>
      <c r="Z902" s="118" t="n">
        <v>0.448020833333333</v>
      </c>
      <c r="AA902" s="119" t="n">
        <f aca="false">(Z902 * 24) * $B$3 * $F$3 * (1 - 0.7 * AVERAGE(W902:W909)) * AVERAGE(X902:X909)</f>
        <v>7621.6408125</v>
      </c>
      <c r="AB902" s="123" t="n">
        <f aca="false">IF(AVERAGE(V902:V909)&gt; $J$3, $B$4*$F$4*AVERAGE(V902:V909)/$B$5*24*AVERAGE(X902:X909), $B$4*$F$4*AVERAGE(V902:V909)/$B$5*24*AVERAGE(X902:X909) * 0.2)</f>
        <v>436.2</v>
      </c>
      <c r="AC902" s="124" t="n">
        <f aca="false">AA902+AB902</f>
        <v>8057.8408125</v>
      </c>
      <c r="AG902" s="186"/>
      <c r="BO902" s="202"/>
      <c r="BT902" s="82"/>
      <c r="BU902" s="158"/>
      <c r="BV902" s="140" t="n">
        <f aca="false">QUOTIENT(BW902,$BW$5)</f>
        <v>223</v>
      </c>
      <c r="BW902" s="17" t="n">
        <v>894</v>
      </c>
      <c r="BX902" s="141"/>
      <c r="BY902" s="191" t="s">
        <v>58</v>
      </c>
      <c r="BZ902" s="160" t="e">
        <f aca="true">INDIRECT( ADDRESS(CELL("строка",BG902)-BW902+BV902,68)) * CL902</f>
        <v>#VALUE!</v>
      </c>
      <c r="CA902" s="161" t="e">
        <f aca="true">INDIRECT( ADDRESS(CELL("строка",BG902)-BW902+BV902,59)) *CI902</f>
        <v>#VALUE!</v>
      </c>
      <c r="CB902" s="162" t="e">
        <f aca="true">INDIRECT( ADDRESS(CELL("строка",BG902)-BW902+BV902,69)) * CL902</f>
        <v>#VALUE!</v>
      </c>
      <c r="CC902" s="163" t="e">
        <f aca="true">INDIRECT( ADDRESS(CELL("строка",BG902)-BW902+BV902,61)) *CI902</f>
        <v>#VALUE!</v>
      </c>
      <c r="CD902" s="164" t="e">
        <f aca="false">BZ902-CA902</f>
        <v>#VALUE!</v>
      </c>
      <c r="CE902" s="189" t="e">
        <f aca="false">CB902-CC902</f>
        <v>#VALUE!</v>
      </c>
      <c r="CI902" s="22" t="n">
        <f aca="false">$CI$6</f>
        <v>0.4</v>
      </c>
      <c r="CL902" s="23" t="n">
        <f aca="false">CL898</f>
        <v>0.25</v>
      </c>
    </row>
    <row r="903" customFormat="false" ht="13.25" hidden="false" customHeight="true" outlineLevel="0" collapsed="false">
      <c r="A903" s="151" t="s">
        <v>998</v>
      </c>
      <c r="B903" s="152" t="n">
        <v>15.1</v>
      </c>
      <c r="C903" s="152" t="n">
        <v>764.2</v>
      </c>
      <c r="D903" s="153" t="n">
        <v>57</v>
      </c>
      <c r="E903" s="154" t="s">
        <v>77</v>
      </c>
      <c r="F903" s="153" t="n">
        <v>1.5</v>
      </c>
      <c r="G903" s="182" t="s">
        <v>110</v>
      </c>
      <c r="H903" s="116" t="n">
        <f aca="false">RANDBETWEEN(80,100)/100</f>
        <v>0.91</v>
      </c>
      <c r="I903" s="117"/>
      <c r="J903" s="118"/>
      <c r="K903" s="119"/>
      <c r="L903" s="118"/>
      <c r="M903" s="179"/>
      <c r="Q903" s="151" t="s">
        <v>998</v>
      </c>
      <c r="R903" s="152" t="n">
        <v>7.4</v>
      </c>
      <c r="S903" s="152" t="n">
        <v>750.9</v>
      </c>
      <c r="T903" s="153" t="n">
        <v>86</v>
      </c>
      <c r="U903" s="154" t="n">
        <v>0</v>
      </c>
      <c r="V903" s="153" t="n">
        <v>0</v>
      </c>
      <c r="W903" s="115" t="n">
        <v>0.9</v>
      </c>
      <c r="X903" s="116" t="n">
        <f aca="false">RANDBETWEEN(80,100)/100</f>
        <v>0.88</v>
      </c>
      <c r="Y903" s="117"/>
      <c r="Z903" s="118"/>
      <c r="AA903" s="119"/>
      <c r="AB903" s="123"/>
      <c r="AC903" s="124"/>
      <c r="AG903" s="186"/>
      <c r="BO903" s="202"/>
      <c r="BT903" s="82" t="e">
        <f aca="false">IF(SUM(CD900:CD903) &gt; 0,0,(SUM(CD900:CD903))/(-$BM$10*1000))</f>
        <v>#VALUE!</v>
      </c>
      <c r="BU903" s="158" t="e">
        <f aca="false">IF(SUM(CE900:CE903) &gt; 0,0,(SUM(CE900:CE903))/(-$BM$10*1000))</f>
        <v>#VALUE!</v>
      </c>
      <c r="BV903" s="140" t="n">
        <f aca="false">QUOTIENT(BW903,$BW$5)</f>
        <v>223</v>
      </c>
      <c r="BW903" s="17" t="n">
        <v>895</v>
      </c>
      <c r="BX903" s="141"/>
      <c r="BY903" s="192" t="s">
        <v>75</v>
      </c>
      <c r="BZ903" s="172" t="e">
        <f aca="true">INDIRECT( ADDRESS(CELL("строка",BG903)-BW903+BV903,68)) * CL903</f>
        <v>#VALUE!</v>
      </c>
      <c r="CA903" s="173" t="e">
        <f aca="true">INDIRECT( ADDRESS(CELL("строка",BG903)-BW903+BV903,59)) * CI903</f>
        <v>#VALUE!</v>
      </c>
      <c r="CB903" s="174" t="e">
        <f aca="true">INDIRECT( ADDRESS(CELL("строка",BG903)-BW903+BV903,69)) * CL903</f>
        <v>#VALUE!</v>
      </c>
      <c r="CC903" s="175" t="e">
        <f aca="true">INDIRECT( ADDRESS(CELL("строка",BG903)-BW903+BV903,61)) *CI903</f>
        <v>#VALUE!</v>
      </c>
      <c r="CD903" s="176" t="e">
        <f aca="false">BZ903-CA903</f>
        <v>#VALUE!</v>
      </c>
      <c r="CE903" s="187" t="e">
        <f aca="false">CB903-CC903</f>
        <v>#VALUE!</v>
      </c>
      <c r="CI903" s="178" t="n">
        <f aca="false">$CI$7</f>
        <v>0.1</v>
      </c>
      <c r="CL903" s="23" t="n">
        <f aca="false">CL899</f>
        <v>0.25</v>
      </c>
    </row>
    <row r="904" customFormat="false" ht="13.25" hidden="false" customHeight="true" outlineLevel="0" collapsed="false">
      <c r="A904" s="151" t="s">
        <v>999</v>
      </c>
      <c r="B904" s="152" t="n">
        <v>18.6</v>
      </c>
      <c r="C904" s="152" t="n">
        <v>764</v>
      </c>
      <c r="D904" s="153" t="n">
        <v>47</v>
      </c>
      <c r="E904" s="154" t="s">
        <v>93</v>
      </c>
      <c r="F904" s="153" t="n">
        <v>4.5</v>
      </c>
      <c r="G904" s="115" t="n">
        <v>0.75</v>
      </c>
      <c r="H904" s="116" t="n">
        <f aca="false">RANDBETWEEN(80,100)/100</f>
        <v>0.85</v>
      </c>
      <c r="I904" s="117"/>
      <c r="J904" s="118"/>
      <c r="K904" s="119"/>
      <c r="L904" s="118"/>
      <c r="M904" s="179"/>
      <c r="Q904" s="151" t="s">
        <v>999</v>
      </c>
      <c r="R904" s="152" t="n">
        <v>10.1</v>
      </c>
      <c r="S904" s="152" t="n">
        <v>750.1</v>
      </c>
      <c r="T904" s="153" t="n">
        <v>68</v>
      </c>
      <c r="U904" s="154" t="s">
        <v>93</v>
      </c>
      <c r="V904" s="153" t="n">
        <v>2</v>
      </c>
      <c r="W904" s="115" t="n">
        <v>0.75</v>
      </c>
      <c r="X904" s="116" t="n">
        <f aca="false">RANDBETWEEN(80,100)/100</f>
        <v>0.88</v>
      </c>
      <c r="Y904" s="117"/>
      <c r="Z904" s="118"/>
      <c r="AA904" s="119"/>
      <c r="AB904" s="123"/>
      <c r="AC904" s="124"/>
      <c r="AG904" s="186"/>
      <c r="BO904" s="202"/>
      <c r="BT904" s="82" t="s">
        <v>79</v>
      </c>
      <c r="BU904" s="158"/>
      <c r="BV904" s="140" t="n">
        <f aca="false">QUOTIENT(BW904,$BW$5)</f>
        <v>224</v>
      </c>
      <c r="BW904" s="17" t="n">
        <v>896</v>
      </c>
      <c r="BX904" s="141" t="n">
        <f aca="false">DATE(2023,2,(1-QUOTIENT(BW904,$BW$5)))</f>
        <v>44734</v>
      </c>
      <c r="BY904" s="190" t="s">
        <v>80</v>
      </c>
      <c r="BZ904" s="143" t="e">
        <f aca="true">INDIRECT( ADDRESS(CELL("строка",BG904)-BW904+BV904,68)) * CL904</f>
        <v>#VALUE!</v>
      </c>
      <c r="CA904" s="144" t="e">
        <f aca="true">INDIRECT( ADDRESS(CELL("строка",BG904)-BW904+BV904,59)) *CI904</f>
        <v>#VALUE!</v>
      </c>
      <c r="CB904" s="145" t="e">
        <f aca="true">INDIRECT( ADDRESS(CELL("строка",BG904)-BW904+BV904,69)) * CL904</f>
        <v>#VALUE!</v>
      </c>
      <c r="CC904" s="146" t="e">
        <f aca="true">INDIRECT( ADDRESS(CELL("строка",BG904)-BW904+BV904,61)) *CI904</f>
        <v>#VALUE!</v>
      </c>
      <c r="CD904" s="147" t="e">
        <f aca="false">BZ904-CA904</f>
        <v>#VALUE!</v>
      </c>
      <c r="CE904" s="188" t="e">
        <f aca="false">CB904-CC904</f>
        <v>#VALUE!</v>
      </c>
      <c r="CI904" s="22" t="n">
        <f aca="false">$CI$4</f>
        <v>0.2</v>
      </c>
      <c r="CL904" s="23" t="n">
        <f aca="false">CL900</f>
        <v>0.25</v>
      </c>
    </row>
    <row r="905" customFormat="false" ht="13.25" hidden="false" customHeight="true" outlineLevel="0" collapsed="false">
      <c r="A905" s="151" t="s">
        <v>1000</v>
      </c>
      <c r="B905" s="152" t="n">
        <v>18.2</v>
      </c>
      <c r="C905" s="152" t="n">
        <v>764.4</v>
      </c>
      <c r="D905" s="153" t="n">
        <v>52</v>
      </c>
      <c r="E905" s="154" t="s">
        <v>101</v>
      </c>
      <c r="F905" s="153" t="n">
        <v>6</v>
      </c>
      <c r="G905" s="182" t="s">
        <v>110</v>
      </c>
      <c r="H905" s="116" t="n">
        <f aca="false">RANDBETWEEN(80,100)/100</f>
        <v>0.97</v>
      </c>
      <c r="I905" s="117"/>
      <c r="J905" s="118"/>
      <c r="K905" s="119"/>
      <c r="L905" s="118"/>
      <c r="M905" s="179"/>
      <c r="Q905" s="151" t="s">
        <v>1000</v>
      </c>
      <c r="R905" s="152" t="n">
        <v>9.8</v>
      </c>
      <c r="S905" s="152" t="n">
        <v>749.8</v>
      </c>
      <c r="T905" s="153" t="n">
        <v>63</v>
      </c>
      <c r="U905" s="154" t="s">
        <v>129</v>
      </c>
      <c r="V905" s="153" t="n">
        <v>1</v>
      </c>
      <c r="W905" s="115" t="n">
        <v>0.9</v>
      </c>
      <c r="X905" s="116" t="n">
        <f aca="false">RANDBETWEEN(80,100)/100</f>
        <v>0.96</v>
      </c>
      <c r="Y905" s="117"/>
      <c r="Z905" s="118"/>
      <c r="AA905" s="119"/>
      <c r="AB905" s="123"/>
      <c r="AC905" s="124"/>
      <c r="AG905" s="186"/>
      <c r="BO905" s="202"/>
      <c r="BT905" s="82"/>
      <c r="BU905" s="158"/>
      <c r="BV905" s="140" t="n">
        <f aca="false">QUOTIENT(BW905,$BW$5)</f>
        <v>224</v>
      </c>
      <c r="BW905" s="17" t="n">
        <v>897</v>
      </c>
      <c r="BX905" s="141"/>
      <c r="BY905" s="191" t="s">
        <v>84</v>
      </c>
      <c r="BZ905" s="160" t="e">
        <f aca="true">INDIRECT( ADDRESS(CELL("строка",BG905)-BW905+BV905,68)) * CL905</f>
        <v>#VALUE!</v>
      </c>
      <c r="CA905" s="161" t="e">
        <f aca="true">INDIRECT( ADDRESS(CELL("строка",BG905)-BW905+BV905,59)) *CI905</f>
        <v>#VALUE!</v>
      </c>
      <c r="CB905" s="162" t="e">
        <f aca="true">INDIRECT( ADDRESS(CELL("строка",BG905)-BW905+BV905,69)) * CL905</f>
        <v>#VALUE!</v>
      </c>
      <c r="CC905" s="163" t="e">
        <f aca="true">INDIRECT( ADDRESS(CELL("строка",BG905)-BW905+BV905,61)) *CI905</f>
        <v>#VALUE!</v>
      </c>
      <c r="CD905" s="164" t="e">
        <f aca="false">BZ905-CA905</f>
        <v>#VALUE!</v>
      </c>
      <c r="CE905" s="189" t="e">
        <f aca="false">CB905-CC905</f>
        <v>#VALUE!</v>
      </c>
      <c r="CI905" s="22" t="n">
        <f aca="false">$CI$5</f>
        <v>0.3</v>
      </c>
      <c r="CL905" s="23" t="n">
        <f aca="false">CL901</f>
        <v>0.25</v>
      </c>
    </row>
    <row r="906" customFormat="false" ht="13.25" hidden="false" customHeight="true" outlineLevel="0" collapsed="false">
      <c r="A906" s="151" t="s">
        <v>1001</v>
      </c>
      <c r="B906" s="152" t="n">
        <v>13.7</v>
      </c>
      <c r="C906" s="152" t="n">
        <v>764.7</v>
      </c>
      <c r="D906" s="153" t="n">
        <v>66</v>
      </c>
      <c r="E906" s="154" t="s">
        <v>129</v>
      </c>
      <c r="F906" s="153" t="n">
        <v>4.5</v>
      </c>
      <c r="G906" s="115" t="n">
        <v>0.25</v>
      </c>
      <c r="H906" s="116" t="n">
        <f aca="false">RANDBETWEEN(80,100)/100</f>
        <v>0.89</v>
      </c>
      <c r="I906" s="117"/>
      <c r="J906" s="118"/>
      <c r="K906" s="119"/>
      <c r="L906" s="118"/>
      <c r="M906" s="179"/>
      <c r="Q906" s="151" t="s">
        <v>1001</v>
      </c>
      <c r="R906" s="152" t="n">
        <v>5.3</v>
      </c>
      <c r="S906" s="152" t="n">
        <v>749.9</v>
      </c>
      <c r="T906" s="153" t="n">
        <v>99</v>
      </c>
      <c r="U906" s="154" t="n">
        <v>0</v>
      </c>
      <c r="V906" s="153" t="n">
        <v>0</v>
      </c>
      <c r="W906" s="115" t="n">
        <v>0.95</v>
      </c>
      <c r="X906" s="116" t="n">
        <f aca="false">RANDBETWEEN(80,100)/100</f>
        <v>0.94</v>
      </c>
      <c r="Y906" s="117"/>
      <c r="Z906" s="118"/>
      <c r="AA906" s="119"/>
      <c r="AB906" s="123"/>
      <c r="AC906" s="124"/>
      <c r="AG906" s="186"/>
      <c r="BO906" s="202"/>
      <c r="BT906" s="82"/>
      <c r="BU906" s="158"/>
      <c r="BV906" s="140" t="n">
        <f aca="false">QUOTIENT(BW906,$BW$5)</f>
        <v>224</v>
      </c>
      <c r="BW906" s="17" t="n">
        <v>898</v>
      </c>
      <c r="BX906" s="141"/>
      <c r="BY906" s="191" t="s">
        <v>58</v>
      </c>
      <c r="BZ906" s="160" t="e">
        <f aca="true">INDIRECT( ADDRESS(CELL("строка",BG906)-BW906+BV906,68)) * CL906</f>
        <v>#VALUE!</v>
      </c>
      <c r="CA906" s="161" t="e">
        <f aca="true">INDIRECT( ADDRESS(CELL("строка",BG906)-BW906+BV906,59)) *CI906</f>
        <v>#VALUE!</v>
      </c>
      <c r="CB906" s="162" t="e">
        <f aca="true">INDIRECT( ADDRESS(CELL("строка",BG906)-BW906+BV906,69)) * CL906</f>
        <v>#VALUE!</v>
      </c>
      <c r="CC906" s="163" t="e">
        <f aca="true">INDIRECT( ADDRESS(CELL("строка",BG906)-BW906+BV906,61)) *CI906</f>
        <v>#VALUE!</v>
      </c>
      <c r="CD906" s="164" t="e">
        <f aca="false">BZ906-CA906</f>
        <v>#VALUE!</v>
      </c>
      <c r="CE906" s="189" t="e">
        <f aca="false">CB906-CC906</f>
        <v>#VALUE!</v>
      </c>
      <c r="CI906" s="22" t="n">
        <f aca="false">$CI$6</f>
        <v>0.4</v>
      </c>
      <c r="CL906" s="23" t="n">
        <f aca="false">CL902</f>
        <v>0.25</v>
      </c>
    </row>
    <row r="907" customFormat="false" ht="13.25" hidden="false" customHeight="true" outlineLevel="0" collapsed="false">
      <c r="A907" s="151" t="s">
        <v>1002</v>
      </c>
      <c r="B907" s="152" t="n">
        <v>9.3</v>
      </c>
      <c r="C907" s="152" t="n">
        <v>764.1</v>
      </c>
      <c r="D907" s="153" t="n">
        <v>75</v>
      </c>
      <c r="E907" s="154" t="s">
        <v>129</v>
      </c>
      <c r="F907" s="153" t="n">
        <v>4.5</v>
      </c>
      <c r="G907" s="115" t="n">
        <v>0.25</v>
      </c>
      <c r="H907" s="116" t="n">
        <f aca="false">RANDBETWEEN(80,100)/100</f>
        <v>0.88</v>
      </c>
      <c r="I907" s="117"/>
      <c r="J907" s="118"/>
      <c r="K907" s="119"/>
      <c r="L907" s="118"/>
      <c r="M907" s="179"/>
      <c r="Q907" s="151" t="s">
        <v>1002</v>
      </c>
      <c r="R907" s="152" t="n">
        <v>0.2</v>
      </c>
      <c r="S907" s="152" t="n">
        <v>749.9</v>
      </c>
      <c r="T907" s="153" t="n">
        <v>99</v>
      </c>
      <c r="U907" s="154" t="n">
        <v>0</v>
      </c>
      <c r="V907" s="153" t="n">
        <v>0</v>
      </c>
      <c r="W907" s="115" t="n">
        <v>0</v>
      </c>
      <c r="X907" s="116" t="n">
        <f aca="false">RANDBETWEEN(80,100)/100</f>
        <v>0.83</v>
      </c>
      <c r="Y907" s="117"/>
      <c r="Z907" s="118"/>
      <c r="AA907" s="119"/>
      <c r="AB907" s="123"/>
      <c r="AC907" s="124"/>
      <c r="AG907" s="186"/>
      <c r="BO907" s="202"/>
      <c r="BT907" s="82" t="e">
        <f aca="false">IF(SUM(CD904:CD907) &gt; 0,0,(SUM(CD904:CD907))/(-$BM$10*1000))</f>
        <v>#VALUE!</v>
      </c>
      <c r="BU907" s="158" t="e">
        <f aca="false">IF(SUM(CE904:CE907) &gt; 0,0,(SUM(CE904:CE907))/(-$BM$10*1000))</f>
        <v>#VALUE!</v>
      </c>
      <c r="BV907" s="140" t="n">
        <f aca="false">QUOTIENT(BW907,$BW$5)</f>
        <v>224</v>
      </c>
      <c r="BW907" s="17" t="n">
        <v>899</v>
      </c>
      <c r="BX907" s="141"/>
      <c r="BY907" s="192" t="s">
        <v>75</v>
      </c>
      <c r="BZ907" s="172" t="e">
        <f aca="true">INDIRECT( ADDRESS(CELL("строка",BG907)-BW907+BV907,68)) * CL907</f>
        <v>#VALUE!</v>
      </c>
      <c r="CA907" s="173" t="e">
        <f aca="true">INDIRECT( ADDRESS(CELL("строка",BG907)-BW907+BV907,59)) * CI907</f>
        <v>#VALUE!</v>
      </c>
      <c r="CB907" s="174" t="e">
        <f aca="true">INDIRECT( ADDRESS(CELL("строка",BG907)-BW907+BV907,69)) * CL907</f>
        <v>#VALUE!</v>
      </c>
      <c r="CC907" s="175" t="e">
        <f aca="true">INDIRECT( ADDRESS(CELL("строка",BG907)-BW907+BV907,61)) *CI907</f>
        <v>#VALUE!</v>
      </c>
      <c r="CD907" s="176" t="e">
        <f aca="false">BZ907-CA907</f>
        <v>#VALUE!</v>
      </c>
      <c r="CE907" s="187" t="e">
        <f aca="false">CB907-CC907</f>
        <v>#VALUE!</v>
      </c>
      <c r="CI907" s="178" t="n">
        <f aca="false">$CI$7</f>
        <v>0.1</v>
      </c>
      <c r="CL907" s="23" t="n">
        <f aca="false">CL903</f>
        <v>0.25</v>
      </c>
    </row>
    <row r="908" customFormat="false" ht="13.25" hidden="false" customHeight="true" outlineLevel="0" collapsed="false">
      <c r="A908" s="151" t="s">
        <v>1003</v>
      </c>
      <c r="B908" s="152" t="n">
        <v>9.3</v>
      </c>
      <c r="C908" s="152" t="n">
        <v>763.7</v>
      </c>
      <c r="D908" s="153" t="n">
        <v>74</v>
      </c>
      <c r="E908" s="154" t="s">
        <v>129</v>
      </c>
      <c r="F908" s="153" t="n">
        <v>4.5</v>
      </c>
      <c r="G908" s="115" t="n">
        <v>0.25</v>
      </c>
      <c r="H908" s="116" t="n">
        <f aca="false">RANDBETWEEN(80,100)/100</f>
        <v>0.9</v>
      </c>
      <c r="I908" s="117"/>
      <c r="J908" s="118"/>
      <c r="K908" s="119"/>
      <c r="L908" s="118"/>
      <c r="M908" s="179"/>
      <c r="Q908" s="151" t="s">
        <v>1003</v>
      </c>
      <c r="R908" s="152" t="n">
        <v>0.5</v>
      </c>
      <c r="S908" s="152" t="n">
        <v>750.4</v>
      </c>
      <c r="T908" s="153" t="n">
        <v>98</v>
      </c>
      <c r="U908" s="154" t="n">
        <v>0</v>
      </c>
      <c r="V908" s="153" t="n">
        <v>0</v>
      </c>
      <c r="W908" s="115" t="n">
        <v>0</v>
      </c>
      <c r="X908" s="116" t="n">
        <f aca="false">RANDBETWEEN(80,100)/100</f>
        <v>0.99</v>
      </c>
      <c r="Y908" s="117"/>
      <c r="Z908" s="118"/>
      <c r="AA908" s="119"/>
      <c r="AB908" s="123"/>
      <c r="AC908" s="124"/>
      <c r="AG908" s="186"/>
      <c r="BO908" s="202"/>
      <c r="BT908" s="82" t="s">
        <v>79</v>
      </c>
      <c r="BU908" s="158"/>
      <c r="BV908" s="140" t="n">
        <f aca="false">QUOTIENT(BW908,$BW$5)</f>
        <v>225</v>
      </c>
      <c r="BW908" s="17" t="n">
        <v>900</v>
      </c>
      <c r="BX908" s="141" t="n">
        <f aca="false">DATE(2023,2,(1-QUOTIENT(BW908,$BW$5)))</f>
        <v>44733</v>
      </c>
      <c r="BY908" s="190" t="s">
        <v>80</v>
      </c>
      <c r="BZ908" s="143" t="e">
        <f aca="true">INDIRECT( ADDRESS(CELL("строка",BG908)-BW908+BV908,68)) * CL908</f>
        <v>#VALUE!</v>
      </c>
      <c r="CA908" s="144" t="e">
        <f aca="true">INDIRECT( ADDRESS(CELL("строка",BG908)-BW908+BV908,59)) *CI908</f>
        <v>#VALUE!</v>
      </c>
      <c r="CB908" s="145" t="e">
        <f aca="true">INDIRECT( ADDRESS(CELL("строка",BG908)-BW908+BV908,69)) * CL908</f>
        <v>#VALUE!</v>
      </c>
      <c r="CC908" s="146" t="e">
        <f aca="true">INDIRECT( ADDRESS(CELL("строка",BG908)-BW908+BV908,61)) *CI908</f>
        <v>#VALUE!</v>
      </c>
      <c r="CD908" s="147" t="e">
        <f aca="false">BZ908-CA908</f>
        <v>#VALUE!</v>
      </c>
      <c r="CE908" s="188" t="e">
        <f aca="false">CB908-CC908</f>
        <v>#VALUE!</v>
      </c>
      <c r="CI908" s="22" t="n">
        <f aca="false">$CI$4</f>
        <v>0.2</v>
      </c>
      <c r="CL908" s="23" t="n">
        <f aca="false">CL904</f>
        <v>0.25</v>
      </c>
    </row>
    <row r="909" customFormat="false" ht="13.25" hidden="false" customHeight="true" outlineLevel="0" collapsed="false">
      <c r="A909" s="151" t="s">
        <v>1004</v>
      </c>
      <c r="B909" s="152" t="n">
        <v>10.9</v>
      </c>
      <c r="C909" s="152" t="n">
        <v>763.6</v>
      </c>
      <c r="D909" s="153" t="n">
        <v>70</v>
      </c>
      <c r="E909" s="154" t="s">
        <v>101</v>
      </c>
      <c r="F909" s="153" t="n">
        <v>6</v>
      </c>
      <c r="G909" s="115" t="n">
        <v>0.15</v>
      </c>
      <c r="H909" s="116" t="n">
        <f aca="false">RANDBETWEEN(80,100)/100</f>
        <v>0.97</v>
      </c>
      <c r="I909" s="117"/>
      <c r="J909" s="118"/>
      <c r="K909" s="119"/>
      <c r="L909" s="118"/>
      <c r="M909" s="179"/>
      <c r="Q909" s="151" t="s">
        <v>1004</v>
      </c>
      <c r="R909" s="152" t="n">
        <v>1.6</v>
      </c>
      <c r="S909" s="152" t="n">
        <v>751</v>
      </c>
      <c r="T909" s="153" t="n">
        <v>97</v>
      </c>
      <c r="U909" s="154" t="n">
        <v>0</v>
      </c>
      <c r="V909" s="153" t="n">
        <v>0</v>
      </c>
      <c r="W909" s="115" t="n">
        <v>0</v>
      </c>
      <c r="X909" s="116" t="n">
        <f aca="false">RANDBETWEEN(80,100)/100</f>
        <v>0.84</v>
      </c>
      <c r="Y909" s="117"/>
      <c r="Z909" s="118"/>
      <c r="AA909" s="119"/>
      <c r="AB909" s="123"/>
      <c r="AC909" s="124"/>
      <c r="AG909" s="186"/>
      <c r="BO909" s="202"/>
      <c r="BT909" s="82"/>
      <c r="BU909" s="158"/>
      <c r="BV909" s="140" t="n">
        <f aca="false">QUOTIENT(BW909,$BW$5)</f>
        <v>225</v>
      </c>
      <c r="BW909" s="17" t="n">
        <v>901</v>
      </c>
      <c r="BX909" s="141"/>
      <c r="BY909" s="191" t="s">
        <v>84</v>
      </c>
      <c r="BZ909" s="160" t="e">
        <f aca="true">INDIRECT( ADDRESS(CELL("строка",BG909)-BW909+BV909,68)) * CL909</f>
        <v>#VALUE!</v>
      </c>
      <c r="CA909" s="161" t="e">
        <f aca="true">INDIRECT( ADDRESS(CELL("строка",BG909)-BW909+BV909,59)) *CI909</f>
        <v>#VALUE!</v>
      </c>
      <c r="CB909" s="162" t="e">
        <f aca="true">INDIRECT( ADDRESS(CELL("строка",BG909)-BW909+BV909,69)) * CL909</f>
        <v>#VALUE!</v>
      </c>
      <c r="CC909" s="163" t="e">
        <f aca="true">INDIRECT( ADDRESS(CELL("строка",BG909)-BW909+BV909,61)) *CI909</f>
        <v>#VALUE!</v>
      </c>
      <c r="CD909" s="164" t="e">
        <f aca="false">BZ909-CA909</f>
        <v>#VALUE!</v>
      </c>
      <c r="CE909" s="189" t="e">
        <f aca="false">CB909-CC909</f>
        <v>#VALUE!</v>
      </c>
      <c r="CI909" s="22" t="n">
        <f aca="false">$CI$5</f>
        <v>0.3</v>
      </c>
      <c r="CL909" s="23" t="n">
        <f aca="false">CL905</f>
        <v>0.25</v>
      </c>
    </row>
    <row r="910" customFormat="false" ht="13.25" hidden="false" customHeight="true" outlineLevel="0" collapsed="false">
      <c r="A910" s="151" t="s">
        <v>1005</v>
      </c>
      <c r="B910" s="152" t="n">
        <v>11.9</v>
      </c>
      <c r="C910" s="152" t="n">
        <v>763.9</v>
      </c>
      <c r="D910" s="153" t="n">
        <v>69</v>
      </c>
      <c r="E910" s="154" t="s">
        <v>101</v>
      </c>
      <c r="F910" s="153" t="n">
        <v>4.5</v>
      </c>
      <c r="G910" s="115" t="n">
        <v>0.25</v>
      </c>
      <c r="H910" s="116" t="n">
        <f aca="false">RANDBETWEEN(80,100)/100</f>
        <v>0.95</v>
      </c>
      <c r="I910" s="117" t="n">
        <v>0.467731481481482</v>
      </c>
      <c r="J910" s="118" t="n">
        <v>0.467731481481482</v>
      </c>
      <c r="K910" s="119" t="n">
        <f aca="false">(J910 * 24) * $B$3 * $F$3 * (1 - 0.7*AVERAGE(G910:G917)) * AVERAGE(H910:H917)</f>
        <v>9204.16976666667</v>
      </c>
      <c r="L910" s="118" t="n">
        <f aca="false">IF(AVERAGE(F910:F917)&gt; $J$3, $B$4*$F$4*AVERAGE(F910:F917)/$B$5*24*AVERAGE(H910:H917), $B$4*$F$4*AVERAGE(F910:F917)/$B$5*24*AVERAGE(H910:H917) * 0.2)</f>
        <v>53214</v>
      </c>
      <c r="M910" s="179" t="n">
        <f aca="false">K910+L910</f>
        <v>62418.1697666667</v>
      </c>
      <c r="Q910" s="151" t="s">
        <v>1005</v>
      </c>
      <c r="R910" s="152" t="n">
        <v>4</v>
      </c>
      <c r="S910" s="152" t="n">
        <v>751.4</v>
      </c>
      <c r="T910" s="153" t="n">
        <v>94</v>
      </c>
      <c r="U910" s="154" t="n">
        <v>0</v>
      </c>
      <c r="V910" s="153" t="n">
        <v>0</v>
      </c>
      <c r="W910" s="115" t="n">
        <v>0</v>
      </c>
      <c r="X910" s="116" t="n">
        <f aca="false">RANDBETWEEN(80,100)/100</f>
        <v>0.87</v>
      </c>
      <c r="Y910" s="117" t="n">
        <v>0.451180555555556</v>
      </c>
      <c r="Z910" s="118" t="n">
        <v>0.451180555555556</v>
      </c>
      <c r="AA910" s="119" t="n">
        <f aca="false">(Z910 * 24) * $B$3 * $F$3 * (1 - 0.7 * AVERAGE(W910:W917)) * AVERAGE(X910:X917)</f>
        <v>11323.0528125</v>
      </c>
      <c r="AB910" s="123" t="n">
        <f aca="false">IF(AVERAGE(V910:V917)&gt; $J$3, $B$4*$F$4*AVERAGE(V910:V917)/$B$5*24*AVERAGE(X910:X917), $B$4*$F$4*AVERAGE(V910:V917)/$B$5*24*AVERAGE(X910:X917) * 0.2)</f>
        <v>286</v>
      </c>
      <c r="AC910" s="124" t="n">
        <f aca="false">AA910+AB910</f>
        <v>11609.0528125</v>
      </c>
      <c r="AG910" s="186"/>
      <c r="BO910" s="202"/>
      <c r="BT910" s="82"/>
      <c r="BU910" s="158"/>
      <c r="BV910" s="140" t="n">
        <f aca="false">QUOTIENT(BW910,$BW$5)</f>
        <v>225</v>
      </c>
      <c r="BW910" s="17" t="n">
        <v>902</v>
      </c>
      <c r="BX910" s="141"/>
      <c r="BY910" s="191" t="s">
        <v>58</v>
      </c>
      <c r="BZ910" s="160" t="e">
        <f aca="true">INDIRECT( ADDRESS(CELL("строка",BG910)-BW910+BV910,68)) * CL910</f>
        <v>#VALUE!</v>
      </c>
      <c r="CA910" s="161" t="e">
        <f aca="true">INDIRECT( ADDRESS(CELL("строка",BG910)-BW910+BV910,59)) *CI910</f>
        <v>#VALUE!</v>
      </c>
      <c r="CB910" s="162" t="e">
        <f aca="true">INDIRECT( ADDRESS(CELL("строка",BG910)-BW910+BV910,69)) * CL910</f>
        <v>#VALUE!</v>
      </c>
      <c r="CC910" s="163" t="e">
        <f aca="true">INDIRECT( ADDRESS(CELL("строка",BG910)-BW910+BV910,61)) *CI910</f>
        <v>#VALUE!</v>
      </c>
      <c r="CD910" s="164" t="e">
        <f aca="false">BZ910-CA910</f>
        <v>#VALUE!</v>
      </c>
      <c r="CE910" s="189" t="e">
        <f aca="false">CB910-CC910</f>
        <v>#VALUE!</v>
      </c>
      <c r="CI910" s="22" t="n">
        <f aca="false">$CI$6</f>
        <v>0.4</v>
      </c>
      <c r="CL910" s="23" t="n">
        <f aca="false">CL906</f>
        <v>0.25</v>
      </c>
    </row>
    <row r="911" customFormat="false" ht="13.25" hidden="false" customHeight="true" outlineLevel="0" collapsed="false">
      <c r="A911" s="151" t="s">
        <v>1006</v>
      </c>
      <c r="B911" s="152" t="n">
        <v>15</v>
      </c>
      <c r="C911" s="152" t="n">
        <v>763.2</v>
      </c>
      <c r="D911" s="153" t="n">
        <v>54</v>
      </c>
      <c r="E911" s="154" t="s">
        <v>129</v>
      </c>
      <c r="F911" s="153" t="n">
        <v>9</v>
      </c>
      <c r="G911" s="182" t="s">
        <v>110</v>
      </c>
      <c r="H911" s="116" t="n">
        <f aca="false">RANDBETWEEN(80,100)/100</f>
        <v>0.96</v>
      </c>
      <c r="I911" s="117"/>
      <c r="J911" s="118"/>
      <c r="K911" s="119"/>
      <c r="L911" s="118"/>
      <c r="M911" s="179"/>
      <c r="Q911" s="151" t="s">
        <v>1006</v>
      </c>
      <c r="R911" s="152" t="n">
        <v>6.5</v>
      </c>
      <c r="S911" s="152" t="n">
        <v>751.7</v>
      </c>
      <c r="T911" s="153" t="n">
        <v>73</v>
      </c>
      <c r="U911" s="154" t="n">
        <v>0</v>
      </c>
      <c r="V911" s="153" t="n">
        <v>0</v>
      </c>
      <c r="W911" s="115" t="n">
        <v>0</v>
      </c>
      <c r="X911" s="116" t="n">
        <f aca="false">RANDBETWEEN(80,100)/100</f>
        <v>0.84</v>
      </c>
      <c r="Y911" s="117"/>
      <c r="Z911" s="118"/>
      <c r="AA911" s="119"/>
      <c r="AB911" s="123"/>
      <c r="AC911" s="124"/>
      <c r="AG911" s="186"/>
      <c r="BO911" s="202"/>
      <c r="BT911" s="82" t="e">
        <f aca="false">IF(SUM(CD908:CD911) &gt; 0,0,(SUM(CD908:CD911))/(-$BM$10*1000))</f>
        <v>#VALUE!</v>
      </c>
      <c r="BU911" s="158" t="e">
        <f aca="false">IF(SUM(CE908:CE911) &gt; 0,0,(SUM(CE908:CE911))/(-$BM$10*1000))</f>
        <v>#VALUE!</v>
      </c>
      <c r="BV911" s="140" t="n">
        <f aca="false">QUOTIENT(BW911,$BW$5)</f>
        <v>225</v>
      </c>
      <c r="BW911" s="17" t="n">
        <v>903</v>
      </c>
      <c r="BX911" s="141"/>
      <c r="BY911" s="192" t="s">
        <v>75</v>
      </c>
      <c r="BZ911" s="172" t="e">
        <f aca="true">INDIRECT( ADDRESS(CELL("строка",BG911)-BW911+BV911,68)) * CL911</f>
        <v>#VALUE!</v>
      </c>
      <c r="CA911" s="173" t="e">
        <f aca="true">INDIRECT( ADDRESS(CELL("строка",BG911)-BW911+BV911,59)) * CI911</f>
        <v>#VALUE!</v>
      </c>
      <c r="CB911" s="174" t="e">
        <f aca="true">INDIRECT( ADDRESS(CELL("строка",BG911)-BW911+BV911,69)) * CL911</f>
        <v>#VALUE!</v>
      </c>
      <c r="CC911" s="175" t="e">
        <f aca="true">INDIRECT( ADDRESS(CELL("строка",BG911)-BW911+BV911,61)) *CI911</f>
        <v>#VALUE!</v>
      </c>
      <c r="CD911" s="176" t="e">
        <f aca="false">BZ911-CA911</f>
        <v>#VALUE!</v>
      </c>
      <c r="CE911" s="187" t="e">
        <f aca="false">CB911-CC911</f>
        <v>#VALUE!</v>
      </c>
      <c r="CI911" s="178" t="n">
        <f aca="false">$CI$7</f>
        <v>0.1</v>
      </c>
      <c r="CL911" s="23" t="n">
        <f aca="false">CL907</f>
        <v>0.25</v>
      </c>
    </row>
    <row r="912" customFormat="false" ht="13.25" hidden="false" customHeight="true" outlineLevel="0" collapsed="false">
      <c r="A912" s="151" t="s">
        <v>1007</v>
      </c>
      <c r="B912" s="152" t="n">
        <v>16.9</v>
      </c>
      <c r="C912" s="152" t="n">
        <v>762.5</v>
      </c>
      <c r="D912" s="153" t="n">
        <v>51</v>
      </c>
      <c r="E912" s="154" t="s">
        <v>129</v>
      </c>
      <c r="F912" s="153" t="n">
        <v>10.5</v>
      </c>
      <c r="G912" s="115" t="n">
        <v>0.75</v>
      </c>
      <c r="H912" s="116" t="n">
        <f aca="false">RANDBETWEEN(80,100)/100</f>
        <v>0.82</v>
      </c>
      <c r="I912" s="117"/>
      <c r="J912" s="118"/>
      <c r="K912" s="119"/>
      <c r="L912" s="118"/>
      <c r="M912" s="179"/>
      <c r="Q912" s="151" t="s">
        <v>1007</v>
      </c>
      <c r="R912" s="152" t="n">
        <v>10.9</v>
      </c>
      <c r="S912" s="152" t="n">
        <v>752.2</v>
      </c>
      <c r="T912" s="153" t="n">
        <v>49</v>
      </c>
      <c r="U912" s="154" t="s">
        <v>93</v>
      </c>
      <c r="V912" s="153" t="n">
        <v>1</v>
      </c>
      <c r="W912" s="182" t="s">
        <v>185</v>
      </c>
      <c r="X912" s="116" t="n">
        <f aca="false">RANDBETWEEN(80,100)/100</f>
        <v>1</v>
      </c>
      <c r="Y912" s="117"/>
      <c r="Z912" s="118"/>
      <c r="AA912" s="119"/>
      <c r="AB912" s="123"/>
      <c r="AC912" s="124"/>
      <c r="AG912" s="186"/>
      <c r="BO912" s="202"/>
      <c r="BT912" s="82" t="s">
        <v>79</v>
      </c>
      <c r="BU912" s="158"/>
      <c r="BV912" s="140" t="n">
        <f aca="false">QUOTIENT(BW912,$BW$5)</f>
        <v>226</v>
      </c>
      <c r="BW912" s="17" t="n">
        <v>904</v>
      </c>
      <c r="BX912" s="141" t="n">
        <f aca="false">DATE(2023,2,(1-QUOTIENT(BW912,$BW$5)))</f>
        <v>44732</v>
      </c>
      <c r="BY912" s="190" t="s">
        <v>80</v>
      </c>
      <c r="BZ912" s="143" t="e">
        <f aca="true">INDIRECT( ADDRESS(CELL("строка",BG912)-BW912+BV912,68)) * CL912</f>
        <v>#VALUE!</v>
      </c>
      <c r="CA912" s="144" t="e">
        <f aca="true">INDIRECT( ADDRESS(CELL("строка",BG912)-BW912+BV912,59)) *CI912</f>
        <v>#VALUE!</v>
      </c>
      <c r="CB912" s="145" t="e">
        <f aca="true">INDIRECT( ADDRESS(CELL("строка",BG912)-BW912+BV912,69)) * CL912</f>
        <v>#VALUE!</v>
      </c>
      <c r="CC912" s="146" t="e">
        <f aca="true">INDIRECT( ADDRESS(CELL("строка",BG912)-BW912+BV912,61)) *CI912</f>
        <v>#VALUE!</v>
      </c>
      <c r="CD912" s="147" t="e">
        <f aca="false">BZ912-CA912</f>
        <v>#VALUE!</v>
      </c>
      <c r="CE912" s="188" t="e">
        <f aca="false">CB912-CC912</f>
        <v>#VALUE!</v>
      </c>
      <c r="CI912" s="22" t="n">
        <f aca="false">$CI$4</f>
        <v>0.2</v>
      </c>
      <c r="CL912" s="23" t="n">
        <f aca="false">CL908</f>
        <v>0.25</v>
      </c>
    </row>
    <row r="913" customFormat="false" ht="13.25" hidden="false" customHeight="true" outlineLevel="0" collapsed="false">
      <c r="A913" s="151" t="s">
        <v>1008</v>
      </c>
      <c r="B913" s="152" t="n">
        <v>16.3</v>
      </c>
      <c r="C913" s="152" t="n">
        <v>762.7</v>
      </c>
      <c r="D913" s="153" t="n">
        <v>51</v>
      </c>
      <c r="E913" s="154" t="s">
        <v>129</v>
      </c>
      <c r="F913" s="153" t="n">
        <v>13.5</v>
      </c>
      <c r="G913" s="115" t="n">
        <v>0.75</v>
      </c>
      <c r="H913" s="116" t="n">
        <f aca="false">RANDBETWEEN(80,100)/100</f>
        <v>0.98</v>
      </c>
      <c r="I913" s="117"/>
      <c r="J913" s="118"/>
      <c r="K913" s="119"/>
      <c r="L913" s="118"/>
      <c r="M913" s="179"/>
      <c r="Q913" s="151" t="s">
        <v>1008</v>
      </c>
      <c r="R913" s="152" t="n">
        <v>9.9</v>
      </c>
      <c r="S913" s="152" t="n">
        <v>753.6</v>
      </c>
      <c r="T913" s="153" t="n">
        <v>60</v>
      </c>
      <c r="U913" s="154" t="s">
        <v>83</v>
      </c>
      <c r="V913" s="153" t="n">
        <v>1</v>
      </c>
      <c r="W913" s="115" t="n">
        <v>0.25</v>
      </c>
      <c r="X913" s="116" t="n">
        <f aca="false">RANDBETWEEN(80,100)/100</f>
        <v>0.93</v>
      </c>
      <c r="Y913" s="117"/>
      <c r="Z913" s="118"/>
      <c r="AA913" s="119"/>
      <c r="AB913" s="123"/>
      <c r="AC913" s="124"/>
      <c r="AG913" s="186"/>
      <c r="BO913" s="202"/>
      <c r="BT913" s="82"/>
      <c r="BU913" s="158"/>
      <c r="BV913" s="140" t="n">
        <f aca="false">QUOTIENT(BW913,$BW$5)</f>
        <v>226</v>
      </c>
      <c r="BW913" s="17" t="n">
        <v>905</v>
      </c>
      <c r="BX913" s="141"/>
      <c r="BY913" s="191" t="s">
        <v>84</v>
      </c>
      <c r="BZ913" s="160" t="e">
        <f aca="true">INDIRECT( ADDRESS(CELL("строка",BG913)-BW913+BV913,68)) * CL913</f>
        <v>#VALUE!</v>
      </c>
      <c r="CA913" s="161" t="e">
        <f aca="true">INDIRECT( ADDRESS(CELL("строка",BG913)-BW913+BV913,59)) *CI913</f>
        <v>#VALUE!</v>
      </c>
      <c r="CB913" s="162" t="e">
        <f aca="true">INDIRECT( ADDRESS(CELL("строка",BG913)-BW913+BV913,69)) * CL913</f>
        <v>#VALUE!</v>
      </c>
      <c r="CC913" s="163" t="e">
        <f aca="true">INDIRECT( ADDRESS(CELL("строка",BG913)-BW913+BV913,61)) *CI913</f>
        <v>#VALUE!</v>
      </c>
      <c r="CD913" s="164" t="e">
        <f aca="false">BZ913-CA913</f>
        <v>#VALUE!</v>
      </c>
      <c r="CE913" s="189" t="e">
        <f aca="false">CB913-CC913</f>
        <v>#VALUE!</v>
      </c>
      <c r="CI913" s="22" t="n">
        <f aca="false">$CI$5</f>
        <v>0.3</v>
      </c>
      <c r="CL913" s="23" t="n">
        <f aca="false">CL909</f>
        <v>0.25</v>
      </c>
    </row>
    <row r="914" customFormat="false" ht="13.25" hidden="false" customHeight="true" outlineLevel="0" collapsed="false">
      <c r="A914" s="151" t="s">
        <v>1009</v>
      </c>
      <c r="B914" s="152" t="n">
        <v>14.1</v>
      </c>
      <c r="C914" s="152" t="n">
        <v>762.6</v>
      </c>
      <c r="D914" s="153" t="n">
        <v>62</v>
      </c>
      <c r="E914" s="154" t="s">
        <v>101</v>
      </c>
      <c r="F914" s="153" t="n">
        <v>12</v>
      </c>
      <c r="G914" s="115" t="n">
        <v>0.25</v>
      </c>
      <c r="H914" s="116" t="n">
        <f aca="false">RANDBETWEEN(80,100)/100</f>
        <v>0.95</v>
      </c>
      <c r="I914" s="117"/>
      <c r="J914" s="118"/>
      <c r="K914" s="119"/>
      <c r="L914" s="118"/>
      <c r="M914" s="179"/>
      <c r="Q914" s="151" t="s">
        <v>1009</v>
      </c>
      <c r="R914" s="152" t="n">
        <v>4.2</v>
      </c>
      <c r="S914" s="152" t="n">
        <v>754.3</v>
      </c>
      <c r="T914" s="153" t="n">
        <v>99</v>
      </c>
      <c r="U914" s="154" t="n">
        <v>0</v>
      </c>
      <c r="V914" s="153" t="n">
        <v>0</v>
      </c>
      <c r="W914" s="115" t="n">
        <v>0</v>
      </c>
      <c r="X914" s="116" t="n">
        <f aca="false">RANDBETWEEN(80,100)/100</f>
        <v>0.94</v>
      </c>
      <c r="Y914" s="117"/>
      <c r="Z914" s="118"/>
      <c r="AA914" s="119"/>
      <c r="AB914" s="123"/>
      <c r="AC914" s="124"/>
      <c r="AG914" s="186"/>
      <c r="BO914" s="202"/>
      <c r="BT914" s="82"/>
      <c r="BU914" s="158"/>
      <c r="BV914" s="140" t="n">
        <f aca="false">QUOTIENT(BW914,$BW$5)</f>
        <v>226</v>
      </c>
      <c r="BW914" s="17" t="n">
        <v>906</v>
      </c>
      <c r="BX914" s="141"/>
      <c r="BY914" s="191" t="s">
        <v>58</v>
      </c>
      <c r="BZ914" s="160" t="e">
        <f aca="true">INDIRECT( ADDRESS(CELL("строка",BG914)-BW914+BV914,68)) * CL914</f>
        <v>#VALUE!</v>
      </c>
      <c r="CA914" s="161" t="e">
        <f aca="true">INDIRECT( ADDRESS(CELL("строка",BG914)-BW914+BV914,59)) *CI914</f>
        <v>#VALUE!</v>
      </c>
      <c r="CB914" s="162" t="e">
        <f aca="true">INDIRECT( ADDRESS(CELL("строка",BG914)-BW914+BV914,69)) * CL914</f>
        <v>#VALUE!</v>
      </c>
      <c r="CC914" s="163" t="e">
        <f aca="true">INDIRECT( ADDRESS(CELL("строка",BG914)-BW914+BV914,61)) *CI914</f>
        <v>#VALUE!</v>
      </c>
      <c r="CD914" s="164" t="e">
        <f aca="false">BZ914-CA914</f>
        <v>#VALUE!</v>
      </c>
      <c r="CE914" s="189" t="e">
        <f aca="false">CB914-CC914</f>
        <v>#VALUE!</v>
      </c>
      <c r="CI914" s="22" t="n">
        <f aca="false">$CI$6</f>
        <v>0.4</v>
      </c>
      <c r="CL914" s="23" t="n">
        <f aca="false">CL910</f>
        <v>0.25</v>
      </c>
    </row>
    <row r="915" customFormat="false" ht="13.25" hidden="false" customHeight="true" outlineLevel="0" collapsed="false">
      <c r="A915" s="151" t="s">
        <v>1010</v>
      </c>
      <c r="B915" s="152" t="n">
        <v>11.3</v>
      </c>
      <c r="C915" s="152" t="n">
        <v>762.1</v>
      </c>
      <c r="D915" s="153" t="n">
        <v>75</v>
      </c>
      <c r="E915" s="154" t="s">
        <v>101</v>
      </c>
      <c r="F915" s="153" t="n">
        <v>7.5</v>
      </c>
      <c r="G915" s="115" t="n">
        <v>0.15</v>
      </c>
      <c r="H915" s="116" t="n">
        <f aca="false">RANDBETWEEN(80,100)/100</f>
        <v>0.88</v>
      </c>
      <c r="I915" s="117"/>
      <c r="J915" s="118"/>
      <c r="K915" s="119"/>
      <c r="L915" s="118"/>
      <c r="M915" s="179"/>
      <c r="Q915" s="151" t="s">
        <v>1010</v>
      </c>
      <c r="R915" s="152" t="n">
        <v>0.9</v>
      </c>
      <c r="S915" s="152" t="n">
        <v>754.6</v>
      </c>
      <c r="T915" s="153" t="n">
        <v>99</v>
      </c>
      <c r="U915" s="154" t="n">
        <v>0</v>
      </c>
      <c r="V915" s="153" t="n">
        <v>0</v>
      </c>
      <c r="W915" s="115" t="n">
        <v>0</v>
      </c>
      <c r="X915" s="116" t="n">
        <f aca="false">RANDBETWEEN(80,100)/100</f>
        <v>0.92</v>
      </c>
      <c r="Y915" s="117"/>
      <c r="Z915" s="118"/>
      <c r="AA915" s="119"/>
      <c r="AB915" s="123"/>
      <c r="AC915" s="124"/>
      <c r="AG915" s="186"/>
      <c r="BO915" s="202"/>
      <c r="BT915" s="82" t="e">
        <f aca="false">IF(SUM(CD912:CD915) &gt; 0,0,(SUM(CD912:CD915))/(-$BM$10*1000))</f>
        <v>#VALUE!</v>
      </c>
      <c r="BU915" s="158" t="e">
        <f aca="false">IF(SUM(CE912:CE915) &gt; 0,0,(SUM(CE912:CE915))/(-$BM$10*1000))</f>
        <v>#VALUE!</v>
      </c>
      <c r="BV915" s="140" t="n">
        <f aca="false">QUOTIENT(BW915,$BW$5)</f>
        <v>226</v>
      </c>
      <c r="BW915" s="17" t="n">
        <v>907</v>
      </c>
      <c r="BX915" s="141"/>
      <c r="BY915" s="192" t="s">
        <v>75</v>
      </c>
      <c r="BZ915" s="172" t="e">
        <f aca="true">INDIRECT( ADDRESS(CELL("строка",BG915)-BW915+BV915,68)) * CL915</f>
        <v>#VALUE!</v>
      </c>
      <c r="CA915" s="173" t="e">
        <f aca="true">INDIRECT( ADDRESS(CELL("строка",BG915)-BW915+BV915,59)) * CI915</f>
        <v>#VALUE!</v>
      </c>
      <c r="CB915" s="174" t="e">
        <f aca="true">INDIRECT( ADDRESS(CELL("строка",BG915)-BW915+BV915,69)) * CL915</f>
        <v>#VALUE!</v>
      </c>
      <c r="CC915" s="175" t="e">
        <f aca="true">INDIRECT( ADDRESS(CELL("строка",BG915)-BW915+BV915,61)) *CI915</f>
        <v>#VALUE!</v>
      </c>
      <c r="CD915" s="176" t="e">
        <f aca="false">BZ915-CA915</f>
        <v>#VALUE!</v>
      </c>
      <c r="CE915" s="187" t="e">
        <f aca="false">CB915-CC915</f>
        <v>#VALUE!</v>
      </c>
      <c r="CI915" s="178" t="n">
        <f aca="false">$CI$7</f>
        <v>0.1</v>
      </c>
      <c r="CL915" s="23" t="n">
        <f aca="false">CL911</f>
        <v>0.25</v>
      </c>
    </row>
    <row r="916" customFormat="false" ht="13.25" hidden="false" customHeight="true" outlineLevel="0" collapsed="false">
      <c r="A916" s="151" t="s">
        <v>1011</v>
      </c>
      <c r="B916" s="152" t="n">
        <v>11.8</v>
      </c>
      <c r="C916" s="152" t="n">
        <v>761.9</v>
      </c>
      <c r="D916" s="153" t="n">
        <v>74</v>
      </c>
      <c r="E916" s="154" t="s">
        <v>101</v>
      </c>
      <c r="F916" s="153" t="n">
        <v>7.5</v>
      </c>
      <c r="G916" s="115" t="n">
        <v>0.15</v>
      </c>
      <c r="H916" s="116" t="n">
        <f aca="false">RANDBETWEEN(80,100)/100</f>
        <v>0.81</v>
      </c>
      <c r="I916" s="117"/>
      <c r="J916" s="118"/>
      <c r="K916" s="119"/>
      <c r="L916" s="118"/>
      <c r="M916" s="179"/>
      <c r="Q916" s="151" t="s">
        <v>1011</v>
      </c>
      <c r="R916" s="152" t="n">
        <v>2</v>
      </c>
      <c r="S916" s="152" t="n">
        <v>754.8</v>
      </c>
      <c r="T916" s="153" t="n">
        <v>97</v>
      </c>
      <c r="U916" s="154" t="n">
        <v>0</v>
      </c>
      <c r="V916" s="153" t="n">
        <v>0</v>
      </c>
      <c r="W916" s="115" t="n">
        <v>0</v>
      </c>
      <c r="X916" s="116" t="n">
        <f aca="false">RANDBETWEEN(80,100)/100</f>
        <v>0.84</v>
      </c>
      <c r="Y916" s="117"/>
      <c r="Z916" s="118"/>
      <c r="AA916" s="119"/>
      <c r="AB916" s="123"/>
      <c r="AC916" s="124"/>
      <c r="AG916" s="186"/>
      <c r="BO916" s="202"/>
      <c r="BT916" s="82" t="s">
        <v>79</v>
      </c>
      <c r="BU916" s="158"/>
      <c r="BV916" s="140" t="n">
        <f aca="false">QUOTIENT(BW916,$BW$5)</f>
        <v>227</v>
      </c>
      <c r="BW916" s="17" t="n">
        <v>908</v>
      </c>
      <c r="BX916" s="141" t="n">
        <f aca="false">DATE(2023,2,(1-QUOTIENT(BW916,$BW$5)))</f>
        <v>44731</v>
      </c>
      <c r="BY916" s="190" t="s">
        <v>80</v>
      </c>
      <c r="BZ916" s="143" t="e">
        <f aca="true">INDIRECT( ADDRESS(CELL("строка",BG916)-BW916+BV916,68)) * CL916</f>
        <v>#VALUE!</v>
      </c>
      <c r="CA916" s="144" t="e">
        <f aca="true">INDIRECT( ADDRESS(CELL("строка",BG916)-BW916+BV916,59)) *CI916</f>
        <v>#VALUE!</v>
      </c>
      <c r="CB916" s="145" t="e">
        <f aca="true">INDIRECT( ADDRESS(CELL("строка",BG916)-BW916+BV916,69)) * CL916</f>
        <v>#VALUE!</v>
      </c>
      <c r="CC916" s="146" t="e">
        <f aca="true">INDIRECT( ADDRESS(CELL("строка",BG916)-BW916+BV916,61)) *CI916</f>
        <v>#VALUE!</v>
      </c>
      <c r="CD916" s="147" t="e">
        <f aca="false">BZ916-CA916</f>
        <v>#VALUE!</v>
      </c>
      <c r="CE916" s="188" t="e">
        <f aca="false">CB916-CC916</f>
        <v>#VALUE!</v>
      </c>
      <c r="CI916" s="22" t="n">
        <f aca="false">$CI$4</f>
        <v>0.2</v>
      </c>
      <c r="CL916" s="23" t="n">
        <f aca="false">CL912</f>
        <v>0.25</v>
      </c>
    </row>
    <row r="917" customFormat="false" ht="13.25" hidden="false" customHeight="true" outlineLevel="0" collapsed="false">
      <c r="A917" s="151" t="s">
        <v>1012</v>
      </c>
      <c r="B917" s="152" t="n">
        <v>12.8</v>
      </c>
      <c r="C917" s="152" t="n">
        <v>761.7</v>
      </c>
      <c r="D917" s="153" t="n">
        <v>74</v>
      </c>
      <c r="E917" s="154" t="s">
        <v>129</v>
      </c>
      <c r="F917" s="153" t="n">
        <v>9</v>
      </c>
      <c r="G917" s="115" t="n">
        <v>0.15</v>
      </c>
      <c r="H917" s="116" t="n">
        <f aca="false">RANDBETWEEN(80,100)/100</f>
        <v>0.89</v>
      </c>
      <c r="I917" s="117"/>
      <c r="J917" s="118"/>
      <c r="K917" s="119"/>
      <c r="L917" s="118"/>
      <c r="M917" s="179"/>
      <c r="Q917" s="151" t="s">
        <v>1012</v>
      </c>
      <c r="R917" s="152" t="n">
        <v>3</v>
      </c>
      <c r="S917" s="152" t="n">
        <v>755.2</v>
      </c>
      <c r="T917" s="153" t="n">
        <v>97</v>
      </c>
      <c r="U917" s="154" t="n">
        <v>0</v>
      </c>
      <c r="V917" s="153" t="n">
        <v>0</v>
      </c>
      <c r="W917" s="115" t="n">
        <v>0</v>
      </c>
      <c r="X917" s="116" t="n">
        <f aca="false">RANDBETWEEN(80,100)/100</f>
        <v>0.81</v>
      </c>
      <c r="Y917" s="117"/>
      <c r="Z917" s="118"/>
      <c r="AA917" s="119"/>
      <c r="AB917" s="123"/>
      <c r="AC917" s="124"/>
      <c r="AG917" s="186"/>
      <c r="BO917" s="202"/>
      <c r="BT917" s="82"/>
      <c r="BU917" s="158"/>
      <c r="BV917" s="140" t="n">
        <f aca="false">QUOTIENT(BW917,$BW$5)</f>
        <v>227</v>
      </c>
      <c r="BW917" s="17" t="n">
        <v>909</v>
      </c>
      <c r="BX917" s="141"/>
      <c r="BY917" s="191" t="s">
        <v>84</v>
      </c>
      <c r="BZ917" s="160" t="e">
        <f aca="true">INDIRECT( ADDRESS(CELL("строка",BG917)-BW917+BV917,68)) * CL917</f>
        <v>#VALUE!</v>
      </c>
      <c r="CA917" s="161" t="e">
        <f aca="true">INDIRECT( ADDRESS(CELL("строка",BG917)-BW917+BV917,59)) *CI917</f>
        <v>#VALUE!</v>
      </c>
      <c r="CB917" s="162" t="e">
        <f aca="true">INDIRECT( ADDRESS(CELL("строка",BG917)-BW917+BV917,69)) * CL917</f>
        <v>#VALUE!</v>
      </c>
      <c r="CC917" s="163" t="e">
        <f aca="true">INDIRECT( ADDRESS(CELL("строка",BG917)-BW917+BV917,61)) *CI917</f>
        <v>#VALUE!</v>
      </c>
      <c r="CD917" s="164" t="e">
        <f aca="false">BZ917-CA917</f>
        <v>#VALUE!</v>
      </c>
      <c r="CE917" s="189" t="e">
        <f aca="false">CB917-CC917</f>
        <v>#VALUE!</v>
      </c>
      <c r="CI917" s="22" t="n">
        <f aca="false">$CI$5</f>
        <v>0.3</v>
      </c>
      <c r="CL917" s="23" t="n">
        <f aca="false">CL913</f>
        <v>0.25</v>
      </c>
    </row>
    <row r="918" customFormat="false" ht="13.25" hidden="false" customHeight="true" outlineLevel="0" collapsed="false">
      <c r="A918" s="151" t="s">
        <v>1013</v>
      </c>
      <c r="B918" s="152" t="n">
        <v>13.7</v>
      </c>
      <c r="C918" s="152" t="n">
        <v>761.5</v>
      </c>
      <c r="D918" s="153" t="n">
        <v>77</v>
      </c>
      <c r="E918" s="154" t="s">
        <v>129</v>
      </c>
      <c r="F918" s="153" t="n">
        <v>7.5</v>
      </c>
      <c r="G918" s="115" t="n">
        <v>0.15</v>
      </c>
      <c r="H918" s="116" t="n">
        <f aca="false">RANDBETWEEN(80,100)/100</f>
        <v>0.84</v>
      </c>
      <c r="I918" s="117" t="n">
        <v>0.469884259259259</v>
      </c>
      <c r="J918" s="118" t="n">
        <v>0.469884259259259</v>
      </c>
      <c r="K918" s="119" t="n">
        <f aca="false">(J918 * 24) * $B$3 * $F$3 * (1 - 0.7*AVERAGE(G918:G925)) * AVERAGE(H918:H925)</f>
        <v>6218.08060260417</v>
      </c>
      <c r="L918" s="118" t="n">
        <f aca="false">IF(AVERAGE(F918:F925)&gt; $J$3, $B$4*$F$4*AVERAGE(F918:F925)/$B$5*24*AVERAGE(H918:H925), $B$4*$F$4*AVERAGE(F918:F925)/$B$5*24*AVERAGE(H918:H925) * 0.2)</f>
        <v>30534</v>
      </c>
      <c r="M918" s="179" t="n">
        <f aca="false">K918+L918</f>
        <v>36752.0806026042</v>
      </c>
      <c r="Q918" s="151" t="s">
        <v>1013</v>
      </c>
      <c r="R918" s="152" t="n">
        <v>4.9</v>
      </c>
      <c r="S918" s="152" t="n">
        <v>755.5</v>
      </c>
      <c r="T918" s="153" t="n">
        <v>91</v>
      </c>
      <c r="U918" s="154" t="n">
        <v>0</v>
      </c>
      <c r="V918" s="153" t="n">
        <v>0</v>
      </c>
      <c r="W918" s="115" t="n">
        <v>0</v>
      </c>
      <c r="X918" s="116" t="n">
        <f aca="false">RANDBETWEEN(80,100)/100</f>
        <v>0.95</v>
      </c>
      <c r="Y918" s="117" t="n">
        <v>0.454340277777778</v>
      </c>
      <c r="Z918" s="118" t="n">
        <v>0.454340277777778</v>
      </c>
      <c r="AA918" s="119" t="n">
        <f aca="false">(Z918 * 24) * $B$3 * $F$3 * (1 - 0.7 * AVERAGE(W918:W925)) * AVERAGE(X918:X925)</f>
        <v>8226.89729296875</v>
      </c>
      <c r="AB918" s="123" t="n">
        <f aca="false">IF(AVERAGE(V918:V925)&gt; $J$3, $B$4*$F$4*AVERAGE(V918:V925)/$B$5*24*AVERAGE(X918:X925), $B$4*$F$4*AVERAGE(V918:V925)/$B$5*24*AVERAGE(X918:X925) * 0.2)</f>
        <v>2217</v>
      </c>
      <c r="AC918" s="124" t="n">
        <f aca="false">AA918+AB918</f>
        <v>10443.8972929688</v>
      </c>
      <c r="AG918" s="186"/>
      <c r="BO918" s="202"/>
      <c r="BT918" s="82"/>
      <c r="BU918" s="158"/>
      <c r="BV918" s="140" t="n">
        <f aca="false">QUOTIENT(BW918,$BW$5)</f>
        <v>227</v>
      </c>
      <c r="BW918" s="17" t="n">
        <v>910</v>
      </c>
      <c r="BX918" s="141"/>
      <c r="BY918" s="191" t="s">
        <v>58</v>
      </c>
      <c r="BZ918" s="160" t="e">
        <f aca="true">INDIRECT( ADDRESS(CELL("строка",BG918)-BW918+BV918,68)) * CL918</f>
        <v>#VALUE!</v>
      </c>
      <c r="CA918" s="161" t="e">
        <f aca="true">INDIRECT( ADDRESS(CELL("строка",BG918)-BW918+BV918,59)) *CI918</f>
        <v>#VALUE!</v>
      </c>
      <c r="CB918" s="162" t="e">
        <f aca="true">INDIRECT( ADDRESS(CELL("строка",BG918)-BW918+BV918,69)) * CL918</f>
        <v>#VALUE!</v>
      </c>
      <c r="CC918" s="163" t="e">
        <f aca="true">INDIRECT( ADDRESS(CELL("строка",BG918)-BW918+BV918,61)) *CI918</f>
        <v>#VALUE!</v>
      </c>
      <c r="CD918" s="164" t="e">
        <f aca="false">BZ918-CA918</f>
        <v>#VALUE!</v>
      </c>
      <c r="CE918" s="189" t="e">
        <f aca="false">CB918-CC918</f>
        <v>#VALUE!</v>
      </c>
      <c r="CI918" s="22" t="n">
        <f aca="false">$CI$6</f>
        <v>0.4</v>
      </c>
      <c r="CL918" s="23" t="n">
        <f aca="false">CL914</f>
        <v>0.25</v>
      </c>
    </row>
    <row r="919" customFormat="false" ht="13.25" hidden="false" customHeight="true" outlineLevel="0" collapsed="false">
      <c r="A919" s="151" t="s">
        <v>1014</v>
      </c>
      <c r="B919" s="152" t="n">
        <v>16</v>
      </c>
      <c r="C919" s="152" t="n">
        <v>760.4</v>
      </c>
      <c r="D919" s="153" t="n">
        <v>72</v>
      </c>
      <c r="E919" s="154" t="s">
        <v>129</v>
      </c>
      <c r="F919" s="153" t="n">
        <v>6</v>
      </c>
      <c r="G919" s="115" t="n">
        <v>0.25</v>
      </c>
      <c r="H919" s="116" t="n">
        <f aca="false">RANDBETWEEN(80,100)/100</f>
        <v>0.99</v>
      </c>
      <c r="I919" s="117"/>
      <c r="J919" s="118"/>
      <c r="K919" s="119"/>
      <c r="L919" s="118"/>
      <c r="M919" s="179"/>
      <c r="Q919" s="151" t="s">
        <v>1014</v>
      </c>
      <c r="R919" s="152" t="n">
        <v>9.5</v>
      </c>
      <c r="S919" s="152" t="n">
        <v>755</v>
      </c>
      <c r="T919" s="153" t="n">
        <v>71</v>
      </c>
      <c r="U919" s="154" t="s">
        <v>93</v>
      </c>
      <c r="V919" s="153" t="n">
        <v>2</v>
      </c>
      <c r="W919" s="115" t="n">
        <v>0</v>
      </c>
      <c r="X919" s="116" t="n">
        <f aca="false">RANDBETWEEN(80,100)/100</f>
        <v>1</v>
      </c>
      <c r="Y919" s="117"/>
      <c r="Z919" s="118"/>
      <c r="AA919" s="119"/>
      <c r="AB919" s="123"/>
      <c r="AC919" s="124"/>
      <c r="AG919" s="186"/>
      <c r="BO919" s="202"/>
      <c r="BT919" s="82" t="e">
        <f aca="false">IF(SUM(CD916:CD919) &gt; 0,0,(SUM(CD916:CD919))/(-$BM$10*1000))</f>
        <v>#VALUE!</v>
      </c>
      <c r="BU919" s="158" t="e">
        <f aca="false">IF(SUM(CE916:CE919) &gt; 0,0,(SUM(CE916:CE919))/(-$BM$10*1000))</f>
        <v>#VALUE!</v>
      </c>
      <c r="BV919" s="140" t="n">
        <f aca="false">QUOTIENT(BW919,$BW$5)</f>
        <v>227</v>
      </c>
      <c r="BW919" s="17" t="n">
        <v>911</v>
      </c>
      <c r="BX919" s="141"/>
      <c r="BY919" s="192" t="s">
        <v>75</v>
      </c>
      <c r="BZ919" s="172" t="e">
        <f aca="true">INDIRECT( ADDRESS(CELL("строка",BG919)-BW919+BV919,68)) * CL919</f>
        <v>#VALUE!</v>
      </c>
      <c r="CA919" s="173" t="e">
        <f aca="true">INDIRECT( ADDRESS(CELL("строка",BG919)-BW919+BV919,59)) * CI919</f>
        <v>#VALUE!</v>
      </c>
      <c r="CB919" s="174" t="e">
        <f aca="true">INDIRECT( ADDRESS(CELL("строка",BG919)-BW919+BV919,69)) * CL919</f>
        <v>#VALUE!</v>
      </c>
      <c r="CC919" s="175" t="e">
        <f aca="true">INDIRECT( ADDRESS(CELL("строка",BG919)-BW919+BV919,61)) *CI919</f>
        <v>#VALUE!</v>
      </c>
      <c r="CD919" s="176" t="e">
        <f aca="false">BZ919-CA919</f>
        <v>#VALUE!</v>
      </c>
      <c r="CE919" s="187" t="e">
        <f aca="false">CB919-CC919</f>
        <v>#VALUE!</v>
      </c>
      <c r="CI919" s="178" t="n">
        <f aca="false">$CI$7</f>
        <v>0.1</v>
      </c>
      <c r="CL919" s="23" t="n">
        <f aca="false">CL915</f>
        <v>0.25</v>
      </c>
    </row>
    <row r="920" customFormat="false" ht="13.25" hidden="false" customHeight="true" outlineLevel="0" collapsed="false">
      <c r="A920" s="151" t="s">
        <v>1015</v>
      </c>
      <c r="B920" s="152" t="n">
        <v>18.9</v>
      </c>
      <c r="C920" s="152" t="n">
        <v>758.8</v>
      </c>
      <c r="D920" s="153" t="n">
        <v>72</v>
      </c>
      <c r="E920" s="154" t="s">
        <v>93</v>
      </c>
      <c r="F920" s="153" t="n">
        <v>9</v>
      </c>
      <c r="G920" s="115" t="n">
        <v>0.75</v>
      </c>
      <c r="H920" s="116" t="n">
        <f aca="false">RANDBETWEEN(80,100)/100</f>
        <v>0.84</v>
      </c>
      <c r="I920" s="117"/>
      <c r="J920" s="118"/>
      <c r="K920" s="119"/>
      <c r="L920" s="118"/>
      <c r="M920" s="179"/>
      <c r="Q920" s="151" t="s">
        <v>1015</v>
      </c>
      <c r="R920" s="152" t="n">
        <v>10.9</v>
      </c>
      <c r="S920" s="152" t="n">
        <v>754.6</v>
      </c>
      <c r="T920" s="153" t="n">
        <v>64</v>
      </c>
      <c r="U920" s="154" t="s">
        <v>93</v>
      </c>
      <c r="V920" s="153" t="n">
        <v>2</v>
      </c>
      <c r="W920" s="115" t="n">
        <v>0</v>
      </c>
      <c r="X920" s="116" t="n">
        <f aca="false">RANDBETWEEN(80,100)/100</f>
        <v>0.9</v>
      </c>
      <c r="Y920" s="117"/>
      <c r="Z920" s="118"/>
      <c r="AA920" s="119"/>
      <c r="AB920" s="123"/>
      <c r="AC920" s="124"/>
      <c r="AG920" s="186"/>
      <c r="BO920" s="202"/>
      <c r="BT920" s="82" t="s">
        <v>79</v>
      </c>
      <c r="BU920" s="158"/>
      <c r="BV920" s="140" t="n">
        <f aca="false">QUOTIENT(BW920,$BW$5)</f>
        <v>228</v>
      </c>
      <c r="BW920" s="17" t="n">
        <v>912</v>
      </c>
      <c r="BX920" s="141" t="n">
        <f aca="false">DATE(2023,2,(1-QUOTIENT(BW920,$BW$5)))</f>
        <v>44730</v>
      </c>
      <c r="BY920" s="190" t="s">
        <v>80</v>
      </c>
      <c r="BZ920" s="143" t="e">
        <f aca="true">INDIRECT( ADDRESS(CELL("строка",BG920)-BW920+BV920,68)) * CL920</f>
        <v>#VALUE!</v>
      </c>
      <c r="CA920" s="144" t="e">
        <f aca="true">INDIRECT( ADDRESS(CELL("строка",BG920)-BW920+BV920,59)) *CI920</f>
        <v>#VALUE!</v>
      </c>
      <c r="CB920" s="145" t="e">
        <f aca="true">INDIRECT( ADDRESS(CELL("строка",BG920)-BW920+BV920,69)) * CL920</f>
        <v>#VALUE!</v>
      </c>
      <c r="CC920" s="146" t="e">
        <f aca="true">INDIRECT( ADDRESS(CELL("строка",BG920)-BW920+BV920,61)) *CI920</f>
        <v>#VALUE!</v>
      </c>
      <c r="CD920" s="147" t="e">
        <f aca="false">BZ920-CA920</f>
        <v>#VALUE!</v>
      </c>
      <c r="CE920" s="188" t="e">
        <f aca="false">CB920-CC920</f>
        <v>#VALUE!</v>
      </c>
      <c r="CI920" s="22" t="n">
        <f aca="false">$CI$4</f>
        <v>0.2</v>
      </c>
      <c r="CL920" s="23" t="n">
        <f aca="false">CL916</f>
        <v>0.25</v>
      </c>
    </row>
    <row r="921" customFormat="false" ht="13.25" hidden="false" customHeight="true" outlineLevel="0" collapsed="false">
      <c r="A921" s="151" t="s">
        <v>1016</v>
      </c>
      <c r="B921" s="152" t="n">
        <v>17.3</v>
      </c>
      <c r="C921" s="152" t="n">
        <v>758.6</v>
      </c>
      <c r="D921" s="153" t="n">
        <v>98</v>
      </c>
      <c r="E921" s="154" t="s">
        <v>129</v>
      </c>
      <c r="F921" s="153" t="n">
        <v>6</v>
      </c>
      <c r="G921" s="115" t="n">
        <v>0.9</v>
      </c>
      <c r="H921" s="116" t="n">
        <f aca="false">RANDBETWEEN(80,100)/100</f>
        <v>0.98</v>
      </c>
      <c r="I921" s="117"/>
      <c r="J921" s="118"/>
      <c r="K921" s="119"/>
      <c r="L921" s="118"/>
      <c r="M921" s="179"/>
      <c r="Q921" s="151" t="s">
        <v>1016</v>
      </c>
      <c r="R921" s="152" t="n">
        <v>11.3</v>
      </c>
      <c r="S921" s="152" t="n">
        <v>754.3</v>
      </c>
      <c r="T921" s="153" t="n">
        <v>62</v>
      </c>
      <c r="U921" s="154" t="s">
        <v>77</v>
      </c>
      <c r="V921" s="153" t="n">
        <v>3</v>
      </c>
      <c r="W921" s="115" t="n">
        <v>0</v>
      </c>
      <c r="X921" s="116" t="n">
        <f aca="false">RANDBETWEEN(80,100)/100</f>
        <v>0.91</v>
      </c>
      <c r="Y921" s="117"/>
      <c r="Z921" s="118"/>
      <c r="AA921" s="119"/>
      <c r="AB921" s="123"/>
      <c r="AC921" s="124"/>
      <c r="AG921" s="186"/>
      <c r="BO921" s="202"/>
      <c r="BT921" s="82"/>
      <c r="BU921" s="158"/>
      <c r="BV921" s="140" t="n">
        <f aca="false">QUOTIENT(BW921,$BW$5)</f>
        <v>228</v>
      </c>
      <c r="BW921" s="17" t="n">
        <v>913</v>
      </c>
      <c r="BX921" s="141"/>
      <c r="BY921" s="191" t="s">
        <v>84</v>
      </c>
      <c r="BZ921" s="160" t="e">
        <f aca="true">INDIRECT( ADDRESS(CELL("строка",BG921)-BW921+BV921,68)) * CL921</f>
        <v>#VALUE!</v>
      </c>
      <c r="CA921" s="161" t="e">
        <f aca="true">INDIRECT( ADDRESS(CELL("строка",BG921)-BW921+BV921,59)) *CI921</f>
        <v>#VALUE!</v>
      </c>
      <c r="CB921" s="162" t="e">
        <f aca="true">INDIRECT( ADDRESS(CELL("строка",BG921)-BW921+BV921,69)) * CL921</f>
        <v>#VALUE!</v>
      </c>
      <c r="CC921" s="163" t="e">
        <f aca="true">INDIRECT( ADDRESS(CELL("строка",BG921)-BW921+BV921,61)) *CI921</f>
        <v>#VALUE!</v>
      </c>
      <c r="CD921" s="164" t="e">
        <f aca="false">BZ921-CA921</f>
        <v>#VALUE!</v>
      </c>
      <c r="CE921" s="189" t="e">
        <f aca="false">CB921-CC921</f>
        <v>#VALUE!</v>
      </c>
      <c r="CI921" s="22" t="n">
        <f aca="false">$CI$5</f>
        <v>0.3</v>
      </c>
      <c r="CL921" s="23" t="n">
        <f aca="false">CL917</f>
        <v>0.25</v>
      </c>
    </row>
    <row r="922" customFormat="false" ht="13.25" hidden="false" customHeight="true" outlineLevel="0" collapsed="false">
      <c r="A922" s="151" t="s">
        <v>1017</v>
      </c>
      <c r="B922" s="152" t="n">
        <v>16.6</v>
      </c>
      <c r="C922" s="152" t="n">
        <v>758.2</v>
      </c>
      <c r="D922" s="153" t="n">
        <v>100</v>
      </c>
      <c r="E922" s="154" t="s">
        <v>93</v>
      </c>
      <c r="F922" s="153" t="n">
        <v>4.5</v>
      </c>
      <c r="G922" s="115" t="n">
        <v>0.9</v>
      </c>
      <c r="H922" s="116" t="n">
        <f aca="false">RANDBETWEEN(80,100)/100</f>
        <v>0.84</v>
      </c>
      <c r="I922" s="117"/>
      <c r="J922" s="118"/>
      <c r="K922" s="119"/>
      <c r="L922" s="118"/>
      <c r="M922" s="179"/>
      <c r="Q922" s="151" t="s">
        <v>1017</v>
      </c>
      <c r="R922" s="152" t="n">
        <v>8.4</v>
      </c>
      <c r="S922" s="152" t="n">
        <v>753.8</v>
      </c>
      <c r="T922" s="153" t="n">
        <v>83</v>
      </c>
      <c r="U922" s="154" t="s">
        <v>77</v>
      </c>
      <c r="V922" s="153" t="n">
        <v>2</v>
      </c>
      <c r="W922" s="115" t="n">
        <v>0.95</v>
      </c>
      <c r="X922" s="116" t="n">
        <f aca="false">RANDBETWEEN(80,100)/100</f>
        <v>0.82</v>
      </c>
      <c r="Y922" s="117"/>
      <c r="Z922" s="118"/>
      <c r="AA922" s="119"/>
      <c r="AB922" s="123"/>
      <c r="AC922" s="124"/>
      <c r="AG922" s="186"/>
      <c r="BO922" s="202"/>
      <c r="BT922" s="82"/>
      <c r="BU922" s="158"/>
      <c r="BV922" s="140" t="n">
        <f aca="false">QUOTIENT(BW922,$BW$5)</f>
        <v>228</v>
      </c>
      <c r="BW922" s="17" t="n">
        <v>914</v>
      </c>
      <c r="BX922" s="141"/>
      <c r="BY922" s="191" t="s">
        <v>58</v>
      </c>
      <c r="BZ922" s="160" t="e">
        <f aca="true">INDIRECT( ADDRESS(CELL("строка",BG922)-BW922+BV922,68)) * CL922</f>
        <v>#VALUE!</v>
      </c>
      <c r="CA922" s="161" t="e">
        <f aca="true">INDIRECT( ADDRESS(CELL("строка",BG922)-BW922+BV922,59)) *CI922</f>
        <v>#VALUE!</v>
      </c>
      <c r="CB922" s="162" t="e">
        <f aca="true">INDIRECT( ADDRESS(CELL("строка",BG922)-BW922+BV922,69)) * CL922</f>
        <v>#VALUE!</v>
      </c>
      <c r="CC922" s="163" t="e">
        <f aca="true">INDIRECT( ADDRESS(CELL("строка",BG922)-BW922+BV922,61)) *CI922</f>
        <v>#VALUE!</v>
      </c>
      <c r="CD922" s="164" t="e">
        <f aca="false">BZ922-CA922</f>
        <v>#VALUE!</v>
      </c>
      <c r="CE922" s="189" t="e">
        <f aca="false">CB922-CC922</f>
        <v>#VALUE!</v>
      </c>
      <c r="CI922" s="22" t="n">
        <f aca="false">$CI$6</f>
        <v>0.4</v>
      </c>
      <c r="CL922" s="23" t="n">
        <f aca="false">CL918</f>
        <v>0.25</v>
      </c>
    </row>
    <row r="923" customFormat="false" ht="13.25" hidden="false" customHeight="true" outlineLevel="0" collapsed="false">
      <c r="A923" s="151" t="s">
        <v>1018</v>
      </c>
      <c r="B923" s="152" t="n">
        <v>15</v>
      </c>
      <c r="C923" s="152" t="n">
        <v>757.6</v>
      </c>
      <c r="D923" s="153" t="n">
        <v>100</v>
      </c>
      <c r="E923" s="154" t="s">
        <v>93</v>
      </c>
      <c r="F923" s="153" t="n">
        <v>3</v>
      </c>
      <c r="G923" s="115" t="n">
        <v>0.9</v>
      </c>
      <c r="H923" s="116" t="n">
        <f aca="false">RANDBETWEEN(80,100)/100</f>
        <v>0.9</v>
      </c>
      <c r="I923" s="117"/>
      <c r="J923" s="118"/>
      <c r="K923" s="119"/>
      <c r="L923" s="118"/>
      <c r="M923" s="179"/>
      <c r="Q923" s="151" t="s">
        <v>1018</v>
      </c>
      <c r="R923" s="152" t="n">
        <v>9</v>
      </c>
      <c r="S923" s="152" t="n">
        <v>752.2</v>
      </c>
      <c r="T923" s="153" t="n">
        <v>86</v>
      </c>
      <c r="U923" s="154" t="s">
        <v>93</v>
      </c>
      <c r="V923" s="153" t="n">
        <v>2</v>
      </c>
      <c r="W923" s="115" t="n">
        <v>0.9</v>
      </c>
      <c r="X923" s="116" t="n">
        <f aca="false">RANDBETWEEN(80,100)/100</f>
        <v>0.94</v>
      </c>
      <c r="Y923" s="117"/>
      <c r="Z923" s="118"/>
      <c r="AA923" s="119"/>
      <c r="AB923" s="123"/>
      <c r="AC923" s="124"/>
      <c r="AG923" s="186"/>
      <c r="BO923" s="202"/>
      <c r="BT923" s="82" t="e">
        <f aca="false">IF(SUM(CD920:CD923) &gt; 0,0,(SUM(CD920:CD923))/(-$BM$10*1000))</f>
        <v>#VALUE!</v>
      </c>
      <c r="BU923" s="158" t="e">
        <f aca="false">IF(SUM(CE920:CE923) &gt; 0,0,(SUM(CE920:CE923))/(-$BM$10*1000))</f>
        <v>#VALUE!</v>
      </c>
      <c r="BV923" s="140" t="n">
        <f aca="false">QUOTIENT(BW923,$BW$5)</f>
        <v>228</v>
      </c>
      <c r="BW923" s="17" t="n">
        <v>915</v>
      </c>
      <c r="BX923" s="141"/>
      <c r="BY923" s="192" t="s">
        <v>75</v>
      </c>
      <c r="BZ923" s="172" t="e">
        <f aca="true">INDIRECT( ADDRESS(CELL("строка",BG923)-BW923+BV923,68)) * CL923</f>
        <v>#VALUE!</v>
      </c>
      <c r="CA923" s="173" t="e">
        <f aca="true">INDIRECT( ADDRESS(CELL("строка",BG923)-BW923+BV923,59)) * CI923</f>
        <v>#VALUE!</v>
      </c>
      <c r="CB923" s="174" t="e">
        <f aca="true">INDIRECT( ADDRESS(CELL("строка",BG923)-BW923+BV923,69)) * CL923</f>
        <v>#VALUE!</v>
      </c>
      <c r="CC923" s="175" t="e">
        <f aca="true">INDIRECT( ADDRESS(CELL("строка",BG923)-BW923+BV923,61)) *CI923</f>
        <v>#VALUE!</v>
      </c>
      <c r="CD923" s="176" t="e">
        <f aca="false">BZ923-CA923</f>
        <v>#VALUE!</v>
      </c>
      <c r="CE923" s="187" t="e">
        <f aca="false">CB923-CC923</f>
        <v>#VALUE!</v>
      </c>
      <c r="CI923" s="178" t="n">
        <f aca="false">$CI$7</f>
        <v>0.1</v>
      </c>
      <c r="CL923" s="23" t="n">
        <f aca="false">CL919</f>
        <v>0.25</v>
      </c>
    </row>
    <row r="924" customFormat="false" ht="13.25" hidden="false" customHeight="true" outlineLevel="0" collapsed="false">
      <c r="A924" s="151" t="s">
        <v>1019</v>
      </c>
      <c r="B924" s="152" t="n">
        <v>15.3</v>
      </c>
      <c r="C924" s="152" t="n">
        <v>757.1</v>
      </c>
      <c r="D924" s="153"/>
      <c r="E924" s="154" t="s">
        <v>91</v>
      </c>
      <c r="F924" s="153" t="n">
        <v>3</v>
      </c>
      <c r="G924" s="115" t="n">
        <v>0.9</v>
      </c>
      <c r="H924" s="116" t="n">
        <f aca="false">RANDBETWEEN(80,100)/100</f>
        <v>0.96</v>
      </c>
      <c r="I924" s="117"/>
      <c r="J924" s="118"/>
      <c r="K924" s="119"/>
      <c r="L924" s="118"/>
      <c r="M924" s="179"/>
      <c r="Q924" s="151" t="s">
        <v>1019</v>
      </c>
      <c r="R924" s="152" t="n">
        <v>9.7</v>
      </c>
      <c r="S924" s="152" t="n">
        <v>750.9</v>
      </c>
      <c r="T924" s="153" t="n">
        <v>88</v>
      </c>
      <c r="U924" s="154" t="s">
        <v>93</v>
      </c>
      <c r="V924" s="153" t="n">
        <v>2</v>
      </c>
      <c r="W924" s="115" t="n">
        <v>0.9</v>
      </c>
      <c r="X924" s="116" t="n">
        <f aca="false">RANDBETWEEN(80,100)/100</f>
        <v>0.97</v>
      </c>
      <c r="Y924" s="117"/>
      <c r="Z924" s="118"/>
      <c r="AA924" s="119"/>
      <c r="AB924" s="123"/>
      <c r="AC924" s="124"/>
      <c r="AG924" s="186"/>
      <c r="BO924" s="202"/>
      <c r="BT924" s="82" t="s">
        <v>79</v>
      </c>
      <c r="BU924" s="158"/>
      <c r="BV924" s="140" t="n">
        <f aca="false">QUOTIENT(BW924,$BW$5)</f>
        <v>229</v>
      </c>
      <c r="BW924" s="17" t="n">
        <v>916</v>
      </c>
      <c r="BX924" s="141" t="n">
        <f aca="false">DATE(2023,2,(1-QUOTIENT(BW924,$BW$5)))</f>
        <v>44729</v>
      </c>
      <c r="BY924" s="190" t="s">
        <v>80</v>
      </c>
      <c r="BZ924" s="143" t="e">
        <f aca="true">INDIRECT( ADDRESS(CELL("строка",BG924)-BW924+BV924,68)) * CL924</f>
        <v>#VALUE!</v>
      </c>
      <c r="CA924" s="144" t="e">
        <f aca="true">INDIRECT( ADDRESS(CELL("строка",BG924)-BW924+BV924,59)) *CI924</f>
        <v>#VALUE!</v>
      </c>
      <c r="CB924" s="145" t="e">
        <f aca="true">INDIRECT( ADDRESS(CELL("строка",BG924)-BW924+BV924,69)) * CL924</f>
        <v>#VALUE!</v>
      </c>
      <c r="CC924" s="146" t="e">
        <f aca="true">INDIRECT( ADDRESS(CELL("строка",BG924)-BW924+BV924,61)) *CI924</f>
        <v>#VALUE!</v>
      </c>
      <c r="CD924" s="147" t="e">
        <f aca="false">BZ924-CA924</f>
        <v>#VALUE!</v>
      </c>
      <c r="CE924" s="188" t="e">
        <f aca="false">CB924-CC924</f>
        <v>#VALUE!</v>
      </c>
      <c r="CI924" s="22" t="n">
        <f aca="false">$CI$4</f>
        <v>0.2</v>
      </c>
      <c r="CL924" s="23" t="n">
        <f aca="false">CL920</f>
        <v>0.25</v>
      </c>
    </row>
    <row r="925" customFormat="false" ht="13.25" hidden="false" customHeight="true" outlineLevel="0" collapsed="false">
      <c r="A925" s="151" t="s">
        <v>1020</v>
      </c>
      <c r="B925" s="152" t="n">
        <v>16</v>
      </c>
      <c r="C925" s="152" t="n">
        <v>757.1</v>
      </c>
      <c r="D925" s="153" t="n">
        <v>100</v>
      </c>
      <c r="E925" s="154" t="s">
        <v>101</v>
      </c>
      <c r="F925" s="153" t="n">
        <v>3</v>
      </c>
      <c r="G925" s="115" t="n">
        <v>0.9</v>
      </c>
      <c r="H925" s="116" t="n">
        <f aca="false">RANDBETWEEN(80,100)/100</f>
        <v>0.92</v>
      </c>
      <c r="I925" s="117"/>
      <c r="J925" s="118"/>
      <c r="K925" s="119"/>
      <c r="L925" s="118"/>
      <c r="M925" s="179"/>
      <c r="Q925" s="151" t="s">
        <v>1020</v>
      </c>
      <c r="R925" s="152" t="n">
        <v>10.5</v>
      </c>
      <c r="S925" s="152" t="n">
        <v>749.8</v>
      </c>
      <c r="T925" s="153" t="n">
        <v>88</v>
      </c>
      <c r="U925" s="154" t="s">
        <v>93</v>
      </c>
      <c r="V925" s="153" t="n">
        <v>2</v>
      </c>
      <c r="W925" s="115" t="n">
        <v>0.9</v>
      </c>
      <c r="X925" s="116" t="n">
        <f aca="false">RANDBETWEEN(80,100)/100</f>
        <v>0.9</v>
      </c>
      <c r="Y925" s="117"/>
      <c r="Z925" s="118"/>
      <c r="AA925" s="119"/>
      <c r="AB925" s="123"/>
      <c r="AC925" s="124"/>
      <c r="AG925" s="186"/>
      <c r="BO925" s="202"/>
      <c r="BT925" s="82"/>
      <c r="BU925" s="158"/>
      <c r="BV925" s="140" t="n">
        <f aca="false">QUOTIENT(BW925,$BW$5)</f>
        <v>229</v>
      </c>
      <c r="BW925" s="17" t="n">
        <v>917</v>
      </c>
      <c r="BX925" s="141"/>
      <c r="BY925" s="191" t="s">
        <v>84</v>
      </c>
      <c r="BZ925" s="160" t="e">
        <f aca="true">INDIRECT( ADDRESS(CELL("строка",BG925)-BW925+BV925,68)) * CL925</f>
        <v>#VALUE!</v>
      </c>
      <c r="CA925" s="161" t="e">
        <f aca="true">INDIRECT( ADDRESS(CELL("строка",BG925)-BW925+BV925,59)) *CI925</f>
        <v>#VALUE!</v>
      </c>
      <c r="CB925" s="162" t="e">
        <f aca="true">INDIRECT( ADDRESS(CELL("строка",BG925)-BW925+BV925,69)) * CL925</f>
        <v>#VALUE!</v>
      </c>
      <c r="CC925" s="163" t="e">
        <f aca="true">INDIRECT( ADDRESS(CELL("строка",BG925)-BW925+BV925,61)) *CI925</f>
        <v>#VALUE!</v>
      </c>
      <c r="CD925" s="164" t="e">
        <f aca="false">BZ925-CA925</f>
        <v>#VALUE!</v>
      </c>
      <c r="CE925" s="189" t="e">
        <f aca="false">CB925-CC925</f>
        <v>#VALUE!</v>
      </c>
      <c r="CI925" s="22" t="n">
        <f aca="false">$CI$5</f>
        <v>0.3</v>
      </c>
      <c r="CL925" s="23" t="n">
        <f aca="false">CL921</f>
        <v>0.25</v>
      </c>
    </row>
    <row r="926" customFormat="false" ht="13.25" hidden="false" customHeight="true" outlineLevel="0" collapsed="false">
      <c r="A926" s="151" t="s">
        <v>1021</v>
      </c>
      <c r="B926" s="152" t="n">
        <v>15.7</v>
      </c>
      <c r="C926" s="152" t="n">
        <v>757</v>
      </c>
      <c r="D926" s="153" t="n">
        <v>100</v>
      </c>
      <c r="E926" s="154" t="s">
        <v>101</v>
      </c>
      <c r="F926" s="153" t="n">
        <v>3</v>
      </c>
      <c r="G926" s="115" t="n">
        <v>0.75</v>
      </c>
      <c r="H926" s="116" t="n">
        <f aca="false">RANDBETWEEN(80,100)/100</f>
        <v>0.81</v>
      </c>
      <c r="I926" s="117" t="n">
        <v>0.472025462962963</v>
      </c>
      <c r="J926" s="118" t="n">
        <v>0.472025462962963</v>
      </c>
      <c r="K926" s="119" t="n">
        <f aca="false">(J926 * 24) * $B$3 * $F$3 * (1 - 0.7*AVERAGE(G926:G933)) * AVERAGE(H926:H933)</f>
        <v>4759.11058567708</v>
      </c>
      <c r="L926" s="118" t="n">
        <f aca="false">IF(AVERAGE(F926:F933)&gt; $J$3, $B$4*$F$4*AVERAGE(F926:F933)/$B$5*24*AVERAGE(H926:H933), $B$4*$F$4*AVERAGE(F926:F933)/$B$5*24*AVERAGE(H926:H933) * 0.2)</f>
        <v>3728.1</v>
      </c>
      <c r="M926" s="179" t="n">
        <f aca="false">K926+L926</f>
        <v>8487.21058567708</v>
      </c>
      <c r="Q926" s="151" t="s">
        <v>1021</v>
      </c>
      <c r="R926" s="152" t="n">
        <v>9.9</v>
      </c>
      <c r="S926" s="152" t="n">
        <v>749.1</v>
      </c>
      <c r="T926" s="153" t="n">
        <v>96</v>
      </c>
      <c r="U926" s="154" t="n">
        <v>0</v>
      </c>
      <c r="V926" s="153" t="n">
        <v>0</v>
      </c>
      <c r="W926" s="115" t="n">
        <v>0.9</v>
      </c>
      <c r="X926" s="116" t="n">
        <f aca="false">RANDBETWEEN(80,100)/100</f>
        <v>0.86</v>
      </c>
      <c r="Y926" s="117" t="n">
        <v>0.4575</v>
      </c>
      <c r="Z926" s="118" t="n">
        <v>0.4575</v>
      </c>
      <c r="AA926" s="119" t="n">
        <f aca="false">(Z926 * 24) * $B$3 * $F$3 * (1 - 0.7 * AVERAGE(W926:W933)) * AVERAGE(X926:X933)</f>
        <v>5855.13441</v>
      </c>
      <c r="AB926" s="123" t="n">
        <f aca="false">IF(AVERAGE(V926:V933)&gt; $J$3, $B$4*$F$4*AVERAGE(V926:V933)/$B$5*24*AVERAGE(X926:X933), $B$4*$F$4*AVERAGE(V926:V933)/$B$5*24*AVERAGE(X926:X933) * 0.2)</f>
        <v>1017.8</v>
      </c>
      <c r="AC926" s="124" t="n">
        <f aca="false">AA926+AB926</f>
        <v>6872.93441</v>
      </c>
      <c r="AG926" s="186"/>
      <c r="BO926" s="202"/>
      <c r="BT926" s="82"/>
      <c r="BU926" s="158"/>
      <c r="BV926" s="140" t="n">
        <f aca="false">QUOTIENT(BW926,$BW$5)</f>
        <v>229</v>
      </c>
      <c r="BW926" s="17" t="n">
        <v>918</v>
      </c>
      <c r="BX926" s="141"/>
      <c r="BY926" s="191" t="s">
        <v>58</v>
      </c>
      <c r="BZ926" s="160" t="e">
        <f aca="true">INDIRECT( ADDRESS(CELL("строка",BG926)-BW926+BV926,68)) * CL926</f>
        <v>#VALUE!</v>
      </c>
      <c r="CA926" s="161" t="e">
        <f aca="true">INDIRECT( ADDRESS(CELL("строка",BG926)-BW926+BV926,59)) *CI926</f>
        <v>#VALUE!</v>
      </c>
      <c r="CB926" s="162" t="e">
        <f aca="true">INDIRECT( ADDRESS(CELL("строка",BG926)-BW926+BV926,69)) * CL926</f>
        <v>#VALUE!</v>
      </c>
      <c r="CC926" s="163" t="e">
        <f aca="true">INDIRECT( ADDRESS(CELL("строка",BG926)-BW926+BV926,61)) *CI926</f>
        <v>#VALUE!</v>
      </c>
      <c r="CD926" s="164" t="e">
        <f aca="false">BZ926-CA926</f>
        <v>#VALUE!</v>
      </c>
      <c r="CE926" s="189" t="e">
        <f aca="false">CB926-CC926</f>
        <v>#VALUE!</v>
      </c>
      <c r="CI926" s="22" t="n">
        <f aca="false">$CI$6</f>
        <v>0.4</v>
      </c>
      <c r="CL926" s="23" t="n">
        <f aca="false">CL922</f>
        <v>0.25</v>
      </c>
    </row>
    <row r="927" customFormat="false" ht="13.25" hidden="false" customHeight="true" outlineLevel="0" collapsed="false">
      <c r="A927" s="151" t="s">
        <v>1022</v>
      </c>
      <c r="B927" s="152" t="n">
        <v>16.8</v>
      </c>
      <c r="C927" s="152" t="n">
        <v>756.7</v>
      </c>
      <c r="D927" s="153" t="n">
        <v>100</v>
      </c>
      <c r="E927" s="154" t="s">
        <v>91</v>
      </c>
      <c r="F927" s="153" t="n">
        <v>1.5</v>
      </c>
      <c r="G927" s="115" t="n">
        <v>0.9</v>
      </c>
      <c r="H927" s="116" t="n">
        <f aca="false">RANDBETWEEN(80,100)/100</f>
        <v>0.94</v>
      </c>
      <c r="I927" s="117"/>
      <c r="J927" s="118"/>
      <c r="K927" s="119"/>
      <c r="L927" s="118"/>
      <c r="M927" s="179"/>
      <c r="Q927" s="151" t="s">
        <v>1022</v>
      </c>
      <c r="R927" s="152" t="n">
        <v>10.9</v>
      </c>
      <c r="S927" s="152" t="n">
        <v>748.5</v>
      </c>
      <c r="T927" s="153" t="n">
        <v>90</v>
      </c>
      <c r="U927" s="154" t="n">
        <v>0</v>
      </c>
      <c r="V927" s="153" t="n">
        <v>0</v>
      </c>
      <c r="W927" s="115" t="n">
        <v>0.9</v>
      </c>
      <c r="X927" s="116" t="n">
        <f aca="false">RANDBETWEEN(80,100)/100</f>
        <v>0.87</v>
      </c>
      <c r="Y927" s="117"/>
      <c r="Z927" s="118"/>
      <c r="AA927" s="119"/>
      <c r="AB927" s="123"/>
      <c r="AC927" s="124"/>
      <c r="AG927" s="186"/>
      <c r="BO927" s="202"/>
      <c r="BT927" s="82" t="e">
        <f aca="false">IF(SUM(CD924:CD927) &gt; 0,0,(SUM(CD924:CD927))/(-$BM$10*1000))</f>
        <v>#VALUE!</v>
      </c>
      <c r="BU927" s="158" t="e">
        <f aca="false">IF(SUM(CE924:CE927) &gt; 0,0,(SUM(CE924:CE927))/(-$BM$10*1000))</f>
        <v>#VALUE!</v>
      </c>
      <c r="BV927" s="140" t="n">
        <f aca="false">QUOTIENT(BW927,$BW$5)</f>
        <v>229</v>
      </c>
      <c r="BW927" s="17" t="n">
        <v>919</v>
      </c>
      <c r="BX927" s="141"/>
      <c r="BY927" s="192" t="s">
        <v>75</v>
      </c>
      <c r="BZ927" s="172" t="e">
        <f aca="true">INDIRECT( ADDRESS(CELL("строка",BG927)-BW927+BV927,68)) * CL927</f>
        <v>#VALUE!</v>
      </c>
      <c r="CA927" s="173" t="e">
        <f aca="true">INDIRECT( ADDRESS(CELL("строка",BG927)-BW927+BV927,59)) * CI927</f>
        <v>#VALUE!</v>
      </c>
      <c r="CB927" s="174" t="e">
        <f aca="true">INDIRECT( ADDRESS(CELL("строка",BG927)-BW927+BV927,69)) * CL927</f>
        <v>#VALUE!</v>
      </c>
      <c r="CC927" s="175" t="e">
        <f aca="true">INDIRECT( ADDRESS(CELL("строка",BG927)-BW927+BV927,61)) *CI927</f>
        <v>#VALUE!</v>
      </c>
      <c r="CD927" s="176" t="e">
        <f aca="false">BZ927-CA927</f>
        <v>#VALUE!</v>
      </c>
      <c r="CE927" s="187" t="e">
        <f aca="false">CB927-CC927</f>
        <v>#VALUE!</v>
      </c>
      <c r="CI927" s="178" t="n">
        <f aca="false">$CI$7</f>
        <v>0.1</v>
      </c>
      <c r="CL927" s="23" t="n">
        <f aca="false">CL923</f>
        <v>0.25</v>
      </c>
    </row>
    <row r="928" customFormat="false" ht="13.25" hidden="false" customHeight="true" outlineLevel="0" collapsed="false">
      <c r="A928" s="151" t="s">
        <v>1023</v>
      </c>
      <c r="B928" s="152" t="n">
        <v>19</v>
      </c>
      <c r="C928" s="152" t="n">
        <v>756.3</v>
      </c>
      <c r="D928" s="153" t="n">
        <v>79</v>
      </c>
      <c r="E928" s="154" t="s">
        <v>83</v>
      </c>
      <c r="F928" s="153" t="n">
        <v>1.5</v>
      </c>
      <c r="G928" s="115" t="n">
        <v>0.9</v>
      </c>
      <c r="H928" s="116" t="n">
        <f aca="false">RANDBETWEEN(80,100)/100</f>
        <v>0.97</v>
      </c>
      <c r="I928" s="117"/>
      <c r="J928" s="118"/>
      <c r="K928" s="119"/>
      <c r="L928" s="118"/>
      <c r="M928" s="179"/>
      <c r="Q928" s="151" t="s">
        <v>1023</v>
      </c>
      <c r="R928" s="152" t="n">
        <v>16</v>
      </c>
      <c r="S928" s="152" t="n">
        <v>747.3</v>
      </c>
      <c r="T928" s="153" t="n">
        <v>51</v>
      </c>
      <c r="U928" s="154" t="s">
        <v>101</v>
      </c>
      <c r="V928" s="153" t="n">
        <v>1</v>
      </c>
      <c r="W928" s="115" t="n">
        <v>0.95</v>
      </c>
      <c r="X928" s="116" t="n">
        <f aca="false">RANDBETWEEN(80,100)/100</f>
        <v>0.97</v>
      </c>
      <c r="Y928" s="117"/>
      <c r="Z928" s="118"/>
      <c r="AA928" s="119"/>
      <c r="AB928" s="123"/>
      <c r="AC928" s="124"/>
      <c r="AG928" s="186"/>
      <c r="BO928" s="202"/>
      <c r="BT928" s="82" t="s">
        <v>79</v>
      </c>
      <c r="BU928" s="158"/>
      <c r="BV928" s="140" t="n">
        <f aca="false">QUOTIENT(BW928,$BW$5)</f>
        <v>230</v>
      </c>
      <c r="BW928" s="17" t="n">
        <v>920</v>
      </c>
      <c r="BX928" s="141" t="n">
        <f aca="false">DATE(2023,2,(1-QUOTIENT(BW928,$BW$5)))</f>
        <v>44728</v>
      </c>
      <c r="BY928" s="190" t="s">
        <v>80</v>
      </c>
      <c r="BZ928" s="143" t="e">
        <f aca="true">INDIRECT( ADDRESS(CELL("строка",BG928)-BW928+BV928,68)) * CL928</f>
        <v>#VALUE!</v>
      </c>
      <c r="CA928" s="144" t="e">
        <f aca="true">INDIRECT( ADDRESS(CELL("строка",BG928)-BW928+BV928,59)) *CI928</f>
        <v>#VALUE!</v>
      </c>
      <c r="CB928" s="145" t="e">
        <f aca="true">INDIRECT( ADDRESS(CELL("строка",BG928)-BW928+BV928,69)) * CL928</f>
        <v>#VALUE!</v>
      </c>
      <c r="CC928" s="146" t="e">
        <f aca="true">INDIRECT( ADDRESS(CELL("строка",BG928)-BW928+BV928,61)) *CI928</f>
        <v>#VALUE!</v>
      </c>
      <c r="CD928" s="147" t="e">
        <f aca="false">BZ928-CA928</f>
        <v>#VALUE!</v>
      </c>
      <c r="CE928" s="188" t="e">
        <f aca="false">CB928-CC928</f>
        <v>#VALUE!</v>
      </c>
      <c r="CI928" s="22" t="n">
        <f aca="false">$CI$4</f>
        <v>0.2</v>
      </c>
      <c r="CL928" s="23" t="n">
        <f aca="false">CL924</f>
        <v>0.25</v>
      </c>
    </row>
    <row r="929" customFormat="false" ht="13.25" hidden="false" customHeight="true" outlineLevel="0" collapsed="false">
      <c r="A929" s="151" t="s">
        <v>1024</v>
      </c>
      <c r="B929" s="152" t="n">
        <v>18.6</v>
      </c>
      <c r="C929" s="152" t="n">
        <v>756.9</v>
      </c>
      <c r="D929" s="153" t="n">
        <v>74</v>
      </c>
      <c r="E929" s="154" t="s">
        <v>78</v>
      </c>
      <c r="F929" s="153" t="n">
        <v>1.5</v>
      </c>
      <c r="G929" s="115" t="n">
        <v>0.9</v>
      </c>
      <c r="H929" s="116" t="n">
        <f aca="false">RANDBETWEEN(80,100)/100</f>
        <v>0.9</v>
      </c>
      <c r="I929" s="117"/>
      <c r="J929" s="118"/>
      <c r="K929" s="119"/>
      <c r="L929" s="118"/>
      <c r="M929" s="179"/>
      <c r="Q929" s="151" t="s">
        <v>1024</v>
      </c>
      <c r="R929" s="152" t="n">
        <v>15.7</v>
      </c>
      <c r="S929" s="152" t="n">
        <v>747.9</v>
      </c>
      <c r="T929" s="153" t="n">
        <v>54</v>
      </c>
      <c r="U929" s="154" t="s">
        <v>91</v>
      </c>
      <c r="V929" s="153" t="n">
        <v>2</v>
      </c>
      <c r="W929" s="182" t="s">
        <v>110</v>
      </c>
      <c r="X929" s="116" t="n">
        <f aca="false">RANDBETWEEN(80,100)/100</f>
        <v>0.93</v>
      </c>
      <c r="Y929" s="117"/>
      <c r="Z929" s="118"/>
      <c r="AA929" s="119"/>
      <c r="AB929" s="123"/>
      <c r="AC929" s="124"/>
      <c r="AG929" s="186"/>
      <c r="BO929" s="202"/>
      <c r="BT929" s="82"/>
      <c r="BU929" s="158"/>
      <c r="BV929" s="140" t="n">
        <f aca="false">QUOTIENT(BW929,$BW$5)</f>
        <v>230</v>
      </c>
      <c r="BW929" s="17" t="n">
        <v>921</v>
      </c>
      <c r="BX929" s="141"/>
      <c r="BY929" s="191" t="s">
        <v>84</v>
      </c>
      <c r="BZ929" s="160" t="e">
        <f aca="true">INDIRECT( ADDRESS(CELL("строка",BG929)-BW929+BV929,68)) * CL929</f>
        <v>#VALUE!</v>
      </c>
      <c r="CA929" s="161" t="e">
        <f aca="true">INDIRECT( ADDRESS(CELL("строка",BG929)-BW929+BV929,59)) *CI929</f>
        <v>#VALUE!</v>
      </c>
      <c r="CB929" s="162" t="e">
        <f aca="true">INDIRECT( ADDRESS(CELL("строка",BG929)-BW929+BV929,69)) * CL929</f>
        <v>#VALUE!</v>
      </c>
      <c r="CC929" s="163" t="e">
        <f aca="true">INDIRECT( ADDRESS(CELL("строка",BG929)-BW929+BV929,61)) *CI929</f>
        <v>#VALUE!</v>
      </c>
      <c r="CD929" s="164" t="e">
        <f aca="false">BZ929-CA929</f>
        <v>#VALUE!</v>
      </c>
      <c r="CE929" s="189" t="e">
        <f aca="false">CB929-CC929</f>
        <v>#VALUE!</v>
      </c>
      <c r="CI929" s="22" t="n">
        <f aca="false">$CI$5</f>
        <v>0.3</v>
      </c>
      <c r="CL929" s="23" t="n">
        <f aca="false">CL925</f>
        <v>0.25</v>
      </c>
    </row>
    <row r="930" customFormat="false" ht="13.25" hidden="false" customHeight="true" outlineLevel="0" collapsed="false">
      <c r="A930" s="151" t="s">
        <v>1025</v>
      </c>
      <c r="B930" s="152" t="n">
        <v>16.4</v>
      </c>
      <c r="C930" s="152" t="n">
        <v>756.3</v>
      </c>
      <c r="D930" s="153" t="n">
        <v>83</v>
      </c>
      <c r="E930" s="154" t="s">
        <v>83</v>
      </c>
      <c r="F930" s="153" t="n">
        <v>3</v>
      </c>
      <c r="G930" s="115" t="n">
        <v>0.9</v>
      </c>
      <c r="H930" s="116" t="n">
        <f aca="false">RANDBETWEEN(80,100)/100</f>
        <v>0.91</v>
      </c>
      <c r="I930" s="117"/>
      <c r="J930" s="118"/>
      <c r="K930" s="119"/>
      <c r="L930" s="118"/>
      <c r="M930" s="179"/>
      <c r="Q930" s="151" t="s">
        <v>1025</v>
      </c>
      <c r="R930" s="152" t="n">
        <v>11.4</v>
      </c>
      <c r="S930" s="152" t="n">
        <v>748.6</v>
      </c>
      <c r="T930" s="153" t="n">
        <v>72</v>
      </c>
      <c r="U930" s="154" t="s">
        <v>91</v>
      </c>
      <c r="V930" s="153" t="n">
        <v>1</v>
      </c>
      <c r="W930" s="115" t="n">
        <v>0.9</v>
      </c>
      <c r="X930" s="116" t="n">
        <f aca="false">RANDBETWEEN(80,100)/100</f>
        <v>0.86</v>
      </c>
      <c r="Y930" s="117"/>
      <c r="Z930" s="118"/>
      <c r="AA930" s="119"/>
      <c r="AB930" s="123"/>
      <c r="AC930" s="124"/>
      <c r="AG930" s="186"/>
      <c r="BO930" s="202"/>
      <c r="BT930" s="82"/>
      <c r="BU930" s="158"/>
      <c r="BV930" s="140" t="n">
        <f aca="false">QUOTIENT(BW930,$BW$5)</f>
        <v>230</v>
      </c>
      <c r="BW930" s="17" t="n">
        <v>922</v>
      </c>
      <c r="BX930" s="141"/>
      <c r="BY930" s="191" t="s">
        <v>58</v>
      </c>
      <c r="BZ930" s="160" t="e">
        <f aca="true">INDIRECT( ADDRESS(CELL("строка",BG930)-BW930+BV930,68)) * CL930</f>
        <v>#VALUE!</v>
      </c>
      <c r="CA930" s="161" t="e">
        <f aca="true">INDIRECT( ADDRESS(CELL("строка",BG930)-BW930+BV930,59)) *CI930</f>
        <v>#VALUE!</v>
      </c>
      <c r="CB930" s="162" t="e">
        <f aca="true">INDIRECT( ADDRESS(CELL("строка",BG930)-BW930+BV930,69)) * CL930</f>
        <v>#VALUE!</v>
      </c>
      <c r="CC930" s="163" t="e">
        <f aca="true">INDIRECT( ADDRESS(CELL("строка",BG930)-BW930+BV930,61)) *CI930</f>
        <v>#VALUE!</v>
      </c>
      <c r="CD930" s="164" t="e">
        <f aca="false">BZ930-CA930</f>
        <v>#VALUE!</v>
      </c>
      <c r="CE930" s="189" t="e">
        <f aca="false">CB930-CC930</f>
        <v>#VALUE!</v>
      </c>
      <c r="CI930" s="22" t="n">
        <f aca="false">$CI$6</f>
        <v>0.4</v>
      </c>
      <c r="CL930" s="23" t="n">
        <f aca="false">CL926</f>
        <v>0.25</v>
      </c>
    </row>
    <row r="931" customFormat="false" ht="13.25" hidden="false" customHeight="true" outlineLevel="0" collapsed="false">
      <c r="A931" s="151" t="s">
        <v>1026</v>
      </c>
      <c r="B931" s="152" t="n">
        <v>15.1</v>
      </c>
      <c r="C931" s="152" t="n">
        <v>756.7</v>
      </c>
      <c r="D931" s="153" t="n">
        <v>85</v>
      </c>
      <c r="E931" s="154" t="s">
        <v>83</v>
      </c>
      <c r="F931" s="153" t="n">
        <v>3</v>
      </c>
      <c r="G931" s="115" t="n">
        <v>0.9</v>
      </c>
      <c r="H931" s="116" t="n">
        <f aca="false">RANDBETWEEN(80,100)/100</f>
        <v>0.99</v>
      </c>
      <c r="I931" s="117"/>
      <c r="J931" s="118"/>
      <c r="K931" s="119"/>
      <c r="L931" s="118"/>
      <c r="M931" s="179"/>
      <c r="Q931" s="151" t="s">
        <v>1026</v>
      </c>
      <c r="R931" s="152" t="n">
        <v>9.6</v>
      </c>
      <c r="S931" s="152" t="n">
        <v>749.4</v>
      </c>
      <c r="T931" s="153" t="n">
        <v>82</v>
      </c>
      <c r="U931" s="154" t="s">
        <v>91</v>
      </c>
      <c r="V931" s="153" t="n">
        <v>1</v>
      </c>
      <c r="W931" s="182" t="s">
        <v>185</v>
      </c>
      <c r="X931" s="116" t="n">
        <f aca="false">RANDBETWEEN(80,100)/100</f>
        <v>0.89</v>
      </c>
      <c r="Y931" s="117"/>
      <c r="Z931" s="118"/>
      <c r="AA931" s="119"/>
      <c r="AB931" s="123"/>
      <c r="AC931" s="124"/>
      <c r="AG931" s="186"/>
      <c r="BO931" s="202"/>
      <c r="BT931" s="82" t="e">
        <f aca="false">IF(SUM(CD928:CD931) &gt; 0,0,(SUM(CD928:CD931))/(-$BM$10*1000))</f>
        <v>#VALUE!</v>
      </c>
      <c r="BU931" s="158" t="e">
        <f aca="false">IF(SUM(CE928:CE931) &gt; 0,0,(SUM(CE928:CE931))/(-$BM$10*1000))</f>
        <v>#VALUE!</v>
      </c>
      <c r="BV931" s="140" t="n">
        <f aca="false">QUOTIENT(BW931,$BW$5)</f>
        <v>230</v>
      </c>
      <c r="BW931" s="17" t="n">
        <v>923</v>
      </c>
      <c r="BX931" s="141"/>
      <c r="BY931" s="192" t="s">
        <v>75</v>
      </c>
      <c r="BZ931" s="172" t="e">
        <f aca="true">INDIRECT( ADDRESS(CELL("строка",BG931)-BW931+BV931,68)) * CL931</f>
        <v>#VALUE!</v>
      </c>
      <c r="CA931" s="173" t="e">
        <f aca="true">INDIRECT( ADDRESS(CELL("строка",BG931)-BW931+BV931,59)) * CI931</f>
        <v>#VALUE!</v>
      </c>
      <c r="CB931" s="174" t="e">
        <f aca="true">INDIRECT( ADDRESS(CELL("строка",BG931)-BW931+BV931,69)) * CL931</f>
        <v>#VALUE!</v>
      </c>
      <c r="CC931" s="175" t="e">
        <f aca="true">INDIRECT( ADDRESS(CELL("строка",BG931)-BW931+BV931,61)) *CI931</f>
        <v>#VALUE!</v>
      </c>
      <c r="CD931" s="176" t="e">
        <f aca="false">BZ931-CA931</f>
        <v>#VALUE!</v>
      </c>
      <c r="CE931" s="187" t="e">
        <f aca="false">CB931-CC931</f>
        <v>#VALUE!</v>
      </c>
      <c r="CI931" s="178" t="n">
        <f aca="false">$CI$7</f>
        <v>0.1</v>
      </c>
      <c r="CL931" s="23" t="n">
        <f aca="false">CL927</f>
        <v>0.25</v>
      </c>
    </row>
    <row r="932" customFormat="false" ht="13.25" hidden="false" customHeight="true" outlineLevel="0" collapsed="false">
      <c r="A932" s="151" t="s">
        <v>1027</v>
      </c>
      <c r="B932" s="152" t="n">
        <v>16.7</v>
      </c>
      <c r="C932" s="152" t="n">
        <v>757.3</v>
      </c>
      <c r="D932" s="153" t="n">
        <v>80</v>
      </c>
      <c r="E932" s="154" t="s">
        <v>83</v>
      </c>
      <c r="F932" s="153" t="n">
        <v>4.5</v>
      </c>
      <c r="G932" s="115" t="n">
        <v>0.9</v>
      </c>
      <c r="H932" s="116" t="n">
        <f aca="false">RANDBETWEEN(80,100)/100</f>
        <v>0.8</v>
      </c>
      <c r="I932" s="117"/>
      <c r="J932" s="118"/>
      <c r="K932" s="119"/>
      <c r="L932" s="118"/>
      <c r="M932" s="179"/>
      <c r="Q932" s="151" t="s">
        <v>1027</v>
      </c>
      <c r="R932" s="152" t="n">
        <v>9.9</v>
      </c>
      <c r="S932" s="152" t="n">
        <v>750.2</v>
      </c>
      <c r="T932" s="153" t="n">
        <v>81</v>
      </c>
      <c r="U932" s="154" t="s">
        <v>78</v>
      </c>
      <c r="V932" s="153" t="n">
        <v>1</v>
      </c>
      <c r="W932" s="182" t="s">
        <v>185</v>
      </c>
      <c r="X932" s="116" t="n">
        <f aca="false">RANDBETWEEN(80,100)/100</f>
        <v>0.95</v>
      </c>
      <c r="Y932" s="117"/>
      <c r="Z932" s="118"/>
      <c r="AA932" s="119"/>
      <c r="AB932" s="123"/>
      <c r="AC932" s="124"/>
      <c r="AG932" s="186"/>
      <c r="BO932" s="202"/>
      <c r="BT932" s="82" t="s">
        <v>79</v>
      </c>
      <c r="BU932" s="158"/>
      <c r="BV932" s="140" t="n">
        <f aca="false">QUOTIENT(BW932,$BW$5)</f>
        <v>231</v>
      </c>
      <c r="BW932" s="17" t="n">
        <v>924</v>
      </c>
      <c r="BX932" s="141" t="n">
        <f aca="false">DATE(2023,2,(1-QUOTIENT(BW932,$BW$5)))</f>
        <v>44727</v>
      </c>
      <c r="BY932" s="190" t="s">
        <v>80</v>
      </c>
      <c r="BZ932" s="143" t="e">
        <f aca="true">INDIRECT( ADDRESS(CELL("строка",BG932)-BW932+BV932,68)) * CL932</f>
        <v>#VALUE!</v>
      </c>
      <c r="CA932" s="144" t="e">
        <f aca="true">INDIRECT( ADDRESS(CELL("строка",BG932)-BW932+BV932,59)) *CI932</f>
        <v>#VALUE!</v>
      </c>
      <c r="CB932" s="145" t="e">
        <f aca="true">INDIRECT( ADDRESS(CELL("строка",BG932)-BW932+BV932,69)) * CL932</f>
        <v>#VALUE!</v>
      </c>
      <c r="CC932" s="146" t="e">
        <f aca="true">INDIRECT( ADDRESS(CELL("строка",BG932)-BW932+BV932,61)) *CI932</f>
        <v>#VALUE!</v>
      </c>
      <c r="CD932" s="147" t="e">
        <f aca="false">BZ932-CA932</f>
        <v>#VALUE!</v>
      </c>
      <c r="CE932" s="188" t="e">
        <f aca="false">CB932-CC932</f>
        <v>#VALUE!</v>
      </c>
      <c r="CI932" s="22" t="n">
        <f aca="false">$CI$4</f>
        <v>0.2</v>
      </c>
      <c r="CL932" s="23" t="n">
        <f aca="false">CL928</f>
        <v>0.25</v>
      </c>
    </row>
    <row r="933" customFormat="false" ht="13.25" hidden="false" customHeight="true" outlineLevel="0" collapsed="false">
      <c r="A933" s="151" t="s">
        <v>1028</v>
      </c>
      <c r="B933" s="152" t="n">
        <v>16.9</v>
      </c>
      <c r="C933" s="152" t="n">
        <v>758</v>
      </c>
      <c r="D933" s="153" t="n">
        <v>79</v>
      </c>
      <c r="E933" s="154" t="s">
        <v>107</v>
      </c>
      <c r="F933" s="153" t="n">
        <v>7.5</v>
      </c>
      <c r="G933" s="115" t="n">
        <v>0.9</v>
      </c>
      <c r="H933" s="116" t="n">
        <f aca="false">RANDBETWEEN(80,100)/100</f>
        <v>0.99</v>
      </c>
      <c r="I933" s="117"/>
      <c r="J933" s="118"/>
      <c r="K933" s="119"/>
      <c r="L933" s="118"/>
      <c r="M933" s="179"/>
      <c r="Q933" s="151" t="s">
        <v>1028</v>
      </c>
      <c r="R933" s="152" t="n">
        <v>10.9</v>
      </c>
      <c r="S933" s="152" t="n">
        <v>751</v>
      </c>
      <c r="T933" s="153" t="n">
        <v>74</v>
      </c>
      <c r="U933" s="154" t="s">
        <v>91</v>
      </c>
      <c r="V933" s="153" t="n">
        <v>1</v>
      </c>
      <c r="W933" s="115" t="n">
        <v>0</v>
      </c>
      <c r="X933" s="116" t="n">
        <f aca="false">RANDBETWEEN(80,100)/100</f>
        <v>0.94</v>
      </c>
      <c r="Y933" s="117"/>
      <c r="Z933" s="118"/>
      <c r="AA933" s="119"/>
      <c r="AB933" s="123"/>
      <c r="AC933" s="124"/>
      <c r="AG933" s="186"/>
      <c r="BO933" s="202"/>
      <c r="BT933" s="82"/>
      <c r="BU933" s="158"/>
      <c r="BV933" s="140" t="n">
        <f aca="false">QUOTIENT(BW933,$BW$5)</f>
        <v>231</v>
      </c>
      <c r="BW933" s="17" t="n">
        <v>925</v>
      </c>
      <c r="BX933" s="141"/>
      <c r="BY933" s="191" t="s">
        <v>84</v>
      </c>
      <c r="BZ933" s="160" t="e">
        <f aca="true">INDIRECT( ADDRESS(CELL("строка",BG933)-BW933+BV933,68)) * CL933</f>
        <v>#VALUE!</v>
      </c>
      <c r="CA933" s="161" t="e">
        <f aca="true">INDIRECT( ADDRESS(CELL("строка",BG933)-BW933+BV933,59)) *CI933</f>
        <v>#VALUE!</v>
      </c>
      <c r="CB933" s="162" t="e">
        <f aca="true">INDIRECT( ADDRESS(CELL("строка",BG933)-BW933+BV933,69)) * CL933</f>
        <v>#VALUE!</v>
      </c>
      <c r="CC933" s="163" t="e">
        <f aca="true">INDIRECT( ADDRESS(CELL("строка",BG933)-BW933+BV933,61)) *CI933</f>
        <v>#VALUE!</v>
      </c>
      <c r="CD933" s="164" t="e">
        <f aca="false">BZ933-CA933</f>
        <v>#VALUE!</v>
      </c>
      <c r="CE933" s="189" t="e">
        <f aca="false">CB933-CC933</f>
        <v>#VALUE!</v>
      </c>
      <c r="CI933" s="22" t="n">
        <f aca="false">$CI$5</f>
        <v>0.3</v>
      </c>
      <c r="CL933" s="23" t="n">
        <f aca="false">CL929</f>
        <v>0.25</v>
      </c>
    </row>
    <row r="934" customFormat="false" ht="13.25" hidden="false" customHeight="true" outlineLevel="0" collapsed="false">
      <c r="A934" s="151" t="s">
        <v>1029</v>
      </c>
      <c r="B934" s="152" t="n">
        <v>17.6</v>
      </c>
      <c r="C934" s="152" t="n">
        <v>758.7</v>
      </c>
      <c r="D934" s="153" t="n">
        <v>72</v>
      </c>
      <c r="E934" s="154" t="s">
        <v>107</v>
      </c>
      <c r="F934" s="153" t="n">
        <v>10.5</v>
      </c>
      <c r="G934" s="115" t="n">
        <v>0.75</v>
      </c>
      <c r="H934" s="116" t="n">
        <f aca="false">RANDBETWEEN(80,100)/100</f>
        <v>0.93</v>
      </c>
      <c r="I934" s="117" t="n">
        <v>0.474166666666667</v>
      </c>
      <c r="J934" s="118" t="n">
        <v>0.474166666666667</v>
      </c>
      <c r="K934" s="119" t="n">
        <f aca="false">(J934 * 24) * $B$3 * $F$3 * (1 - 0.7*AVERAGE(G934:G941)) * AVERAGE(H934:H941)</f>
        <v>9389.09745</v>
      </c>
      <c r="L934" s="118" t="n">
        <f aca="false">IF(AVERAGE(F934:F941)&gt; $J$3, $B$4*$F$4*AVERAGE(F934:F941)/$B$5*24*AVERAGE(H934:H941), $B$4*$F$4*AVERAGE(F934:F941)/$B$5*24*AVERAGE(H934:H941) * 0.2)</f>
        <v>47454</v>
      </c>
      <c r="M934" s="179" t="n">
        <f aca="false">K934+L934</f>
        <v>56843.09745</v>
      </c>
      <c r="Q934" s="151" t="s">
        <v>1029</v>
      </c>
      <c r="R934" s="152" t="n">
        <v>12.3</v>
      </c>
      <c r="S934" s="152" t="n">
        <v>751.1</v>
      </c>
      <c r="T934" s="153" t="n">
        <v>68</v>
      </c>
      <c r="U934" s="154" t="s">
        <v>78</v>
      </c>
      <c r="V934" s="153" t="n">
        <v>1</v>
      </c>
      <c r="W934" s="182" t="s">
        <v>194</v>
      </c>
      <c r="X934" s="116" t="n">
        <f aca="false">RANDBETWEEN(80,100)/100</f>
        <v>0.94</v>
      </c>
      <c r="Y934" s="117" t="n">
        <v>0.460671296296296</v>
      </c>
      <c r="Z934" s="118" t="n">
        <v>0.460671296296296</v>
      </c>
      <c r="AA934" s="119" t="n">
        <f aca="false">(Z934 * 24) * $B$3 * $F$3 * (1 - 0.7 * AVERAGE(W934:W941)) * AVERAGE(X934:X941)</f>
        <v>5819.38408333333</v>
      </c>
      <c r="AB934" s="123" t="n">
        <f aca="false">IF(AVERAGE(V934:V941)&gt; $J$3, $B$4*$F$4*AVERAGE(V934:V941)/$B$5*24*AVERAGE(X934:X941), $B$4*$F$4*AVERAGE(V934:V941)/$B$5*24*AVERAGE(X934:X941) * 0.2)</f>
        <v>835.2</v>
      </c>
      <c r="AC934" s="124" t="n">
        <f aca="false">AA934+AB934</f>
        <v>6654.58408333333</v>
      </c>
      <c r="AG934" s="186"/>
      <c r="BO934" s="202"/>
      <c r="BT934" s="82"/>
      <c r="BU934" s="158"/>
      <c r="BV934" s="140" t="n">
        <f aca="false">QUOTIENT(BW934,$BW$5)</f>
        <v>231</v>
      </c>
      <c r="BW934" s="17" t="n">
        <v>926</v>
      </c>
      <c r="BX934" s="141"/>
      <c r="BY934" s="191" t="s">
        <v>58</v>
      </c>
      <c r="BZ934" s="160" t="e">
        <f aca="true">INDIRECT( ADDRESS(CELL("строка",BG934)-BW934+BV934,68)) * CL934</f>
        <v>#VALUE!</v>
      </c>
      <c r="CA934" s="161" t="e">
        <f aca="true">INDIRECT( ADDRESS(CELL("строка",BG934)-BW934+BV934,59)) *CI934</f>
        <v>#VALUE!</v>
      </c>
      <c r="CB934" s="162" t="e">
        <f aca="true">INDIRECT( ADDRESS(CELL("строка",BG934)-BW934+BV934,69)) * CL934</f>
        <v>#VALUE!</v>
      </c>
      <c r="CC934" s="163" t="e">
        <f aca="true">INDIRECT( ADDRESS(CELL("строка",BG934)-BW934+BV934,61)) *CI934</f>
        <v>#VALUE!</v>
      </c>
      <c r="CD934" s="164" t="e">
        <f aca="false">BZ934-CA934</f>
        <v>#VALUE!</v>
      </c>
      <c r="CE934" s="189" t="e">
        <f aca="false">CB934-CC934</f>
        <v>#VALUE!</v>
      </c>
      <c r="CI934" s="22" t="n">
        <f aca="false">$CI$6</f>
        <v>0.4</v>
      </c>
      <c r="CL934" s="23" t="n">
        <f aca="false">CL930</f>
        <v>0.25</v>
      </c>
    </row>
    <row r="935" customFormat="false" ht="13.25" hidden="false" customHeight="true" outlineLevel="0" collapsed="false">
      <c r="A935" s="151" t="s">
        <v>1030</v>
      </c>
      <c r="B935" s="152" t="n">
        <v>19</v>
      </c>
      <c r="C935" s="152" t="n">
        <v>758.9</v>
      </c>
      <c r="D935" s="153" t="n">
        <v>64</v>
      </c>
      <c r="E935" s="154" t="s">
        <v>107</v>
      </c>
      <c r="F935" s="153" t="n">
        <v>12</v>
      </c>
      <c r="G935" s="115" t="n">
        <v>0.75</v>
      </c>
      <c r="H935" s="116" t="n">
        <f aca="false">RANDBETWEEN(80,100)/100</f>
        <v>0.92</v>
      </c>
      <c r="I935" s="117"/>
      <c r="J935" s="118"/>
      <c r="K935" s="119"/>
      <c r="L935" s="118"/>
      <c r="M935" s="179"/>
      <c r="Q935" s="151" t="s">
        <v>1030</v>
      </c>
      <c r="R935" s="152" t="n">
        <v>13.1</v>
      </c>
      <c r="S935" s="152" t="n">
        <v>751.8</v>
      </c>
      <c r="T935" s="153" t="n">
        <v>63</v>
      </c>
      <c r="U935" s="154" t="s">
        <v>78</v>
      </c>
      <c r="V935" s="153" t="n">
        <v>1</v>
      </c>
      <c r="W935" s="115" t="n">
        <v>0.9</v>
      </c>
      <c r="X935" s="116" t="n">
        <f aca="false">RANDBETWEEN(80,100)/100</f>
        <v>0.87</v>
      </c>
      <c r="Y935" s="117"/>
      <c r="Z935" s="118"/>
      <c r="AA935" s="119"/>
      <c r="AB935" s="123"/>
      <c r="AC935" s="124"/>
      <c r="AG935" s="186"/>
      <c r="BO935" s="202"/>
      <c r="BT935" s="82" t="e">
        <f aca="false">IF(SUM(CD932:CD935) &gt; 0,0,(SUM(CD932:CD935))/(-$BM$10*1000))</f>
        <v>#VALUE!</v>
      </c>
      <c r="BU935" s="158" t="e">
        <f aca="false">IF(SUM(CE932:CE935) &gt; 0,0,(SUM(CE932:CE935))/(-$BM$10*1000))</f>
        <v>#VALUE!</v>
      </c>
      <c r="BV935" s="140" t="n">
        <f aca="false">QUOTIENT(BW935,$BW$5)</f>
        <v>231</v>
      </c>
      <c r="BW935" s="17" t="n">
        <v>927</v>
      </c>
      <c r="BX935" s="141"/>
      <c r="BY935" s="192" t="s">
        <v>75</v>
      </c>
      <c r="BZ935" s="172" t="e">
        <f aca="true">INDIRECT( ADDRESS(CELL("строка",BG935)-BW935+BV935,68)) * CL935</f>
        <v>#VALUE!</v>
      </c>
      <c r="CA935" s="173" t="e">
        <f aca="true">INDIRECT( ADDRESS(CELL("строка",BG935)-BW935+BV935,59)) * CI935</f>
        <v>#VALUE!</v>
      </c>
      <c r="CB935" s="174" t="e">
        <f aca="true">INDIRECT( ADDRESS(CELL("строка",BG935)-BW935+BV935,69)) * CL935</f>
        <v>#VALUE!</v>
      </c>
      <c r="CC935" s="175" t="e">
        <f aca="true">INDIRECT( ADDRESS(CELL("строка",BG935)-BW935+BV935,61)) *CI935</f>
        <v>#VALUE!</v>
      </c>
      <c r="CD935" s="176" t="e">
        <f aca="false">BZ935-CA935</f>
        <v>#VALUE!</v>
      </c>
      <c r="CE935" s="187" t="e">
        <f aca="false">CB935-CC935</f>
        <v>#VALUE!</v>
      </c>
      <c r="CI935" s="178" t="n">
        <f aca="false">$CI$7</f>
        <v>0.1</v>
      </c>
      <c r="CL935" s="23" t="n">
        <f aca="false">CL931</f>
        <v>0.25</v>
      </c>
    </row>
    <row r="936" customFormat="false" ht="13.25" hidden="false" customHeight="true" outlineLevel="0" collapsed="false">
      <c r="A936" s="151" t="s">
        <v>1031</v>
      </c>
      <c r="B936" s="152" t="n">
        <v>23.1</v>
      </c>
      <c r="C936" s="152" t="n">
        <v>758.9</v>
      </c>
      <c r="D936" s="153" t="n">
        <v>49</v>
      </c>
      <c r="E936" s="154" t="s">
        <v>107</v>
      </c>
      <c r="F936" s="153" t="n">
        <v>10.5</v>
      </c>
      <c r="G936" s="182" t="s">
        <v>110</v>
      </c>
      <c r="H936" s="116" t="n">
        <f aca="false">RANDBETWEEN(80,100)/100</f>
        <v>0.93</v>
      </c>
      <c r="I936" s="117"/>
      <c r="J936" s="118"/>
      <c r="K936" s="119"/>
      <c r="L936" s="118"/>
      <c r="M936" s="179"/>
      <c r="Q936" s="151" t="s">
        <v>1031</v>
      </c>
      <c r="R936" s="152" t="n">
        <v>14.5</v>
      </c>
      <c r="S936" s="152" t="n">
        <v>752.8</v>
      </c>
      <c r="T936" s="153" t="n">
        <v>57</v>
      </c>
      <c r="U936" s="154" t="s">
        <v>91</v>
      </c>
      <c r="V936" s="153" t="n">
        <v>2</v>
      </c>
      <c r="W936" s="115" t="n">
        <v>0.75</v>
      </c>
      <c r="X936" s="116" t="n">
        <f aca="false">RANDBETWEEN(80,100)/100</f>
        <v>0.89</v>
      </c>
      <c r="Y936" s="117"/>
      <c r="Z936" s="118"/>
      <c r="AA936" s="119"/>
      <c r="AB936" s="123"/>
      <c r="AC936" s="124"/>
      <c r="AG936" s="186"/>
      <c r="BO936" s="202"/>
      <c r="BT936" s="82" t="s">
        <v>79</v>
      </c>
      <c r="BU936" s="158"/>
      <c r="BV936" s="140" t="n">
        <f aca="false">QUOTIENT(BW936,$BW$5)</f>
        <v>232</v>
      </c>
      <c r="BW936" s="17" t="n">
        <v>928</v>
      </c>
      <c r="BX936" s="141" t="n">
        <f aca="false">DATE(2023,2,(1-QUOTIENT(BW936,$BW$5)))</f>
        <v>44726</v>
      </c>
      <c r="BY936" s="190" t="s">
        <v>80</v>
      </c>
      <c r="BZ936" s="143" t="e">
        <f aca="true">INDIRECT( ADDRESS(CELL("строка",BG936)-BW936+BV936,68)) * CL936</f>
        <v>#VALUE!</v>
      </c>
      <c r="CA936" s="144" t="e">
        <f aca="true">INDIRECT( ADDRESS(CELL("строка",BG936)-BW936+BV936,59)) *CI936</f>
        <v>#VALUE!</v>
      </c>
      <c r="CB936" s="145" t="e">
        <f aca="true">INDIRECT( ADDRESS(CELL("строка",BG936)-BW936+BV936,69)) * CL936</f>
        <v>#VALUE!</v>
      </c>
      <c r="CC936" s="146" t="e">
        <f aca="true">INDIRECT( ADDRESS(CELL("строка",BG936)-BW936+BV936,61)) *CI936</f>
        <v>#VALUE!</v>
      </c>
      <c r="CD936" s="147" t="e">
        <f aca="false">BZ936-CA936</f>
        <v>#VALUE!</v>
      </c>
      <c r="CE936" s="188" t="e">
        <f aca="false">CB936-CC936</f>
        <v>#VALUE!</v>
      </c>
      <c r="CI936" s="22" t="n">
        <f aca="false">$CI$4</f>
        <v>0.2</v>
      </c>
      <c r="CL936" s="23" t="n">
        <f aca="false">CL932</f>
        <v>0.25</v>
      </c>
    </row>
    <row r="937" customFormat="false" ht="13.25" hidden="false" customHeight="true" outlineLevel="0" collapsed="false">
      <c r="A937" s="151" t="s">
        <v>1032</v>
      </c>
      <c r="B937" s="152" t="n">
        <v>21.1</v>
      </c>
      <c r="C937" s="152" t="n">
        <v>760.6</v>
      </c>
      <c r="D937" s="153" t="n">
        <v>54</v>
      </c>
      <c r="E937" s="154" t="s">
        <v>107</v>
      </c>
      <c r="F937" s="153" t="n">
        <v>10.5</v>
      </c>
      <c r="G937" s="115" t="n">
        <v>0.25</v>
      </c>
      <c r="H937" s="116" t="n">
        <f aca="false">RANDBETWEEN(80,100)/100</f>
        <v>0.85</v>
      </c>
      <c r="I937" s="117"/>
      <c r="J937" s="118"/>
      <c r="K937" s="119"/>
      <c r="L937" s="118"/>
      <c r="M937" s="179"/>
      <c r="Q937" s="151" t="s">
        <v>1032</v>
      </c>
      <c r="R937" s="152" t="n">
        <v>14.1</v>
      </c>
      <c r="S937" s="152" t="n">
        <v>754.3</v>
      </c>
      <c r="T937" s="153" t="n">
        <v>61</v>
      </c>
      <c r="U937" s="154" t="s">
        <v>91</v>
      </c>
      <c r="V937" s="153" t="n">
        <v>1</v>
      </c>
      <c r="W937" s="182" t="s">
        <v>110</v>
      </c>
      <c r="X937" s="116" t="n">
        <f aca="false">RANDBETWEEN(80,100)/100</f>
        <v>0.8</v>
      </c>
      <c r="Y937" s="117"/>
      <c r="Z937" s="118"/>
      <c r="AA937" s="119"/>
      <c r="AB937" s="123"/>
      <c r="AC937" s="124"/>
      <c r="AG937" s="186"/>
      <c r="BO937" s="202"/>
      <c r="BT937" s="82"/>
      <c r="BU937" s="158"/>
      <c r="BV937" s="140" t="n">
        <f aca="false">QUOTIENT(BW937,$BW$5)</f>
        <v>232</v>
      </c>
      <c r="BW937" s="17" t="n">
        <v>929</v>
      </c>
      <c r="BX937" s="141"/>
      <c r="BY937" s="191" t="s">
        <v>84</v>
      </c>
      <c r="BZ937" s="160" t="e">
        <f aca="true">INDIRECT( ADDRESS(CELL("строка",BG937)-BW937+BV937,68)) * CL937</f>
        <v>#VALUE!</v>
      </c>
      <c r="CA937" s="161" t="e">
        <f aca="true">INDIRECT( ADDRESS(CELL("строка",BG937)-BW937+BV937,59)) *CI937</f>
        <v>#VALUE!</v>
      </c>
      <c r="CB937" s="162" t="e">
        <f aca="true">INDIRECT( ADDRESS(CELL("строка",BG937)-BW937+BV937,69)) * CL937</f>
        <v>#VALUE!</v>
      </c>
      <c r="CC937" s="163" t="e">
        <f aca="true">INDIRECT( ADDRESS(CELL("строка",BG937)-BW937+BV937,61)) *CI937</f>
        <v>#VALUE!</v>
      </c>
      <c r="CD937" s="164" t="e">
        <f aca="false">BZ937-CA937</f>
        <v>#VALUE!</v>
      </c>
      <c r="CE937" s="189" t="e">
        <f aca="false">CB937-CC937</f>
        <v>#VALUE!</v>
      </c>
      <c r="CI937" s="22" t="n">
        <f aca="false">$CI$5</f>
        <v>0.3</v>
      </c>
      <c r="CL937" s="23" t="n">
        <f aca="false">CL933</f>
        <v>0.25</v>
      </c>
    </row>
    <row r="938" customFormat="false" ht="13.25" hidden="false" customHeight="true" outlineLevel="0" collapsed="false">
      <c r="A938" s="151" t="s">
        <v>1033</v>
      </c>
      <c r="B938" s="152" t="n">
        <v>16.2</v>
      </c>
      <c r="C938" s="152" t="n">
        <v>761.4</v>
      </c>
      <c r="D938" s="153" t="n">
        <v>71</v>
      </c>
      <c r="E938" s="154" t="s">
        <v>83</v>
      </c>
      <c r="F938" s="153" t="n">
        <v>10.5</v>
      </c>
      <c r="G938" s="115" t="n">
        <v>0.15</v>
      </c>
      <c r="H938" s="116" t="n">
        <f aca="false">RANDBETWEEN(80,100)/100</f>
        <v>0.85</v>
      </c>
      <c r="I938" s="117"/>
      <c r="J938" s="118"/>
      <c r="K938" s="119"/>
      <c r="L938" s="118"/>
      <c r="M938" s="179"/>
      <c r="Q938" s="151" t="s">
        <v>1033</v>
      </c>
      <c r="R938" s="152" t="n">
        <v>10.3</v>
      </c>
      <c r="S938" s="152" t="n">
        <v>754.8</v>
      </c>
      <c r="T938" s="153" t="n">
        <v>82</v>
      </c>
      <c r="U938" s="154" t="s">
        <v>101</v>
      </c>
      <c r="V938" s="153" t="n">
        <v>1</v>
      </c>
      <c r="W938" s="115" t="n">
        <v>0.9</v>
      </c>
      <c r="X938" s="116" t="n">
        <f aca="false">RANDBETWEEN(80,100)/100</f>
        <v>0.87</v>
      </c>
      <c r="Y938" s="117"/>
      <c r="Z938" s="118"/>
      <c r="AA938" s="119"/>
      <c r="AB938" s="123"/>
      <c r="AC938" s="124"/>
      <c r="AG938" s="186"/>
      <c r="BO938" s="202"/>
      <c r="BT938" s="82"/>
      <c r="BU938" s="158"/>
      <c r="BV938" s="140" t="n">
        <f aca="false">QUOTIENT(BW938,$BW$5)</f>
        <v>232</v>
      </c>
      <c r="BW938" s="17" t="n">
        <v>930</v>
      </c>
      <c r="BX938" s="141"/>
      <c r="BY938" s="191" t="s">
        <v>58</v>
      </c>
      <c r="BZ938" s="160" t="e">
        <f aca="true">INDIRECT( ADDRESS(CELL("строка",BG938)-BW938+BV938,68)) * CL938</f>
        <v>#VALUE!</v>
      </c>
      <c r="CA938" s="161" t="e">
        <f aca="true">INDIRECT( ADDRESS(CELL("строка",BG938)-BW938+BV938,59)) *CI938</f>
        <v>#VALUE!</v>
      </c>
      <c r="CB938" s="162" t="e">
        <f aca="true">INDIRECT( ADDRESS(CELL("строка",BG938)-BW938+BV938,69)) * CL938</f>
        <v>#VALUE!</v>
      </c>
      <c r="CC938" s="163" t="e">
        <f aca="true">INDIRECT( ADDRESS(CELL("строка",BG938)-BW938+BV938,61)) *CI938</f>
        <v>#VALUE!</v>
      </c>
      <c r="CD938" s="164" t="e">
        <f aca="false">BZ938-CA938</f>
        <v>#VALUE!</v>
      </c>
      <c r="CE938" s="189" t="e">
        <f aca="false">CB938-CC938</f>
        <v>#VALUE!</v>
      </c>
      <c r="CI938" s="22" t="n">
        <f aca="false">$CI$6</f>
        <v>0.4</v>
      </c>
      <c r="CL938" s="23" t="n">
        <f aca="false">CL934</f>
        <v>0.25</v>
      </c>
    </row>
    <row r="939" customFormat="false" ht="13.25" hidden="false" customHeight="true" outlineLevel="0" collapsed="false">
      <c r="A939" s="151" t="s">
        <v>1034</v>
      </c>
      <c r="B939" s="152" t="n">
        <v>11</v>
      </c>
      <c r="C939" s="152" t="n">
        <v>761.8</v>
      </c>
      <c r="D939" s="153" t="n">
        <v>100</v>
      </c>
      <c r="E939" s="154" t="s">
        <v>83</v>
      </c>
      <c r="F939" s="153" t="n">
        <v>3</v>
      </c>
      <c r="G939" s="115" t="n">
        <v>0.15</v>
      </c>
      <c r="H939" s="116" t="n">
        <f aca="false">RANDBETWEEN(80,100)/100</f>
        <v>0.83</v>
      </c>
      <c r="I939" s="117"/>
      <c r="J939" s="118"/>
      <c r="K939" s="119"/>
      <c r="L939" s="118"/>
      <c r="M939" s="179"/>
      <c r="Q939" s="151" t="s">
        <v>1034</v>
      </c>
      <c r="R939" s="152" t="n">
        <v>8.9</v>
      </c>
      <c r="S939" s="152" t="n">
        <v>754.5</v>
      </c>
      <c r="T939" s="153" t="n">
        <v>89</v>
      </c>
      <c r="U939" s="154" t="n">
        <v>0</v>
      </c>
      <c r="V939" s="153" t="n">
        <v>0</v>
      </c>
      <c r="W939" s="115" t="n">
        <v>0.95</v>
      </c>
      <c r="X939" s="116" t="n">
        <f aca="false">RANDBETWEEN(80,100)/100</f>
        <v>0.92</v>
      </c>
      <c r="Y939" s="117"/>
      <c r="Z939" s="118"/>
      <c r="AA939" s="119"/>
      <c r="AB939" s="123"/>
      <c r="AC939" s="124"/>
      <c r="AG939" s="186"/>
      <c r="BO939" s="202"/>
      <c r="BT939" s="82" t="e">
        <f aca="false">IF(SUM(CD936:CD939) &gt; 0,0,(SUM(CD936:CD939))/(-$BM$10*1000))</f>
        <v>#VALUE!</v>
      </c>
      <c r="BU939" s="158" t="e">
        <f aca="false">IF(SUM(CE936:CE939) &gt; 0,0,(SUM(CE936:CE939))/(-$BM$10*1000))</f>
        <v>#VALUE!</v>
      </c>
      <c r="BV939" s="140" t="n">
        <f aca="false">QUOTIENT(BW939,$BW$5)</f>
        <v>232</v>
      </c>
      <c r="BW939" s="17" t="n">
        <v>931</v>
      </c>
      <c r="BX939" s="141"/>
      <c r="BY939" s="192" t="s">
        <v>75</v>
      </c>
      <c r="BZ939" s="172" t="e">
        <f aca="true">INDIRECT( ADDRESS(CELL("строка",BG939)-BW939+BV939,68)) * CL939</f>
        <v>#VALUE!</v>
      </c>
      <c r="CA939" s="173" t="e">
        <f aca="true">INDIRECT( ADDRESS(CELL("строка",BG939)-BW939+BV939,59)) * CI939</f>
        <v>#VALUE!</v>
      </c>
      <c r="CB939" s="174" t="e">
        <f aca="true">INDIRECT( ADDRESS(CELL("строка",BG939)-BW939+BV939,69)) * CL939</f>
        <v>#VALUE!</v>
      </c>
      <c r="CC939" s="175" t="e">
        <f aca="true">INDIRECT( ADDRESS(CELL("строка",BG939)-BW939+BV939,61)) *CI939</f>
        <v>#VALUE!</v>
      </c>
      <c r="CD939" s="176" t="e">
        <f aca="false">BZ939-CA939</f>
        <v>#VALUE!</v>
      </c>
      <c r="CE939" s="187" t="e">
        <f aca="false">CB939-CC939</f>
        <v>#VALUE!</v>
      </c>
      <c r="CI939" s="178" t="n">
        <f aca="false">$CI$7</f>
        <v>0.1</v>
      </c>
      <c r="CL939" s="23" t="n">
        <f aca="false">CL935</f>
        <v>0.25</v>
      </c>
    </row>
    <row r="940" customFormat="false" ht="13.25" hidden="false" customHeight="true" outlineLevel="0" collapsed="false">
      <c r="A940" s="151" t="s">
        <v>1035</v>
      </c>
      <c r="B940" s="152" t="n">
        <v>10.8</v>
      </c>
      <c r="C940" s="152" t="n">
        <v>762.5</v>
      </c>
      <c r="D940" s="153" t="n">
        <v>86</v>
      </c>
      <c r="E940" s="154" t="s">
        <v>77</v>
      </c>
      <c r="F940" s="153" t="n">
        <v>4.5</v>
      </c>
      <c r="G940" s="115" t="n">
        <v>0.15</v>
      </c>
      <c r="H940" s="116" t="n">
        <f aca="false">RANDBETWEEN(80,100)/100</f>
        <v>0.97</v>
      </c>
      <c r="I940" s="117"/>
      <c r="J940" s="118"/>
      <c r="K940" s="119"/>
      <c r="L940" s="118"/>
      <c r="M940" s="179"/>
      <c r="Q940" s="151" t="s">
        <v>1035</v>
      </c>
      <c r="R940" s="152" t="n">
        <v>7.8</v>
      </c>
      <c r="S940" s="152" t="n">
        <v>754.4</v>
      </c>
      <c r="T940" s="153" t="n">
        <v>94</v>
      </c>
      <c r="U940" s="154" t="n">
        <v>0</v>
      </c>
      <c r="V940" s="153" t="n">
        <v>0</v>
      </c>
      <c r="W940" s="115" t="n">
        <v>0.75</v>
      </c>
      <c r="X940" s="116" t="n">
        <f aca="false">RANDBETWEEN(80,100)/100</f>
        <v>0.86</v>
      </c>
      <c r="Y940" s="117"/>
      <c r="Z940" s="118"/>
      <c r="AA940" s="119"/>
      <c r="AB940" s="123"/>
      <c r="AC940" s="124"/>
      <c r="AG940" s="186"/>
      <c r="BO940" s="202"/>
      <c r="BT940" s="82" t="s">
        <v>79</v>
      </c>
      <c r="BU940" s="158"/>
      <c r="BV940" s="140" t="n">
        <f aca="false">QUOTIENT(BW940,$BW$5)</f>
        <v>233</v>
      </c>
      <c r="BW940" s="17" t="n">
        <v>932</v>
      </c>
      <c r="BX940" s="141" t="n">
        <f aca="false">DATE(2023,2,(1-QUOTIENT(BW940,$BW$5)))</f>
        <v>44725</v>
      </c>
      <c r="BY940" s="190" t="s">
        <v>80</v>
      </c>
      <c r="BZ940" s="143" t="e">
        <f aca="true">INDIRECT( ADDRESS(CELL("строка",BG940)-BW940+BV940,68)) * CL940</f>
        <v>#VALUE!</v>
      </c>
      <c r="CA940" s="144" t="e">
        <f aca="true">INDIRECT( ADDRESS(CELL("строка",BG940)-BW940+BV940,59)) *CI940</f>
        <v>#VALUE!</v>
      </c>
      <c r="CB940" s="145" t="e">
        <f aca="true">INDIRECT( ADDRESS(CELL("строка",BG940)-BW940+BV940,69)) * CL940</f>
        <v>#VALUE!</v>
      </c>
      <c r="CC940" s="146" t="e">
        <f aca="true">INDIRECT( ADDRESS(CELL("строка",BG940)-BW940+BV940,61)) *CI940</f>
        <v>#VALUE!</v>
      </c>
      <c r="CD940" s="147" t="e">
        <f aca="false">BZ940-CA940</f>
        <v>#VALUE!</v>
      </c>
      <c r="CE940" s="188" t="e">
        <f aca="false">CB940-CC940</f>
        <v>#VALUE!</v>
      </c>
      <c r="CI940" s="22" t="n">
        <f aca="false">$CI$4</f>
        <v>0.2</v>
      </c>
      <c r="CL940" s="23" t="n">
        <f aca="false">CL936</f>
        <v>0.25</v>
      </c>
    </row>
    <row r="941" customFormat="false" ht="13.25" hidden="false" customHeight="true" outlineLevel="0" collapsed="false">
      <c r="A941" s="151" t="s">
        <v>1036</v>
      </c>
      <c r="B941" s="152" t="n">
        <v>13.9</v>
      </c>
      <c r="C941" s="152" t="n">
        <v>762.9</v>
      </c>
      <c r="D941" s="153" t="n">
        <v>70</v>
      </c>
      <c r="E941" s="154" t="s">
        <v>83</v>
      </c>
      <c r="F941" s="153" t="n">
        <v>4.5</v>
      </c>
      <c r="G941" s="115" t="n">
        <v>0.15</v>
      </c>
      <c r="H941" s="116" t="n">
        <f aca="false">RANDBETWEEN(80,100)/100</f>
        <v>0.91</v>
      </c>
      <c r="I941" s="117"/>
      <c r="J941" s="118"/>
      <c r="K941" s="119"/>
      <c r="L941" s="118"/>
      <c r="M941" s="179"/>
      <c r="Q941" s="151" t="s">
        <v>1036</v>
      </c>
      <c r="R941" s="152" t="n">
        <v>8.7</v>
      </c>
      <c r="S941" s="152" t="n">
        <v>754.3</v>
      </c>
      <c r="T941" s="153" t="n">
        <v>88</v>
      </c>
      <c r="U941" s="154" t="n">
        <v>0</v>
      </c>
      <c r="V941" s="153" t="n">
        <v>0</v>
      </c>
      <c r="W941" s="115" t="n">
        <v>0</v>
      </c>
      <c r="X941" s="116" t="n">
        <f aca="false">RANDBETWEEN(80,100)/100</f>
        <v>0.81</v>
      </c>
      <c r="Y941" s="117"/>
      <c r="Z941" s="118"/>
      <c r="AA941" s="119"/>
      <c r="AB941" s="123"/>
      <c r="AC941" s="124"/>
      <c r="AG941" s="186"/>
      <c r="BO941" s="202"/>
      <c r="BT941" s="82"/>
      <c r="BU941" s="158"/>
      <c r="BV941" s="140" t="n">
        <f aca="false">QUOTIENT(BW941,$BW$5)</f>
        <v>233</v>
      </c>
      <c r="BW941" s="17" t="n">
        <v>933</v>
      </c>
      <c r="BX941" s="141"/>
      <c r="BY941" s="191" t="s">
        <v>84</v>
      </c>
      <c r="BZ941" s="160" t="e">
        <f aca="true">INDIRECT( ADDRESS(CELL("строка",BG941)-BW941+BV941,68)) * CL941</f>
        <v>#VALUE!</v>
      </c>
      <c r="CA941" s="161" t="e">
        <f aca="true">INDIRECT( ADDRESS(CELL("строка",BG941)-BW941+BV941,59)) *CI941</f>
        <v>#VALUE!</v>
      </c>
      <c r="CB941" s="162" t="e">
        <f aca="true">INDIRECT( ADDRESS(CELL("строка",BG941)-BW941+BV941,69)) * CL941</f>
        <v>#VALUE!</v>
      </c>
      <c r="CC941" s="163" t="e">
        <f aca="true">INDIRECT( ADDRESS(CELL("строка",BG941)-BW941+BV941,61)) *CI941</f>
        <v>#VALUE!</v>
      </c>
      <c r="CD941" s="164" t="e">
        <f aca="false">BZ941-CA941</f>
        <v>#VALUE!</v>
      </c>
      <c r="CE941" s="189" t="e">
        <f aca="false">CB941-CC941</f>
        <v>#VALUE!</v>
      </c>
      <c r="CI941" s="22" t="n">
        <f aca="false">$CI$5</f>
        <v>0.3</v>
      </c>
      <c r="CL941" s="23" t="n">
        <f aca="false">CL937</f>
        <v>0.25</v>
      </c>
    </row>
    <row r="942" customFormat="false" ht="13.25" hidden="false" customHeight="true" outlineLevel="0" collapsed="false">
      <c r="A942" s="151" t="s">
        <v>1037</v>
      </c>
      <c r="B942" s="152" t="n">
        <v>16.4</v>
      </c>
      <c r="C942" s="152" t="n">
        <v>763.1</v>
      </c>
      <c r="D942" s="153" t="n">
        <v>50</v>
      </c>
      <c r="E942" s="154" t="s">
        <v>83</v>
      </c>
      <c r="F942" s="153" t="n">
        <v>6</v>
      </c>
      <c r="G942" s="115" t="n">
        <v>0.15</v>
      </c>
      <c r="H942" s="116" t="n">
        <f aca="false">RANDBETWEEN(80,100)/100</f>
        <v>0.82</v>
      </c>
      <c r="I942" s="117" t="n">
        <v>0.476331018518519</v>
      </c>
      <c r="J942" s="118" t="n">
        <v>0.476331018518519</v>
      </c>
      <c r="K942" s="119" t="n">
        <f aca="false">(J942 * 24) * $B$3 * $F$3 * (1 - 0.7*AVERAGE(G942:G949)) * AVERAGE(H942:H949)</f>
        <v>10926.8882838542</v>
      </c>
      <c r="L942" s="118" t="n">
        <f aca="false">IF(AVERAGE(F942:F949)&gt; $J$3, $B$4*$F$4*AVERAGE(F942:F949)/$B$5*24*AVERAGE(H942:H949), $B$4*$F$4*AVERAGE(F942:F949)/$B$5*24*AVERAGE(H942:H949) * 0.2)</f>
        <v>4529.7</v>
      </c>
      <c r="M942" s="179" t="n">
        <f aca="false">K942+L942</f>
        <v>15456.5882838542</v>
      </c>
      <c r="Q942" s="151" t="s">
        <v>1037</v>
      </c>
      <c r="R942" s="152" t="n">
        <v>10.2</v>
      </c>
      <c r="S942" s="152" t="n">
        <v>754</v>
      </c>
      <c r="T942" s="153" t="n">
        <v>81</v>
      </c>
      <c r="U942" s="154" t="s">
        <v>129</v>
      </c>
      <c r="V942" s="153" t="n">
        <v>1</v>
      </c>
      <c r="W942" s="115" t="n">
        <v>0</v>
      </c>
      <c r="X942" s="116" t="n">
        <f aca="false">RANDBETWEEN(80,100)/100</f>
        <v>0.91</v>
      </c>
      <c r="Y942" s="117" t="n">
        <v>0.463842592592593</v>
      </c>
      <c r="Z942" s="118" t="n">
        <v>0.463842592592593</v>
      </c>
      <c r="AA942" s="119" t="n">
        <f aca="false">(Z942 * 24) * $B$3 * $F$3 * (1 - 0.7 * AVERAGE(W942:W949)) * AVERAGE(X942:X949)</f>
        <v>5935.75655</v>
      </c>
      <c r="AB942" s="123" t="n">
        <f aca="false">IF(AVERAGE(V942:V949)&gt; $J$3, $B$4*$F$4*AVERAGE(V942:V949)/$B$5*24*AVERAGE(X942:X949), $B$4*$F$4*AVERAGE(V942:V949)/$B$5*24*AVERAGE(X942:X949) * 0.2)</f>
        <v>1533.4</v>
      </c>
      <c r="AC942" s="124" t="n">
        <f aca="false">AA942+AB942</f>
        <v>7469.15655</v>
      </c>
      <c r="AG942" s="186"/>
      <c r="BO942" s="202"/>
      <c r="BT942" s="82"/>
      <c r="BU942" s="158"/>
      <c r="BV942" s="140" t="n">
        <f aca="false">QUOTIENT(BW942,$BW$5)</f>
        <v>233</v>
      </c>
      <c r="BW942" s="17" t="n">
        <v>934</v>
      </c>
      <c r="BX942" s="141"/>
      <c r="BY942" s="191" t="s">
        <v>58</v>
      </c>
      <c r="BZ942" s="160" t="e">
        <f aca="true">INDIRECT( ADDRESS(CELL("строка",BG942)-BW942+BV942,68)) * CL942</f>
        <v>#VALUE!</v>
      </c>
      <c r="CA942" s="161" t="e">
        <f aca="true">INDIRECT( ADDRESS(CELL("строка",BG942)-BW942+BV942,59)) *CI942</f>
        <v>#VALUE!</v>
      </c>
      <c r="CB942" s="162" t="e">
        <f aca="true">INDIRECT( ADDRESS(CELL("строка",BG942)-BW942+BV942,69)) * CL942</f>
        <v>#VALUE!</v>
      </c>
      <c r="CC942" s="163" t="e">
        <f aca="true">INDIRECT( ADDRESS(CELL("строка",BG942)-BW942+BV942,61)) *CI942</f>
        <v>#VALUE!</v>
      </c>
      <c r="CD942" s="164" t="e">
        <f aca="false">BZ942-CA942</f>
        <v>#VALUE!</v>
      </c>
      <c r="CE942" s="189" t="e">
        <f aca="false">CB942-CC942</f>
        <v>#VALUE!</v>
      </c>
      <c r="CI942" s="22" t="n">
        <f aca="false">$CI$6</f>
        <v>0.4</v>
      </c>
      <c r="CL942" s="23" t="n">
        <f aca="false">CL938</f>
        <v>0.25</v>
      </c>
    </row>
    <row r="943" customFormat="false" ht="13.25" hidden="false" customHeight="true" outlineLevel="0" collapsed="false">
      <c r="A943" s="151" t="s">
        <v>1038</v>
      </c>
      <c r="B943" s="152" t="n">
        <v>18.1</v>
      </c>
      <c r="C943" s="152" t="n">
        <v>763.4</v>
      </c>
      <c r="D943" s="153" t="n">
        <v>51</v>
      </c>
      <c r="E943" s="154" t="s">
        <v>83</v>
      </c>
      <c r="F943" s="153" t="n">
        <v>4.5</v>
      </c>
      <c r="G943" s="115" t="n">
        <v>0.05</v>
      </c>
      <c r="H943" s="116" t="n">
        <f aca="false">RANDBETWEEN(80,100)/100</f>
        <v>0.93</v>
      </c>
      <c r="I943" s="117"/>
      <c r="J943" s="118"/>
      <c r="K943" s="119"/>
      <c r="L943" s="118"/>
      <c r="M943" s="179"/>
      <c r="Q943" s="151" t="s">
        <v>1038</v>
      </c>
      <c r="R943" s="152" t="n">
        <v>11.9</v>
      </c>
      <c r="S943" s="152" t="n">
        <v>753.2</v>
      </c>
      <c r="T943" s="153" t="n">
        <v>69</v>
      </c>
      <c r="U943" s="154" t="s">
        <v>101</v>
      </c>
      <c r="V943" s="153" t="n">
        <v>2</v>
      </c>
      <c r="W943" s="115" t="n">
        <v>0.75</v>
      </c>
      <c r="X943" s="116" t="n">
        <f aca="false">RANDBETWEEN(80,100)/100</f>
        <v>0.94</v>
      </c>
      <c r="Y943" s="117"/>
      <c r="Z943" s="118"/>
      <c r="AA943" s="119"/>
      <c r="AB943" s="123"/>
      <c r="AC943" s="124"/>
      <c r="AG943" s="186"/>
      <c r="BO943" s="202"/>
      <c r="BT943" s="82" t="e">
        <f aca="false">IF(SUM(CD940:CD943) &gt; 0,0,(SUM(CD940:CD943))/(-$BM$10*1000))</f>
        <v>#VALUE!</v>
      </c>
      <c r="BU943" s="158" t="e">
        <f aca="false">IF(SUM(CE940:CE943) &gt; 0,0,(SUM(CE940:CE943))/(-$BM$10*1000))</f>
        <v>#VALUE!</v>
      </c>
      <c r="BV943" s="140" t="n">
        <f aca="false">QUOTIENT(BW943,$BW$5)</f>
        <v>233</v>
      </c>
      <c r="BW943" s="17" t="n">
        <v>935</v>
      </c>
      <c r="BX943" s="141"/>
      <c r="BY943" s="192" t="s">
        <v>75</v>
      </c>
      <c r="BZ943" s="172" t="e">
        <f aca="true">INDIRECT( ADDRESS(CELL("строка",BG943)-BW943+BV943,68)) * CL943</f>
        <v>#VALUE!</v>
      </c>
      <c r="CA943" s="173" t="e">
        <f aca="true">INDIRECT( ADDRESS(CELL("строка",BG943)-BW943+BV943,59)) * CI943</f>
        <v>#VALUE!</v>
      </c>
      <c r="CB943" s="174" t="e">
        <f aca="true">INDIRECT( ADDRESS(CELL("строка",BG943)-BW943+BV943,69)) * CL943</f>
        <v>#VALUE!</v>
      </c>
      <c r="CC943" s="175" t="e">
        <f aca="true">INDIRECT( ADDRESS(CELL("строка",BG943)-BW943+BV943,61)) *CI943</f>
        <v>#VALUE!</v>
      </c>
      <c r="CD943" s="176" t="e">
        <f aca="false">BZ943-CA943</f>
        <v>#VALUE!</v>
      </c>
      <c r="CE943" s="187" t="e">
        <f aca="false">CB943-CC943</f>
        <v>#VALUE!</v>
      </c>
      <c r="CI943" s="178" t="n">
        <f aca="false">$CI$7</f>
        <v>0.1</v>
      </c>
      <c r="CL943" s="23" t="n">
        <f aca="false">CL939</f>
        <v>0.25</v>
      </c>
    </row>
    <row r="944" customFormat="false" ht="13.25" hidden="false" customHeight="true" outlineLevel="0" collapsed="false">
      <c r="A944" s="151" t="s">
        <v>1039</v>
      </c>
      <c r="B944" s="152" t="n">
        <v>22.4</v>
      </c>
      <c r="C944" s="152" t="n">
        <v>763.9</v>
      </c>
      <c r="D944" s="153" t="n">
        <v>42</v>
      </c>
      <c r="E944" s="154" t="s">
        <v>83</v>
      </c>
      <c r="F944" s="153" t="n">
        <v>6</v>
      </c>
      <c r="G944" s="115" t="n">
        <v>0.15</v>
      </c>
      <c r="H944" s="116" t="n">
        <f aca="false">RANDBETWEEN(80,100)/100</f>
        <v>1</v>
      </c>
      <c r="I944" s="117"/>
      <c r="J944" s="118"/>
      <c r="K944" s="119"/>
      <c r="L944" s="118"/>
      <c r="M944" s="179"/>
      <c r="Q944" s="151" t="s">
        <v>1039</v>
      </c>
      <c r="R944" s="152" t="n">
        <v>13.1</v>
      </c>
      <c r="S944" s="152" t="n">
        <v>752.7</v>
      </c>
      <c r="T944" s="153" t="n">
        <v>65</v>
      </c>
      <c r="U944" s="154" t="s">
        <v>129</v>
      </c>
      <c r="V944" s="153" t="n">
        <v>2</v>
      </c>
      <c r="W944" s="115" t="n">
        <v>0.9</v>
      </c>
      <c r="X944" s="116" t="n">
        <f aca="false">RANDBETWEEN(80,100)/100</f>
        <v>0.81</v>
      </c>
      <c r="Y944" s="117"/>
      <c r="Z944" s="118"/>
      <c r="AA944" s="119"/>
      <c r="AB944" s="123"/>
      <c r="AC944" s="124"/>
      <c r="AG944" s="186"/>
      <c r="BO944" s="202"/>
      <c r="BT944" s="82" t="s">
        <v>79</v>
      </c>
      <c r="BU944" s="158"/>
      <c r="BV944" s="140" t="n">
        <f aca="false">QUOTIENT(BW944,$BW$5)</f>
        <v>234</v>
      </c>
      <c r="BW944" s="17" t="n">
        <v>936</v>
      </c>
      <c r="BX944" s="141" t="n">
        <f aca="false">DATE(2023,2,(1-QUOTIENT(BW944,$BW$5)))</f>
        <v>44724</v>
      </c>
      <c r="BY944" s="190" t="s">
        <v>80</v>
      </c>
      <c r="BZ944" s="143" t="e">
        <f aca="true">INDIRECT( ADDRESS(CELL("строка",BG944)-BW944+BV944,68)) * CL944</f>
        <v>#VALUE!</v>
      </c>
      <c r="CA944" s="144" t="e">
        <f aca="true">INDIRECT( ADDRESS(CELL("строка",BG944)-BW944+BV944,59)) *CI944</f>
        <v>#VALUE!</v>
      </c>
      <c r="CB944" s="145" t="e">
        <f aca="true">INDIRECT( ADDRESS(CELL("строка",BG944)-BW944+BV944,69)) * CL944</f>
        <v>#VALUE!</v>
      </c>
      <c r="CC944" s="146" t="e">
        <f aca="true">INDIRECT( ADDRESS(CELL("строка",BG944)-BW944+BV944,61)) *CI944</f>
        <v>#VALUE!</v>
      </c>
      <c r="CD944" s="147" t="e">
        <f aca="false">BZ944-CA944</f>
        <v>#VALUE!</v>
      </c>
      <c r="CE944" s="188" t="e">
        <f aca="false">CB944-CC944</f>
        <v>#VALUE!</v>
      </c>
      <c r="CI944" s="22" t="n">
        <f aca="false">$CI$4</f>
        <v>0.2</v>
      </c>
      <c r="CL944" s="23" t="n">
        <f aca="false">CL940</f>
        <v>0.25</v>
      </c>
    </row>
    <row r="945" customFormat="false" ht="13.25" hidden="false" customHeight="true" outlineLevel="0" collapsed="false">
      <c r="A945" s="151" t="s">
        <v>1040</v>
      </c>
      <c r="B945" s="152" t="n">
        <v>20.5</v>
      </c>
      <c r="C945" s="152" t="n">
        <v>765.2</v>
      </c>
      <c r="D945" s="153" t="n">
        <v>54</v>
      </c>
      <c r="E945" s="154" t="s">
        <v>83</v>
      </c>
      <c r="F945" s="153" t="n">
        <v>6</v>
      </c>
      <c r="G945" s="115" t="n">
        <v>0.25</v>
      </c>
      <c r="H945" s="116" t="n">
        <f aca="false">RANDBETWEEN(80,100)/100</f>
        <v>0.96</v>
      </c>
      <c r="I945" s="117"/>
      <c r="J945" s="118"/>
      <c r="K945" s="119"/>
      <c r="L945" s="118"/>
      <c r="M945" s="179"/>
      <c r="Q945" s="151" t="s">
        <v>1040</v>
      </c>
      <c r="R945" s="152" t="n">
        <v>12.6</v>
      </c>
      <c r="S945" s="152" t="n">
        <v>752.2</v>
      </c>
      <c r="T945" s="153" t="n">
        <v>70</v>
      </c>
      <c r="U945" s="154" t="s">
        <v>129</v>
      </c>
      <c r="V945" s="153" t="n">
        <v>2</v>
      </c>
      <c r="W945" s="115" t="n">
        <v>0.9</v>
      </c>
      <c r="X945" s="116" t="n">
        <f aca="false">RANDBETWEEN(80,100)/100</f>
        <v>0.98</v>
      </c>
      <c r="Y945" s="117"/>
      <c r="Z945" s="118"/>
      <c r="AA945" s="119"/>
      <c r="AB945" s="123"/>
      <c r="AC945" s="124"/>
      <c r="AG945" s="186"/>
      <c r="BO945" s="202"/>
      <c r="BT945" s="82"/>
      <c r="BU945" s="158"/>
      <c r="BV945" s="140" t="n">
        <f aca="false">QUOTIENT(BW945,$BW$5)</f>
        <v>234</v>
      </c>
      <c r="BW945" s="17" t="n">
        <v>937</v>
      </c>
      <c r="BX945" s="141"/>
      <c r="BY945" s="191" t="s">
        <v>84</v>
      </c>
      <c r="BZ945" s="160" t="e">
        <f aca="true">INDIRECT( ADDRESS(CELL("строка",BG945)-BW945+BV945,68)) * CL945</f>
        <v>#VALUE!</v>
      </c>
      <c r="CA945" s="161" t="e">
        <f aca="true">INDIRECT( ADDRESS(CELL("строка",BG945)-BW945+BV945,59)) *CI945</f>
        <v>#VALUE!</v>
      </c>
      <c r="CB945" s="162" t="e">
        <f aca="true">INDIRECT( ADDRESS(CELL("строка",BG945)-BW945+BV945,69)) * CL945</f>
        <v>#VALUE!</v>
      </c>
      <c r="CC945" s="163" t="e">
        <f aca="true">INDIRECT( ADDRESS(CELL("строка",BG945)-BW945+BV945,61)) *CI945</f>
        <v>#VALUE!</v>
      </c>
      <c r="CD945" s="164" t="e">
        <f aca="false">BZ945-CA945</f>
        <v>#VALUE!</v>
      </c>
      <c r="CE945" s="189" t="e">
        <f aca="false">CB945-CC945</f>
        <v>#VALUE!</v>
      </c>
      <c r="CI945" s="22" t="n">
        <f aca="false">$CI$5</f>
        <v>0.3</v>
      </c>
      <c r="CL945" s="23" t="n">
        <f aca="false">CL941</f>
        <v>0.25</v>
      </c>
    </row>
    <row r="946" customFormat="false" ht="13.25" hidden="false" customHeight="true" outlineLevel="0" collapsed="false">
      <c r="A946" s="151" t="s">
        <v>1041</v>
      </c>
      <c r="B946" s="152" t="n">
        <v>13.9</v>
      </c>
      <c r="C946" s="152" t="n">
        <v>766.3</v>
      </c>
      <c r="D946" s="153" t="n">
        <v>75</v>
      </c>
      <c r="E946" s="154" t="s">
        <v>83</v>
      </c>
      <c r="F946" s="153" t="n">
        <v>3</v>
      </c>
      <c r="G946" s="115" t="n">
        <v>0.15</v>
      </c>
      <c r="H946" s="116" t="n">
        <f aca="false">RANDBETWEEN(80,100)/100</f>
        <v>0.87</v>
      </c>
      <c r="I946" s="117"/>
      <c r="J946" s="118"/>
      <c r="K946" s="119"/>
      <c r="L946" s="118"/>
      <c r="M946" s="179"/>
      <c r="Q946" s="151" t="s">
        <v>1041</v>
      </c>
      <c r="R946" s="152" t="n">
        <v>11.2</v>
      </c>
      <c r="S946" s="152" t="n">
        <v>751</v>
      </c>
      <c r="T946" s="153" t="n">
        <v>82</v>
      </c>
      <c r="U946" s="154" t="s">
        <v>93</v>
      </c>
      <c r="V946" s="153" t="n">
        <v>1</v>
      </c>
      <c r="W946" s="182" t="s">
        <v>110</v>
      </c>
      <c r="X946" s="116" t="n">
        <f aca="false">RANDBETWEEN(80,100)/100</f>
        <v>0.81</v>
      </c>
      <c r="Y946" s="117"/>
      <c r="Z946" s="118"/>
      <c r="AA946" s="119"/>
      <c r="AB946" s="123"/>
      <c r="AC946" s="124"/>
      <c r="AG946" s="186"/>
      <c r="BO946" s="202"/>
      <c r="BT946" s="82"/>
      <c r="BU946" s="158"/>
      <c r="BV946" s="140" t="n">
        <f aca="false">QUOTIENT(BW946,$BW$5)</f>
        <v>234</v>
      </c>
      <c r="BW946" s="17" t="n">
        <v>938</v>
      </c>
      <c r="BX946" s="141"/>
      <c r="BY946" s="191" t="s">
        <v>58</v>
      </c>
      <c r="BZ946" s="160" t="e">
        <f aca="true">INDIRECT( ADDRESS(CELL("строка",BG946)-BW946+BV946,68)) * CL946</f>
        <v>#VALUE!</v>
      </c>
      <c r="CA946" s="161" t="e">
        <f aca="true">INDIRECT( ADDRESS(CELL("строка",BG946)-BW946+BV946,59)) *CI946</f>
        <v>#VALUE!</v>
      </c>
      <c r="CB946" s="162" t="e">
        <f aca="true">INDIRECT( ADDRESS(CELL("строка",BG946)-BW946+BV946,69)) * CL946</f>
        <v>#VALUE!</v>
      </c>
      <c r="CC946" s="163" t="e">
        <f aca="true">INDIRECT( ADDRESS(CELL("строка",BG946)-BW946+BV946,61)) *CI946</f>
        <v>#VALUE!</v>
      </c>
      <c r="CD946" s="164" t="e">
        <f aca="false">BZ946-CA946</f>
        <v>#VALUE!</v>
      </c>
      <c r="CE946" s="189" t="e">
        <f aca="false">CB946-CC946</f>
        <v>#VALUE!</v>
      </c>
      <c r="CI946" s="22" t="n">
        <f aca="false">$CI$6</f>
        <v>0.4</v>
      </c>
      <c r="CL946" s="23" t="n">
        <f aca="false">CL942</f>
        <v>0.25</v>
      </c>
    </row>
    <row r="947" customFormat="false" ht="13.25" hidden="false" customHeight="true" outlineLevel="0" collapsed="false">
      <c r="A947" s="151" t="s">
        <v>1042</v>
      </c>
      <c r="B947" s="152" t="n">
        <v>7.4</v>
      </c>
      <c r="C947" s="152" t="n">
        <v>766.3</v>
      </c>
      <c r="D947" s="153" t="n">
        <v>90</v>
      </c>
      <c r="E947" s="154" t="s">
        <v>83</v>
      </c>
      <c r="F947" s="153" t="n">
        <v>1.5</v>
      </c>
      <c r="G947" s="115" t="n">
        <v>0.25</v>
      </c>
      <c r="H947" s="116" t="n">
        <f aca="false">RANDBETWEEN(80,100)/100</f>
        <v>0.86</v>
      </c>
      <c r="I947" s="117"/>
      <c r="J947" s="118"/>
      <c r="K947" s="119"/>
      <c r="L947" s="118"/>
      <c r="M947" s="179"/>
      <c r="Q947" s="151" t="s">
        <v>1042</v>
      </c>
      <c r="R947" s="152" t="n">
        <v>10.3</v>
      </c>
      <c r="S947" s="152" t="n">
        <v>749.6</v>
      </c>
      <c r="T947" s="153" t="n">
        <v>91</v>
      </c>
      <c r="U947" s="154" t="s">
        <v>129</v>
      </c>
      <c r="V947" s="153" t="n">
        <v>1</v>
      </c>
      <c r="W947" s="182" t="s">
        <v>194</v>
      </c>
      <c r="X947" s="116" t="n">
        <f aca="false">RANDBETWEEN(80,100)/100</f>
        <v>0.87</v>
      </c>
      <c r="Y947" s="117"/>
      <c r="Z947" s="118"/>
      <c r="AA947" s="119"/>
      <c r="AB947" s="123"/>
      <c r="AC947" s="124"/>
      <c r="AG947" s="186"/>
      <c r="BO947" s="202"/>
      <c r="BT947" s="82" t="e">
        <f aca="false">IF(SUM(CD944:CD947) &gt; 0,0,(SUM(CD944:CD947))/(-$BM$10*1000))</f>
        <v>#VALUE!</v>
      </c>
      <c r="BU947" s="158" t="e">
        <f aca="false">IF(SUM(CE944:CE947) &gt; 0,0,(SUM(CE944:CE947))/(-$BM$10*1000))</f>
        <v>#VALUE!</v>
      </c>
      <c r="BV947" s="140" t="n">
        <f aca="false">QUOTIENT(BW947,$BW$5)</f>
        <v>234</v>
      </c>
      <c r="BW947" s="17" t="n">
        <v>939</v>
      </c>
      <c r="BX947" s="141"/>
      <c r="BY947" s="192" t="s">
        <v>75</v>
      </c>
      <c r="BZ947" s="172" t="e">
        <f aca="true">INDIRECT( ADDRESS(CELL("строка",BG947)-BW947+BV947,68)) * CL947</f>
        <v>#VALUE!</v>
      </c>
      <c r="CA947" s="173" t="e">
        <f aca="true">INDIRECT( ADDRESS(CELL("строка",BG947)-BW947+BV947,59)) * CI947</f>
        <v>#VALUE!</v>
      </c>
      <c r="CB947" s="174" t="e">
        <f aca="true">INDIRECT( ADDRESS(CELL("строка",BG947)-BW947+BV947,69)) * CL947</f>
        <v>#VALUE!</v>
      </c>
      <c r="CC947" s="175" t="e">
        <f aca="true">INDIRECT( ADDRESS(CELL("строка",BG947)-BW947+BV947,61)) *CI947</f>
        <v>#VALUE!</v>
      </c>
      <c r="CD947" s="176" t="e">
        <f aca="false">BZ947-CA947</f>
        <v>#VALUE!</v>
      </c>
      <c r="CE947" s="187" t="e">
        <f aca="false">CB947-CC947</f>
        <v>#VALUE!</v>
      </c>
      <c r="CI947" s="178" t="n">
        <f aca="false">$CI$7</f>
        <v>0.1</v>
      </c>
      <c r="CL947" s="23" t="n">
        <f aca="false">CL943</f>
        <v>0.25</v>
      </c>
    </row>
    <row r="948" customFormat="false" ht="13.25" hidden="false" customHeight="true" outlineLevel="0" collapsed="false">
      <c r="A948" s="151" t="s">
        <v>1043</v>
      </c>
      <c r="B948" s="152" t="n">
        <v>7.4</v>
      </c>
      <c r="C948" s="152" t="n">
        <v>766.6</v>
      </c>
      <c r="D948" s="153" t="n">
        <v>95</v>
      </c>
      <c r="E948" s="154" t="s">
        <v>77</v>
      </c>
      <c r="F948" s="153" t="n">
        <v>1.5</v>
      </c>
      <c r="G948" s="115" t="n">
        <v>0.15</v>
      </c>
      <c r="H948" s="116" t="n">
        <f aca="false">RANDBETWEEN(80,100)/100</f>
        <v>0.8</v>
      </c>
      <c r="I948" s="117"/>
      <c r="J948" s="118"/>
      <c r="K948" s="119"/>
      <c r="L948" s="118"/>
      <c r="M948" s="179"/>
      <c r="Q948" s="151" t="s">
        <v>1043</v>
      </c>
      <c r="R948" s="152" t="n">
        <v>11.3</v>
      </c>
      <c r="S948" s="152" t="n">
        <v>748.6</v>
      </c>
      <c r="T948" s="153" t="n">
        <v>91</v>
      </c>
      <c r="U948" s="154" t="s">
        <v>129</v>
      </c>
      <c r="V948" s="153" t="n">
        <v>1</v>
      </c>
      <c r="W948" s="115" t="n">
        <v>0.75</v>
      </c>
      <c r="X948" s="116" t="n">
        <f aca="false">RANDBETWEEN(80,100)/100</f>
        <v>0.8</v>
      </c>
      <c r="Y948" s="117"/>
      <c r="Z948" s="118"/>
      <c r="AA948" s="119"/>
      <c r="AB948" s="123"/>
      <c r="AC948" s="124"/>
      <c r="AG948" s="186"/>
      <c r="BO948" s="202"/>
      <c r="BT948" s="82" t="s">
        <v>79</v>
      </c>
      <c r="BU948" s="158"/>
      <c r="BV948" s="140" t="n">
        <f aca="false">QUOTIENT(BW948,$BW$5)</f>
        <v>235</v>
      </c>
      <c r="BW948" s="17" t="n">
        <v>940</v>
      </c>
      <c r="BX948" s="141" t="n">
        <f aca="false">DATE(2023,2,(1-QUOTIENT(BW948,$BW$5)))</f>
        <v>44723</v>
      </c>
      <c r="BY948" s="190" t="s">
        <v>80</v>
      </c>
      <c r="BZ948" s="143" t="e">
        <f aca="true">INDIRECT( ADDRESS(CELL("строка",BG948)-BW948+BV948,68)) * CL948</f>
        <v>#VALUE!</v>
      </c>
      <c r="CA948" s="144" t="e">
        <f aca="true">INDIRECT( ADDRESS(CELL("строка",BG948)-BW948+BV948,59)) *CI948</f>
        <v>#VALUE!</v>
      </c>
      <c r="CB948" s="145" t="e">
        <f aca="true">INDIRECT( ADDRESS(CELL("строка",BG948)-BW948+BV948,69)) * CL948</f>
        <v>#VALUE!</v>
      </c>
      <c r="CC948" s="146" t="e">
        <f aca="true">INDIRECT( ADDRESS(CELL("строка",BG948)-BW948+BV948,61)) *CI948</f>
        <v>#VALUE!</v>
      </c>
      <c r="CD948" s="147" t="e">
        <f aca="false">BZ948-CA948</f>
        <v>#VALUE!</v>
      </c>
      <c r="CE948" s="188" t="e">
        <f aca="false">CB948-CC948</f>
        <v>#VALUE!</v>
      </c>
      <c r="CI948" s="22" t="n">
        <f aca="false">$CI$4</f>
        <v>0.2</v>
      </c>
      <c r="CL948" s="23" t="n">
        <f aca="false">CL944</f>
        <v>0.25</v>
      </c>
    </row>
    <row r="949" customFormat="false" ht="13.25" hidden="false" customHeight="true" outlineLevel="0" collapsed="false">
      <c r="A949" s="151" t="s">
        <v>1044</v>
      </c>
      <c r="B949" s="152" t="n">
        <v>10.6</v>
      </c>
      <c r="C949" s="152" t="n">
        <v>766.8</v>
      </c>
      <c r="D949" s="153" t="n">
        <v>76</v>
      </c>
      <c r="E949" s="154" t="s">
        <v>77</v>
      </c>
      <c r="F949" s="153" t="n">
        <v>3</v>
      </c>
      <c r="G949" s="115" t="n">
        <v>0.15</v>
      </c>
      <c r="H949" s="116" t="n">
        <f aca="false">RANDBETWEEN(80,100)/100</f>
        <v>0.95</v>
      </c>
      <c r="I949" s="117"/>
      <c r="J949" s="118"/>
      <c r="K949" s="119"/>
      <c r="L949" s="118"/>
      <c r="M949" s="179"/>
      <c r="Q949" s="151" t="s">
        <v>1044</v>
      </c>
      <c r="R949" s="152" t="n">
        <v>11.6</v>
      </c>
      <c r="S949" s="152" t="n">
        <v>748</v>
      </c>
      <c r="T949" s="153" t="n">
        <v>87</v>
      </c>
      <c r="U949" s="154" t="s">
        <v>101</v>
      </c>
      <c r="V949" s="153" t="n">
        <v>1</v>
      </c>
      <c r="W949" s="115" t="n">
        <v>0.9</v>
      </c>
      <c r="X949" s="116" t="n">
        <f aca="false">RANDBETWEEN(80,100)/100</f>
        <v>0.85</v>
      </c>
      <c r="Y949" s="117"/>
      <c r="Z949" s="118"/>
      <c r="AA949" s="119"/>
      <c r="AB949" s="123"/>
      <c r="AC949" s="124"/>
      <c r="AG949" s="186"/>
      <c r="BO949" s="202"/>
      <c r="BT949" s="82"/>
      <c r="BU949" s="158"/>
      <c r="BV949" s="140" t="n">
        <f aca="false">QUOTIENT(BW949,$BW$5)</f>
        <v>235</v>
      </c>
      <c r="BW949" s="17" t="n">
        <v>941</v>
      </c>
      <c r="BX949" s="141"/>
      <c r="BY949" s="191" t="s">
        <v>84</v>
      </c>
      <c r="BZ949" s="160" t="e">
        <f aca="true">INDIRECT( ADDRESS(CELL("строка",BG949)-BW949+BV949,68)) * CL949</f>
        <v>#VALUE!</v>
      </c>
      <c r="CA949" s="161" t="e">
        <f aca="true">INDIRECT( ADDRESS(CELL("строка",BG949)-BW949+BV949,59)) *CI949</f>
        <v>#VALUE!</v>
      </c>
      <c r="CB949" s="162" t="e">
        <f aca="true">INDIRECT( ADDRESS(CELL("строка",BG949)-BW949+BV949,69)) * CL949</f>
        <v>#VALUE!</v>
      </c>
      <c r="CC949" s="163" t="e">
        <f aca="true">INDIRECT( ADDRESS(CELL("строка",BG949)-BW949+BV949,61)) *CI949</f>
        <v>#VALUE!</v>
      </c>
      <c r="CD949" s="164" t="e">
        <f aca="false">BZ949-CA949</f>
        <v>#VALUE!</v>
      </c>
      <c r="CE949" s="189" t="e">
        <f aca="false">CB949-CC949</f>
        <v>#VALUE!</v>
      </c>
      <c r="CI949" s="22" t="n">
        <f aca="false">$CI$5</f>
        <v>0.3</v>
      </c>
      <c r="CL949" s="23" t="n">
        <f aca="false">CL945</f>
        <v>0.25</v>
      </c>
    </row>
    <row r="950" customFormat="false" ht="13.25" hidden="false" customHeight="true" outlineLevel="0" collapsed="false">
      <c r="A950" s="151" t="s">
        <v>1045</v>
      </c>
      <c r="B950" s="152" t="n">
        <v>11.8</v>
      </c>
      <c r="C950" s="152" t="n">
        <v>766.7</v>
      </c>
      <c r="D950" s="153" t="n">
        <v>77</v>
      </c>
      <c r="E950" s="154" t="s">
        <v>77</v>
      </c>
      <c r="F950" s="153" t="n">
        <v>3</v>
      </c>
      <c r="G950" s="115" t="n">
        <v>0.15</v>
      </c>
      <c r="H950" s="116" t="n">
        <f aca="false">RANDBETWEEN(80,100)/100</f>
        <v>0.97</v>
      </c>
      <c r="I950" s="117" t="n">
        <v>0.478483796296296</v>
      </c>
      <c r="J950" s="118" t="n">
        <v>0.478483796296296</v>
      </c>
      <c r="K950" s="119" t="n">
        <f aca="false">(J950 * 24) * $B$3 * $F$3 * (1 - 0.7*AVERAGE(G950:G957)) * AVERAGE(H950:H957)</f>
        <v>8869.53929583333</v>
      </c>
      <c r="L950" s="118" t="n">
        <f aca="false">IF(AVERAGE(F950:F957)&gt; $J$3, $B$4*$F$4*AVERAGE(F950:F957)/$B$5*24*AVERAGE(H950:H957), $B$4*$F$4*AVERAGE(F950:F957)/$B$5*24*AVERAGE(H950:H957) * 0.2)</f>
        <v>2046</v>
      </c>
      <c r="M950" s="179" t="n">
        <f aca="false">K950+L950</f>
        <v>10915.5392958333</v>
      </c>
      <c r="Q950" s="151" t="s">
        <v>1045</v>
      </c>
      <c r="R950" s="152" t="n">
        <v>11.9</v>
      </c>
      <c r="S950" s="152" t="n">
        <v>748.5</v>
      </c>
      <c r="T950" s="153" t="n">
        <v>84</v>
      </c>
      <c r="U950" s="154" t="s">
        <v>78</v>
      </c>
      <c r="V950" s="153" t="n">
        <v>1</v>
      </c>
      <c r="W950" s="115" t="n">
        <v>0.9</v>
      </c>
      <c r="X950" s="116" t="n">
        <f aca="false">RANDBETWEEN(80,100)/100</f>
        <v>0.85</v>
      </c>
      <c r="Y950" s="117" t="n">
        <v>0.467013888888889</v>
      </c>
      <c r="Z950" s="118" t="n">
        <v>0.467013888888889</v>
      </c>
      <c r="AA950" s="119" t="n">
        <f aca="false">(Z950 * 24) * $B$3 * $F$3 * (1 - 0.7 * AVERAGE(W950:W957)) * AVERAGE(X950:X957)</f>
        <v>4424.4615625</v>
      </c>
      <c r="AB950" s="123" t="n">
        <f aca="false">IF(AVERAGE(V950:V957)&gt; $J$3, $B$4*$F$4*AVERAGE(V950:V957)/$B$5*24*AVERAGE(X950:X957), $B$4*$F$4*AVERAGE(V950:V957)/$B$5*24*AVERAGE(X950:X957) * 0.2)</f>
        <v>288.4</v>
      </c>
      <c r="AC950" s="124" t="n">
        <f aca="false">AA950+AB950</f>
        <v>4712.8615625</v>
      </c>
      <c r="AG950" s="186"/>
      <c r="BO950" s="202"/>
      <c r="BT950" s="82"/>
      <c r="BU950" s="158"/>
      <c r="BV950" s="140" t="n">
        <f aca="false">QUOTIENT(BW950,$BW$5)</f>
        <v>235</v>
      </c>
      <c r="BW950" s="17" t="n">
        <v>942</v>
      </c>
      <c r="BX950" s="141"/>
      <c r="BY950" s="191" t="s">
        <v>58</v>
      </c>
      <c r="BZ950" s="160" t="e">
        <f aca="true">INDIRECT( ADDRESS(CELL("строка",BG950)-BW950+BV950,68)) * CL950</f>
        <v>#VALUE!</v>
      </c>
      <c r="CA950" s="161" t="e">
        <f aca="true">INDIRECT( ADDRESS(CELL("строка",BG950)-BW950+BV950,59)) *CI950</f>
        <v>#VALUE!</v>
      </c>
      <c r="CB950" s="162" t="e">
        <f aca="true">INDIRECT( ADDRESS(CELL("строка",BG950)-BW950+BV950,69)) * CL950</f>
        <v>#VALUE!</v>
      </c>
      <c r="CC950" s="163" t="e">
        <f aca="true">INDIRECT( ADDRESS(CELL("строка",BG950)-BW950+BV950,61)) *CI950</f>
        <v>#VALUE!</v>
      </c>
      <c r="CD950" s="164" t="e">
        <f aca="false">BZ950-CA950</f>
        <v>#VALUE!</v>
      </c>
      <c r="CE950" s="189" t="e">
        <f aca="false">CB950-CC950</f>
        <v>#VALUE!</v>
      </c>
      <c r="CI950" s="22" t="n">
        <f aca="false">$CI$6</f>
        <v>0.4</v>
      </c>
      <c r="CL950" s="23" t="n">
        <f aca="false">CL946</f>
        <v>0.25</v>
      </c>
    </row>
    <row r="951" customFormat="false" ht="13.25" hidden="false" customHeight="true" outlineLevel="0" collapsed="false">
      <c r="A951" s="151" t="s">
        <v>1046</v>
      </c>
      <c r="B951" s="152" t="n">
        <v>14.9</v>
      </c>
      <c r="C951" s="152" t="n">
        <v>766.5</v>
      </c>
      <c r="D951" s="153" t="n">
        <v>70</v>
      </c>
      <c r="E951" s="154" t="s">
        <v>83</v>
      </c>
      <c r="F951" s="153" t="n">
        <v>1.5</v>
      </c>
      <c r="G951" s="115" t="n">
        <v>0.15</v>
      </c>
      <c r="H951" s="116" t="n">
        <f aca="false">RANDBETWEEN(80,100)/100</f>
        <v>0.81</v>
      </c>
      <c r="I951" s="117"/>
      <c r="J951" s="118"/>
      <c r="K951" s="119"/>
      <c r="L951" s="118"/>
      <c r="M951" s="179"/>
      <c r="Q951" s="151" t="s">
        <v>1046</v>
      </c>
      <c r="R951" s="152" t="n">
        <v>11.8</v>
      </c>
      <c r="S951" s="152" t="n">
        <v>749</v>
      </c>
      <c r="T951" s="153" t="n">
        <v>83</v>
      </c>
      <c r="U951" s="154" t="n">
        <v>0</v>
      </c>
      <c r="V951" s="153" t="n">
        <v>0</v>
      </c>
      <c r="W951" s="115" t="n">
        <v>0.9</v>
      </c>
      <c r="X951" s="116" t="n">
        <f aca="false">RANDBETWEEN(80,100)/100</f>
        <v>0.91</v>
      </c>
      <c r="Y951" s="117"/>
      <c r="Z951" s="118"/>
      <c r="AA951" s="119"/>
      <c r="AB951" s="123"/>
      <c r="AC951" s="124"/>
      <c r="AG951" s="186"/>
      <c r="BO951" s="202"/>
      <c r="BT951" s="82" t="e">
        <f aca="false">IF(SUM(CD948:CD951) &gt; 0,0,(SUM(CD948:CD951))/(-$BM$10*1000))</f>
        <v>#VALUE!</v>
      </c>
      <c r="BU951" s="158" t="e">
        <f aca="false">IF(SUM(CE948:CE951) &gt; 0,0,(SUM(CE948:CE951))/(-$BM$10*1000))</f>
        <v>#VALUE!</v>
      </c>
      <c r="BV951" s="140" t="n">
        <f aca="false">QUOTIENT(BW951,$BW$5)</f>
        <v>235</v>
      </c>
      <c r="BW951" s="17" t="n">
        <v>943</v>
      </c>
      <c r="BX951" s="141"/>
      <c r="BY951" s="192" t="s">
        <v>75</v>
      </c>
      <c r="BZ951" s="172" t="e">
        <f aca="true">INDIRECT( ADDRESS(CELL("строка",BG951)-BW951+BV951,68)) * CL951</f>
        <v>#VALUE!</v>
      </c>
      <c r="CA951" s="173" t="e">
        <f aca="true">INDIRECT( ADDRESS(CELL("строка",BG951)-BW951+BV951,59)) * CI951</f>
        <v>#VALUE!</v>
      </c>
      <c r="CB951" s="174" t="e">
        <f aca="true">INDIRECT( ADDRESS(CELL("строка",BG951)-BW951+BV951,69)) * CL951</f>
        <v>#VALUE!</v>
      </c>
      <c r="CC951" s="175" t="e">
        <f aca="true">INDIRECT( ADDRESS(CELL("строка",BG951)-BW951+BV951,61)) *CI951</f>
        <v>#VALUE!</v>
      </c>
      <c r="CD951" s="176" t="e">
        <f aca="false">BZ951-CA951</f>
        <v>#VALUE!</v>
      </c>
      <c r="CE951" s="187" t="e">
        <f aca="false">CB951-CC951</f>
        <v>#VALUE!</v>
      </c>
      <c r="CI951" s="178" t="n">
        <f aca="false">$CI$7</f>
        <v>0.1</v>
      </c>
      <c r="CL951" s="23" t="n">
        <f aca="false">CL947</f>
        <v>0.25</v>
      </c>
    </row>
    <row r="952" customFormat="false" ht="13.25" hidden="false" customHeight="true" outlineLevel="0" collapsed="false">
      <c r="A952" s="151" t="s">
        <v>1047</v>
      </c>
      <c r="B952" s="152" t="n">
        <v>19.9</v>
      </c>
      <c r="C952" s="152" t="n">
        <v>766.3</v>
      </c>
      <c r="D952" s="153" t="n">
        <v>43</v>
      </c>
      <c r="E952" s="154" t="s">
        <v>83</v>
      </c>
      <c r="F952" s="153" t="n">
        <v>4.5</v>
      </c>
      <c r="G952" s="115" t="n">
        <v>0.75</v>
      </c>
      <c r="H952" s="116" t="n">
        <f aca="false">RANDBETWEEN(80,100)/100</f>
        <v>0.88</v>
      </c>
      <c r="I952" s="117"/>
      <c r="J952" s="118"/>
      <c r="K952" s="119"/>
      <c r="L952" s="118"/>
      <c r="M952" s="179"/>
      <c r="Q952" s="151" t="s">
        <v>1047</v>
      </c>
      <c r="R952" s="152" t="n">
        <v>11.7</v>
      </c>
      <c r="S952" s="152" t="n">
        <v>749.2</v>
      </c>
      <c r="T952" s="153" t="n">
        <v>83</v>
      </c>
      <c r="U952" s="154" t="s">
        <v>101</v>
      </c>
      <c r="V952" s="153" t="n">
        <v>1</v>
      </c>
      <c r="W952" s="115" t="n">
        <v>0.9</v>
      </c>
      <c r="X952" s="116" t="n">
        <f aca="false">RANDBETWEEN(80,100)/100</f>
        <v>0.82</v>
      </c>
      <c r="Y952" s="117"/>
      <c r="Z952" s="118"/>
      <c r="AA952" s="119"/>
      <c r="AB952" s="123"/>
      <c r="AC952" s="124"/>
      <c r="AG952" s="186"/>
      <c r="BO952" s="202"/>
      <c r="BT952" s="82" t="s">
        <v>79</v>
      </c>
      <c r="BU952" s="158"/>
      <c r="BV952" s="140" t="n">
        <f aca="false">QUOTIENT(BW952,$BW$5)</f>
        <v>236</v>
      </c>
      <c r="BW952" s="17" t="n">
        <v>944</v>
      </c>
      <c r="BX952" s="141" t="n">
        <f aca="false">DATE(2023,2,(1-QUOTIENT(BW952,$BW$5)))</f>
        <v>44722</v>
      </c>
      <c r="BY952" s="190" t="s">
        <v>80</v>
      </c>
      <c r="BZ952" s="143" t="e">
        <f aca="true">INDIRECT( ADDRESS(CELL("строка",BG952)-BW952+BV952,68)) * CL952</f>
        <v>#VALUE!</v>
      </c>
      <c r="CA952" s="144" t="e">
        <f aca="true">INDIRECT( ADDRESS(CELL("строка",BG952)-BW952+BV952,59)) *CI952</f>
        <v>#VALUE!</v>
      </c>
      <c r="CB952" s="145" t="e">
        <f aca="true">INDIRECT( ADDRESS(CELL("строка",BG952)-BW952+BV952,69)) * CL952</f>
        <v>#VALUE!</v>
      </c>
      <c r="CC952" s="146" t="e">
        <f aca="true">INDIRECT( ADDRESS(CELL("строка",BG952)-BW952+BV952,61)) *CI952</f>
        <v>#VALUE!</v>
      </c>
      <c r="CD952" s="147" t="e">
        <f aca="false">BZ952-CA952</f>
        <v>#VALUE!</v>
      </c>
      <c r="CE952" s="188" t="e">
        <f aca="false">CB952-CC952</f>
        <v>#VALUE!</v>
      </c>
      <c r="CI952" s="22" t="n">
        <f aca="false">$CI$4</f>
        <v>0.2</v>
      </c>
      <c r="CL952" s="23" t="n">
        <f aca="false">CL948</f>
        <v>0.25</v>
      </c>
    </row>
    <row r="953" customFormat="false" ht="13.25" hidden="false" customHeight="true" outlineLevel="0" collapsed="false">
      <c r="A953" s="151" t="s">
        <v>1048</v>
      </c>
      <c r="B953" s="152" t="n">
        <v>18.4</v>
      </c>
      <c r="C953" s="152" t="n">
        <v>766.9</v>
      </c>
      <c r="D953" s="153" t="n">
        <v>47</v>
      </c>
      <c r="E953" s="154" t="s">
        <v>77</v>
      </c>
      <c r="F953" s="153" t="n">
        <v>3</v>
      </c>
      <c r="G953" s="182" t="s">
        <v>194</v>
      </c>
      <c r="H953" s="116" t="n">
        <f aca="false">RANDBETWEEN(80,100)/100</f>
        <v>0.91</v>
      </c>
      <c r="I953" s="117"/>
      <c r="J953" s="118"/>
      <c r="K953" s="119"/>
      <c r="L953" s="118"/>
      <c r="M953" s="179"/>
      <c r="Q953" s="151" t="s">
        <v>1048</v>
      </c>
      <c r="R953" s="152" t="n">
        <v>10</v>
      </c>
      <c r="S953" s="152" t="n">
        <v>749.5</v>
      </c>
      <c r="T953" s="153" t="n">
        <v>90</v>
      </c>
      <c r="U953" s="154" t="n">
        <v>0</v>
      </c>
      <c r="V953" s="153" t="n">
        <v>0</v>
      </c>
      <c r="W953" s="115" t="n">
        <v>0.9</v>
      </c>
      <c r="X953" s="116" t="n">
        <f aca="false">RANDBETWEEN(80,100)/100</f>
        <v>0.97</v>
      </c>
      <c r="Y953" s="117"/>
      <c r="Z953" s="118"/>
      <c r="AA953" s="119"/>
      <c r="AB953" s="123"/>
      <c r="AC953" s="124"/>
      <c r="AG953" s="186"/>
      <c r="BO953" s="202"/>
      <c r="BT953" s="82"/>
      <c r="BU953" s="158"/>
      <c r="BV953" s="140" t="n">
        <f aca="false">QUOTIENT(BW953,$BW$5)</f>
        <v>236</v>
      </c>
      <c r="BW953" s="17" t="n">
        <v>945</v>
      </c>
      <c r="BX953" s="141"/>
      <c r="BY953" s="191" t="s">
        <v>84</v>
      </c>
      <c r="BZ953" s="160" t="e">
        <f aca="true">INDIRECT( ADDRESS(CELL("строка",BG953)-BW953+BV953,68)) * CL953</f>
        <v>#VALUE!</v>
      </c>
      <c r="CA953" s="161" t="e">
        <f aca="true">INDIRECT( ADDRESS(CELL("строка",BG953)-BW953+BV953,59)) *CI953</f>
        <v>#VALUE!</v>
      </c>
      <c r="CB953" s="162" t="e">
        <f aca="true">INDIRECT( ADDRESS(CELL("строка",BG953)-BW953+BV953,69)) * CL953</f>
        <v>#VALUE!</v>
      </c>
      <c r="CC953" s="163" t="e">
        <f aca="true">INDIRECT( ADDRESS(CELL("строка",BG953)-BW953+BV953,61)) *CI953</f>
        <v>#VALUE!</v>
      </c>
      <c r="CD953" s="164" t="e">
        <f aca="false">BZ953-CA953</f>
        <v>#VALUE!</v>
      </c>
      <c r="CE953" s="189" t="e">
        <f aca="false">CB953-CC953</f>
        <v>#VALUE!</v>
      </c>
      <c r="CI953" s="22" t="n">
        <f aca="false">$CI$5</f>
        <v>0.3</v>
      </c>
      <c r="CL953" s="23" t="n">
        <f aca="false">CL949</f>
        <v>0.25</v>
      </c>
    </row>
    <row r="954" customFormat="false" ht="13.25" hidden="false" customHeight="true" outlineLevel="0" collapsed="false">
      <c r="A954" s="151" t="s">
        <v>1049</v>
      </c>
      <c r="B954" s="152" t="n">
        <v>13.9</v>
      </c>
      <c r="C954" s="152" t="n">
        <v>767.5</v>
      </c>
      <c r="D954" s="153" t="n">
        <v>85</v>
      </c>
      <c r="E954" s="154" t="n">
        <v>0</v>
      </c>
      <c r="F954" s="153" t="n">
        <v>0</v>
      </c>
      <c r="G954" s="115" t="n">
        <v>0.75</v>
      </c>
      <c r="H954" s="116" t="n">
        <f aca="false">RANDBETWEEN(80,100)/100</f>
        <v>0.81</v>
      </c>
      <c r="I954" s="117"/>
      <c r="J954" s="118"/>
      <c r="K954" s="119"/>
      <c r="L954" s="118"/>
      <c r="M954" s="179"/>
      <c r="Q954" s="151" t="s">
        <v>1049</v>
      </c>
      <c r="R954" s="152" t="n">
        <v>8.7</v>
      </c>
      <c r="S954" s="152" t="n">
        <v>749.5</v>
      </c>
      <c r="T954" s="153" t="n">
        <v>90</v>
      </c>
      <c r="U954" s="154" t="n">
        <v>0</v>
      </c>
      <c r="V954" s="153" t="n">
        <v>0</v>
      </c>
      <c r="W954" s="115" t="n">
        <v>0.9</v>
      </c>
      <c r="X954" s="116" t="n">
        <f aca="false">RANDBETWEEN(80,100)/100</f>
        <v>0.96</v>
      </c>
      <c r="Y954" s="117"/>
      <c r="Z954" s="118"/>
      <c r="AA954" s="119"/>
      <c r="AB954" s="123"/>
      <c r="AC954" s="124"/>
      <c r="AG954" s="186"/>
      <c r="BO954" s="202"/>
      <c r="BT954" s="82"/>
      <c r="BU954" s="158"/>
      <c r="BV954" s="140" t="n">
        <f aca="false">QUOTIENT(BW954,$BW$5)</f>
        <v>236</v>
      </c>
      <c r="BW954" s="17" t="n">
        <v>946</v>
      </c>
      <c r="BX954" s="141"/>
      <c r="BY954" s="191" t="s">
        <v>58</v>
      </c>
      <c r="BZ954" s="160" t="e">
        <f aca="true">INDIRECT( ADDRESS(CELL("строка",BG954)-BW954+BV954,68)) * CL954</f>
        <v>#VALUE!</v>
      </c>
      <c r="CA954" s="161" t="e">
        <f aca="true">INDIRECT( ADDRESS(CELL("строка",BG954)-BW954+BV954,59)) *CI954</f>
        <v>#VALUE!</v>
      </c>
      <c r="CB954" s="162" t="e">
        <f aca="true">INDIRECT( ADDRESS(CELL("строка",BG954)-BW954+BV954,69)) * CL954</f>
        <v>#VALUE!</v>
      </c>
      <c r="CC954" s="163" t="e">
        <f aca="true">INDIRECT( ADDRESS(CELL("строка",BG954)-BW954+BV954,61)) *CI954</f>
        <v>#VALUE!</v>
      </c>
      <c r="CD954" s="164" t="e">
        <f aca="false">BZ954-CA954</f>
        <v>#VALUE!</v>
      </c>
      <c r="CE954" s="189" t="e">
        <f aca="false">CB954-CC954</f>
        <v>#VALUE!</v>
      </c>
      <c r="CI954" s="22" t="n">
        <f aca="false">$CI$6</f>
        <v>0.4</v>
      </c>
      <c r="CL954" s="23" t="n">
        <f aca="false">CL950</f>
        <v>0.25</v>
      </c>
    </row>
    <row r="955" customFormat="false" ht="13.25" hidden="false" customHeight="true" outlineLevel="0" collapsed="false">
      <c r="A955" s="151" t="s">
        <v>1050</v>
      </c>
      <c r="B955" s="152" t="n">
        <v>7.1</v>
      </c>
      <c r="C955" s="152" t="n">
        <v>767.2</v>
      </c>
      <c r="D955" s="153" t="n">
        <v>100</v>
      </c>
      <c r="E955" s="154" t="n">
        <v>0</v>
      </c>
      <c r="F955" s="153" t="n">
        <v>0</v>
      </c>
      <c r="G955" s="182" t="s">
        <v>185</v>
      </c>
      <c r="H955" s="116" t="n">
        <f aca="false">RANDBETWEEN(80,100)/100</f>
        <v>0.83</v>
      </c>
      <c r="I955" s="117"/>
      <c r="J955" s="118"/>
      <c r="K955" s="119"/>
      <c r="L955" s="118"/>
      <c r="M955" s="179"/>
      <c r="Q955" s="151" t="s">
        <v>1050</v>
      </c>
      <c r="R955" s="152" t="n">
        <v>7.4</v>
      </c>
      <c r="S955" s="152" t="n">
        <v>749.2</v>
      </c>
      <c r="T955" s="153" t="n">
        <v>94</v>
      </c>
      <c r="U955" s="154" t="n">
        <v>0</v>
      </c>
      <c r="V955" s="153" t="n">
        <v>0</v>
      </c>
      <c r="W955" s="115" t="n">
        <v>0.9</v>
      </c>
      <c r="X955" s="116" t="n">
        <f aca="false">RANDBETWEEN(80,100)/100</f>
        <v>0.83</v>
      </c>
      <c r="Y955" s="117"/>
      <c r="Z955" s="118"/>
      <c r="AA955" s="119"/>
      <c r="AB955" s="123"/>
      <c r="AC955" s="124"/>
      <c r="AG955" s="186"/>
      <c r="BO955" s="202"/>
      <c r="BT955" s="82" t="e">
        <f aca="false">IF(SUM(CD952:CD955) &gt; 0,0,(SUM(CD952:CD955))/(-$BM$10*1000))</f>
        <v>#VALUE!</v>
      </c>
      <c r="BU955" s="158" t="e">
        <f aca="false">IF(SUM(CE952:CE955) &gt; 0,0,(SUM(CE952:CE955))/(-$BM$10*1000))</f>
        <v>#VALUE!</v>
      </c>
      <c r="BV955" s="140" t="n">
        <f aca="false">QUOTIENT(BW955,$BW$5)</f>
        <v>236</v>
      </c>
      <c r="BW955" s="17" t="n">
        <v>947</v>
      </c>
      <c r="BX955" s="141"/>
      <c r="BY955" s="192" t="s">
        <v>75</v>
      </c>
      <c r="BZ955" s="172" t="e">
        <f aca="true">INDIRECT( ADDRESS(CELL("строка",BG955)-BW955+BV955,68)) * CL955</f>
        <v>#VALUE!</v>
      </c>
      <c r="CA955" s="173" t="e">
        <f aca="true">INDIRECT( ADDRESS(CELL("строка",BG955)-BW955+BV955,59)) * CI955</f>
        <v>#VALUE!</v>
      </c>
      <c r="CB955" s="174" t="e">
        <f aca="true">INDIRECT( ADDRESS(CELL("строка",BG955)-BW955+BV955,69)) * CL955</f>
        <v>#VALUE!</v>
      </c>
      <c r="CC955" s="175" t="e">
        <f aca="true">INDIRECT( ADDRESS(CELL("строка",BG955)-BW955+BV955,61)) *CI955</f>
        <v>#VALUE!</v>
      </c>
      <c r="CD955" s="176" t="e">
        <f aca="false">BZ955-CA955</f>
        <v>#VALUE!</v>
      </c>
      <c r="CE955" s="187" t="e">
        <f aca="false">CB955-CC955</f>
        <v>#VALUE!</v>
      </c>
      <c r="CI955" s="178" t="n">
        <f aca="false">$CI$7</f>
        <v>0.1</v>
      </c>
      <c r="CL955" s="23" t="n">
        <f aca="false">CL951</f>
        <v>0.25</v>
      </c>
    </row>
    <row r="956" customFormat="false" ht="13.25" hidden="false" customHeight="true" outlineLevel="0" collapsed="false">
      <c r="A956" s="151" t="s">
        <v>1051</v>
      </c>
      <c r="B956" s="152" t="n">
        <v>7.8</v>
      </c>
      <c r="C956" s="152" t="n">
        <v>767.2</v>
      </c>
      <c r="D956" s="153" t="n">
        <v>100</v>
      </c>
      <c r="E956" s="154" t="n">
        <v>0</v>
      </c>
      <c r="F956" s="153" t="n">
        <v>0</v>
      </c>
      <c r="G956" s="115" t="n">
        <v>0.15</v>
      </c>
      <c r="H956" s="116" t="n">
        <f aca="false">RANDBETWEEN(80,100)/100</f>
        <v>0.8</v>
      </c>
      <c r="I956" s="117"/>
      <c r="J956" s="118"/>
      <c r="K956" s="119"/>
      <c r="L956" s="118"/>
      <c r="M956" s="179"/>
      <c r="Q956" s="151" t="s">
        <v>1051</v>
      </c>
      <c r="R956" s="152" t="n">
        <v>6.9</v>
      </c>
      <c r="S956" s="152" t="n">
        <v>748.9</v>
      </c>
      <c r="T956" s="153" t="n">
        <v>95</v>
      </c>
      <c r="U956" s="154" t="n">
        <v>0</v>
      </c>
      <c r="V956" s="153" t="n">
        <v>0</v>
      </c>
      <c r="W956" s="115" t="n">
        <v>0.95</v>
      </c>
      <c r="X956" s="116" t="n">
        <f aca="false">RANDBETWEEN(80,100)/100</f>
        <v>0.97</v>
      </c>
      <c r="Y956" s="117"/>
      <c r="Z956" s="118"/>
      <c r="AA956" s="119"/>
      <c r="AB956" s="123"/>
      <c r="AC956" s="124"/>
      <c r="AG956" s="186"/>
      <c r="BO956" s="202"/>
      <c r="BT956" s="82" t="s">
        <v>79</v>
      </c>
      <c r="BU956" s="158"/>
      <c r="BV956" s="140" t="n">
        <f aca="false">QUOTIENT(BW956,$BW$5)</f>
        <v>237</v>
      </c>
      <c r="BW956" s="17" t="n">
        <v>948</v>
      </c>
      <c r="BX956" s="141" t="n">
        <f aca="false">DATE(2023,2,(1-QUOTIENT(BW956,$BW$5)))</f>
        <v>44721</v>
      </c>
      <c r="BY956" s="190" t="s">
        <v>80</v>
      </c>
      <c r="BZ956" s="143" t="e">
        <f aca="true">INDIRECT( ADDRESS(CELL("строка",BG956)-BW956+BV956,68)) * CL956</f>
        <v>#VALUE!</v>
      </c>
      <c r="CA956" s="144" t="e">
        <f aca="true">INDIRECT( ADDRESS(CELL("строка",BG956)-BW956+BV956,59)) *CI956</f>
        <v>#VALUE!</v>
      </c>
      <c r="CB956" s="145" t="e">
        <f aca="true">INDIRECT( ADDRESS(CELL("строка",BG956)-BW956+BV956,69)) * CL956</f>
        <v>#VALUE!</v>
      </c>
      <c r="CC956" s="146" t="e">
        <f aca="true">INDIRECT( ADDRESS(CELL("строка",BG956)-BW956+BV956,61)) *CI956</f>
        <v>#VALUE!</v>
      </c>
      <c r="CD956" s="147" t="e">
        <f aca="false">BZ956-CA956</f>
        <v>#VALUE!</v>
      </c>
      <c r="CE956" s="188" t="e">
        <f aca="false">CB956-CC956</f>
        <v>#VALUE!</v>
      </c>
      <c r="CI956" s="22" t="n">
        <f aca="false">$CI$4</f>
        <v>0.2</v>
      </c>
      <c r="CL956" s="23" t="n">
        <f aca="false">CL952</f>
        <v>0.25</v>
      </c>
    </row>
    <row r="957" customFormat="false" ht="13.25" hidden="false" customHeight="true" outlineLevel="0" collapsed="false">
      <c r="A957" s="151" t="s">
        <v>1052</v>
      </c>
      <c r="B957" s="152" t="n">
        <v>11.9</v>
      </c>
      <c r="C957" s="152" t="n">
        <v>766.9</v>
      </c>
      <c r="D957" s="153" t="n">
        <v>81</v>
      </c>
      <c r="E957" s="154" t="s">
        <v>93</v>
      </c>
      <c r="F957" s="153" t="n">
        <v>3</v>
      </c>
      <c r="G957" s="115" t="n">
        <v>0.15</v>
      </c>
      <c r="H957" s="116" t="n">
        <f aca="false">RANDBETWEEN(80,100)/100</f>
        <v>0.81</v>
      </c>
      <c r="I957" s="117"/>
      <c r="J957" s="118"/>
      <c r="K957" s="119"/>
      <c r="L957" s="118"/>
      <c r="M957" s="179"/>
      <c r="Q957" s="151" t="s">
        <v>1052</v>
      </c>
      <c r="R957" s="152" t="n">
        <v>6.1</v>
      </c>
      <c r="S957" s="152" t="n">
        <v>748.6</v>
      </c>
      <c r="T957" s="153" t="n">
        <v>91</v>
      </c>
      <c r="U957" s="154" t="n">
        <v>0</v>
      </c>
      <c r="V957" s="153" t="n">
        <v>0</v>
      </c>
      <c r="W957" s="182" t="s">
        <v>185</v>
      </c>
      <c r="X957" s="116" t="n">
        <f aca="false">RANDBETWEEN(80,100)/100</f>
        <v>0.9</v>
      </c>
      <c r="Y957" s="117"/>
      <c r="Z957" s="118"/>
      <c r="AA957" s="119"/>
      <c r="AB957" s="123"/>
      <c r="AC957" s="124"/>
      <c r="AG957" s="186"/>
      <c r="BO957" s="202"/>
      <c r="BT957" s="82"/>
      <c r="BU957" s="158"/>
      <c r="BV957" s="140" t="n">
        <f aca="false">QUOTIENT(BW957,$BW$5)</f>
        <v>237</v>
      </c>
      <c r="BW957" s="17" t="n">
        <v>949</v>
      </c>
      <c r="BX957" s="141"/>
      <c r="BY957" s="191" t="s">
        <v>84</v>
      </c>
      <c r="BZ957" s="160" t="e">
        <f aca="true">INDIRECT( ADDRESS(CELL("строка",BG957)-BW957+BV957,68)) * CL957</f>
        <v>#VALUE!</v>
      </c>
      <c r="CA957" s="161" t="e">
        <f aca="true">INDIRECT( ADDRESS(CELL("строка",BG957)-BW957+BV957,59)) *CI957</f>
        <v>#VALUE!</v>
      </c>
      <c r="CB957" s="162" t="e">
        <f aca="true">INDIRECT( ADDRESS(CELL("строка",BG957)-BW957+BV957,69)) * CL957</f>
        <v>#VALUE!</v>
      </c>
      <c r="CC957" s="163" t="e">
        <f aca="true">INDIRECT( ADDRESS(CELL("строка",BG957)-BW957+BV957,61)) *CI957</f>
        <v>#VALUE!</v>
      </c>
      <c r="CD957" s="164" t="e">
        <f aca="false">BZ957-CA957</f>
        <v>#VALUE!</v>
      </c>
      <c r="CE957" s="189" t="e">
        <f aca="false">CB957-CC957</f>
        <v>#VALUE!</v>
      </c>
      <c r="CI957" s="22" t="n">
        <f aca="false">$CI$5</f>
        <v>0.3</v>
      </c>
      <c r="CL957" s="23" t="n">
        <f aca="false">CL953</f>
        <v>0.25</v>
      </c>
    </row>
    <row r="958" customFormat="false" ht="13.25" hidden="false" customHeight="true" outlineLevel="0" collapsed="false">
      <c r="A958" s="151" t="s">
        <v>1053</v>
      </c>
      <c r="B958" s="152" t="n">
        <v>11.4</v>
      </c>
      <c r="C958" s="152" t="n">
        <v>766.7</v>
      </c>
      <c r="D958" s="153" t="n">
        <v>100</v>
      </c>
      <c r="E958" s="154" t="s">
        <v>129</v>
      </c>
      <c r="F958" s="153" t="n">
        <v>1.5</v>
      </c>
      <c r="G958" s="182" t="s">
        <v>185</v>
      </c>
      <c r="H958" s="116" t="n">
        <f aca="false">RANDBETWEEN(80,100)/100</f>
        <v>0.96</v>
      </c>
      <c r="I958" s="117" t="n">
        <v>0.480636574074074</v>
      </c>
      <c r="J958" s="118" t="n">
        <v>0.480636574074074</v>
      </c>
      <c r="K958" s="119" t="n">
        <f aca="false">(J958 * 24) * $B$3 * $F$3 * (1 - 0.7*AVERAGE(G958:G965)) * AVERAGE(H958:H965)</f>
        <v>4806.14464791667</v>
      </c>
      <c r="L958" s="118" t="n">
        <f aca="false">IF(AVERAGE(F958:F965)&gt; $J$3, $B$4*$F$4*AVERAGE(F958:F965)/$B$5*24*AVERAGE(H958:H965), $B$4*$F$4*AVERAGE(F958:F965)/$B$5*24*AVERAGE(H958:H965) * 0.2)</f>
        <v>2283</v>
      </c>
      <c r="M958" s="179" t="n">
        <f aca="false">K958+L958</f>
        <v>7089.14464791667</v>
      </c>
      <c r="Q958" s="151" t="s">
        <v>1053</v>
      </c>
      <c r="R958" s="152" t="n">
        <v>6.9</v>
      </c>
      <c r="S958" s="152" t="n">
        <v>748.1</v>
      </c>
      <c r="T958" s="153" t="n">
        <v>87</v>
      </c>
      <c r="U958" s="154" t="s">
        <v>129</v>
      </c>
      <c r="V958" s="153" t="n">
        <v>1</v>
      </c>
      <c r="W958" s="115" t="n">
        <v>0.75</v>
      </c>
      <c r="X958" s="116" t="n">
        <f aca="false">RANDBETWEEN(80,100)/100</f>
        <v>0.88</v>
      </c>
      <c r="Y958" s="117" t="n">
        <v>0.470173611111111</v>
      </c>
      <c r="Z958" s="118" t="n">
        <v>0.470173611111111</v>
      </c>
      <c r="AA958" s="119" t="n">
        <f aca="false">(Z958 * 24) * $B$3 * $F$3 * (1 - 0.7 * AVERAGE(W958:W965)) * AVERAGE(X958:X965)</f>
        <v>4486.429509375</v>
      </c>
      <c r="AB958" s="123" t="n">
        <f aca="false">IF(AVERAGE(V958:V965)&gt; $J$3, $B$4*$F$4*AVERAGE(V958:V965)/$B$5*24*AVERAGE(X958:X965), $B$4*$F$4*AVERAGE(V958:V965)/$B$5*24*AVERAGE(X958:X965) * 0.2)</f>
        <v>991.2</v>
      </c>
      <c r="AC958" s="124" t="n">
        <f aca="false">AA958+AB958</f>
        <v>5477.629509375</v>
      </c>
      <c r="AG958" s="186"/>
      <c r="BO958" s="202"/>
      <c r="BT958" s="82"/>
      <c r="BU958" s="158"/>
      <c r="BV958" s="140" t="n">
        <f aca="false">QUOTIENT(BW958,$BW$5)</f>
        <v>237</v>
      </c>
      <c r="BW958" s="17" t="n">
        <v>950</v>
      </c>
      <c r="BX958" s="141"/>
      <c r="BY958" s="191" t="s">
        <v>58</v>
      </c>
      <c r="BZ958" s="160" t="e">
        <f aca="true">INDIRECT( ADDRESS(CELL("строка",BG958)-BW958+BV958,68)) * CL958</f>
        <v>#VALUE!</v>
      </c>
      <c r="CA958" s="161" t="e">
        <f aca="true">INDIRECT( ADDRESS(CELL("строка",BG958)-BW958+BV958,59)) *CI958</f>
        <v>#VALUE!</v>
      </c>
      <c r="CB958" s="162" t="e">
        <f aca="true">INDIRECT( ADDRESS(CELL("строка",BG958)-BW958+BV958,69)) * CL958</f>
        <v>#VALUE!</v>
      </c>
      <c r="CC958" s="163" t="e">
        <f aca="true">INDIRECT( ADDRESS(CELL("строка",BG958)-BW958+BV958,61)) *CI958</f>
        <v>#VALUE!</v>
      </c>
      <c r="CD958" s="164" t="e">
        <f aca="false">BZ958-CA958</f>
        <v>#VALUE!</v>
      </c>
      <c r="CE958" s="189" t="e">
        <f aca="false">CB958-CC958</f>
        <v>#VALUE!</v>
      </c>
      <c r="CI958" s="22" t="n">
        <f aca="false">$CI$6</f>
        <v>0.4</v>
      </c>
      <c r="CL958" s="23" t="n">
        <f aca="false">CL954</f>
        <v>0.25</v>
      </c>
    </row>
    <row r="959" customFormat="false" ht="13.25" hidden="false" customHeight="true" outlineLevel="0" collapsed="false">
      <c r="A959" s="151" t="s">
        <v>1054</v>
      </c>
      <c r="B959" s="152" t="n">
        <v>15.2</v>
      </c>
      <c r="C959" s="152" t="n">
        <v>766</v>
      </c>
      <c r="D959" s="153" t="n">
        <v>77</v>
      </c>
      <c r="E959" s="154" t="s">
        <v>93</v>
      </c>
      <c r="F959" s="153" t="n">
        <v>1.5</v>
      </c>
      <c r="G959" s="115" t="n">
        <v>0.9</v>
      </c>
      <c r="H959" s="116" t="n">
        <f aca="false">RANDBETWEEN(80,100)/100</f>
        <v>0.91</v>
      </c>
      <c r="I959" s="117"/>
      <c r="J959" s="118"/>
      <c r="K959" s="119"/>
      <c r="L959" s="118"/>
      <c r="M959" s="179"/>
      <c r="Q959" s="151" t="s">
        <v>1054</v>
      </c>
      <c r="R959" s="152" t="n">
        <v>8.2</v>
      </c>
      <c r="S959" s="152" t="n">
        <v>747.3</v>
      </c>
      <c r="T959" s="153" t="n">
        <v>78</v>
      </c>
      <c r="U959" s="154" t="s">
        <v>93</v>
      </c>
      <c r="V959" s="153" t="n">
        <v>2</v>
      </c>
      <c r="W959" s="115" t="n">
        <v>0.9</v>
      </c>
      <c r="X959" s="116" t="n">
        <f aca="false">RANDBETWEEN(80,100)/100</f>
        <v>0.95</v>
      </c>
      <c r="Y959" s="117"/>
      <c r="Z959" s="118"/>
      <c r="AA959" s="119"/>
      <c r="AB959" s="123"/>
      <c r="AC959" s="124"/>
      <c r="AG959" s="186"/>
      <c r="BO959" s="202"/>
      <c r="BT959" s="82" t="e">
        <f aca="false">IF(SUM(CD956:CD959) &gt; 0,0,(SUM(CD956:CD959))/(-$BM$10*1000))</f>
        <v>#VALUE!</v>
      </c>
      <c r="BU959" s="158" t="e">
        <f aca="false">IF(SUM(CE956:CE959) &gt; 0,0,(SUM(CE956:CE959))/(-$BM$10*1000))</f>
        <v>#VALUE!</v>
      </c>
      <c r="BV959" s="140" t="n">
        <f aca="false">QUOTIENT(BW959,$BW$5)</f>
        <v>237</v>
      </c>
      <c r="BW959" s="17" t="n">
        <v>951</v>
      </c>
      <c r="BX959" s="141"/>
      <c r="BY959" s="192" t="s">
        <v>75</v>
      </c>
      <c r="BZ959" s="172" t="e">
        <f aca="true">INDIRECT( ADDRESS(CELL("строка",BG959)-BW959+BV959,68)) * CL959</f>
        <v>#VALUE!</v>
      </c>
      <c r="CA959" s="173" t="e">
        <f aca="true">INDIRECT( ADDRESS(CELL("строка",BG959)-BW959+BV959,59)) * CI959</f>
        <v>#VALUE!</v>
      </c>
      <c r="CB959" s="174" t="e">
        <f aca="true">INDIRECT( ADDRESS(CELL("строка",BG959)-BW959+BV959,69)) * CL959</f>
        <v>#VALUE!</v>
      </c>
      <c r="CC959" s="175" t="e">
        <f aca="true">INDIRECT( ADDRESS(CELL("строка",BG959)-BW959+BV959,61)) *CI959</f>
        <v>#VALUE!</v>
      </c>
      <c r="CD959" s="176" t="e">
        <f aca="false">BZ959-CA959</f>
        <v>#VALUE!</v>
      </c>
      <c r="CE959" s="187" t="e">
        <f aca="false">CB959-CC959</f>
        <v>#VALUE!</v>
      </c>
      <c r="CI959" s="178" t="n">
        <f aca="false">$CI$7</f>
        <v>0.1</v>
      </c>
      <c r="CL959" s="23" t="n">
        <f aca="false">CL955</f>
        <v>0.25</v>
      </c>
    </row>
    <row r="960" customFormat="false" ht="13.25" hidden="false" customHeight="true" outlineLevel="0" collapsed="false">
      <c r="A960" s="151" t="s">
        <v>1055</v>
      </c>
      <c r="B960" s="152" t="n">
        <v>16.6</v>
      </c>
      <c r="C960" s="152" t="n">
        <v>765.4</v>
      </c>
      <c r="D960" s="153" t="n">
        <v>71</v>
      </c>
      <c r="E960" s="154" t="s">
        <v>77</v>
      </c>
      <c r="F960" s="153" t="n">
        <v>3</v>
      </c>
      <c r="G960" s="115" t="n">
        <v>0.95</v>
      </c>
      <c r="H960" s="116" t="n">
        <f aca="false">RANDBETWEEN(80,100)/100</f>
        <v>0.94</v>
      </c>
      <c r="I960" s="117"/>
      <c r="J960" s="118"/>
      <c r="K960" s="119"/>
      <c r="L960" s="118"/>
      <c r="M960" s="179"/>
      <c r="Q960" s="151" t="s">
        <v>1055</v>
      </c>
      <c r="R960" s="152" t="n">
        <v>9.2</v>
      </c>
      <c r="S960" s="152" t="n">
        <v>746.3</v>
      </c>
      <c r="T960" s="153" t="n">
        <v>76</v>
      </c>
      <c r="U960" s="154" t="s">
        <v>101</v>
      </c>
      <c r="V960" s="153" t="n">
        <v>1</v>
      </c>
      <c r="W960" s="115" t="n">
        <v>0.95</v>
      </c>
      <c r="X960" s="116" t="n">
        <f aca="false">RANDBETWEEN(80,100)/100</f>
        <v>0.85</v>
      </c>
      <c r="Y960" s="117"/>
      <c r="Z960" s="118"/>
      <c r="AA960" s="119"/>
      <c r="AB960" s="123"/>
      <c r="AC960" s="124"/>
      <c r="AG960" s="186"/>
      <c r="BO960" s="202"/>
      <c r="BT960" s="82" t="s">
        <v>79</v>
      </c>
      <c r="BU960" s="158"/>
      <c r="BV960" s="140" t="n">
        <f aca="false">QUOTIENT(BW960,$BW$5)</f>
        <v>238</v>
      </c>
      <c r="BW960" s="17" t="n">
        <v>952</v>
      </c>
      <c r="BX960" s="141" t="n">
        <f aca="false">DATE(2023,2,(1-QUOTIENT(BW960,$BW$5)))</f>
        <v>44720</v>
      </c>
      <c r="BY960" s="190" t="s">
        <v>80</v>
      </c>
      <c r="BZ960" s="143" t="e">
        <f aca="true">INDIRECT( ADDRESS(CELL("строка",BG960)-BW960+BV960,68)) * CL960</f>
        <v>#VALUE!</v>
      </c>
      <c r="CA960" s="144" t="e">
        <f aca="true">INDIRECT( ADDRESS(CELL("строка",BG960)-BW960+BV960,59)) *CI960</f>
        <v>#VALUE!</v>
      </c>
      <c r="CB960" s="145" t="e">
        <f aca="true">INDIRECT( ADDRESS(CELL("строка",BG960)-BW960+BV960,69)) * CL960</f>
        <v>#VALUE!</v>
      </c>
      <c r="CC960" s="146" t="e">
        <f aca="true">INDIRECT( ADDRESS(CELL("строка",BG960)-BW960+BV960,61)) *CI960</f>
        <v>#VALUE!</v>
      </c>
      <c r="CD960" s="147" t="e">
        <f aca="false">BZ960-CA960</f>
        <v>#VALUE!</v>
      </c>
      <c r="CE960" s="188" t="e">
        <f aca="false">CB960-CC960</f>
        <v>#VALUE!</v>
      </c>
      <c r="CI960" s="22" t="n">
        <f aca="false">$CI$4</f>
        <v>0.2</v>
      </c>
      <c r="CL960" s="23" t="n">
        <f aca="false">CL956</f>
        <v>0.25</v>
      </c>
    </row>
    <row r="961" customFormat="false" ht="13.25" hidden="false" customHeight="true" outlineLevel="0" collapsed="false">
      <c r="A961" s="151" t="s">
        <v>1056</v>
      </c>
      <c r="B961" s="152" t="n">
        <v>14.4</v>
      </c>
      <c r="C961" s="152" t="n">
        <v>765.6</v>
      </c>
      <c r="D961" s="153" t="n">
        <v>97</v>
      </c>
      <c r="E961" s="154" t="s">
        <v>77</v>
      </c>
      <c r="F961" s="153" t="n">
        <v>1.5</v>
      </c>
      <c r="G961" s="115" t="n">
        <v>0.9</v>
      </c>
      <c r="H961" s="116" t="n">
        <f aca="false">RANDBETWEEN(80,100)/100</f>
        <v>0.99</v>
      </c>
      <c r="I961" s="117"/>
      <c r="J961" s="118"/>
      <c r="K961" s="119"/>
      <c r="L961" s="118"/>
      <c r="M961" s="179"/>
      <c r="Q961" s="151" t="s">
        <v>1056</v>
      </c>
      <c r="R961" s="152" t="n">
        <v>8.3</v>
      </c>
      <c r="S961" s="152" t="n">
        <v>745.2</v>
      </c>
      <c r="T961" s="153" t="n">
        <v>83</v>
      </c>
      <c r="U961" s="154" t="s">
        <v>129</v>
      </c>
      <c r="V961" s="153" t="n">
        <v>1</v>
      </c>
      <c r="W961" s="115" t="n">
        <v>0.9</v>
      </c>
      <c r="X961" s="116" t="n">
        <f aca="false">RANDBETWEEN(80,100)/100</f>
        <v>0.8</v>
      </c>
      <c r="Y961" s="117"/>
      <c r="Z961" s="118"/>
      <c r="AA961" s="119"/>
      <c r="AB961" s="123"/>
      <c r="AC961" s="124"/>
      <c r="AG961" s="186"/>
      <c r="BO961" s="202"/>
      <c r="BT961" s="82"/>
      <c r="BU961" s="158"/>
      <c r="BV961" s="140" t="n">
        <f aca="false">QUOTIENT(BW961,$BW$5)</f>
        <v>238</v>
      </c>
      <c r="BW961" s="17" t="n">
        <v>953</v>
      </c>
      <c r="BX961" s="141"/>
      <c r="BY961" s="191" t="s">
        <v>84</v>
      </c>
      <c r="BZ961" s="160" t="e">
        <f aca="true">INDIRECT( ADDRESS(CELL("строка",BG961)-BW961+BV961,68)) * CL961</f>
        <v>#VALUE!</v>
      </c>
      <c r="CA961" s="161" t="e">
        <f aca="true">INDIRECT( ADDRESS(CELL("строка",BG961)-BW961+BV961,59)) *CI961</f>
        <v>#VALUE!</v>
      </c>
      <c r="CB961" s="162" t="e">
        <f aca="true">INDIRECT( ADDRESS(CELL("строка",BG961)-BW961+BV961,69)) * CL961</f>
        <v>#VALUE!</v>
      </c>
      <c r="CC961" s="163" t="e">
        <f aca="true">INDIRECT( ADDRESS(CELL("строка",BG961)-BW961+BV961,61)) *CI961</f>
        <v>#VALUE!</v>
      </c>
      <c r="CD961" s="164" t="e">
        <f aca="false">BZ961-CA961</f>
        <v>#VALUE!</v>
      </c>
      <c r="CE961" s="189" t="e">
        <f aca="false">CB961-CC961</f>
        <v>#VALUE!</v>
      </c>
      <c r="CI961" s="22" t="n">
        <f aca="false">$CI$5</f>
        <v>0.3</v>
      </c>
      <c r="CL961" s="23" t="n">
        <f aca="false">CL957</f>
        <v>0.25</v>
      </c>
    </row>
    <row r="962" customFormat="false" ht="13.25" hidden="false" customHeight="true" outlineLevel="0" collapsed="false">
      <c r="A962" s="151" t="s">
        <v>1057</v>
      </c>
      <c r="B962" s="152" t="n">
        <v>13.8</v>
      </c>
      <c r="C962" s="152" t="n">
        <v>764.8</v>
      </c>
      <c r="D962" s="153" t="n">
        <v>100</v>
      </c>
      <c r="E962" s="154" t="s">
        <v>77</v>
      </c>
      <c r="F962" s="153" t="n">
        <v>3</v>
      </c>
      <c r="G962" s="115" t="n">
        <v>0.9</v>
      </c>
      <c r="H962" s="116" t="n">
        <f aca="false">RANDBETWEEN(80,100)/100</f>
        <v>0.95</v>
      </c>
      <c r="I962" s="117"/>
      <c r="J962" s="118"/>
      <c r="K962" s="119"/>
      <c r="L962" s="118"/>
      <c r="M962" s="179"/>
      <c r="Q962" s="151" t="s">
        <v>1057</v>
      </c>
      <c r="R962" s="152" t="n">
        <v>7.3</v>
      </c>
      <c r="S962" s="152" t="n">
        <v>744.1</v>
      </c>
      <c r="T962" s="153" t="n">
        <v>92</v>
      </c>
      <c r="U962" s="154" t="n">
        <v>0</v>
      </c>
      <c r="V962" s="153" t="n">
        <v>0</v>
      </c>
      <c r="W962" s="115" t="n">
        <v>0.9</v>
      </c>
      <c r="X962" s="116" t="n">
        <f aca="false">RANDBETWEEN(80,100)/100</f>
        <v>0.96</v>
      </c>
      <c r="Y962" s="117"/>
      <c r="Z962" s="118"/>
      <c r="AA962" s="119"/>
      <c r="AB962" s="123"/>
      <c r="AC962" s="124"/>
      <c r="AG962" s="186"/>
      <c r="BO962" s="202"/>
      <c r="BT962" s="82"/>
      <c r="BU962" s="158"/>
      <c r="BV962" s="140" t="n">
        <f aca="false">QUOTIENT(BW962,$BW$5)</f>
        <v>238</v>
      </c>
      <c r="BW962" s="17" t="n">
        <v>954</v>
      </c>
      <c r="BX962" s="141"/>
      <c r="BY962" s="191" t="s">
        <v>58</v>
      </c>
      <c r="BZ962" s="160" t="e">
        <f aca="true">INDIRECT( ADDRESS(CELL("строка",BG962)-BW962+BV962,68)) * CL962</f>
        <v>#VALUE!</v>
      </c>
      <c r="CA962" s="161" t="e">
        <f aca="true">INDIRECT( ADDRESS(CELL("строка",BG962)-BW962+BV962,59)) *CI962</f>
        <v>#VALUE!</v>
      </c>
      <c r="CB962" s="162" t="e">
        <f aca="true">INDIRECT( ADDRESS(CELL("строка",BG962)-BW962+BV962,69)) * CL962</f>
        <v>#VALUE!</v>
      </c>
      <c r="CC962" s="163" t="e">
        <f aca="true">INDIRECT( ADDRESS(CELL("строка",BG962)-BW962+BV962,61)) *CI962</f>
        <v>#VALUE!</v>
      </c>
      <c r="CD962" s="164" t="e">
        <f aca="false">BZ962-CA962</f>
        <v>#VALUE!</v>
      </c>
      <c r="CE962" s="189" t="e">
        <f aca="false">CB962-CC962</f>
        <v>#VALUE!</v>
      </c>
      <c r="CI962" s="22" t="n">
        <f aca="false">$CI$6</f>
        <v>0.4</v>
      </c>
      <c r="CL962" s="23" t="n">
        <f aca="false">CL958</f>
        <v>0.25</v>
      </c>
    </row>
    <row r="963" customFormat="false" ht="13.25" hidden="false" customHeight="true" outlineLevel="0" collapsed="false">
      <c r="A963" s="151" t="s">
        <v>1058</v>
      </c>
      <c r="B963" s="152" t="n">
        <v>14</v>
      </c>
      <c r="C963" s="152" t="n">
        <v>763.4</v>
      </c>
      <c r="D963" s="153" t="n">
        <v>100</v>
      </c>
      <c r="E963" s="154" t="s">
        <v>93</v>
      </c>
      <c r="F963" s="153" t="n">
        <v>1.5</v>
      </c>
      <c r="G963" s="115" t="n">
        <v>0.9</v>
      </c>
      <c r="H963" s="116" t="n">
        <f aca="false">RANDBETWEEN(80,100)/100</f>
        <v>0.95</v>
      </c>
      <c r="I963" s="117"/>
      <c r="J963" s="118"/>
      <c r="K963" s="119"/>
      <c r="L963" s="118"/>
      <c r="M963" s="179"/>
      <c r="Q963" s="151" t="s">
        <v>1058</v>
      </c>
      <c r="R963" s="152" t="n">
        <v>7.2</v>
      </c>
      <c r="S963" s="152" t="n">
        <v>743.6</v>
      </c>
      <c r="T963" s="153" t="n">
        <v>92</v>
      </c>
      <c r="U963" s="154" t="n">
        <v>0</v>
      </c>
      <c r="V963" s="153" t="n">
        <v>0</v>
      </c>
      <c r="W963" s="115" t="n">
        <v>0.9</v>
      </c>
      <c r="X963" s="116" t="n">
        <f aca="false">RANDBETWEEN(80,100)/100</f>
        <v>0.88</v>
      </c>
      <c r="Y963" s="117"/>
      <c r="Z963" s="118"/>
      <c r="AA963" s="119"/>
      <c r="AB963" s="123"/>
      <c r="AC963" s="124"/>
      <c r="AG963" s="186"/>
      <c r="BO963" s="202"/>
      <c r="BT963" s="82" t="e">
        <f aca="false">IF(SUM(CD960:CD963) &gt; 0,0,(SUM(CD960:CD963))/(-$BM$10*1000))</f>
        <v>#VALUE!</v>
      </c>
      <c r="BU963" s="158" t="e">
        <f aca="false">IF(SUM(CE960:CE963) &gt; 0,0,(SUM(CE960:CE963))/(-$BM$10*1000))</f>
        <v>#VALUE!</v>
      </c>
      <c r="BV963" s="140" t="n">
        <f aca="false">QUOTIENT(BW963,$BW$5)</f>
        <v>238</v>
      </c>
      <c r="BW963" s="17" t="n">
        <v>955</v>
      </c>
      <c r="BX963" s="141"/>
      <c r="BY963" s="192" t="s">
        <v>75</v>
      </c>
      <c r="BZ963" s="172" t="e">
        <f aca="true">INDIRECT( ADDRESS(CELL("строка",BG963)-BW963+BV963,68)) * CL963</f>
        <v>#VALUE!</v>
      </c>
      <c r="CA963" s="173" t="e">
        <f aca="true">INDIRECT( ADDRESS(CELL("строка",BG963)-BW963+BV963,59)) * CI963</f>
        <v>#VALUE!</v>
      </c>
      <c r="CB963" s="174" t="e">
        <f aca="true">INDIRECT( ADDRESS(CELL("строка",BG963)-BW963+BV963,69)) * CL963</f>
        <v>#VALUE!</v>
      </c>
      <c r="CC963" s="175" t="e">
        <f aca="true">INDIRECT( ADDRESS(CELL("строка",BG963)-BW963+BV963,61)) *CI963</f>
        <v>#VALUE!</v>
      </c>
      <c r="CD963" s="176" t="e">
        <f aca="false">BZ963-CA963</f>
        <v>#VALUE!</v>
      </c>
      <c r="CE963" s="187" t="e">
        <f aca="false">CB963-CC963</f>
        <v>#VALUE!</v>
      </c>
      <c r="CI963" s="178" t="n">
        <f aca="false">$CI$7</f>
        <v>0.1</v>
      </c>
      <c r="CL963" s="23" t="n">
        <f aca="false">CL959</f>
        <v>0.25</v>
      </c>
    </row>
    <row r="964" customFormat="false" ht="13.25" hidden="false" customHeight="true" outlineLevel="0" collapsed="false">
      <c r="A964" s="151" t="s">
        <v>1059</v>
      </c>
      <c r="B964" s="152" t="n">
        <v>14.7</v>
      </c>
      <c r="C964" s="152" t="n">
        <v>762.8</v>
      </c>
      <c r="D964" s="153" t="n">
        <v>83</v>
      </c>
      <c r="E964" s="154" t="s">
        <v>77</v>
      </c>
      <c r="F964" s="153" t="n">
        <v>1.5</v>
      </c>
      <c r="G964" s="115" t="n">
        <v>0.9</v>
      </c>
      <c r="H964" s="116" t="n">
        <f aca="false">RANDBETWEEN(80,100)/100</f>
        <v>0.98</v>
      </c>
      <c r="I964" s="117"/>
      <c r="J964" s="118"/>
      <c r="K964" s="119"/>
      <c r="L964" s="118"/>
      <c r="M964" s="179"/>
      <c r="Q964" s="151" t="s">
        <v>1059</v>
      </c>
      <c r="R964" s="152" t="n">
        <v>8.2</v>
      </c>
      <c r="S964" s="152" t="n">
        <v>743.5</v>
      </c>
      <c r="T964" s="153" t="n">
        <v>82</v>
      </c>
      <c r="U964" s="154" t="s">
        <v>78</v>
      </c>
      <c r="V964" s="153" t="n">
        <v>1</v>
      </c>
      <c r="W964" s="115" t="n">
        <v>0.9</v>
      </c>
      <c r="X964" s="116" t="n">
        <f aca="false">RANDBETWEEN(80,100)/100</f>
        <v>0.96</v>
      </c>
      <c r="Y964" s="117"/>
      <c r="Z964" s="118"/>
      <c r="AA964" s="119"/>
      <c r="AB964" s="123"/>
      <c r="AC964" s="124"/>
      <c r="AG964" s="186"/>
      <c r="BO964" s="202"/>
      <c r="BT964" s="82" t="s">
        <v>79</v>
      </c>
      <c r="BU964" s="158"/>
      <c r="BV964" s="140" t="n">
        <f aca="false">QUOTIENT(BW964,$BW$5)</f>
        <v>239</v>
      </c>
      <c r="BW964" s="17" t="n">
        <v>956</v>
      </c>
      <c r="BX964" s="141" t="n">
        <f aca="false">DATE(2023,2,(1-QUOTIENT(BW964,$BW$5)))</f>
        <v>44719</v>
      </c>
      <c r="BY964" s="190" t="s">
        <v>80</v>
      </c>
      <c r="BZ964" s="143" t="e">
        <f aca="true">INDIRECT( ADDRESS(CELL("строка",BG964)-BW964+BV964,68)) * CL964</f>
        <v>#VALUE!</v>
      </c>
      <c r="CA964" s="144" t="e">
        <f aca="true">INDIRECT( ADDRESS(CELL("строка",BG964)-BW964+BV964,59)) *CI964</f>
        <v>#VALUE!</v>
      </c>
      <c r="CB964" s="145" t="e">
        <f aca="true">INDIRECT( ADDRESS(CELL("строка",BG964)-BW964+BV964,69)) * CL964</f>
        <v>#VALUE!</v>
      </c>
      <c r="CC964" s="146" t="e">
        <f aca="true">INDIRECT( ADDRESS(CELL("строка",BG964)-BW964+BV964,61)) *CI964</f>
        <v>#VALUE!</v>
      </c>
      <c r="CD964" s="147" t="e">
        <f aca="false">BZ964-CA964</f>
        <v>#VALUE!</v>
      </c>
      <c r="CE964" s="188" t="e">
        <f aca="false">CB964-CC964</f>
        <v>#VALUE!</v>
      </c>
      <c r="CI964" s="22" t="n">
        <f aca="false">$CI$4</f>
        <v>0.2</v>
      </c>
      <c r="CL964" s="23" t="n">
        <f aca="false">CL960</f>
        <v>0.25</v>
      </c>
    </row>
    <row r="965" customFormat="false" ht="13.25" hidden="false" customHeight="true" outlineLevel="0" collapsed="false">
      <c r="A965" s="151" t="s">
        <v>1060</v>
      </c>
      <c r="B965" s="152" t="n">
        <v>14.9</v>
      </c>
      <c r="C965" s="152" t="n">
        <v>762.4</v>
      </c>
      <c r="D965" s="153" t="n">
        <v>82</v>
      </c>
      <c r="E965" s="154" t="s">
        <v>129</v>
      </c>
      <c r="F965" s="153" t="n">
        <v>1.5</v>
      </c>
      <c r="G965" s="115" t="n">
        <v>0.9</v>
      </c>
      <c r="H965" s="116" t="n">
        <f aca="false">RANDBETWEEN(80,100)/100</f>
        <v>0.93</v>
      </c>
      <c r="I965" s="117"/>
      <c r="J965" s="118"/>
      <c r="K965" s="119"/>
      <c r="L965" s="118"/>
      <c r="M965" s="179"/>
      <c r="Q965" s="151" t="s">
        <v>1060</v>
      </c>
      <c r="R965" s="152" t="n">
        <v>8.8</v>
      </c>
      <c r="S965" s="152" t="n">
        <v>743.7</v>
      </c>
      <c r="T965" s="153" t="n">
        <v>79</v>
      </c>
      <c r="U965" s="154" t="s">
        <v>78</v>
      </c>
      <c r="V965" s="153" t="n">
        <v>1</v>
      </c>
      <c r="W965" s="115" t="n">
        <v>0.95</v>
      </c>
      <c r="X965" s="116" t="n">
        <f aca="false">RANDBETWEEN(80,100)/100</f>
        <v>0.8</v>
      </c>
      <c r="Y965" s="117"/>
      <c r="Z965" s="118"/>
      <c r="AA965" s="119"/>
      <c r="AB965" s="123"/>
      <c r="AC965" s="124"/>
      <c r="AG965" s="186"/>
      <c r="BO965" s="202"/>
      <c r="BT965" s="82"/>
      <c r="BU965" s="158"/>
      <c r="BV965" s="140" t="n">
        <f aca="false">QUOTIENT(BW965,$BW$5)</f>
        <v>239</v>
      </c>
      <c r="BW965" s="17" t="n">
        <v>957</v>
      </c>
      <c r="BX965" s="141"/>
      <c r="BY965" s="191" t="s">
        <v>84</v>
      </c>
      <c r="BZ965" s="160" t="e">
        <f aca="true">INDIRECT( ADDRESS(CELL("строка",BG965)-BW965+BV965,68)) * CL965</f>
        <v>#VALUE!</v>
      </c>
      <c r="CA965" s="161" t="e">
        <f aca="true">INDIRECT( ADDRESS(CELL("строка",BG965)-BW965+BV965,59)) *CI965</f>
        <v>#VALUE!</v>
      </c>
      <c r="CB965" s="162" t="e">
        <f aca="true">INDIRECT( ADDRESS(CELL("строка",BG965)-BW965+BV965,69)) * CL965</f>
        <v>#VALUE!</v>
      </c>
      <c r="CC965" s="163" t="e">
        <f aca="true">INDIRECT( ADDRESS(CELL("строка",BG965)-BW965+BV965,61)) *CI965</f>
        <v>#VALUE!</v>
      </c>
      <c r="CD965" s="164" t="e">
        <f aca="false">BZ965-CA965</f>
        <v>#VALUE!</v>
      </c>
      <c r="CE965" s="189" t="e">
        <f aca="false">CB965-CC965</f>
        <v>#VALUE!</v>
      </c>
      <c r="CI965" s="22" t="n">
        <f aca="false">$CI$5</f>
        <v>0.3</v>
      </c>
      <c r="CL965" s="23" t="n">
        <f aca="false">CL961</f>
        <v>0.25</v>
      </c>
    </row>
    <row r="966" customFormat="false" ht="13.25" hidden="false" customHeight="true" outlineLevel="0" collapsed="false">
      <c r="A966" s="151" t="s">
        <v>1061</v>
      </c>
      <c r="B966" s="152" t="n">
        <v>15.8</v>
      </c>
      <c r="C966" s="152" t="n">
        <v>761.3</v>
      </c>
      <c r="D966" s="153" t="n">
        <v>74</v>
      </c>
      <c r="E966" s="154" t="s">
        <v>93</v>
      </c>
      <c r="F966" s="153" t="n">
        <v>3</v>
      </c>
      <c r="G966" s="182" t="s">
        <v>110</v>
      </c>
      <c r="H966" s="116" t="n">
        <f aca="false">RANDBETWEEN(80,100)/100</f>
        <v>0.97</v>
      </c>
      <c r="I966" s="117" t="n">
        <v>0.482800925925926</v>
      </c>
      <c r="J966" s="118" t="n">
        <v>0.482800925925926</v>
      </c>
      <c r="K966" s="119" t="n">
        <f aca="false">(J966 * 24) * $B$3 * $F$3 * (1 - 0.7*AVERAGE(G966:G973)) * AVERAGE(H966:H973)</f>
        <v>8055.14720833333</v>
      </c>
      <c r="L966" s="118" t="n">
        <f aca="false">IF(AVERAGE(F966:F973)&gt; $J$3, $B$4*$F$4*AVERAGE(F966:F973)/$B$5*24*AVERAGE(H966:H973), $B$4*$F$4*AVERAGE(F966:F973)/$B$5*24*AVERAGE(H966:H973) * 0.2)</f>
        <v>2780.7</v>
      </c>
      <c r="M966" s="179" t="n">
        <f aca="false">K966+L966</f>
        <v>10835.8472083333</v>
      </c>
      <c r="Q966" s="151" t="s">
        <v>1061</v>
      </c>
      <c r="R966" s="152" t="n">
        <v>9.8</v>
      </c>
      <c r="S966" s="152" t="n">
        <v>743.6</v>
      </c>
      <c r="T966" s="153" t="n">
        <v>78</v>
      </c>
      <c r="U966" s="154" t="s">
        <v>78</v>
      </c>
      <c r="V966" s="153" t="n">
        <v>1</v>
      </c>
      <c r="W966" s="115" t="n">
        <v>0.95</v>
      </c>
      <c r="X966" s="116" t="n">
        <f aca="false">RANDBETWEEN(80,100)/100</f>
        <v>0.96</v>
      </c>
      <c r="Y966" s="117" t="n">
        <v>0.473356481481482</v>
      </c>
      <c r="Z966" s="118" t="n">
        <v>0.473356481481482</v>
      </c>
      <c r="AA966" s="119" t="n">
        <f aca="false">(Z966 * 24) * $B$3 * $F$3 * (1 - 0.7 * AVERAGE(W966:W973)) * AVERAGE(X966:X973)</f>
        <v>4354.99796875</v>
      </c>
      <c r="AB966" s="123" t="n">
        <f aca="false">IF(AVERAGE(V966:V973)&gt; $J$3, $B$4*$F$4*AVERAGE(V966:V973)/$B$5*24*AVERAGE(X966:X973), $B$4*$F$4*AVERAGE(V966:V973)/$B$5*24*AVERAGE(X966:X973) * 0.2)</f>
        <v>2320</v>
      </c>
      <c r="AC966" s="124" t="n">
        <f aca="false">AA966+AB966</f>
        <v>6674.99796875</v>
      </c>
      <c r="AG966" s="186"/>
      <c r="BO966" s="202"/>
      <c r="BT966" s="82"/>
      <c r="BU966" s="158"/>
      <c r="BV966" s="140" t="n">
        <f aca="false">QUOTIENT(BW966,$BW$5)</f>
        <v>239</v>
      </c>
      <c r="BW966" s="17" t="n">
        <v>958</v>
      </c>
      <c r="BX966" s="141"/>
      <c r="BY966" s="191" t="s">
        <v>58</v>
      </c>
      <c r="BZ966" s="160" t="e">
        <f aca="true">INDIRECT( ADDRESS(CELL("строка",BG966)-BW966+BV966,68)) * CL966</f>
        <v>#VALUE!</v>
      </c>
      <c r="CA966" s="161" t="e">
        <f aca="true">INDIRECT( ADDRESS(CELL("строка",BG966)-BW966+BV966,59)) *CI966</f>
        <v>#VALUE!</v>
      </c>
      <c r="CB966" s="162" t="e">
        <f aca="true">INDIRECT( ADDRESS(CELL("строка",BG966)-BW966+BV966,69)) * CL966</f>
        <v>#VALUE!</v>
      </c>
      <c r="CC966" s="163" t="e">
        <f aca="true">INDIRECT( ADDRESS(CELL("строка",BG966)-BW966+BV966,61)) *CI966</f>
        <v>#VALUE!</v>
      </c>
      <c r="CD966" s="164" t="e">
        <f aca="false">BZ966-CA966</f>
        <v>#VALUE!</v>
      </c>
      <c r="CE966" s="189" t="e">
        <f aca="false">CB966-CC966</f>
        <v>#VALUE!</v>
      </c>
      <c r="CI966" s="22" t="n">
        <f aca="false">$CI$6</f>
        <v>0.4</v>
      </c>
      <c r="CL966" s="23" t="n">
        <f aca="false">CL962</f>
        <v>0.25</v>
      </c>
    </row>
    <row r="967" customFormat="false" ht="13.25" hidden="false" customHeight="true" outlineLevel="0" collapsed="false">
      <c r="A967" s="151" t="s">
        <v>1062</v>
      </c>
      <c r="B967" s="152" t="n">
        <v>19.6</v>
      </c>
      <c r="C967" s="152" t="n">
        <v>759.4</v>
      </c>
      <c r="D967" s="153" t="n">
        <v>59</v>
      </c>
      <c r="E967" s="154" t="s">
        <v>93</v>
      </c>
      <c r="F967" s="153" t="n">
        <v>3</v>
      </c>
      <c r="G967" s="182" t="s">
        <v>110</v>
      </c>
      <c r="H967" s="116" t="n">
        <f aca="false">RANDBETWEEN(80,100)/100</f>
        <v>0.82</v>
      </c>
      <c r="I967" s="117"/>
      <c r="J967" s="118"/>
      <c r="K967" s="119"/>
      <c r="L967" s="118"/>
      <c r="M967" s="179"/>
      <c r="Q967" s="151" t="s">
        <v>1062</v>
      </c>
      <c r="R967" s="152" t="n">
        <v>10</v>
      </c>
      <c r="S967" s="152" t="n">
        <v>743.3</v>
      </c>
      <c r="T967" s="153" t="n">
        <v>74</v>
      </c>
      <c r="U967" s="154" t="s">
        <v>78</v>
      </c>
      <c r="V967" s="153" t="n">
        <v>1</v>
      </c>
      <c r="W967" s="115" t="n">
        <v>0.95</v>
      </c>
      <c r="X967" s="116" t="n">
        <f aca="false">RANDBETWEEN(80,100)/100</f>
        <v>1</v>
      </c>
      <c r="Y967" s="117"/>
      <c r="Z967" s="118"/>
      <c r="AA967" s="119"/>
      <c r="AB967" s="123"/>
      <c r="AC967" s="124"/>
      <c r="AG967" s="186"/>
      <c r="BO967" s="202"/>
      <c r="BT967" s="82" t="e">
        <f aca="false">IF(SUM(CD964:CD967) &gt; 0,0,(SUM(CD964:CD967))/(-$BM$10*1000))</f>
        <v>#VALUE!</v>
      </c>
      <c r="BU967" s="158" t="e">
        <f aca="false">IF(SUM(CE964:CE967) &gt; 0,0,(SUM(CE964:CE967))/(-$BM$10*1000))</f>
        <v>#VALUE!</v>
      </c>
      <c r="BV967" s="140" t="n">
        <f aca="false">QUOTIENT(BW967,$BW$5)</f>
        <v>239</v>
      </c>
      <c r="BW967" s="17" t="n">
        <v>959</v>
      </c>
      <c r="BX967" s="141"/>
      <c r="BY967" s="192" t="s">
        <v>75</v>
      </c>
      <c r="BZ967" s="172" t="e">
        <f aca="true">INDIRECT( ADDRESS(CELL("строка",BG967)-BW967+BV967,68)) * CL967</f>
        <v>#VALUE!</v>
      </c>
      <c r="CA967" s="173" t="e">
        <f aca="true">INDIRECT( ADDRESS(CELL("строка",BG967)-BW967+BV967,59)) * CI967</f>
        <v>#VALUE!</v>
      </c>
      <c r="CB967" s="174" t="e">
        <f aca="true">INDIRECT( ADDRESS(CELL("строка",BG967)-BW967+BV967,69)) * CL967</f>
        <v>#VALUE!</v>
      </c>
      <c r="CC967" s="175" t="e">
        <f aca="true">INDIRECT( ADDRESS(CELL("строка",BG967)-BW967+BV967,61)) *CI967</f>
        <v>#VALUE!</v>
      </c>
      <c r="CD967" s="176" t="e">
        <f aca="false">BZ967-CA967</f>
        <v>#VALUE!</v>
      </c>
      <c r="CE967" s="187" t="e">
        <f aca="false">CB967-CC967</f>
        <v>#VALUE!</v>
      </c>
      <c r="CI967" s="178" t="n">
        <f aca="false">$CI$7</f>
        <v>0.1</v>
      </c>
      <c r="CL967" s="23" t="n">
        <f aca="false">CL963</f>
        <v>0.25</v>
      </c>
    </row>
    <row r="968" customFormat="false" ht="13.25" hidden="false" customHeight="true" outlineLevel="0" collapsed="false">
      <c r="A968" s="151" t="s">
        <v>1063</v>
      </c>
      <c r="B968" s="152" t="n">
        <v>22</v>
      </c>
      <c r="C968" s="152" t="n">
        <v>758.2</v>
      </c>
      <c r="D968" s="153" t="n">
        <v>50</v>
      </c>
      <c r="E968" s="154" t="s">
        <v>129</v>
      </c>
      <c r="F968" s="153" t="n">
        <v>4.5</v>
      </c>
      <c r="G968" s="182" t="s">
        <v>110</v>
      </c>
      <c r="H968" s="116" t="n">
        <f aca="false">RANDBETWEEN(80,100)/100</f>
        <v>0.92</v>
      </c>
      <c r="I968" s="117"/>
      <c r="J968" s="118"/>
      <c r="K968" s="119"/>
      <c r="L968" s="118"/>
      <c r="M968" s="179"/>
      <c r="Q968" s="151" t="s">
        <v>1063</v>
      </c>
      <c r="R968" s="152" t="n">
        <v>9.1</v>
      </c>
      <c r="S968" s="152" t="n">
        <v>742.5</v>
      </c>
      <c r="T968" s="153" t="n">
        <v>87</v>
      </c>
      <c r="U968" s="154" t="s">
        <v>91</v>
      </c>
      <c r="V968" s="153" t="n">
        <v>1</v>
      </c>
      <c r="W968" s="115" t="n">
        <v>0.9</v>
      </c>
      <c r="X968" s="116" t="n">
        <f aca="false">RANDBETWEEN(80,100)/100</f>
        <v>0.9</v>
      </c>
      <c r="Y968" s="117"/>
      <c r="Z968" s="118"/>
      <c r="AA968" s="119"/>
      <c r="AB968" s="123"/>
      <c r="AC968" s="124"/>
      <c r="AG968" s="186"/>
      <c r="BO968" s="202"/>
      <c r="BT968" s="82" t="s">
        <v>79</v>
      </c>
      <c r="BU968" s="158"/>
      <c r="BV968" s="140" t="n">
        <f aca="false">QUOTIENT(BW968,$BW$5)</f>
        <v>240</v>
      </c>
      <c r="BW968" s="17" t="n">
        <v>960</v>
      </c>
      <c r="BX968" s="141" t="n">
        <f aca="false">DATE(2023,2,(1-QUOTIENT(BW968,$BW$5)))</f>
        <v>44718</v>
      </c>
      <c r="BY968" s="190" t="s">
        <v>80</v>
      </c>
      <c r="BZ968" s="143" t="e">
        <f aca="true">INDIRECT( ADDRESS(CELL("строка",BG968)-BW968+BV968,68)) * CL968</f>
        <v>#VALUE!</v>
      </c>
      <c r="CA968" s="144" t="e">
        <f aca="true">INDIRECT( ADDRESS(CELL("строка",BG968)-BW968+BV968,59)) *CI968</f>
        <v>#VALUE!</v>
      </c>
      <c r="CB968" s="145" t="e">
        <f aca="true">INDIRECT( ADDRESS(CELL("строка",BG968)-BW968+BV968,69)) * CL968</f>
        <v>#VALUE!</v>
      </c>
      <c r="CC968" s="146" t="e">
        <f aca="true">INDIRECT( ADDRESS(CELL("строка",BG968)-BW968+BV968,61)) *CI968</f>
        <v>#VALUE!</v>
      </c>
      <c r="CD968" s="147" t="e">
        <f aca="false">BZ968-CA968</f>
        <v>#VALUE!</v>
      </c>
      <c r="CE968" s="188" t="e">
        <f aca="false">CB968-CC968</f>
        <v>#VALUE!</v>
      </c>
      <c r="CI968" s="22" t="n">
        <f aca="false">$CI$4</f>
        <v>0.2</v>
      </c>
      <c r="CL968" s="23" t="n">
        <f aca="false">CL964</f>
        <v>0.25</v>
      </c>
    </row>
    <row r="969" customFormat="false" ht="13.25" hidden="false" customHeight="true" outlineLevel="0" collapsed="false">
      <c r="A969" s="151" t="s">
        <v>1064</v>
      </c>
      <c r="B969" s="152" t="n">
        <v>21.4</v>
      </c>
      <c r="C969" s="152" t="n">
        <v>757.9</v>
      </c>
      <c r="D969" s="153" t="n">
        <v>54</v>
      </c>
      <c r="E969" s="154" t="s">
        <v>93</v>
      </c>
      <c r="F969" s="153" t="n">
        <v>3</v>
      </c>
      <c r="G969" s="115" t="n">
        <v>0.25</v>
      </c>
      <c r="H969" s="116" t="n">
        <f aca="false">RANDBETWEEN(80,100)/100</f>
        <v>0.98</v>
      </c>
      <c r="I969" s="117"/>
      <c r="J969" s="118"/>
      <c r="K969" s="119"/>
      <c r="L969" s="118"/>
      <c r="M969" s="179"/>
      <c r="Q969" s="151" t="s">
        <v>1064</v>
      </c>
      <c r="R969" s="152" t="n">
        <v>13.3</v>
      </c>
      <c r="S969" s="152" t="n">
        <v>741.1</v>
      </c>
      <c r="T969" s="153" t="n">
        <v>63</v>
      </c>
      <c r="U969" s="154" t="s">
        <v>78</v>
      </c>
      <c r="V969" s="153" t="n">
        <v>2</v>
      </c>
      <c r="W969" s="115" t="n">
        <v>0.9</v>
      </c>
      <c r="X969" s="116" t="n">
        <f aca="false">RANDBETWEEN(80,100)/100</f>
        <v>0.81</v>
      </c>
      <c r="Y969" s="117"/>
      <c r="Z969" s="118"/>
      <c r="AA969" s="119"/>
      <c r="AB969" s="123"/>
      <c r="AC969" s="124"/>
      <c r="AG969" s="186"/>
      <c r="BO969" s="202"/>
      <c r="BT969" s="82"/>
      <c r="BU969" s="158"/>
      <c r="BV969" s="140" t="n">
        <f aca="false">QUOTIENT(BW969,$BW$5)</f>
        <v>240</v>
      </c>
      <c r="BW969" s="17" t="n">
        <v>961</v>
      </c>
      <c r="BX969" s="141"/>
      <c r="BY969" s="191" t="s">
        <v>84</v>
      </c>
      <c r="BZ969" s="160" t="e">
        <f aca="true">INDIRECT( ADDRESS(CELL("строка",BG969)-BW969+BV969,68)) * CL969</f>
        <v>#VALUE!</v>
      </c>
      <c r="CA969" s="161" t="e">
        <f aca="true">INDIRECT( ADDRESS(CELL("строка",BG969)-BW969+BV969,59)) *CI969</f>
        <v>#VALUE!</v>
      </c>
      <c r="CB969" s="162" t="e">
        <f aca="true">INDIRECT( ADDRESS(CELL("строка",BG969)-BW969+BV969,69)) * CL969</f>
        <v>#VALUE!</v>
      </c>
      <c r="CC969" s="163" t="e">
        <f aca="true">INDIRECT( ADDRESS(CELL("строка",BG969)-BW969+BV969,61)) *CI969</f>
        <v>#VALUE!</v>
      </c>
      <c r="CD969" s="164" t="e">
        <f aca="false">BZ969-CA969</f>
        <v>#VALUE!</v>
      </c>
      <c r="CE969" s="189" t="e">
        <f aca="false">CB969-CC969</f>
        <v>#VALUE!</v>
      </c>
      <c r="CI969" s="22" t="n">
        <f aca="false">$CI$5</f>
        <v>0.3</v>
      </c>
      <c r="CL969" s="23" t="n">
        <f aca="false">CL965</f>
        <v>0.25</v>
      </c>
    </row>
    <row r="970" customFormat="false" ht="13.25" hidden="false" customHeight="true" outlineLevel="0" collapsed="false">
      <c r="A970" s="151" t="s">
        <v>1065</v>
      </c>
      <c r="B970" s="152" t="n">
        <v>15.6</v>
      </c>
      <c r="C970" s="152" t="n">
        <v>757.2</v>
      </c>
      <c r="D970" s="153" t="n">
        <v>76</v>
      </c>
      <c r="E970" s="154" t="s">
        <v>78</v>
      </c>
      <c r="F970" s="153" t="n">
        <v>1.5</v>
      </c>
      <c r="G970" s="115" t="n">
        <v>0.75</v>
      </c>
      <c r="H970" s="116" t="n">
        <f aca="false">RANDBETWEEN(80,100)/100</f>
        <v>0.82</v>
      </c>
      <c r="I970" s="117"/>
      <c r="J970" s="118"/>
      <c r="K970" s="119"/>
      <c r="L970" s="118"/>
      <c r="M970" s="179"/>
      <c r="Q970" s="151" t="s">
        <v>1065</v>
      </c>
      <c r="R970" s="152" t="n">
        <v>10.8</v>
      </c>
      <c r="S970" s="152" t="n">
        <v>740.8</v>
      </c>
      <c r="T970" s="153" t="n">
        <v>79</v>
      </c>
      <c r="U970" s="154" t="s">
        <v>78</v>
      </c>
      <c r="V970" s="153" t="n">
        <v>3</v>
      </c>
      <c r="W970" s="115" t="n">
        <v>0.95</v>
      </c>
      <c r="X970" s="116" t="n">
        <f aca="false">RANDBETWEEN(80,100)/100</f>
        <v>0.96</v>
      </c>
      <c r="Y970" s="117"/>
      <c r="Z970" s="118"/>
      <c r="AA970" s="119"/>
      <c r="AB970" s="123"/>
      <c r="AC970" s="124"/>
      <c r="AG970" s="186"/>
      <c r="BO970" s="202"/>
      <c r="BT970" s="82"/>
      <c r="BU970" s="158"/>
      <c r="BV970" s="140" t="n">
        <f aca="false">QUOTIENT(BW970,$BW$5)</f>
        <v>240</v>
      </c>
      <c r="BW970" s="17" t="n">
        <v>962</v>
      </c>
      <c r="BX970" s="141"/>
      <c r="BY970" s="191" t="s">
        <v>58</v>
      </c>
      <c r="BZ970" s="160" t="e">
        <f aca="true">INDIRECT( ADDRESS(CELL("строка",BG970)-BW970+BV970,68)) * CL970</f>
        <v>#VALUE!</v>
      </c>
      <c r="CA970" s="161" t="e">
        <f aca="true">INDIRECT( ADDRESS(CELL("строка",BG970)-BW970+BV970,59)) *CI970</f>
        <v>#VALUE!</v>
      </c>
      <c r="CB970" s="162" t="e">
        <f aca="true">INDIRECT( ADDRESS(CELL("строка",BG970)-BW970+BV970,69)) * CL970</f>
        <v>#VALUE!</v>
      </c>
      <c r="CC970" s="163" t="e">
        <f aca="true">INDIRECT( ADDRESS(CELL("строка",BG970)-BW970+BV970,61)) *CI970</f>
        <v>#VALUE!</v>
      </c>
      <c r="CD970" s="164" t="e">
        <f aca="false">BZ970-CA970</f>
        <v>#VALUE!</v>
      </c>
      <c r="CE970" s="189" t="e">
        <f aca="false">CB970-CC970</f>
        <v>#VALUE!</v>
      </c>
      <c r="CI970" s="22" t="n">
        <f aca="false">$CI$6</f>
        <v>0.4</v>
      </c>
      <c r="CL970" s="23" t="n">
        <f aca="false">CL966</f>
        <v>0.25</v>
      </c>
    </row>
    <row r="971" customFormat="false" ht="13.25" hidden="false" customHeight="true" outlineLevel="0" collapsed="false">
      <c r="A971" s="151" t="s">
        <v>1066</v>
      </c>
      <c r="B971" s="152" t="n">
        <v>10.6</v>
      </c>
      <c r="C971" s="152" t="n">
        <v>756.2</v>
      </c>
      <c r="D971" s="153" t="n">
        <v>99</v>
      </c>
      <c r="E971" s="154" t="s">
        <v>129</v>
      </c>
      <c r="F971" s="153" t="n">
        <v>1.5</v>
      </c>
      <c r="G971" s="115" t="n">
        <v>0.75</v>
      </c>
      <c r="H971" s="116" t="n">
        <f aca="false">RANDBETWEEN(80,100)/100</f>
        <v>0.85</v>
      </c>
      <c r="I971" s="117"/>
      <c r="J971" s="118"/>
      <c r="K971" s="119"/>
      <c r="L971" s="118"/>
      <c r="M971" s="179"/>
      <c r="Q971" s="151" t="s">
        <v>1066</v>
      </c>
      <c r="R971" s="152" t="n">
        <v>10.3</v>
      </c>
      <c r="S971" s="152" t="n">
        <v>740.2</v>
      </c>
      <c r="T971" s="153" t="n">
        <v>81</v>
      </c>
      <c r="U971" s="154" t="s">
        <v>78</v>
      </c>
      <c r="V971" s="153" t="n">
        <v>3</v>
      </c>
      <c r="W971" s="115" t="n">
        <v>0.95</v>
      </c>
      <c r="X971" s="116" t="n">
        <f aca="false">RANDBETWEEN(80,100)/100</f>
        <v>0.9</v>
      </c>
      <c r="Y971" s="117"/>
      <c r="Z971" s="118"/>
      <c r="AA971" s="119"/>
      <c r="AB971" s="123"/>
      <c r="AC971" s="124"/>
      <c r="AG971" s="186"/>
      <c r="BO971" s="202"/>
      <c r="BT971" s="82" t="e">
        <f aca="false">IF(SUM(CD968:CD971) &gt; 0,0,(SUM(CD968:CD971))/(-$BM$10*1000))</f>
        <v>#VALUE!</v>
      </c>
      <c r="BU971" s="158" t="e">
        <f aca="false">IF(SUM(CE968:CE971) &gt; 0,0,(SUM(CE968:CE971))/(-$BM$10*1000))</f>
        <v>#VALUE!</v>
      </c>
      <c r="BV971" s="140" t="n">
        <f aca="false">QUOTIENT(BW971,$BW$5)</f>
        <v>240</v>
      </c>
      <c r="BW971" s="17" t="n">
        <v>963</v>
      </c>
      <c r="BX971" s="141"/>
      <c r="BY971" s="192" t="s">
        <v>75</v>
      </c>
      <c r="BZ971" s="172" t="e">
        <f aca="true">INDIRECT( ADDRESS(CELL("строка",BG971)-BW971+BV971,68)) * CL971</f>
        <v>#VALUE!</v>
      </c>
      <c r="CA971" s="173" t="e">
        <f aca="true">INDIRECT( ADDRESS(CELL("строка",BG971)-BW971+BV971,59)) * CI971</f>
        <v>#VALUE!</v>
      </c>
      <c r="CB971" s="174" t="e">
        <f aca="true">INDIRECT( ADDRESS(CELL("строка",BG971)-BW971+BV971,69)) * CL971</f>
        <v>#VALUE!</v>
      </c>
      <c r="CC971" s="175" t="e">
        <f aca="true">INDIRECT( ADDRESS(CELL("строка",BG971)-BW971+BV971,61)) *CI971</f>
        <v>#VALUE!</v>
      </c>
      <c r="CD971" s="176" t="e">
        <f aca="false">BZ971-CA971</f>
        <v>#VALUE!</v>
      </c>
      <c r="CE971" s="187" t="e">
        <f aca="false">CB971-CC971</f>
        <v>#VALUE!</v>
      </c>
      <c r="CI971" s="178" t="n">
        <f aca="false">$CI$7</f>
        <v>0.1</v>
      </c>
      <c r="CL971" s="23" t="n">
        <f aca="false">CL967</f>
        <v>0.25</v>
      </c>
    </row>
    <row r="972" customFormat="false" ht="13.25" hidden="false" customHeight="true" outlineLevel="0" collapsed="false">
      <c r="A972" s="151" t="s">
        <v>1067</v>
      </c>
      <c r="B972" s="152" t="n">
        <v>10.4</v>
      </c>
      <c r="C972" s="152" t="n">
        <v>756.7</v>
      </c>
      <c r="D972" s="153" t="n">
        <v>100</v>
      </c>
      <c r="E972" s="154" t="s">
        <v>83</v>
      </c>
      <c r="F972" s="153" t="n">
        <v>1.5</v>
      </c>
      <c r="G972" s="182" t="s">
        <v>194</v>
      </c>
      <c r="H972" s="116" t="n">
        <f aca="false">RANDBETWEEN(80,100)/100</f>
        <v>0.82</v>
      </c>
      <c r="I972" s="117"/>
      <c r="J972" s="118"/>
      <c r="K972" s="119"/>
      <c r="L972" s="118"/>
      <c r="M972" s="179"/>
      <c r="Q972" s="151" t="s">
        <v>1067</v>
      </c>
      <c r="R972" s="152" t="n">
        <v>11.1</v>
      </c>
      <c r="S972" s="152" t="n">
        <v>739.4</v>
      </c>
      <c r="T972" s="153" t="n">
        <v>77</v>
      </c>
      <c r="U972" s="154" t="s">
        <v>78</v>
      </c>
      <c r="V972" s="153" t="n">
        <v>2</v>
      </c>
      <c r="W972" s="115" t="n">
        <v>0.9</v>
      </c>
      <c r="X972" s="116" t="n">
        <f aca="false">RANDBETWEEN(80,100)/100</f>
        <v>0.88</v>
      </c>
      <c r="Y972" s="117"/>
      <c r="Z972" s="118"/>
      <c r="AA972" s="119"/>
      <c r="AB972" s="123"/>
      <c r="AC972" s="124"/>
      <c r="AG972" s="186"/>
      <c r="BO972" s="202"/>
      <c r="BT972" s="82" t="s">
        <v>79</v>
      </c>
      <c r="BU972" s="158"/>
      <c r="BV972" s="140" t="n">
        <f aca="false">QUOTIENT(BW972,$BW$5)</f>
        <v>241</v>
      </c>
      <c r="BW972" s="17" t="n">
        <v>964</v>
      </c>
      <c r="BX972" s="141" t="n">
        <f aca="false">DATE(2023,2,(1-QUOTIENT(BW972,$BW$5)))</f>
        <v>44717</v>
      </c>
      <c r="BY972" s="190" t="s">
        <v>80</v>
      </c>
      <c r="BZ972" s="143" t="e">
        <f aca="true">INDIRECT( ADDRESS(CELL("строка",BG972)-BW972+BV972,68)) * CL972</f>
        <v>#VALUE!</v>
      </c>
      <c r="CA972" s="144" t="e">
        <f aca="true">INDIRECT( ADDRESS(CELL("строка",BG972)-BW972+BV972,59)) *CI972</f>
        <v>#VALUE!</v>
      </c>
      <c r="CB972" s="145" t="e">
        <f aca="true">INDIRECT( ADDRESS(CELL("строка",BG972)-BW972+BV972,69)) * CL972</f>
        <v>#VALUE!</v>
      </c>
      <c r="CC972" s="146" t="e">
        <f aca="true">INDIRECT( ADDRESS(CELL("строка",BG972)-BW972+BV972,61)) *CI972</f>
        <v>#VALUE!</v>
      </c>
      <c r="CD972" s="147" t="e">
        <f aca="false">BZ972-CA972</f>
        <v>#VALUE!</v>
      </c>
      <c r="CE972" s="188" t="e">
        <f aca="false">CB972-CC972</f>
        <v>#VALUE!</v>
      </c>
      <c r="CI972" s="22" t="n">
        <f aca="false">$CI$4</f>
        <v>0.2</v>
      </c>
      <c r="CL972" s="23" t="n">
        <f aca="false">CL968</f>
        <v>0.25</v>
      </c>
    </row>
    <row r="973" customFormat="false" ht="13.25" hidden="false" customHeight="true" outlineLevel="0" collapsed="false">
      <c r="A973" s="151" t="s">
        <v>1068</v>
      </c>
      <c r="B973" s="152" t="n">
        <v>11.4</v>
      </c>
      <c r="C973" s="152" t="n">
        <v>757.1</v>
      </c>
      <c r="D973" s="153" t="n">
        <v>88</v>
      </c>
      <c r="E973" s="154" t="s">
        <v>83</v>
      </c>
      <c r="F973" s="153" t="n">
        <v>1.5</v>
      </c>
      <c r="G973" s="115" t="n">
        <v>0.25</v>
      </c>
      <c r="H973" s="116" t="n">
        <f aca="false">RANDBETWEEN(80,100)/100</f>
        <v>0.95</v>
      </c>
      <c r="I973" s="117"/>
      <c r="J973" s="118"/>
      <c r="K973" s="119"/>
      <c r="L973" s="118"/>
      <c r="M973" s="179"/>
      <c r="Q973" s="151" t="s">
        <v>1068</v>
      </c>
      <c r="R973" s="152" t="n">
        <v>11.3</v>
      </c>
      <c r="S973" s="152" t="n">
        <v>738.6</v>
      </c>
      <c r="T973" s="153" t="n">
        <v>76</v>
      </c>
      <c r="U973" s="154" t="s">
        <v>78</v>
      </c>
      <c r="V973" s="153" t="n">
        <v>3</v>
      </c>
      <c r="W973" s="115" t="n">
        <v>0.9</v>
      </c>
      <c r="X973" s="116" t="n">
        <f aca="false">RANDBETWEEN(80,100)/100</f>
        <v>0.84</v>
      </c>
      <c r="Y973" s="117"/>
      <c r="Z973" s="118"/>
      <c r="AA973" s="119"/>
      <c r="AB973" s="123"/>
      <c r="AC973" s="124"/>
      <c r="AG973" s="186"/>
      <c r="BO973" s="202"/>
      <c r="BT973" s="82"/>
      <c r="BU973" s="158"/>
      <c r="BV973" s="140" t="n">
        <f aca="false">QUOTIENT(BW973,$BW$5)</f>
        <v>241</v>
      </c>
      <c r="BW973" s="17" t="n">
        <v>965</v>
      </c>
      <c r="BX973" s="141"/>
      <c r="BY973" s="191" t="s">
        <v>84</v>
      </c>
      <c r="BZ973" s="160" t="e">
        <f aca="true">INDIRECT( ADDRESS(CELL("строка",BG973)-BW973+BV973,68)) * CL973</f>
        <v>#VALUE!</v>
      </c>
      <c r="CA973" s="161" t="e">
        <f aca="true">INDIRECT( ADDRESS(CELL("строка",BG973)-BW973+BV973,59)) *CI973</f>
        <v>#VALUE!</v>
      </c>
      <c r="CB973" s="162" t="e">
        <f aca="true">INDIRECT( ADDRESS(CELL("строка",BG973)-BW973+BV973,69)) * CL973</f>
        <v>#VALUE!</v>
      </c>
      <c r="CC973" s="163" t="e">
        <f aca="true">INDIRECT( ADDRESS(CELL("строка",BG973)-BW973+BV973,61)) *CI973</f>
        <v>#VALUE!</v>
      </c>
      <c r="CD973" s="164" t="e">
        <f aca="false">BZ973-CA973</f>
        <v>#VALUE!</v>
      </c>
      <c r="CE973" s="189" t="e">
        <f aca="false">CB973-CC973</f>
        <v>#VALUE!</v>
      </c>
      <c r="CI973" s="22" t="n">
        <f aca="false">$CI$5</f>
        <v>0.3</v>
      </c>
      <c r="CL973" s="23" t="n">
        <f aca="false">CL969</f>
        <v>0.25</v>
      </c>
    </row>
    <row r="974" customFormat="false" ht="13.25" hidden="false" customHeight="true" outlineLevel="0" collapsed="false">
      <c r="A974" s="151" t="s">
        <v>1069</v>
      </c>
      <c r="B974" s="152" t="n">
        <v>13.1</v>
      </c>
      <c r="C974" s="152" t="n">
        <v>757.6</v>
      </c>
      <c r="D974" s="153" t="n">
        <v>77</v>
      </c>
      <c r="E974" s="154" t="s">
        <v>83</v>
      </c>
      <c r="F974" s="153" t="n">
        <v>3</v>
      </c>
      <c r="G974" s="182" t="s">
        <v>110</v>
      </c>
      <c r="H974" s="116" t="n">
        <f aca="false">RANDBETWEEN(80,100)/100</f>
        <v>0.87</v>
      </c>
      <c r="I974" s="117" t="n">
        <v>0.484953703703704</v>
      </c>
      <c r="J974" s="118" t="n">
        <v>0.484953703703704</v>
      </c>
      <c r="K974" s="119" t="n">
        <f aca="false">(J974 * 24) * $B$3 * $F$3 * (1 - 0.7*AVERAGE(G974:G981)) * AVERAGE(H974:H981)</f>
        <v>4013.49625</v>
      </c>
      <c r="L974" s="118" t="n">
        <f aca="false">IF(AVERAGE(F974:F981)&gt; $J$3, $B$4*$F$4*AVERAGE(F974:F981)/$B$5*24*AVERAGE(H974:H981), $B$4*$F$4*AVERAGE(F974:F981)/$B$5*24*AVERAGE(H974:H981) * 0.2)</f>
        <v>28795.5</v>
      </c>
      <c r="M974" s="179" t="n">
        <f aca="false">K974+L974</f>
        <v>32808.99625</v>
      </c>
      <c r="Q974" s="151" t="s">
        <v>1069</v>
      </c>
      <c r="R974" s="152" t="n">
        <v>9.2</v>
      </c>
      <c r="S974" s="152" t="n">
        <v>737.2</v>
      </c>
      <c r="T974" s="153" t="n">
        <v>87</v>
      </c>
      <c r="U974" s="154" t="s">
        <v>78</v>
      </c>
      <c r="V974" s="153" t="n">
        <v>2</v>
      </c>
      <c r="W974" s="115" t="n">
        <v>0.9</v>
      </c>
      <c r="X974" s="116" t="n">
        <f aca="false">RANDBETWEEN(80,100)/100</f>
        <v>0.95</v>
      </c>
      <c r="Y974" s="117" t="n">
        <v>0.476527777777778</v>
      </c>
      <c r="Z974" s="118" t="n">
        <v>0.476527777777778</v>
      </c>
      <c r="AA974" s="119" t="n">
        <f aca="false">(Z974 * 24) * $B$3 * $F$3 * (1 - 0.7 * AVERAGE(W974:W981)) * AVERAGE(X974:X981)</f>
        <v>4808.8896</v>
      </c>
      <c r="AB974" s="123" t="n">
        <f aca="false">IF(AVERAGE(V974:V981)&gt; $J$3, $B$4*$F$4*AVERAGE(V974:V981)/$B$5*24*AVERAGE(X974:X981), $B$4*$F$4*AVERAGE(V974:V981)/$B$5*24*AVERAGE(X974:X981) * 0.2)</f>
        <v>2457.6</v>
      </c>
      <c r="AC974" s="124" t="n">
        <f aca="false">AA974+AB974</f>
        <v>7266.4896</v>
      </c>
      <c r="AG974" s="186"/>
      <c r="BO974" s="202"/>
      <c r="BT974" s="82"/>
      <c r="BU974" s="158"/>
      <c r="BV974" s="140" t="n">
        <f aca="false">QUOTIENT(BW974,$BW$5)</f>
        <v>241</v>
      </c>
      <c r="BW974" s="17" t="n">
        <v>966</v>
      </c>
      <c r="BX974" s="141"/>
      <c r="BY974" s="191" t="s">
        <v>58</v>
      </c>
      <c r="BZ974" s="160" t="e">
        <f aca="true">INDIRECT( ADDRESS(CELL("строка",BG974)-BW974+BV974,68)) * CL974</f>
        <v>#VALUE!</v>
      </c>
      <c r="CA974" s="161" t="e">
        <f aca="true">INDIRECT( ADDRESS(CELL("строка",BG974)-BW974+BV974,59)) *CI974</f>
        <v>#VALUE!</v>
      </c>
      <c r="CB974" s="162" t="e">
        <f aca="true">INDIRECT( ADDRESS(CELL("строка",BG974)-BW974+BV974,69)) * CL974</f>
        <v>#VALUE!</v>
      </c>
      <c r="CC974" s="163" t="e">
        <f aca="true">INDIRECT( ADDRESS(CELL("строка",BG974)-BW974+BV974,61)) *CI974</f>
        <v>#VALUE!</v>
      </c>
      <c r="CD974" s="164" t="e">
        <f aca="false">BZ974-CA974</f>
        <v>#VALUE!</v>
      </c>
      <c r="CE974" s="189" t="e">
        <f aca="false">CB974-CC974</f>
        <v>#VALUE!</v>
      </c>
      <c r="CI974" s="22" t="n">
        <f aca="false">$CI$6</f>
        <v>0.4</v>
      </c>
      <c r="CL974" s="23" t="n">
        <f aca="false">CL970</f>
        <v>0.25</v>
      </c>
    </row>
    <row r="975" customFormat="false" ht="13.25" hidden="false" customHeight="true" outlineLevel="0" collapsed="false">
      <c r="A975" s="151" t="s">
        <v>1070</v>
      </c>
      <c r="B975" s="152" t="n">
        <v>17.7</v>
      </c>
      <c r="C975" s="152" t="n">
        <v>757.5</v>
      </c>
      <c r="D975" s="153" t="n">
        <v>50</v>
      </c>
      <c r="E975" s="154" t="s">
        <v>93</v>
      </c>
      <c r="F975" s="153" t="n">
        <v>3</v>
      </c>
      <c r="G975" s="182" t="s">
        <v>110</v>
      </c>
      <c r="H975" s="116" t="n">
        <f aca="false">RANDBETWEEN(80,100)/100</f>
        <v>0.93</v>
      </c>
      <c r="I975" s="117"/>
      <c r="J975" s="118"/>
      <c r="K975" s="119"/>
      <c r="L975" s="118"/>
      <c r="M975" s="179"/>
      <c r="Q975" s="151" t="s">
        <v>1070</v>
      </c>
      <c r="R975" s="152" t="n">
        <v>10.2</v>
      </c>
      <c r="S975" s="152" t="n">
        <v>736</v>
      </c>
      <c r="T975" s="153" t="n">
        <v>67</v>
      </c>
      <c r="U975" s="154" t="s">
        <v>78</v>
      </c>
      <c r="V975" s="153" t="n">
        <v>3</v>
      </c>
      <c r="W975" s="182" t="s">
        <v>110</v>
      </c>
      <c r="X975" s="116" t="n">
        <f aca="false">RANDBETWEEN(80,100)/100</f>
        <v>0.95</v>
      </c>
      <c r="Y975" s="117"/>
      <c r="Z975" s="118"/>
      <c r="AA975" s="119"/>
      <c r="AB975" s="123"/>
      <c r="AC975" s="124"/>
      <c r="AG975" s="186"/>
      <c r="BO975" s="202"/>
      <c r="BT975" s="82" t="e">
        <f aca="false">IF(SUM(CD972:CD975) &gt; 0,0,(SUM(CD972:CD975))/(-$BM$10*1000))</f>
        <v>#VALUE!</v>
      </c>
      <c r="BU975" s="158" t="e">
        <f aca="false">IF(SUM(CE972:CE975) &gt; 0,0,(SUM(CE972:CE975))/(-$BM$10*1000))</f>
        <v>#VALUE!</v>
      </c>
      <c r="BV975" s="140" t="n">
        <f aca="false">QUOTIENT(BW975,$BW$5)</f>
        <v>241</v>
      </c>
      <c r="BW975" s="17" t="n">
        <v>967</v>
      </c>
      <c r="BX975" s="141"/>
      <c r="BY975" s="192" t="s">
        <v>75</v>
      </c>
      <c r="BZ975" s="172" t="e">
        <f aca="true">INDIRECT( ADDRESS(CELL("строка",BG975)-BW975+BV975,68)) * CL975</f>
        <v>#VALUE!</v>
      </c>
      <c r="CA975" s="173" t="e">
        <f aca="true">INDIRECT( ADDRESS(CELL("строка",BG975)-BW975+BV975,59)) * CI975</f>
        <v>#VALUE!</v>
      </c>
      <c r="CB975" s="174" t="e">
        <f aca="true">INDIRECT( ADDRESS(CELL("строка",BG975)-BW975+BV975,69)) * CL975</f>
        <v>#VALUE!</v>
      </c>
      <c r="CC975" s="175" t="e">
        <f aca="true">INDIRECT( ADDRESS(CELL("строка",BG975)-BW975+BV975,61)) *CI975</f>
        <v>#VALUE!</v>
      </c>
      <c r="CD975" s="176" t="e">
        <f aca="false">BZ975-CA975</f>
        <v>#VALUE!</v>
      </c>
      <c r="CE975" s="187" t="e">
        <f aca="false">CB975-CC975</f>
        <v>#VALUE!</v>
      </c>
      <c r="CI975" s="178" t="n">
        <f aca="false">$CI$7</f>
        <v>0.1</v>
      </c>
      <c r="CL975" s="23" t="n">
        <f aca="false">CL971</f>
        <v>0.25</v>
      </c>
    </row>
    <row r="976" customFormat="false" ht="13.25" hidden="false" customHeight="true" outlineLevel="0" collapsed="false">
      <c r="A976" s="151" t="s">
        <v>1071</v>
      </c>
      <c r="B976" s="152" t="n">
        <v>21.1</v>
      </c>
      <c r="C976" s="152" t="n">
        <v>757</v>
      </c>
      <c r="D976" s="153" t="n">
        <v>46</v>
      </c>
      <c r="E976" s="154" t="s">
        <v>129</v>
      </c>
      <c r="F976" s="153" t="n">
        <v>4.5</v>
      </c>
      <c r="G976" s="182" t="s">
        <v>110</v>
      </c>
      <c r="H976" s="116" t="n">
        <f aca="false">RANDBETWEEN(80,100)/100</f>
        <v>0.87</v>
      </c>
      <c r="I976" s="117"/>
      <c r="J976" s="118"/>
      <c r="K976" s="119"/>
      <c r="L976" s="118"/>
      <c r="M976" s="179"/>
      <c r="Q976" s="151" t="s">
        <v>1071</v>
      </c>
      <c r="R976" s="152" t="n">
        <v>13.5</v>
      </c>
      <c r="S976" s="152" t="n">
        <v>733</v>
      </c>
      <c r="T976" s="153" t="n">
        <v>80</v>
      </c>
      <c r="U976" s="154" t="s">
        <v>78</v>
      </c>
      <c r="V976" s="153" t="n">
        <v>3</v>
      </c>
      <c r="W976" s="115" t="n">
        <v>0.95</v>
      </c>
      <c r="X976" s="116" t="n">
        <f aca="false">RANDBETWEEN(80,100)/100</f>
        <v>0.93</v>
      </c>
      <c r="Y976" s="117"/>
      <c r="Z976" s="118"/>
      <c r="AA976" s="119"/>
      <c r="AB976" s="123"/>
      <c r="AC976" s="124"/>
      <c r="AG976" s="186"/>
      <c r="BO976" s="202"/>
      <c r="BT976" s="82" t="s">
        <v>79</v>
      </c>
      <c r="BU976" s="158"/>
      <c r="BV976" s="140" t="n">
        <f aca="false">QUOTIENT(BW976,$BW$5)</f>
        <v>242</v>
      </c>
      <c r="BW976" s="17" t="n">
        <v>968</v>
      </c>
      <c r="BX976" s="141" t="n">
        <f aca="false">DATE(2023,2,(1-QUOTIENT(BW976,$BW$5)))</f>
        <v>44716</v>
      </c>
      <c r="BY976" s="190" t="s">
        <v>80</v>
      </c>
      <c r="BZ976" s="143" t="e">
        <f aca="true">INDIRECT( ADDRESS(CELL("строка",BG976)-BW976+BV976,68)) * CL976</f>
        <v>#VALUE!</v>
      </c>
      <c r="CA976" s="144" t="e">
        <f aca="true">INDIRECT( ADDRESS(CELL("строка",BG976)-BW976+BV976,59)) *CI976</f>
        <v>#VALUE!</v>
      </c>
      <c r="CB976" s="145" t="e">
        <f aca="true">INDIRECT( ADDRESS(CELL("строка",BG976)-BW976+BV976,69)) * CL976</f>
        <v>#VALUE!</v>
      </c>
      <c r="CC976" s="146" t="e">
        <f aca="true">INDIRECT( ADDRESS(CELL("строка",BG976)-BW976+BV976,61)) *CI976</f>
        <v>#VALUE!</v>
      </c>
      <c r="CD976" s="147" t="e">
        <f aca="false">BZ976-CA976</f>
        <v>#VALUE!</v>
      </c>
      <c r="CE976" s="188" t="e">
        <f aca="false">CB976-CC976</f>
        <v>#VALUE!</v>
      </c>
      <c r="CI976" s="22" t="n">
        <f aca="false">$CI$4</f>
        <v>0.2</v>
      </c>
      <c r="CL976" s="23" t="n">
        <f aca="false">CL972</f>
        <v>0.25</v>
      </c>
    </row>
    <row r="977" customFormat="false" ht="13.25" hidden="false" customHeight="true" outlineLevel="0" collapsed="false">
      <c r="A977" s="151" t="s">
        <v>1072</v>
      </c>
      <c r="B977" s="152" t="n">
        <v>19.6</v>
      </c>
      <c r="C977" s="152" t="n">
        <v>757.2</v>
      </c>
      <c r="D977" s="153" t="n">
        <v>50</v>
      </c>
      <c r="E977" s="154" t="s">
        <v>101</v>
      </c>
      <c r="F977" s="153" t="n">
        <v>6</v>
      </c>
      <c r="G977" s="182" t="s">
        <v>110</v>
      </c>
      <c r="H977" s="116" t="n">
        <f aca="false">RANDBETWEEN(80,100)/100</f>
        <v>0.83</v>
      </c>
      <c r="I977" s="117"/>
      <c r="J977" s="118"/>
      <c r="K977" s="119"/>
      <c r="L977" s="118"/>
      <c r="M977" s="179"/>
      <c r="Q977" s="151" t="s">
        <v>1072</v>
      </c>
      <c r="R977" s="152" t="n">
        <v>15.2</v>
      </c>
      <c r="S977" s="152" t="n">
        <v>731.2</v>
      </c>
      <c r="T977" s="153" t="n">
        <v>90</v>
      </c>
      <c r="U977" s="154" t="s">
        <v>78</v>
      </c>
      <c r="V977" s="153" t="n">
        <v>3</v>
      </c>
      <c r="W977" s="115" t="n">
        <v>0.9</v>
      </c>
      <c r="X977" s="116" t="n">
        <f aca="false">RANDBETWEEN(80,100)/100</f>
        <v>0.92</v>
      </c>
      <c r="Y977" s="117"/>
      <c r="Z977" s="118"/>
      <c r="AA977" s="119"/>
      <c r="AB977" s="123"/>
      <c r="AC977" s="124"/>
      <c r="AG977" s="186"/>
      <c r="BO977" s="202"/>
      <c r="BT977" s="82"/>
      <c r="BU977" s="158"/>
      <c r="BV977" s="140" t="n">
        <f aca="false">QUOTIENT(BW977,$BW$5)</f>
        <v>242</v>
      </c>
      <c r="BW977" s="17" t="n">
        <v>969</v>
      </c>
      <c r="BX977" s="141"/>
      <c r="BY977" s="191" t="s">
        <v>84</v>
      </c>
      <c r="BZ977" s="160" t="e">
        <f aca="true">INDIRECT( ADDRESS(CELL("строка",BG977)-BW977+BV977,68)) * CL977</f>
        <v>#VALUE!</v>
      </c>
      <c r="CA977" s="161" t="e">
        <f aca="true">INDIRECT( ADDRESS(CELL("строка",BG977)-BW977+BV977,59)) *CI977</f>
        <v>#VALUE!</v>
      </c>
      <c r="CB977" s="162" t="e">
        <f aca="true">INDIRECT( ADDRESS(CELL("строка",BG977)-BW977+BV977,69)) * CL977</f>
        <v>#VALUE!</v>
      </c>
      <c r="CC977" s="163" t="e">
        <f aca="true">INDIRECT( ADDRESS(CELL("строка",BG977)-BW977+BV977,61)) *CI977</f>
        <v>#VALUE!</v>
      </c>
      <c r="CD977" s="164" t="e">
        <f aca="false">BZ977-CA977</f>
        <v>#VALUE!</v>
      </c>
      <c r="CE977" s="189" t="e">
        <f aca="false">CB977-CC977</f>
        <v>#VALUE!</v>
      </c>
      <c r="CI977" s="22" t="n">
        <f aca="false">$CI$5</f>
        <v>0.3</v>
      </c>
      <c r="CL977" s="23" t="n">
        <f aca="false">CL973</f>
        <v>0.25</v>
      </c>
    </row>
    <row r="978" customFormat="false" ht="13.25" hidden="false" customHeight="true" outlineLevel="0" collapsed="false">
      <c r="A978" s="151" t="s">
        <v>1073</v>
      </c>
      <c r="B978" s="152" t="n">
        <v>16.4</v>
      </c>
      <c r="C978" s="152" t="n">
        <v>756.4</v>
      </c>
      <c r="D978" s="153" t="n">
        <v>76</v>
      </c>
      <c r="E978" s="154" t="s">
        <v>101</v>
      </c>
      <c r="F978" s="153" t="n">
        <v>6</v>
      </c>
      <c r="G978" s="182" t="s">
        <v>194</v>
      </c>
      <c r="H978" s="116" t="n">
        <f aca="false">RANDBETWEEN(80,100)/100</f>
        <v>0.96</v>
      </c>
      <c r="I978" s="117"/>
      <c r="J978" s="118"/>
      <c r="K978" s="119"/>
      <c r="L978" s="118"/>
      <c r="M978" s="179"/>
      <c r="Q978" s="151" t="s">
        <v>1073</v>
      </c>
      <c r="R978" s="152" t="n">
        <v>15.9</v>
      </c>
      <c r="S978" s="152" t="n">
        <v>731.3</v>
      </c>
      <c r="T978" s="153" t="n">
        <v>91</v>
      </c>
      <c r="U978" s="154" t="s">
        <v>107</v>
      </c>
      <c r="V978" s="153" t="n">
        <v>2</v>
      </c>
      <c r="W978" s="115" t="n">
        <v>0.9</v>
      </c>
      <c r="X978" s="116" t="n">
        <f aca="false">RANDBETWEEN(80,100)/100</f>
        <v>0.99</v>
      </c>
      <c r="Y978" s="117"/>
      <c r="Z978" s="118"/>
      <c r="AA978" s="119"/>
      <c r="AB978" s="123"/>
      <c r="AC978" s="124"/>
      <c r="AG978" s="186"/>
      <c r="BO978" s="202"/>
      <c r="BT978" s="82"/>
      <c r="BU978" s="158"/>
      <c r="BV978" s="140" t="n">
        <f aca="false">QUOTIENT(BW978,$BW$5)</f>
        <v>242</v>
      </c>
      <c r="BW978" s="17" t="n">
        <v>970</v>
      </c>
      <c r="BX978" s="141"/>
      <c r="BY978" s="191" t="s">
        <v>58</v>
      </c>
      <c r="BZ978" s="160" t="e">
        <f aca="true">INDIRECT( ADDRESS(CELL("строка",BG978)-BW978+BV978,68)) * CL978</f>
        <v>#VALUE!</v>
      </c>
      <c r="CA978" s="161" t="e">
        <f aca="true">INDIRECT( ADDRESS(CELL("строка",BG978)-BW978+BV978,59)) *CI978</f>
        <v>#VALUE!</v>
      </c>
      <c r="CB978" s="162" t="e">
        <f aca="true">INDIRECT( ADDRESS(CELL("строка",BG978)-BW978+BV978,69)) * CL978</f>
        <v>#VALUE!</v>
      </c>
      <c r="CC978" s="163" t="e">
        <f aca="true">INDIRECT( ADDRESS(CELL("строка",BG978)-BW978+BV978,61)) *CI978</f>
        <v>#VALUE!</v>
      </c>
      <c r="CD978" s="164" t="e">
        <f aca="false">BZ978-CA978</f>
        <v>#VALUE!</v>
      </c>
      <c r="CE978" s="189" t="e">
        <f aca="false">CB978-CC978</f>
        <v>#VALUE!</v>
      </c>
      <c r="CI978" s="22" t="n">
        <f aca="false">$CI$6</f>
        <v>0.4</v>
      </c>
      <c r="CL978" s="23" t="n">
        <f aca="false">CL974</f>
        <v>0.25</v>
      </c>
    </row>
    <row r="979" customFormat="false" ht="13.25" hidden="false" customHeight="true" outlineLevel="0" collapsed="false">
      <c r="A979" s="151" t="s">
        <v>1074</v>
      </c>
      <c r="B979" s="152" t="n">
        <v>14.1</v>
      </c>
      <c r="C979" s="152" t="n">
        <v>754.5</v>
      </c>
      <c r="D979" s="153" t="n">
        <v>99</v>
      </c>
      <c r="E979" s="154" t="s">
        <v>101</v>
      </c>
      <c r="F979" s="153" t="n">
        <v>4.5</v>
      </c>
      <c r="G979" s="115" t="n">
        <v>0.95</v>
      </c>
      <c r="H979" s="116" t="n">
        <f aca="false">RANDBETWEEN(80,100)/100</f>
        <v>0.81</v>
      </c>
      <c r="I979" s="117"/>
      <c r="J979" s="118"/>
      <c r="K979" s="119"/>
      <c r="L979" s="118"/>
      <c r="M979" s="179"/>
      <c r="Q979" s="151" t="s">
        <v>1074</v>
      </c>
      <c r="R979" s="152" t="n">
        <v>14.8</v>
      </c>
      <c r="S979" s="152" t="n">
        <v>732.8</v>
      </c>
      <c r="T979" s="153" t="n">
        <v>96</v>
      </c>
      <c r="U979" s="154" t="s">
        <v>107</v>
      </c>
      <c r="V979" s="153" t="n">
        <v>1</v>
      </c>
      <c r="W979" s="115" t="n">
        <v>0.9</v>
      </c>
      <c r="X979" s="116" t="n">
        <f aca="false">RANDBETWEEN(80,100)/100</f>
        <v>0.97</v>
      </c>
      <c r="Y979" s="117"/>
      <c r="Z979" s="118"/>
      <c r="AA979" s="119"/>
      <c r="AB979" s="123"/>
      <c r="AC979" s="124"/>
      <c r="AG979" s="186"/>
      <c r="BO979" s="202"/>
      <c r="BT979" s="82" t="e">
        <f aca="false">IF(SUM(CD976:CD979) &gt; 0,0,(SUM(CD976:CD979))/(-$BM$10*1000))</f>
        <v>#VALUE!</v>
      </c>
      <c r="BU979" s="158" t="e">
        <f aca="false">IF(SUM(CE976:CE979) &gt; 0,0,(SUM(CE976:CE979))/(-$BM$10*1000))</f>
        <v>#VALUE!</v>
      </c>
      <c r="BV979" s="140" t="n">
        <f aca="false">QUOTIENT(BW979,$BW$5)</f>
        <v>242</v>
      </c>
      <c r="BW979" s="17" t="n">
        <v>971</v>
      </c>
      <c r="BX979" s="141"/>
      <c r="BY979" s="192" t="s">
        <v>75</v>
      </c>
      <c r="BZ979" s="172" t="e">
        <f aca="true">INDIRECT( ADDRESS(CELL("строка",BG979)-BW979+BV979,68)) * CL979</f>
        <v>#VALUE!</v>
      </c>
      <c r="CA979" s="173" t="e">
        <f aca="true">INDIRECT( ADDRESS(CELL("строка",BG979)-BW979+BV979,59)) * CI979</f>
        <v>#VALUE!</v>
      </c>
      <c r="CB979" s="174" t="e">
        <f aca="true">INDIRECT( ADDRESS(CELL("строка",BG979)-BW979+BV979,69)) * CL979</f>
        <v>#VALUE!</v>
      </c>
      <c r="CC979" s="175" t="e">
        <f aca="true">INDIRECT( ADDRESS(CELL("строка",BG979)-BW979+BV979,61)) *CI979</f>
        <v>#VALUE!</v>
      </c>
      <c r="CD979" s="176" t="e">
        <f aca="false">BZ979-CA979</f>
        <v>#VALUE!</v>
      </c>
      <c r="CE979" s="187" t="e">
        <f aca="false">CB979-CC979</f>
        <v>#VALUE!</v>
      </c>
      <c r="CI979" s="178" t="n">
        <f aca="false">$CI$7</f>
        <v>0.1</v>
      </c>
      <c r="CL979" s="23" t="n">
        <f aca="false">CL975</f>
        <v>0.25</v>
      </c>
    </row>
    <row r="980" customFormat="false" ht="13.25" hidden="false" customHeight="true" outlineLevel="0" collapsed="false">
      <c r="A980" s="151" t="s">
        <v>1075</v>
      </c>
      <c r="B980" s="152" t="n">
        <v>16.4</v>
      </c>
      <c r="C980" s="152" t="n">
        <v>752.6</v>
      </c>
      <c r="D980" s="153" t="n">
        <v>100</v>
      </c>
      <c r="E980" s="154" t="s">
        <v>129</v>
      </c>
      <c r="F980" s="153" t="n">
        <v>7.5</v>
      </c>
      <c r="G980" s="115" t="n">
        <v>0.95</v>
      </c>
      <c r="H980" s="116" t="n">
        <f aca="false">RANDBETWEEN(80,100)/100</f>
        <v>0.94</v>
      </c>
      <c r="I980" s="117"/>
      <c r="J980" s="118"/>
      <c r="K980" s="119"/>
      <c r="L980" s="118"/>
      <c r="M980" s="179"/>
      <c r="Q980" s="151" t="s">
        <v>1075</v>
      </c>
      <c r="R980" s="152" t="n">
        <v>12.1</v>
      </c>
      <c r="S980" s="152" t="n">
        <v>734.7</v>
      </c>
      <c r="T980" s="153" t="n">
        <v>97</v>
      </c>
      <c r="U980" s="154" t="s">
        <v>107</v>
      </c>
      <c r="V980" s="153" t="n">
        <v>1</v>
      </c>
      <c r="W980" s="115" t="n">
        <v>0.9</v>
      </c>
      <c r="X980" s="116" t="n">
        <f aca="false">RANDBETWEEN(80,100)/100</f>
        <v>0.99</v>
      </c>
      <c r="Y980" s="117"/>
      <c r="Z980" s="118"/>
      <c r="AA980" s="119"/>
      <c r="AB980" s="123"/>
      <c r="AC980" s="124"/>
      <c r="AG980" s="186"/>
      <c r="BO980" s="202"/>
      <c r="BT980" s="82" t="s">
        <v>79</v>
      </c>
      <c r="BU980" s="158"/>
      <c r="BV980" s="140" t="n">
        <f aca="false">QUOTIENT(BW980,$BW$5)</f>
        <v>243</v>
      </c>
      <c r="BW980" s="17" t="n">
        <v>972</v>
      </c>
      <c r="BX980" s="141" t="n">
        <f aca="false">DATE(2023,2,(1-QUOTIENT(BW980,$BW$5)))</f>
        <v>44715</v>
      </c>
      <c r="BY980" s="190" t="s">
        <v>80</v>
      </c>
      <c r="BZ980" s="143" t="e">
        <f aca="true">INDIRECT( ADDRESS(CELL("строка",BG980)-BW980+BV980,68)) * CL980</f>
        <v>#VALUE!</v>
      </c>
      <c r="CA980" s="144" t="e">
        <f aca="true">INDIRECT( ADDRESS(CELL("строка",BG980)-BW980+BV980,59)) *CI980</f>
        <v>#VALUE!</v>
      </c>
      <c r="CB980" s="145" t="e">
        <f aca="true">INDIRECT( ADDRESS(CELL("строка",BG980)-BW980+BV980,69)) * CL980</f>
        <v>#VALUE!</v>
      </c>
      <c r="CC980" s="146" t="e">
        <f aca="true">INDIRECT( ADDRESS(CELL("строка",BG980)-BW980+BV980,61)) *CI980</f>
        <v>#VALUE!</v>
      </c>
      <c r="CD980" s="147" t="e">
        <f aca="false">BZ980-CA980</f>
        <v>#VALUE!</v>
      </c>
      <c r="CE980" s="188" t="e">
        <f aca="false">CB980-CC980</f>
        <v>#VALUE!</v>
      </c>
      <c r="CI980" s="22" t="n">
        <f aca="false">$CI$4</f>
        <v>0.2</v>
      </c>
      <c r="CL980" s="23" t="n">
        <f aca="false">CL976</f>
        <v>0.25</v>
      </c>
    </row>
    <row r="981" customFormat="false" ht="13.25" hidden="false" customHeight="true" outlineLevel="0" collapsed="false">
      <c r="A981" s="151" t="s">
        <v>1076</v>
      </c>
      <c r="B981" s="152" t="n">
        <v>17.3</v>
      </c>
      <c r="C981" s="152" t="n">
        <v>750.8</v>
      </c>
      <c r="D981" s="153" t="n">
        <v>100</v>
      </c>
      <c r="E981" s="154" t="s">
        <v>129</v>
      </c>
      <c r="F981" s="153" t="n">
        <v>6</v>
      </c>
      <c r="G981" s="115" t="n">
        <v>1</v>
      </c>
      <c r="H981" s="116" t="n">
        <f aca="false">RANDBETWEEN(80,100)/100</f>
        <v>0.9</v>
      </c>
      <c r="I981" s="117"/>
      <c r="J981" s="118"/>
      <c r="K981" s="119"/>
      <c r="L981" s="118"/>
      <c r="M981" s="179"/>
      <c r="Q981" s="151" t="s">
        <v>1076</v>
      </c>
      <c r="R981" s="152" t="n">
        <v>10.1</v>
      </c>
      <c r="S981" s="152" t="n">
        <v>736.9</v>
      </c>
      <c r="T981" s="153" t="n">
        <v>95</v>
      </c>
      <c r="U981" s="154" t="s">
        <v>83</v>
      </c>
      <c r="V981" s="153" t="n">
        <v>1</v>
      </c>
      <c r="W981" s="115" t="n">
        <v>0.9</v>
      </c>
      <c r="X981" s="116" t="n">
        <f aca="false">RANDBETWEEN(80,100)/100</f>
        <v>0.98</v>
      </c>
      <c r="Y981" s="117"/>
      <c r="Z981" s="118"/>
      <c r="AA981" s="119"/>
      <c r="AB981" s="123"/>
      <c r="AC981" s="124"/>
      <c r="AG981" s="186"/>
      <c r="BO981" s="202"/>
      <c r="BT981" s="82"/>
      <c r="BU981" s="158"/>
      <c r="BV981" s="140" t="n">
        <f aca="false">QUOTIENT(BW981,$BW$5)</f>
        <v>243</v>
      </c>
      <c r="BW981" s="17" t="n">
        <v>973</v>
      </c>
      <c r="BX981" s="141"/>
      <c r="BY981" s="191" t="s">
        <v>84</v>
      </c>
      <c r="BZ981" s="160" t="e">
        <f aca="true">INDIRECT( ADDRESS(CELL("строка",BG981)-BW981+BV981,68)) * CL981</f>
        <v>#VALUE!</v>
      </c>
      <c r="CA981" s="161" t="e">
        <f aca="true">INDIRECT( ADDRESS(CELL("строка",BG981)-BW981+BV981,59)) *CI981</f>
        <v>#VALUE!</v>
      </c>
      <c r="CB981" s="162" t="e">
        <f aca="true">INDIRECT( ADDRESS(CELL("строка",BG981)-BW981+BV981,69)) * CL981</f>
        <v>#VALUE!</v>
      </c>
      <c r="CC981" s="163" t="e">
        <f aca="true">INDIRECT( ADDRESS(CELL("строка",BG981)-BW981+BV981,61)) *CI981</f>
        <v>#VALUE!</v>
      </c>
      <c r="CD981" s="164" t="e">
        <f aca="false">BZ981-CA981</f>
        <v>#VALUE!</v>
      </c>
      <c r="CE981" s="189" t="e">
        <f aca="false">CB981-CC981</f>
        <v>#VALUE!</v>
      </c>
      <c r="CI981" s="22" t="n">
        <f aca="false">$CI$5</f>
        <v>0.3</v>
      </c>
      <c r="CL981" s="23" t="n">
        <f aca="false">CL977</f>
        <v>0.25</v>
      </c>
    </row>
    <row r="982" customFormat="false" ht="13.25" hidden="false" customHeight="true" outlineLevel="0" collapsed="false">
      <c r="A982" s="151" t="s">
        <v>1077</v>
      </c>
      <c r="B982" s="152" t="n">
        <v>20.8</v>
      </c>
      <c r="C982" s="152" t="n">
        <v>748.5</v>
      </c>
      <c r="D982" s="153" t="n">
        <v>72</v>
      </c>
      <c r="E982" s="154" t="s">
        <v>101</v>
      </c>
      <c r="F982" s="153" t="n">
        <v>4.5</v>
      </c>
      <c r="G982" s="182" t="s">
        <v>185</v>
      </c>
      <c r="H982" s="116" t="n">
        <f aca="false">RANDBETWEEN(80,100)/100</f>
        <v>0.94</v>
      </c>
      <c r="I982" s="117" t="n">
        <v>0.487118055555556</v>
      </c>
      <c r="J982" s="118" t="n">
        <v>0.487118055555556</v>
      </c>
      <c r="K982" s="119" t="n">
        <f aca="false">(J982 * 24) * $B$3 * $F$3 * (1 - 0.7*AVERAGE(G982:G989)) * AVERAGE(H982:H989)</f>
        <v>6690.079375</v>
      </c>
      <c r="L982" s="118" t="n">
        <f aca="false">IF(AVERAGE(F982:F989)&gt; $J$3, $B$4*$F$4*AVERAGE(F982:F989)/$B$5*24*AVERAGE(H982:H989), $B$4*$F$4*AVERAGE(F982:F989)/$B$5*24*AVERAGE(H982:H989) * 0.2)</f>
        <v>23100</v>
      </c>
      <c r="M982" s="179" t="n">
        <f aca="false">K982+L982</f>
        <v>29790.079375</v>
      </c>
      <c r="Q982" s="151" t="s">
        <v>1077</v>
      </c>
      <c r="R982" s="152" t="n">
        <v>10.9</v>
      </c>
      <c r="S982" s="152" t="n">
        <v>739</v>
      </c>
      <c r="T982" s="153" t="n">
        <v>81</v>
      </c>
      <c r="U982" s="154" t="s">
        <v>83</v>
      </c>
      <c r="V982" s="153" t="n">
        <v>1</v>
      </c>
      <c r="W982" s="115" t="n">
        <v>0.9</v>
      </c>
      <c r="X982" s="116" t="n">
        <f aca="false">RANDBETWEEN(80,100)/100</f>
        <v>0.85</v>
      </c>
      <c r="Y982" s="117" t="n">
        <v>0.479710648148148</v>
      </c>
      <c r="Z982" s="118" t="n">
        <v>0.479710648148148</v>
      </c>
      <c r="AA982" s="119" t="n">
        <f aca="false">(Z982 * 24) * $B$3 * $F$3 * (1 - 0.7 * AVERAGE(W982:W989)) * AVERAGE(X982:X989)</f>
        <v>4339.5009</v>
      </c>
      <c r="AB982" s="123" t="n">
        <f aca="false">IF(AVERAGE(V982:V989)&gt; $J$3, $B$4*$F$4*AVERAGE(V982:V989)/$B$5*24*AVERAGE(X982:X989), $B$4*$F$4*AVERAGE(V982:V989)/$B$5*24*AVERAGE(X982:X989) * 0.2)</f>
        <v>558.4</v>
      </c>
      <c r="AC982" s="124" t="n">
        <f aca="false">AA982+AB982</f>
        <v>4897.9009</v>
      </c>
      <c r="AG982" s="186"/>
      <c r="BO982" s="202"/>
      <c r="BT982" s="82"/>
      <c r="BU982" s="158"/>
      <c r="BV982" s="140" t="n">
        <f aca="false">QUOTIENT(BW982,$BW$5)</f>
        <v>243</v>
      </c>
      <c r="BW982" s="17" t="n">
        <v>974</v>
      </c>
      <c r="BX982" s="141"/>
      <c r="BY982" s="191" t="s">
        <v>58</v>
      </c>
      <c r="BZ982" s="160" t="e">
        <f aca="true">INDIRECT( ADDRESS(CELL("строка",BG982)-BW982+BV982,68)) * CL982</f>
        <v>#VALUE!</v>
      </c>
      <c r="CA982" s="161" t="e">
        <f aca="true">INDIRECT( ADDRESS(CELL("строка",BG982)-BW982+BV982,59)) *CI982</f>
        <v>#VALUE!</v>
      </c>
      <c r="CB982" s="162" t="e">
        <f aca="true">INDIRECT( ADDRESS(CELL("строка",BG982)-BW982+BV982,69)) * CL982</f>
        <v>#VALUE!</v>
      </c>
      <c r="CC982" s="163" t="e">
        <f aca="true">INDIRECT( ADDRESS(CELL("строка",BG982)-BW982+BV982,61)) *CI982</f>
        <v>#VALUE!</v>
      </c>
      <c r="CD982" s="164" t="e">
        <f aca="false">BZ982-CA982</f>
        <v>#VALUE!</v>
      </c>
      <c r="CE982" s="189" t="e">
        <f aca="false">CB982-CC982</f>
        <v>#VALUE!</v>
      </c>
      <c r="CI982" s="22" t="n">
        <f aca="false">$CI$6</f>
        <v>0.4</v>
      </c>
      <c r="CL982" s="23" t="n">
        <f aca="false">CL978</f>
        <v>0.25</v>
      </c>
    </row>
    <row r="983" customFormat="false" ht="13.25" hidden="false" customHeight="true" outlineLevel="0" collapsed="false">
      <c r="A983" s="151" t="s">
        <v>1078</v>
      </c>
      <c r="B983" s="152" t="n">
        <v>24</v>
      </c>
      <c r="C983" s="152" t="n">
        <v>749.7</v>
      </c>
      <c r="D983" s="153" t="n">
        <v>48</v>
      </c>
      <c r="E983" s="154" t="s">
        <v>91</v>
      </c>
      <c r="F983" s="153" t="n">
        <v>4.5</v>
      </c>
      <c r="G983" s="115" t="n">
        <v>0.75</v>
      </c>
      <c r="H983" s="116" t="n">
        <f aca="false">RANDBETWEEN(80,100)/100</f>
        <v>0.9</v>
      </c>
      <c r="I983" s="117"/>
      <c r="J983" s="118"/>
      <c r="K983" s="119"/>
      <c r="L983" s="118"/>
      <c r="M983" s="179"/>
      <c r="Q983" s="151" t="s">
        <v>1078</v>
      </c>
      <c r="R983" s="152" t="n">
        <v>11.3</v>
      </c>
      <c r="S983" s="152" t="n">
        <v>740.5</v>
      </c>
      <c r="T983" s="153" t="n">
        <v>76</v>
      </c>
      <c r="U983" s="154" t="n">
        <v>0</v>
      </c>
      <c r="V983" s="153" t="n">
        <v>0</v>
      </c>
      <c r="W983" s="115" t="n">
        <v>0.9</v>
      </c>
      <c r="X983" s="116" t="n">
        <f aca="false">RANDBETWEEN(80,100)/100</f>
        <v>0.89</v>
      </c>
      <c r="Y983" s="117"/>
      <c r="Z983" s="118"/>
      <c r="AA983" s="119"/>
      <c r="AB983" s="123"/>
      <c r="AC983" s="124"/>
      <c r="AG983" s="186"/>
      <c r="BO983" s="202"/>
      <c r="BT983" s="82" t="e">
        <f aca="false">IF(SUM(CD980:CD983) &gt; 0,0,(SUM(CD980:CD983))/(-$BM$10*1000))</f>
        <v>#VALUE!</v>
      </c>
      <c r="BU983" s="158" t="e">
        <f aca="false">IF(SUM(CE980:CE983) &gt; 0,0,(SUM(CE980:CE983))/(-$BM$10*1000))</f>
        <v>#VALUE!</v>
      </c>
      <c r="BV983" s="140" t="n">
        <f aca="false">QUOTIENT(BW983,$BW$5)</f>
        <v>243</v>
      </c>
      <c r="BW983" s="17" t="n">
        <v>975</v>
      </c>
      <c r="BX983" s="141"/>
      <c r="BY983" s="192" t="s">
        <v>75</v>
      </c>
      <c r="BZ983" s="172" t="e">
        <f aca="true">INDIRECT( ADDRESS(CELL("строка",BG983)-BW983+BV983,68)) * CL983</f>
        <v>#VALUE!</v>
      </c>
      <c r="CA983" s="173" t="e">
        <f aca="true">INDIRECT( ADDRESS(CELL("строка",BG983)-BW983+BV983,59)) * CI983</f>
        <v>#VALUE!</v>
      </c>
      <c r="CB983" s="174" t="e">
        <f aca="true">INDIRECT( ADDRESS(CELL("строка",BG983)-BW983+BV983,69)) * CL983</f>
        <v>#VALUE!</v>
      </c>
      <c r="CC983" s="175" t="e">
        <f aca="true">INDIRECT( ADDRESS(CELL("строка",BG983)-BW983+BV983,61)) *CI983</f>
        <v>#VALUE!</v>
      </c>
      <c r="CD983" s="176" t="e">
        <f aca="false">BZ983-CA983</f>
        <v>#VALUE!</v>
      </c>
      <c r="CE983" s="187" t="e">
        <f aca="false">CB983-CC983</f>
        <v>#VALUE!</v>
      </c>
      <c r="CI983" s="178" t="n">
        <f aca="false">$CI$7</f>
        <v>0.1</v>
      </c>
      <c r="CL983" s="23" t="n">
        <f aca="false">CL979</f>
        <v>0.25</v>
      </c>
    </row>
    <row r="984" customFormat="false" ht="13.25" hidden="false" customHeight="true" outlineLevel="0" collapsed="false">
      <c r="A984" s="151" t="s">
        <v>1079</v>
      </c>
      <c r="B984" s="152" t="n">
        <v>29</v>
      </c>
      <c r="C984" s="152" t="n">
        <v>751.6</v>
      </c>
      <c r="D984" s="153" t="n">
        <v>30</v>
      </c>
      <c r="E984" s="154" t="s">
        <v>91</v>
      </c>
      <c r="F984" s="153" t="n">
        <v>9</v>
      </c>
      <c r="G984" s="115" t="n">
        <v>0.75</v>
      </c>
      <c r="H984" s="116" t="n">
        <f aca="false">RANDBETWEEN(80,100)/100</f>
        <v>0.83</v>
      </c>
      <c r="I984" s="117"/>
      <c r="J984" s="118"/>
      <c r="K984" s="119"/>
      <c r="L984" s="118"/>
      <c r="M984" s="179"/>
      <c r="Q984" s="151" t="s">
        <v>1079</v>
      </c>
      <c r="R984" s="152" t="n">
        <v>12.2</v>
      </c>
      <c r="S984" s="152" t="n">
        <v>741.5</v>
      </c>
      <c r="T984" s="153" t="n">
        <v>70</v>
      </c>
      <c r="U984" s="154" t="n">
        <v>0</v>
      </c>
      <c r="V984" s="153" t="n">
        <v>0</v>
      </c>
      <c r="W984" s="115" t="n">
        <v>0.9</v>
      </c>
      <c r="X984" s="116" t="n">
        <f aca="false">RANDBETWEEN(80,100)/100</f>
        <v>0.84</v>
      </c>
      <c r="Y984" s="117"/>
      <c r="Z984" s="118"/>
      <c r="AA984" s="119"/>
      <c r="AB984" s="123"/>
      <c r="AC984" s="124"/>
      <c r="AG984" s="186"/>
      <c r="BO984" s="202"/>
      <c r="BT984" s="82" t="s">
        <v>79</v>
      </c>
      <c r="BU984" s="158"/>
      <c r="BV984" s="140" t="n">
        <f aca="false">QUOTIENT(BW984,$BW$5)</f>
        <v>244</v>
      </c>
      <c r="BW984" s="17" t="n">
        <v>976</v>
      </c>
      <c r="BX984" s="141" t="n">
        <f aca="false">DATE(2023,2,(1-QUOTIENT(BW984,$BW$5)))</f>
        <v>44714</v>
      </c>
      <c r="BY984" s="190" t="s">
        <v>80</v>
      </c>
      <c r="BZ984" s="143" t="e">
        <f aca="true">INDIRECT( ADDRESS(CELL("строка",BG984)-BW984+BV984,68)) * CL984</f>
        <v>#VALUE!</v>
      </c>
      <c r="CA984" s="144" t="e">
        <f aca="true">INDIRECT( ADDRESS(CELL("строка",BG984)-BW984+BV984,59)) *CI984</f>
        <v>#VALUE!</v>
      </c>
      <c r="CB984" s="145" t="e">
        <f aca="true">INDIRECT( ADDRESS(CELL("строка",BG984)-BW984+BV984,69)) * CL984</f>
        <v>#VALUE!</v>
      </c>
      <c r="CC984" s="146" t="e">
        <f aca="true">INDIRECT( ADDRESS(CELL("строка",BG984)-BW984+BV984,61)) *CI984</f>
        <v>#VALUE!</v>
      </c>
      <c r="CD984" s="147" t="e">
        <f aca="false">BZ984-CA984</f>
        <v>#VALUE!</v>
      </c>
      <c r="CE984" s="188" t="e">
        <f aca="false">CB984-CC984</f>
        <v>#VALUE!</v>
      </c>
      <c r="CI984" s="22" t="n">
        <f aca="false">$CI$4</f>
        <v>0.2</v>
      </c>
      <c r="CL984" s="23" t="n">
        <f aca="false">CL980</f>
        <v>0.25</v>
      </c>
    </row>
    <row r="985" customFormat="false" ht="13.25" hidden="false" customHeight="true" outlineLevel="0" collapsed="false">
      <c r="A985" s="151" t="s">
        <v>1080</v>
      </c>
      <c r="B985" s="152" t="n">
        <v>26.4</v>
      </c>
      <c r="C985" s="152" t="n">
        <v>754</v>
      </c>
      <c r="D985" s="153" t="n">
        <v>42</v>
      </c>
      <c r="E985" s="154" t="s">
        <v>78</v>
      </c>
      <c r="F985" s="153" t="n">
        <v>6</v>
      </c>
      <c r="G985" s="115" t="n">
        <v>0.75</v>
      </c>
      <c r="H985" s="116" t="n">
        <f aca="false">RANDBETWEEN(80,100)/100</f>
        <v>0.83</v>
      </c>
      <c r="I985" s="117"/>
      <c r="J985" s="118"/>
      <c r="K985" s="119"/>
      <c r="L985" s="118"/>
      <c r="M985" s="179"/>
      <c r="Q985" s="151" t="s">
        <v>1080</v>
      </c>
      <c r="R985" s="152" t="n">
        <v>11.6</v>
      </c>
      <c r="S985" s="152" t="n">
        <v>741.7</v>
      </c>
      <c r="T985" s="153" t="n">
        <v>74</v>
      </c>
      <c r="U985" s="154" t="n">
        <v>0</v>
      </c>
      <c r="V985" s="153" t="n">
        <v>0</v>
      </c>
      <c r="W985" s="115" t="n">
        <v>0.9</v>
      </c>
      <c r="X985" s="116" t="n">
        <f aca="false">RANDBETWEEN(80,100)/100</f>
        <v>0.9</v>
      </c>
      <c r="Y985" s="117"/>
      <c r="Z985" s="118"/>
      <c r="AA985" s="119"/>
      <c r="AB985" s="123"/>
      <c r="AC985" s="124"/>
      <c r="AG985" s="186"/>
      <c r="BO985" s="202"/>
      <c r="BT985" s="82"/>
      <c r="BU985" s="158"/>
      <c r="BV985" s="140" t="n">
        <f aca="false">QUOTIENT(BW985,$BW$5)</f>
        <v>244</v>
      </c>
      <c r="BW985" s="17" t="n">
        <v>977</v>
      </c>
      <c r="BX985" s="141"/>
      <c r="BY985" s="191" t="s">
        <v>84</v>
      </c>
      <c r="BZ985" s="160" t="e">
        <f aca="true">INDIRECT( ADDRESS(CELL("строка",BG985)-BW985+BV985,68)) * CL985</f>
        <v>#VALUE!</v>
      </c>
      <c r="CA985" s="161" t="e">
        <f aca="true">INDIRECT( ADDRESS(CELL("строка",BG985)-BW985+BV985,59)) *CI985</f>
        <v>#VALUE!</v>
      </c>
      <c r="CB985" s="162" t="e">
        <f aca="true">INDIRECT( ADDRESS(CELL("строка",BG985)-BW985+BV985,69)) * CL985</f>
        <v>#VALUE!</v>
      </c>
      <c r="CC985" s="163" t="e">
        <f aca="true">INDIRECT( ADDRESS(CELL("строка",BG985)-BW985+BV985,61)) *CI985</f>
        <v>#VALUE!</v>
      </c>
      <c r="CD985" s="164" t="e">
        <f aca="false">BZ985-CA985</f>
        <v>#VALUE!</v>
      </c>
      <c r="CE985" s="189" t="e">
        <f aca="false">CB985-CC985</f>
        <v>#VALUE!</v>
      </c>
      <c r="CI985" s="22" t="n">
        <f aca="false">$CI$5</f>
        <v>0.3</v>
      </c>
      <c r="CL985" s="23" t="n">
        <f aca="false">CL981</f>
        <v>0.25</v>
      </c>
    </row>
    <row r="986" customFormat="false" ht="13.25" hidden="false" customHeight="true" outlineLevel="0" collapsed="false">
      <c r="A986" s="151" t="s">
        <v>1081</v>
      </c>
      <c r="B986" s="152" t="n">
        <v>19</v>
      </c>
      <c r="C986" s="152" t="n">
        <v>756.5</v>
      </c>
      <c r="D986" s="153" t="n">
        <v>83</v>
      </c>
      <c r="E986" s="154" t="s">
        <v>78</v>
      </c>
      <c r="F986" s="153" t="n">
        <v>3</v>
      </c>
      <c r="G986" s="115" t="n">
        <v>0.75</v>
      </c>
      <c r="H986" s="116" t="n">
        <f aca="false">RANDBETWEEN(80,100)/100</f>
        <v>0.97</v>
      </c>
      <c r="I986" s="117"/>
      <c r="J986" s="118"/>
      <c r="K986" s="119"/>
      <c r="L986" s="118"/>
      <c r="M986" s="179"/>
      <c r="Q986" s="151" t="s">
        <v>1081</v>
      </c>
      <c r="R986" s="152" t="n">
        <v>9.9</v>
      </c>
      <c r="S986" s="152" t="n">
        <v>741.3</v>
      </c>
      <c r="T986" s="153" t="n">
        <v>81</v>
      </c>
      <c r="U986" s="154" t="s">
        <v>129</v>
      </c>
      <c r="V986" s="153" t="n">
        <v>1</v>
      </c>
      <c r="W986" s="115" t="n">
        <v>0.9</v>
      </c>
      <c r="X986" s="116" t="n">
        <f aca="false">RANDBETWEEN(80,100)/100</f>
        <v>0.84</v>
      </c>
      <c r="Y986" s="117"/>
      <c r="Z986" s="118"/>
      <c r="AA986" s="119"/>
      <c r="AB986" s="123"/>
      <c r="AC986" s="124"/>
      <c r="AG986" s="186"/>
      <c r="BO986" s="202"/>
      <c r="BT986" s="82"/>
      <c r="BU986" s="158"/>
      <c r="BV986" s="140" t="n">
        <f aca="false">QUOTIENT(BW986,$BW$5)</f>
        <v>244</v>
      </c>
      <c r="BW986" s="17" t="n">
        <v>978</v>
      </c>
      <c r="BX986" s="141"/>
      <c r="BY986" s="191" t="s">
        <v>58</v>
      </c>
      <c r="BZ986" s="160" t="e">
        <f aca="true">INDIRECT( ADDRESS(CELL("строка",BG986)-BW986+BV986,68)) * CL986</f>
        <v>#VALUE!</v>
      </c>
      <c r="CA986" s="161" t="e">
        <f aca="true">INDIRECT( ADDRESS(CELL("строка",BG986)-BW986+BV986,59)) *CI986</f>
        <v>#VALUE!</v>
      </c>
      <c r="CB986" s="162" t="e">
        <f aca="true">INDIRECT( ADDRESS(CELL("строка",BG986)-BW986+BV986,69)) * CL986</f>
        <v>#VALUE!</v>
      </c>
      <c r="CC986" s="163" t="e">
        <f aca="true">INDIRECT( ADDRESS(CELL("строка",BG986)-BW986+BV986,61)) *CI986</f>
        <v>#VALUE!</v>
      </c>
      <c r="CD986" s="164" t="e">
        <f aca="false">BZ986-CA986</f>
        <v>#VALUE!</v>
      </c>
      <c r="CE986" s="189" t="e">
        <f aca="false">CB986-CC986</f>
        <v>#VALUE!</v>
      </c>
      <c r="CI986" s="22" t="n">
        <f aca="false">$CI$6</f>
        <v>0.4</v>
      </c>
      <c r="CL986" s="23" t="n">
        <f aca="false">CL982</f>
        <v>0.25</v>
      </c>
    </row>
    <row r="987" customFormat="false" ht="13.25" hidden="false" customHeight="true" outlineLevel="0" collapsed="false">
      <c r="A987" s="151" t="s">
        <v>1082</v>
      </c>
      <c r="B987" s="152" t="n">
        <v>14</v>
      </c>
      <c r="C987" s="152" t="n">
        <v>757.6</v>
      </c>
      <c r="D987" s="153" t="n">
        <v>100</v>
      </c>
      <c r="E987" s="154" t="s">
        <v>83</v>
      </c>
      <c r="F987" s="153" t="n">
        <v>1.5</v>
      </c>
      <c r="G987" s="182" t="s">
        <v>194</v>
      </c>
      <c r="H987" s="116" t="n">
        <f aca="false">RANDBETWEEN(80,100)/100</f>
        <v>0.81</v>
      </c>
      <c r="I987" s="117"/>
      <c r="J987" s="118"/>
      <c r="K987" s="119"/>
      <c r="L987" s="118"/>
      <c r="M987" s="179"/>
      <c r="Q987" s="151" t="s">
        <v>1082</v>
      </c>
      <c r="R987" s="152" t="n">
        <v>11.3</v>
      </c>
      <c r="S987" s="152" t="n">
        <v>740.8</v>
      </c>
      <c r="T987" s="153" t="n">
        <v>84</v>
      </c>
      <c r="U987" s="154" t="s">
        <v>101</v>
      </c>
      <c r="V987" s="153" t="n">
        <v>1</v>
      </c>
      <c r="W987" s="115" t="n">
        <v>0.95</v>
      </c>
      <c r="X987" s="116" t="n">
        <f aca="false">RANDBETWEEN(80,100)/100</f>
        <v>0.82</v>
      </c>
      <c r="Y987" s="117"/>
      <c r="Z987" s="118"/>
      <c r="AA987" s="119"/>
      <c r="AB987" s="123"/>
      <c r="AC987" s="124"/>
      <c r="AG987" s="186"/>
      <c r="BO987" s="202"/>
      <c r="BT987" s="82" t="e">
        <f aca="false">IF(SUM(CD984:CD987) &gt; 0,0,(SUM(CD984:CD987))/(-$BM$10*1000))</f>
        <v>#VALUE!</v>
      </c>
      <c r="BU987" s="158" t="e">
        <f aca="false">IF(SUM(CE984:CE987) &gt; 0,0,(SUM(CE984:CE987))/(-$BM$10*1000))</f>
        <v>#VALUE!</v>
      </c>
      <c r="BV987" s="140" t="n">
        <f aca="false">QUOTIENT(BW987,$BW$5)</f>
        <v>244</v>
      </c>
      <c r="BW987" s="17" t="n">
        <v>979</v>
      </c>
      <c r="BX987" s="141"/>
      <c r="BY987" s="192" t="s">
        <v>75</v>
      </c>
      <c r="BZ987" s="172" t="e">
        <f aca="true">INDIRECT( ADDRESS(CELL("строка",BG987)-BW987+BV987,68)) * CL987</f>
        <v>#VALUE!</v>
      </c>
      <c r="CA987" s="173" t="e">
        <f aca="true">INDIRECT( ADDRESS(CELL("строка",BG987)-BW987+BV987,59)) * CI987</f>
        <v>#VALUE!</v>
      </c>
      <c r="CB987" s="174" t="e">
        <f aca="true">INDIRECT( ADDRESS(CELL("строка",BG987)-BW987+BV987,69)) * CL987</f>
        <v>#VALUE!</v>
      </c>
      <c r="CC987" s="175" t="e">
        <f aca="true">INDIRECT( ADDRESS(CELL("строка",BG987)-BW987+BV987,61)) *CI987</f>
        <v>#VALUE!</v>
      </c>
      <c r="CD987" s="176" t="e">
        <f aca="false">BZ987-CA987</f>
        <v>#VALUE!</v>
      </c>
      <c r="CE987" s="187" t="e">
        <f aca="false">CB987-CC987</f>
        <v>#VALUE!</v>
      </c>
      <c r="CI987" s="178" t="n">
        <f aca="false">$CI$7</f>
        <v>0.1</v>
      </c>
      <c r="CL987" s="23" t="n">
        <f aca="false">CL983</f>
        <v>0.25</v>
      </c>
    </row>
    <row r="988" customFormat="false" ht="13.25" hidden="false" customHeight="true" outlineLevel="0" collapsed="false">
      <c r="A988" s="151" t="s">
        <v>1083</v>
      </c>
      <c r="B988" s="152" t="n">
        <v>14.5</v>
      </c>
      <c r="C988" s="152" t="n">
        <v>758.6</v>
      </c>
      <c r="D988" s="153" t="n">
        <v>100</v>
      </c>
      <c r="E988" s="154" t="s">
        <v>78</v>
      </c>
      <c r="F988" s="153" t="n">
        <v>3</v>
      </c>
      <c r="G988" s="115" t="n">
        <v>0.25</v>
      </c>
      <c r="H988" s="116" t="n">
        <f aca="false">RANDBETWEEN(80,100)/100</f>
        <v>0.8</v>
      </c>
      <c r="I988" s="117"/>
      <c r="J988" s="118"/>
      <c r="K988" s="119"/>
      <c r="L988" s="118"/>
      <c r="M988" s="179"/>
      <c r="Q988" s="151" t="s">
        <v>1083</v>
      </c>
      <c r="R988" s="152" t="n">
        <v>12.7</v>
      </c>
      <c r="S988" s="152" t="n">
        <v>740.5</v>
      </c>
      <c r="T988" s="153" t="n">
        <v>87</v>
      </c>
      <c r="U988" s="154" t="s">
        <v>101</v>
      </c>
      <c r="V988" s="153" t="n">
        <v>1</v>
      </c>
      <c r="W988" s="182" t="s">
        <v>185</v>
      </c>
      <c r="X988" s="116" t="n">
        <f aca="false">RANDBETWEEN(80,100)/100</f>
        <v>0.89</v>
      </c>
      <c r="Y988" s="117"/>
      <c r="Z988" s="118"/>
      <c r="AA988" s="119"/>
      <c r="AB988" s="123"/>
      <c r="AC988" s="124"/>
      <c r="AG988" s="186"/>
      <c r="BO988" s="202"/>
      <c r="BT988" s="82" t="s">
        <v>79</v>
      </c>
      <c r="BU988" s="158"/>
      <c r="BV988" s="140" t="n">
        <f aca="false">QUOTIENT(BW988,$BW$5)</f>
        <v>245</v>
      </c>
      <c r="BW988" s="17" t="n">
        <v>980</v>
      </c>
      <c r="BX988" s="141" t="n">
        <f aca="false">DATE(2023,2,(1-QUOTIENT(BW988,$BW$5)))</f>
        <v>44713</v>
      </c>
      <c r="BY988" s="190" t="s">
        <v>80</v>
      </c>
      <c r="BZ988" s="143" t="e">
        <f aca="true">INDIRECT( ADDRESS(CELL("строка",BG988)-BW988+BV988,68)) * CL988</f>
        <v>#VALUE!</v>
      </c>
      <c r="CA988" s="144" t="e">
        <f aca="true">INDIRECT( ADDRESS(CELL("строка",BG988)-BW988+BV988,59)) *CI988</f>
        <v>#VALUE!</v>
      </c>
      <c r="CB988" s="145" t="e">
        <f aca="true">INDIRECT( ADDRESS(CELL("строка",BG988)-BW988+BV988,69)) * CL988</f>
        <v>#VALUE!</v>
      </c>
      <c r="CC988" s="146" t="e">
        <f aca="true">INDIRECT( ADDRESS(CELL("строка",BG988)-BW988+BV988,61)) *CI988</f>
        <v>#VALUE!</v>
      </c>
      <c r="CD988" s="147" t="e">
        <f aca="false">BZ988-CA988</f>
        <v>#VALUE!</v>
      </c>
      <c r="CE988" s="188" t="e">
        <f aca="false">CB988-CC988</f>
        <v>#VALUE!</v>
      </c>
      <c r="CI988" s="22" t="n">
        <f aca="false">$CI$4</f>
        <v>0.2</v>
      </c>
      <c r="CL988" s="23" t="n">
        <f aca="false">CL984</f>
        <v>0.25</v>
      </c>
    </row>
    <row r="989" customFormat="false" ht="13.25" hidden="false" customHeight="true" outlineLevel="0" collapsed="false">
      <c r="A989" s="151" t="s">
        <v>1084</v>
      </c>
      <c r="B989" s="152" t="n">
        <v>16.6</v>
      </c>
      <c r="C989" s="152" t="n">
        <v>759.6</v>
      </c>
      <c r="D989" s="153" t="n">
        <v>97</v>
      </c>
      <c r="E989" s="154" t="s">
        <v>78</v>
      </c>
      <c r="F989" s="153" t="n">
        <v>1.5</v>
      </c>
      <c r="G989" s="182" t="s">
        <v>194</v>
      </c>
      <c r="H989" s="116" t="n">
        <f aca="false">RANDBETWEEN(80,100)/100</f>
        <v>0.92</v>
      </c>
      <c r="I989" s="117"/>
      <c r="J989" s="118"/>
      <c r="K989" s="119"/>
      <c r="L989" s="118"/>
      <c r="M989" s="179"/>
      <c r="Q989" s="151" t="s">
        <v>1084</v>
      </c>
      <c r="R989" s="152" t="n">
        <v>13.7</v>
      </c>
      <c r="S989" s="152" t="n">
        <v>740.4</v>
      </c>
      <c r="T989" s="153" t="n">
        <v>98</v>
      </c>
      <c r="U989" s="154" t="n">
        <v>0</v>
      </c>
      <c r="V989" s="153" t="n">
        <v>0</v>
      </c>
      <c r="W989" s="115" t="n">
        <v>0.95</v>
      </c>
      <c r="X989" s="116" t="n">
        <f aca="false">RANDBETWEEN(80,100)/100</f>
        <v>0.95</v>
      </c>
      <c r="Y989" s="117"/>
      <c r="Z989" s="118"/>
      <c r="AA989" s="119"/>
      <c r="AB989" s="123"/>
      <c r="AC989" s="124"/>
      <c r="AG989" s="186"/>
      <c r="BO989" s="202"/>
      <c r="BT989" s="82"/>
      <c r="BU989" s="158"/>
      <c r="BV989" s="140" t="n">
        <f aca="false">QUOTIENT(BW989,$BW$5)</f>
        <v>245</v>
      </c>
      <c r="BW989" s="17" t="n">
        <v>981</v>
      </c>
      <c r="BX989" s="141"/>
      <c r="BY989" s="191" t="s">
        <v>84</v>
      </c>
      <c r="BZ989" s="160" t="e">
        <f aca="true">INDIRECT( ADDRESS(CELL("строка",BG989)-BW989+BV989,68)) * CL989</f>
        <v>#VALUE!</v>
      </c>
      <c r="CA989" s="161" t="e">
        <f aca="true">INDIRECT( ADDRESS(CELL("строка",BG989)-BW989+BV989,59)) *CI989</f>
        <v>#VALUE!</v>
      </c>
      <c r="CB989" s="162" t="e">
        <f aca="true">INDIRECT( ADDRESS(CELL("строка",BG989)-BW989+BV989,69)) * CL989</f>
        <v>#VALUE!</v>
      </c>
      <c r="CC989" s="163" t="e">
        <f aca="true">INDIRECT( ADDRESS(CELL("строка",BG989)-BW989+BV989,61)) *CI989</f>
        <v>#VALUE!</v>
      </c>
      <c r="CD989" s="164" t="e">
        <f aca="false">BZ989-CA989</f>
        <v>#VALUE!</v>
      </c>
      <c r="CE989" s="189" t="e">
        <f aca="false">CB989-CC989</f>
        <v>#VALUE!</v>
      </c>
      <c r="CI989" s="22" t="n">
        <f aca="false">$CI$5</f>
        <v>0.3</v>
      </c>
      <c r="CL989" s="23" t="n">
        <f aca="false">CL985</f>
        <v>0.25</v>
      </c>
    </row>
    <row r="990" customFormat="false" ht="13.25" hidden="false" customHeight="true" outlineLevel="0" collapsed="false">
      <c r="A990" s="151" t="s">
        <v>1085</v>
      </c>
      <c r="B990" s="152" t="n">
        <v>18.4</v>
      </c>
      <c r="C990" s="152" t="n">
        <v>761</v>
      </c>
      <c r="D990" s="153" t="n">
        <v>80</v>
      </c>
      <c r="E990" s="154" t="s">
        <v>93</v>
      </c>
      <c r="F990" s="153" t="n">
        <v>3</v>
      </c>
      <c r="G990" s="115" t="n">
        <v>0.25</v>
      </c>
      <c r="H990" s="116" t="n">
        <f aca="false">RANDBETWEEN(80,100)/100</f>
        <v>0.82</v>
      </c>
      <c r="I990" s="117" t="n">
        <v>0.489282407407407</v>
      </c>
      <c r="J990" s="118" t="n">
        <v>0.489282407407407</v>
      </c>
      <c r="K990" s="119" t="n">
        <f aca="false">(J990 * 24) * $B$3 * $F$3 * (1 - 0.7*AVERAGE(G990:G997)) * AVERAGE(H990:H997)</f>
        <v>10136.182296875</v>
      </c>
      <c r="L990" s="118" t="n">
        <f aca="false">IF(AVERAGE(F990:F997)&gt; $J$3, $B$4*$F$4*AVERAGE(F990:F997)/$B$5*24*AVERAGE(H990:H997), $B$4*$F$4*AVERAGE(F990:F997)/$B$5*24*AVERAGE(H990:H997) * 0.2)</f>
        <v>2115</v>
      </c>
      <c r="M990" s="179" t="n">
        <f aca="false">K990+L990</f>
        <v>12251.182296875</v>
      </c>
      <c r="Q990" s="151" t="s">
        <v>1085</v>
      </c>
      <c r="R990" s="152" t="n">
        <v>13.7</v>
      </c>
      <c r="S990" s="152" t="n">
        <v>742.1</v>
      </c>
      <c r="T990" s="153" t="n">
        <v>98</v>
      </c>
      <c r="U990" s="154" t="n">
        <v>0</v>
      </c>
      <c r="V990" s="153" t="n">
        <v>0</v>
      </c>
      <c r="W990" s="115" t="n">
        <v>0.9</v>
      </c>
      <c r="X990" s="116" t="n">
        <f aca="false">RANDBETWEEN(80,100)/100</f>
        <v>0.89</v>
      </c>
      <c r="Y990" s="117" t="n">
        <v>0.482881944444445</v>
      </c>
      <c r="Z990" s="118" t="n">
        <v>0.482881944444445</v>
      </c>
      <c r="AA990" s="119" t="n">
        <f aca="false">(Z990 * 24) * $B$3 * $F$3 * (1 - 0.7 * AVERAGE(W990:W997)) * AVERAGE(X990:X997)</f>
        <v>4746.806775</v>
      </c>
      <c r="AB990" s="123" t="n">
        <f aca="false">IF(AVERAGE(V990:V997)&gt; $J$3, $B$4*$F$4*AVERAGE(V990:V997)/$B$5*24*AVERAGE(X990:X997), $B$4*$F$4*AVERAGE(V990:V997)/$B$5*24*AVERAGE(X990:X997) * 0.2)</f>
        <v>147.6</v>
      </c>
      <c r="AC990" s="124" t="n">
        <f aca="false">AA990+AB990</f>
        <v>4894.406775</v>
      </c>
      <c r="AG990" s="186"/>
      <c r="BO990" s="202"/>
      <c r="BT990" s="82"/>
      <c r="BU990" s="158"/>
      <c r="BV990" s="140" t="n">
        <f aca="false">QUOTIENT(BW990,$BW$5)</f>
        <v>245</v>
      </c>
      <c r="BW990" s="17" t="n">
        <v>982</v>
      </c>
      <c r="BX990" s="141"/>
      <c r="BY990" s="191" t="s">
        <v>58</v>
      </c>
      <c r="BZ990" s="160" t="e">
        <f aca="true">INDIRECT( ADDRESS(CELL("строка",BG990)-BW990+BV990,68)) * CL990</f>
        <v>#VALUE!</v>
      </c>
      <c r="CA990" s="161" t="e">
        <f aca="true">INDIRECT( ADDRESS(CELL("строка",BG990)-BW990+BV990,59)) *CI990</f>
        <v>#VALUE!</v>
      </c>
      <c r="CB990" s="162" t="e">
        <f aca="true">INDIRECT( ADDRESS(CELL("строка",BG990)-BW990+BV990,69)) * CL990</f>
        <v>#VALUE!</v>
      </c>
      <c r="CC990" s="163" t="e">
        <f aca="true">INDIRECT( ADDRESS(CELL("строка",BG990)-BW990+BV990,61)) *CI990</f>
        <v>#VALUE!</v>
      </c>
      <c r="CD990" s="164" t="e">
        <f aca="false">BZ990-CA990</f>
        <v>#VALUE!</v>
      </c>
      <c r="CE990" s="189" t="e">
        <f aca="false">CB990-CC990</f>
        <v>#VALUE!</v>
      </c>
      <c r="CI990" s="22" t="n">
        <f aca="false">$CI$6</f>
        <v>0.4</v>
      </c>
      <c r="CL990" s="23" t="n">
        <f aca="false">CL986</f>
        <v>0.25</v>
      </c>
    </row>
    <row r="991" customFormat="false" ht="13.25" hidden="false" customHeight="true" outlineLevel="0" collapsed="false">
      <c r="A991" s="151" t="s">
        <v>1086</v>
      </c>
      <c r="B991" s="152" t="n">
        <v>23.3</v>
      </c>
      <c r="C991" s="152" t="n">
        <v>761.2</v>
      </c>
      <c r="D991" s="153" t="n">
        <v>57</v>
      </c>
      <c r="E991" s="154" t="s">
        <v>91</v>
      </c>
      <c r="F991" s="153" t="n">
        <v>3</v>
      </c>
      <c r="G991" s="115" t="n">
        <v>0.75</v>
      </c>
      <c r="H991" s="116" t="n">
        <f aca="false">RANDBETWEEN(80,100)/100</f>
        <v>0.82</v>
      </c>
      <c r="I991" s="117"/>
      <c r="J991" s="118"/>
      <c r="K991" s="119"/>
      <c r="L991" s="118"/>
      <c r="M991" s="179"/>
      <c r="Q991" s="151" t="s">
        <v>1086</v>
      </c>
      <c r="R991" s="152" t="n">
        <v>14.1</v>
      </c>
      <c r="S991" s="152" t="n">
        <v>744.4</v>
      </c>
      <c r="T991" s="153" t="n">
        <v>96</v>
      </c>
      <c r="U991" s="154" t="n">
        <v>0</v>
      </c>
      <c r="V991" s="153" t="n">
        <v>0</v>
      </c>
      <c r="W991" s="115" t="n">
        <v>0.9</v>
      </c>
      <c r="X991" s="116" t="n">
        <f aca="false">RANDBETWEEN(80,100)/100</f>
        <v>0.99</v>
      </c>
      <c r="Y991" s="117"/>
      <c r="Z991" s="118"/>
      <c r="AA991" s="119"/>
      <c r="AB991" s="123"/>
      <c r="AC991" s="124"/>
      <c r="AG991" s="186"/>
      <c r="BO991" s="202"/>
      <c r="BT991" s="82" t="e">
        <f aca="false">IF(SUM(CD988:CD991) &gt; 0,0,(SUM(CD988:CD991))/(-$BM$10*1000))</f>
        <v>#VALUE!</v>
      </c>
      <c r="BU991" s="158" t="e">
        <f aca="false">IF(SUM(CE988:CE991) &gt; 0,0,(SUM(CE988:CE991))/(-$BM$10*1000))</f>
        <v>#VALUE!</v>
      </c>
      <c r="BV991" s="140" t="n">
        <f aca="false">QUOTIENT(BW991,$BW$5)</f>
        <v>245</v>
      </c>
      <c r="BW991" s="17" t="n">
        <v>983</v>
      </c>
      <c r="BX991" s="141"/>
      <c r="BY991" s="192" t="s">
        <v>75</v>
      </c>
      <c r="BZ991" s="172" t="e">
        <f aca="true">INDIRECT( ADDRESS(CELL("строка",BG991)-BW991+BV991,68)) * CL991</f>
        <v>#VALUE!</v>
      </c>
      <c r="CA991" s="173" t="e">
        <f aca="true">INDIRECT( ADDRESS(CELL("строка",BG991)-BW991+BV991,59)) * CI991</f>
        <v>#VALUE!</v>
      </c>
      <c r="CB991" s="174" t="e">
        <f aca="true">INDIRECT( ADDRESS(CELL("строка",BG991)-BW991+BV991,69)) * CL991</f>
        <v>#VALUE!</v>
      </c>
      <c r="CC991" s="175" t="e">
        <f aca="true">INDIRECT( ADDRESS(CELL("строка",BG991)-BW991+BV991,61)) *CI991</f>
        <v>#VALUE!</v>
      </c>
      <c r="CD991" s="176" t="e">
        <f aca="false">BZ991-CA991</f>
        <v>#VALUE!</v>
      </c>
      <c r="CE991" s="187" t="e">
        <f aca="false">CB991-CC991</f>
        <v>#VALUE!</v>
      </c>
      <c r="CI991" s="178" t="n">
        <f aca="false">$CI$7</f>
        <v>0.1</v>
      </c>
      <c r="CL991" s="23" t="n">
        <f aca="false">CL987</f>
        <v>0.25</v>
      </c>
    </row>
    <row r="992" customFormat="false" ht="13.25" hidden="false" customHeight="true" outlineLevel="0" collapsed="false">
      <c r="A992" s="151" t="s">
        <v>1087</v>
      </c>
      <c r="B992" s="152" t="n">
        <v>29.2</v>
      </c>
      <c r="C992" s="152" t="n">
        <v>761.8</v>
      </c>
      <c r="D992" s="153" t="n">
        <v>33</v>
      </c>
      <c r="E992" s="154" t="s">
        <v>91</v>
      </c>
      <c r="F992" s="153" t="n">
        <v>1.5</v>
      </c>
      <c r="G992" s="115" t="n">
        <v>0.25</v>
      </c>
      <c r="H992" s="116" t="n">
        <f aca="false">RANDBETWEEN(80,100)/100</f>
        <v>0.94</v>
      </c>
      <c r="I992" s="117"/>
      <c r="J992" s="118"/>
      <c r="K992" s="119"/>
      <c r="L992" s="118"/>
      <c r="M992" s="179"/>
      <c r="Q992" s="151" t="s">
        <v>1087</v>
      </c>
      <c r="R992" s="152" t="n">
        <v>14.8</v>
      </c>
      <c r="S992" s="152" t="n">
        <v>745.6</v>
      </c>
      <c r="T992" s="153" t="n">
        <v>96</v>
      </c>
      <c r="U992" s="154" t="n">
        <v>0</v>
      </c>
      <c r="V992" s="153" t="n">
        <v>0</v>
      </c>
      <c r="W992" s="115" t="n">
        <v>0.9</v>
      </c>
      <c r="X992" s="116" t="n">
        <f aca="false">RANDBETWEEN(80,100)/100</f>
        <v>0.8</v>
      </c>
      <c r="Y992" s="117"/>
      <c r="Z992" s="118"/>
      <c r="AA992" s="119"/>
      <c r="AB992" s="123"/>
      <c r="AC992" s="124"/>
      <c r="AG992" s="186"/>
      <c r="BO992" s="202"/>
      <c r="BT992" s="82" t="s">
        <v>79</v>
      </c>
      <c r="BU992" s="158"/>
      <c r="BV992" s="140" t="n">
        <f aca="false">QUOTIENT(BW992,$BW$5)</f>
        <v>246</v>
      </c>
      <c r="BW992" s="17" t="n">
        <v>984</v>
      </c>
      <c r="BX992" s="141" t="n">
        <f aca="false">DATE(2023,2,(1-QUOTIENT(BW992,$BW$5)))</f>
        <v>44712</v>
      </c>
      <c r="BY992" s="190" t="s">
        <v>80</v>
      </c>
      <c r="BZ992" s="143" t="e">
        <f aca="true">INDIRECT( ADDRESS(CELL("строка",BG992)-BW992+BV992,68)) * CL992</f>
        <v>#VALUE!</v>
      </c>
      <c r="CA992" s="144" t="e">
        <f aca="true">INDIRECT( ADDRESS(CELL("строка",BG992)-BW992+BV992,59)) *CI992</f>
        <v>#VALUE!</v>
      </c>
      <c r="CB992" s="145" t="e">
        <f aca="true">INDIRECT( ADDRESS(CELL("строка",BG992)-BW992+BV992,69)) * CL992</f>
        <v>#VALUE!</v>
      </c>
      <c r="CC992" s="146" t="e">
        <f aca="true">INDIRECT( ADDRESS(CELL("строка",BG992)-BW992+BV992,61)) *CI992</f>
        <v>#VALUE!</v>
      </c>
      <c r="CD992" s="147" t="e">
        <f aca="false">BZ992-CA992</f>
        <v>#VALUE!</v>
      </c>
      <c r="CE992" s="188" t="e">
        <f aca="false">CB992-CC992</f>
        <v>#VALUE!</v>
      </c>
      <c r="CI992" s="22" t="n">
        <f aca="false">$CI$4</f>
        <v>0.2</v>
      </c>
      <c r="CL992" s="23" t="n">
        <f aca="false">CL988</f>
        <v>0.25</v>
      </c>
    </row>
    <row r="993" customFormat="false" ht="13.25" hidden="false" customHeight="true" outlineLevel="0" collapsed="false">
      <c r="A993" s="151" t="s">
        <v>1088</v>
      </c>
      <c r="B993" s="152" t="n">
        <v>26.2</v>
      </c>
      <c r="C993" s="152" t="n">
        <v>763.2</v>
      </c>
      <c r="D993" s="153" t="n">
        <v>48</v>
      </c>
      <c r="E993" s="154" t="s">
        <v>91</v>
      </c>
      <c r="F993" s="153" t="n">
        <v>3</v>
      </c>
      <c r="G993" s="115" t="n">
        <v>0.25</v>
      </c>
      <c r="H993" s="116" t="n">
        <f aca="false">RANDBETWEEN(80,100)/100</f>
        <v>0.97</v>
      </c>
      <c r="I993" s="117"/>
      <c r="J993" s="118"/>
      <c r="K993" s="119"/>
      <c r="L993" s="118"/>
      <c r="M993" s="179"/>
      <c r="Q993" s="151" t="s">
        <v>1088</v>
      </c>
      <c r="R993" s="152" t="n">
        <v>14.4</v>
      </c>
      <c r="S993" s="152" t="n">
        <v>747.2</v>
      </c>
      <c r="T993" s="153" t="n">
        <v>96</v>
      </c>
      <c r="U993" s="154" t="n">
        <v>0</v>
      </c>
      <c r="V993" s="153" t="n">
        <v>0</v>
      </c>
      <c r="W993" s="115" t="n">
        <v>0.9</v>
      </c>
      <c r="X993" s="116" t="n">
        <f aca="false">RANDBETWEEN(80,100)/100</f>
        <v>0.98</v>
      </c>
      <c r="Y993" s="117"/>
      <c r="Z993" s="118"/>
      <c r="AA993" s="119"/>
      <c r="AB993" s="123"/>
      <c r="AC993" s="124"/>
      <c r="AG993" s="186"/>
      <c r="BO993" s="202"/>
      <c r="BT993" s="82"/>
      <c r="BU993" s="158"/>
      <c r="BV993" s="140" t="n">
        <f aca="false">QUOTIENT(BW993,$BW$5)</f>
        <v>246</v>
      </c>
      <c r="BW993" s="17" t="n">
        <v>985</v>
      </c>
      <c r="BX993" s="141"/>
      <c r="BY993" s="191" t="s">
        <v>84</v>
      </c>
      <c r="BZ993" s="160" t="e">
        <f aca="true">INDIRECT( ADDRESS(CELL("строка",BG993)-BW993+BV993,68)) * CL993</f>
        <v>#VALUE!</v>
      </c>
      <c r="CA993" s="161" t="e">
        <f aca="true">INDIRECT( ADDRESS(CELL("строка",BG993)-BW993+BV993,59)) *CI993</f>
        <v>#VALUE!</v>
      </c>
      <c r="CB993" s="162" t="e">
        <f aca="true">INDIRECT( ADDRESS(CELL("строка",BG993)-BW993+BV993,69)) * CL993</f>
        <v>#VALUE!</v>
      </c>
      <c r="CC993" s="163" t="e">
        <f aca="true">INDIRECT( ADDRESS(CELL("строка",BG993)-BW993+BV993,61)) *CI993</f>
        <v>#VALUE!</v>
      </c>
      <c r="CD993" s="164" t="e">
        <f aca="false">BZ993-CA993</f>
        <v>#VALUE!</v>
      </c>
      <c r="CE993" s="189" t="e">
        <f aca="false">CB993-CC993</f>
        <v>#VALUE!</v>
      </c>
      <c r="CI993" s="22" t="n">
        <f aca="false">$CI$5</f>
        <v>0.3</v>
      </c>
      <c r="CL993" s="23" t="n">
        <f aca="false">CL989</f>
        <v>0.25</v>
      </c>
    </row>
    <row r="994" customFormat="false" ht="13.25" hidden="false" customHeight="true" outlineLevel="0" collapsed="false">
      <c r="A994" s="151" t="s">
        <v>1089</v>
      </c>
      <c r="B994" s="152" t="n">
        <v>19.4</v>
      </c>
      <c r="C994" s="152" t="n">
        <v>763.7</v>
      </c>
      <c r="D994" s="153" t="n">
        <v>81</v>
      </c>
      <c r="E994" s="154" t="s">
        <v>91</v>
      </c>
      <c r="F994" s="153" t="n">
        <v>1.5</v>
      </c>
      <c r="G994" s="115" t="n">
        <v>0.15</v>
      </c>
      <c r="H994" s="116" t="n">
        <f aca="false">RANDBETWEEN(80,100)/100</f>
        <v>0.98</v>
      </c>
      <c r="I994" s="117"/>
      <c r="J994" s="118"/>
      <c r="K994" s="119"/>
      <c r="L994" s="118"/>
      <c r="M994" s="179"/>
      <c r="Q994" s="151" t="s">
        <v>1089</v>
      </c>
      <c r="R994" s="152" t="n">
        <v>12.8</v>
      </c>
      <c r="S994" s="152" t="n">
        <v>748.3</v>
      </c>
      <c r="T994" s="153" t="n">
        <v>98</v>
      </c>
      <c r="U994" s="154" t="n">
        <v>0</v>
      </c>
      <c r="V994" s="153" t="n">
        <v>0</v>
      </c>
      <c r="W994" s="115" t="n">
        <v>0.9</v>
      </c>
      <c r="X994" s="116" t="n">
        <f aca="false">RANDBETWEEN(80,100)/100</f>
        <v>0.96</v>
      </c>
      <c r="Y994" s="117"/>
      <c r="Z994" s="118"/>
      <c r="AA994" s="119"/>
      <c r="AB994" s="123"/>
      <c r="AC994" s="124"/>
      <c r="AG994" s="186"/>
      <c r="BO994" s="202"/>
      <c r="BT994" s="82"/>
      <c r="BU994" s="158"/>
      <c r="BV994" s="140" t="n">
        <f aca="false">QUOTIENT(BW994,$BW$5)</f>
        <v>246</v>
      </c>
      <c r="BW994" s="17" t="n">
        <v>986</v>
      </c>
      <c r="BX994" s="141"/>
      <c r="BY994" s="191" t="s">
        <v>58</v>
      </c>
      <c r="BZ994" s="160" t="e">
        <f aca="true">INDIRECT( ADDRESS(CELL("строка",BG994)-BW994+BV994,68)) * CL994</f>
        <v>#VALUE!</v>
      </c>
      <c r="CA994" s="161" t="e">
        <f aca="true">INDIRECT( ADDRESS(CELL("строка",BG994)-BW994+BV994,59)) *CI994</f>
        <v>#VALUE!</v>
      </c>
      <c r="CB994" s="162" t="e">
        <f aca="true">INDIRECT( ADDRESS(CELL("строка",BG994)-BW994+BV994,69)) * CL994</f>
        <v>#VALUE!</v>
      </c>
      <c r="CC994" s="163" t="e">
        <f aca="true">INDIRECT( ADDRESS(CELL("строка",BG994)-BW994+BV994,61)) *CI994</f>
        <v>#VALUE!</v>
      </c>
      <c r="CD994" s="164" t="e">
        <f aca="false">BZ994-CA994</f>
        <v>#VALUE!</v>
      </c>
      <c r="CE994" s="189" t="e">
        <f aca="false">CB994-CC994</f>
        <v>#VALUE!</v>
      </c>
      <c r="CI994" s="22" t="n">
        <f aca="false">$CI$6</f>
        <v>0.4</v>
      </c>
      <c r="CL994" s="23" t="n">
        <f aca="false">CL990</f>
        <v>0.25</v>
      </c>
    </row>
    <row r="995" customFormat="false" ht="13.25" hidden="false" customHeight="true" outlineLevel="0" collapsed="false">
      <c r="A995" s="151" t="s">
        <v>1090</v>
      </c>
      <c r="B995" s="152" t="n">
        <v>12.2</v>
      </c>
      <c r="C995" s="152" t="n">
        <v>763</v>
      </c>
      <c r="D995" s="153" t="n">
        <v>100</v>
      </c>
      <c r="E995" s="154" t="s">
        <v>78</v>
      </c>
      <c r="F995" s="153" t="n">
        <v>1.5</v>
      </c>
      <c r="G995" s="115" t="n">
        <v>0.15</v>
      </c>
      <c r="H995" s="116" t="n">
        <f aca="false">RANDBETWEEN(80,100)/100</f>
        <v>0.8</v>
      </c>
      <c r="I995" s="117"/>
      <c r="J995" s="118"/>
      <c r="K995" s="119"/>
      <c r="L995" s="118"/>
      <c r="M995" s="179"/>
      <c r="Q995" s="151" t="s">
        <v>1090</v>
      </c>
      <c r="R995" s="152" t="n">
        <v>12.4</v>
      </c>
      <c r="S995" s="152" t="n">
        <v>748.7</v>
      </c>
      <c r="T995" s="153" t="n">
        <v>98</v>
      </c>
      <c r="U995" s="154" t="s">
        <v>83</v>
      </c>
      <c r="V995" s="153" t="n">
        <v>1</v>
      </c>
      <c r="W995" s="115" t="n">
        <v>0.9</v>
      </c>
      <c r="X995" s="116" t="n">
        <f aca="false">RANDBETWEEN(80,100)/100</f>
        <v>0.83</v>
      </c>
      <c r="Y995" s="117"/>
      <c r="Z995" s="118"/>
      <c r="AA995" s="119"/>
      <c r="AB995" s="123"/>
      <c r="AC995" s="124"/>
      <c r="AG995" s="186"/>
      <c r="BO995" s="202"/>
      <c r="BT995" s="82" t="e">
        <f aca="false">IF(SUM(CD992:CD995) &gt; 0,0,(SUM(CD992:CD995))/(-$BM$10*1000))</f>
        <v>#VALUE!</v>
      </c>
      <c r="BU995" s="158" t="e">
        <f aca="false">IF(SUM(CE992:CE995) &gt; 0,0,(SUM(CE992:CE995))/(-$BM$10*1000))</f>
        <v>#VALUE!</v>
      </c>
      <c r="BV995" s="140" t="n">
        <f aca="false">QUOTIENT(BW995,$BW$5)</f>
        <v>246</v>
      </c>
      <c r="BW995" s="17" t="n">
        <v>987</v>
      </c>
      <c r="BX995" s="141"/>
      <c r="BY995" s="192" t="s">
        <v>75</v>
      </c>
      <c r="BZ995" s="172" t="e">
        <f aca="true">INDIRECT( ADDRESS(CELL("строка",BG995)-BW995+BV995,68)) * CL995</f>
        <v>#VALUE!</v>
      </c>
      <c r="CA995" s="173" t="e">
        <f aca="true">INDIRECT( ADDRESS(CELL("строка",BG995)-BW995+BV995,59)) * CI995</f>
        <v>#VALUE!</v>
      </c>
      <c r="CB995" s="174" t="e">
        <f aca="true">INDIRECT( ADDRESS(CELL("строка",BG995)-BW995+BV995,69)) * CL995</f>
        <v>#VALUE!</v>
      </c>
      <c r="CC995" s="175" t="e">
        <f aca="true">INDIRECT( ADDRESS(CELL("строка",BG995)-BW995+BV995,61)) *CI995</f>
        <v>#VALUE!</v>
      </c>
      <c r="CD995" s="176" t="e">
        <f aca="false">BZ995-CA995</f>
        <v>#VALUE!</v>
      </c>
      <c r="CE995" s="187" t="e">
        <f aca="false">CB995-CC995</f>
        <v>#VALUE!</v>
      </c>
      <c r="CI995" s="178" t="n">
        <f aca="false">$CI$7</f>
        <v>0.1</v>
      </c>
      <c r="CL995" s="23" t="n">
        <f aca="false">CL991</f>
        <v>0.25</v>
      </c>
    </row>
    <row r="996" customFormat="false" ht="13.25" hidden="false" customHeight="true" outlineLevel="0" collapsed="false">
      <c r="A996" s="151" t="s">
        <v>1091</v>
      </c>
      <c r="B996" s="152" t="n">
        <v>13.1</v>
      </c>
      <c r="C996" s="152" t="n">
        <v>762.3</v>
      </c>
      <c r="D996" s="153" t="n">
        <v>100</v>
      </c>
      <c r="E996" s="154" t="s">
        <v>78</v>
      </c>
      <c r="F996" s="153" t="n">
        <v>1.5</v>
      </c>
      <c r="G996" s="115" t="n">
        <v>0.15</v>
      </c>
      <c r="H996" s="116" t="n">
        <f aca="false">RANDBETWEEN(80,100)/100</f>
        <v>0.88</v>
      </c>
      <c r="I996" s="117"/>
      <c r="J996" s="118"/>
      <c r="K996" s="119"/>
      <c r="L996" s="118"/>
      <c r="M996" s="179"/>
      <c r="Q996" s="151" t="s">
        <v>1091</v>
      </c>
      <c r="R996" s="152" t="n">
        <v>13</v>
      </c>
      <c r="S996" s="152" t="n">
        <v>749.3</v>
      </c>
      <c r="T996" s="153" t="n">
        <v>96</v>
      </c>
      <c r="U996" s="154" t="n">
        <v>0</v>
      </c>
      <c r="V996" s="153" t="n">
        <v>0</v>
      </c>
      <c r="W996" s="115" t="n">
        <v>0.9</v>
      </c>
      <c r="X996" s="116" t="n">
        <f aca="false">RANDBETWEEN(80,100)/100</f>
        <v>0.99</v>
      </c>
      <c r="Y996" s="117"/>
      <c r="Z996" s="118"/>
      <c r="AA996" s="119"/>
      <c r="AB996" s="123"/>
      <c r="AC996" s="124"/>
      <c r="AG996" s="186"/>
      <c r="BO996" s="202"/>
      <c r="BT996" s="82" t="s">
        <v>79</v>
      </c>
      <c r="BU996" s="158"/>
      <c r="BV996" s="140" t="n">
        <f aca="false">QUOTIENT(BW996,$BW$5)</f>
        <v>247</v>
      </c>
      <c r="BW996" s="17" t="n">
        <v>988</v>
      </c>
      <c r="BX996" s="141" t="n">
        <f aca="false">DATE(2023,2,(1-QUOTIENT(BW996,$BW$5)))</f>
        <v>44711</v>
      </c>
      <c r="BY996" s="190" t="s">
        <v>80</v>
      </c>
      <c r="BZ996" s="143" t="e">
        <f aca="true">INDIRECT( ADDRESS(CELL("строка",BG996)-BW996+BV996,68)) * CL996</f>
        <v>#VALUE!</v>
      </c>
      <c r="CA996" s="144" t="e">
        <f aca="true">INDIRECT( ADDRESS(CELL("строка",BG996)-BW996+BV996,59)) *CI996</f>
        <v>#VALUE!</v>
      </c>
      <c r="CB996" s="145" t="e">
        <f aca="true">INDIRECT( ADDRESS(CELL("строка",BG996)-BW996+BV996,69)) * CL996</f>
        <v>#VALUE!</v>
      </c>
      <c r="CC996" s="146" t="e">
        <f aca="true">INDIRECT( ADDRESS(CELL("строка",BG996)-BW996+BV996,61)) *CI996</f>
        <v>#VALUE!</v>
      </c>
      <c r="CD996" s="147" t="e">
        <f aca="false">BZ996-CA996</f>
        <v>#VALUE!</v>
      </c>
      <c r="CE996" s="188" t="e">
        <f aca="false">CB996-CC996</f>
        <v>#VALUE!</v>
      </c>
      <c r="CI996" s="22" t="n">
        <f aca="false">$CI$4</f>
        <v>0.2</v>
      </c>
      <c r="CL996" s="23" t="n">
        <f aca="false">CL992</f>
        <v>0.25</v>
      </c>
    </row>
    <row r="997" customFormat="false" ht="13.25" hidden="false" customHeight="true" outlineLevel="0" collapsed="false">
      <c r="A997" s="151" t="s">
        <v>1092</v>
      </c>
      <c r="B997" s="152" t="n">
        <v>14.9</v>
      </c>
      <c r="C997" s="152" t="n">
        <v>762</v>
      </c>
      <c r="D997" s="153" t="n">
        <v>100</v>
      </c>
      <c r="E997" s="154" t="n">
        <v>0</v>
      </c>
      <c r="F997" s="153" t="n">
        <v>0</v>
      </c>
      <c r="G997" s="115" t="n">
        <v>0.15</v>
      </c>
      <c r="H997" s="116" t="n">
        <f aca="false">RANDBETWEEN(80,100)/100</f>
        <v>0.84</v>
      </c>
      <c r="I997" s="117"/>
      <c r="J997" s="118"/>
      <c r="K997" s="119"/>
      <c r="L997" s="118"/>
      <c r="M997" s="179"/>
      <c r="Q997" s="151" t="s">
        <v>1092</v>
      </c>
      <c r="R997" s="152" t="n">
        <v>14</v>
      </c>
      <c r="S997" s="152" t="n">
        <v>749.3</v>
      </c>
      <c r="T997" s="153" t="n">
        <v>92</v>
      </c>
      <c r="U997" s="154" t="n">
        <v>0</v>
      </c>
      <c r="V997" s="153" t="n">
        <v>0</v>
      </c>
      <c r="W997" s="115" t="n">
        <v>0.9</v>
      </c>
      <c r="X997" s="116" t="n">
        <f aca="false">RANDBETWEEN(80,100)/100</f>
        <v>0.94</v>
      </c>
      <c r="Y997" s="117"/>
      <c r="Z997" s="118"/>
      <c r="AA997" s="119"/>
      <c r="AB997" s="123"/>
      <c r="AC997" s="124"/>
      <c r="AG997" s="186"/>
      <c r="BO997" s="202"/>
      <c r="BT997" s="82"/>
      <c r="BU997" s="158"/>
      <c r="BV997" s="140" t="n">
        <f aca="false">QUOTIENT(BW997,$BW$5)</f>
        <v>247</v>
      </c>
      <c r="BW997" s="17" t="n">
        <v>989</v>
      </c>
      <c r="BX997" s="141"/>
      <c r="BY997" s="191" t="s">
        <v>84</v>
      </c>
      <c r="BZ997" s="160" t="e">
        <f aca="true">INDIRECT( ADDRESS(CELL("строка",BG997)-BW997+BV997,68)) * CL997</f>
        <v>#VALUE!</v>
      </c>
      <c r="CA997" s="161" t="e">
        <f aca="true">INDIRECT( ADDRESS(CELL("строка",BG997)-BW997+BV997,59)) *CI997</f>
        <v>#VALUE!</v>
      </c>
      <c r="CB997" s="162" t="e">
        <f aca="true">INDIRECT( ADDRESS(CELL("строка",BG997)-BW997+BV997,69)) * CL997</f>
        <v>#VALUE!</v>
      </c>
      <c r="CC997" s="163" t="e">
        <f aca="true">INDIRECT( ADDRESS(CELL("строка",BG997)-BW997+BV997,61)) *CI997</f>
        <v>#VALUE!</v>
      </c>
      <c r="CD997" s="164" t="e">
        <f aca="false">BZ997-CA997</f>
        <v>#VALUE!</v>
      </c>
      <c r="CE997" s="189" t="e">
        <f aca="false">CB997-CC997</f>
        <v>#VALUE!</v>
      </c>
      <c r="CI997" s="22" t="n">
        <f aca="false">$CI$5</f>
        <v>0.3</v>
      </c>
      <c r="CL997" s="23" t="n">
        <f aca="false">CL993</f>
        <v>0.25</v>
      </c>
    </row>
    <row r="998" customFormat="false" ht="13.25" hidden="false" customHeight="true" outlineLevel="0" collapsed="false">
      <c r="A998" s="151" t="s">
        <v>1093</v>
      </c>
      <c r="B998" s="152" t="n">
        <v>17</v>
      </c>
      <c r="C998" s="152" t="n">
        <v>761.8</v>
      </c>
      <c r="D998" s="153" t="n">
        <v>79</v>
      </c>
      <c r="E998" s="154" t="s">
        <v>101</v>
      </c>
      <c r="F998" s="153" t="n">
        <v>1.5</v>
      </c>
      <c r="G998" s="115" t="n">
        <v>0.15</v>
      </c>
      <c r="H998" s="116" t="n">
        <f aca="false">RANDBETWEEN(80,100)/100</f>
        <v>0.94</v>
      </c>
      <c r="I998" s="117" t="n">
        <v>0.491446759259259</v>
      </c>
      <c r="J998" s="118" t="n">
        <v>0.491446759259259</v>
      </c>
      <c r="K998" s="119" t="n">
        <f aca="false">(J998 * 24) * $B$3 * $F$3 * (1 - 0.7*AVERAGE(G998:G1005)) * AVERAGE(H998:H1005)</f>
        <v>10476.7873328125</v>
      </c>
      <c r="L998" s="118" t="n">
        <f aca="false">IF(AVERAGE(F998:F1005)&gt; $J$3, $B$4*$F$4*AVERAGE(F998:F1005)/$B$5*24*AVERAGE(H998:H1005), $B$4*$F$4*AVERAGE(F998:F1005)/$B$5*24*AVERAGE(H998:H1005) * 0.2)</f>
        <v>2142</v>
      </c>
      <c r="M998" s="179" t="n">
        <f aca="false">K998+L998</f>
        <v>12618.7873328125</v>
      </c>
      <c r="Q998" s="151" t="s">
        <v>1093</v>
      </c>
      <c r="R998" s="152" t="n">
        <v>14.6</v>
      </c>
      <c r="S998" s="152" t="n">
        <v>748.8</v>
      </c>
      <c r="T998" s="153" t="n">
        <v>87</v>
      </c>
      <c r="U998" s="154" t="s">
        <v>91</v>
      </c>
      <c r="V998" s="153" t="n">
        <v>1</v>
      </c>
      <c r="W998" s="115" t="n">
        <v>0.9</v>
      </c>
      <c r="X998" s="116" t="n">
        <f aca="false">RANDBETWEEN(80,100)/100</f>
        <v>1</v>
      </c>
      <c r="Y998" s="117" t="n">
        <v>0.486053240740741</v>
      </c>
      <c r="Z998" s="118" t="n">
        <v>0.486053240740741</v>
      </c>
      <c r="AA998" s="119" t="n">
        <f aca="false">(Z998 * 24) * $B$3 * $F$3 * (1 - 0.7 * AVERAGE(W998:W1005)) * AVERAGE(X998:X1005)</f>
        <v>4902.260078125</v>
      </c>
      <c r="AB998" s="123" t="n">
        <f aca="false">IF(AVERAGE(V998:V1005)&gt; $J$3, $B$4*$F$4*AVERAGE(V998:V1005)/$B$5*24*AVERAGE(X998:X1005), $B$4*$F$4*AVERAGE(V998:V1005)/$B$5*24*AVERAGE(X998:X1005) * 0.2)</f>
        <v>1012.2</v>
      </c>
      <c r="AC998" s="124" t="n">
        <f aca="false">AA998+AB998</f>
        <v>5914.460078125</v>
      </c>
      <c r="AG998" s="186"/>
      <c r="BO998" s="202"/>
      <c r="BT998" s="82"/>
      <c r="BU998" s="158"/>
      <c r="BV998" s="140" t="n">
        <f aca="false">QUOTIENT(BW998,$BW$5)</f>
        <v>247</v>
      </c>
      <c r="BW998" s="17" t="n">
        <v>990</v>
      </c>
      <c r="BX998" s="141"/>
      <c r="BY998" s="191" t="s">
        <v>58</v>
      </c>
      <c r="BZ998" s="160" t="e">
        <f aca="true">INDIRECT( ADDRESS(CELL("строка",BG998)-BW998+BV998,68)) * CL998</f>
        <v>#VALUE!</v>
      </c>
      <c r="CA998" s="161" t="e">
        <f aca="true">INDIRECT( ADDRESS(CELL("строка",BG998)-BW998+BV998,59)) *CI998</f>
        <v>#VALUE!</v>
      </c>
      <c r="CB998" s="162" t="e">
        <f aca="true">INDIRECT( ADDRESS(CELL("строка",BG998)-BW998+BV998,69)) * CL998</f>
        <v>#VALUE!</v>
      </c>
      <c r="CC998" s="163" t="e">
        <f aca="true">INDIRECT( ADDRESS(CELL("строка",BG998)-BW998+BV998,61)) *CI998</f>
        <v>#VALUE!</v>
      </c>
      <c r="CD998" s="164" t="e">
        <f aca="false">BZ998-CA998</f>
        <v>#VALUE!</v>
      </c>
      <c r="CE998" s="189" t="e">
        <f aca="false">CB998-CC998</f>
        <v>#VALUE!</v>
      </c>
      <c r="CI998" s="22" t="n">
        <f aca="false">$CI$6</f>
        <v>0.4</v>
      </c>
      <c r="CL998" s="23" t="n">
        <f aca="false">CL994</f>
        <v>0.25</v>
      </c>
    </row>
    <row r="999" customFormat="false" ht="13.25" hidden="false" customHeight="true" outlineLevel="0" collapsed="false">
      <c r="A999" s="151" t="s">
        <v>1094</v>
      </c>
      <c r="B999" s="152" t="n">
        <v>22.6</v>
      </c>
      <c r="C999" s="152" t="n">
        <v>761</v>
      </c>
      <c r="D999" s="153" t="n">
        <v>53</v>
      </c>
      <c r="E999" s="154" t="s">
        <v>83</v>
      </c>
      <c r="F999" s="153" t="n">
        <v>1.5</v>
      </c>
      <c r="G999" s="115" t="n">
        <v>0.15</v>
      </c>
      <c r="H999" s="116" t="n">
        <f aca="false">RANDBETWEEN(80,100)/100</f>
        <v>0.91</v>
      </c>
      <c r="I999" s="117"/>
      <c r="J999" s="118"/>
      <c r="K999" s="119"/>
      <c r="L999" s="118"/>
      <c r="M999" s="179"/>
      <c r="Q999" s="151" t="s">
        <v>1094</v>
      </c>
      <c r="R999" s="152" t="n">
        <v>14.9</v>
      </c>
      <c r="S999" s="152" t="n">
        <v>748</v>
      </c>
      <c r="T999" s="153" t="n">
        <v>87</v>
      </c>
      <c r="U999" s="154" t="n">
        <v>0</v>
      </c>
      <c r="V999" s="153" t="n">
        <v>0</v>
      </c>
      <c r="W999" s="115" t="n">
        <v>0.9</v>
      </c>
      <c r="X999" s="116" t="n">
        <f aca="false">RANDBETWEEN(80,100)/100</f>
        <v>0.88</v>
      </c>
      <c r="Y999" s="117"/>
      <c r="Z999" s="118"/>
      <c r="AA999" s="119"/>
      <c r="AB999" s="123"/>
      <c r="AC999" s="124"/>
      <c r="AG999" s="186"/>
      <c r="BO999" s="202"/>
      <c r="BT999" s="82" t="e">
        <f aca="false">IF(SUM(CD996:CD999) &gt; 0,0,(SUM(CD996:CD999))/(-$BM$10*1000))</f>
        <v>#VALUE!</v>
      </c>
      <c r="BU999" s="158" t="e">
        <f aca="false">IF(SUM(CE996:CE999) &gt; 0,0,(SUM(CE996:CE999))/(-$BM$10*1000))</f>
        <v>#VALUE!</v>
      </c>
      <c r="BV999" s="140" t="n">
        <f aca="false">QUOTIENT(BW999,$BW$5)</f>
        <v>247</v>
      </c>
      <c r="BW999" s="17" t="n">
        <v>991</v>
      </c>
      <c r="BX999" s="141"/>
      <c r="BY999" s="192" t="s">
        <v>75</v>
      </c>
      <c r="BZ999" s="172" t="e">
        <f aca="true">INDIRECT( ADDRESS(CELL("строка",BG999)-BW999+BV999,68)) * CL999</f>
        <v>#VALUE!</v>
      </c>
      <c r="CA999" s="173" t="e">
        <f aca="true">INDIRECT( ADDRESS(CELL("строка",BG999)-BW999+BV999,59)) * CI999</f>
        <v>#VALUE!</v>
      </c>
      <c r="CB999" s="174" t="e">
        <f aca="true">INDIRECT( ADDRESS(CELL("строка",BG999)-BW999+BV999,69)) * CL999</f>
        <v>#VALUE!</v>
      </c>
      <c r="CC999" s="175" t="e">
        <f aca="true">INDIRECT( ADDRESS(CELL("строка",BG999)-BW999+BV999,61)) *CI999</f>
        <v>#VALUE!</v>
      </c>
      <c r="CD999" s="176" t="e">
        <f aca="false">BZ999-CA999</f>
        <v>#VALUE!</v>
      </c>
      <c r="CE999" s="187" t="e">
        <f aca="false">CB999-CC999</f>
        <v>#VALUE!</v>
      </c>
      <c r="CI999" s="178" t="n">
        <f aca="false">$CI$7</f>
        <v>0.1</v>
      </c>
      <c r="CL999" s="23" t="n">
        <f aca="false">CL995</f>
        <v>0.25</v>
      </c>
    </row>
    <row r="1000" customFormat="false" ht="13.25" hidden="false" customHeight="true" outlineLevel="0" collapsed="false">
      <c r="A1000" s="151" t="s">
        <v>1095</v>
      </c>
      <c r="B1000" s="152" t="n">
        <v>27.6</v>
      </c>
      <c r="C1000" s="152" t="n">
        <v>760.6</v>
      </c>
      <c r="D1000" s="153" t="n">
        <v>31</v>
      </c>
      <c r="E1000" s="154" t="s">
        <v>78</v>
      </c>
      <c r="F1000" s="153" t="n">
        <v>3</v>
      </c>
      <c r="G1000" s="115" t="n">
        <v>0.05</v>
      </c>
      <c r="H1000" s="116" t="n">
        <f aca="false">RANDBETWEEN(80,100)/100</f>
        <v>0.8</v>
      </c>
      <c r="I1000" s="117"/>
      <c r="J1000" s="118"/>
      <c r="K1000" s="119"/>
      <c r="L1000" s="118"/>
      <c r="M1000" s="179"/>
      <c r="Q1000" s="151" t="s">
        <v>1095</v>
      </c>
      <c r="R1000" s="152" t="n">
        <v>16.7</v>
      </c>
      <c r="S1000" s="152" t="n">
        <v>747.5</v>
      </c>
      <c r="T1000" s="153" t="n">
        <v>73</v>
      </c>
      <c r="U1000" s="154" t="s">
        <v>78</v>
      </c>
      <c r="V1000" s="153" t="n">
        <v>2</v>
      </c>
      <c r="W1000" s="115" t="n">
        <v>0.95</v>
      </c>
      <c r="X1000" s="116" t="n">
        <f aca="false">RANDBETWEEN(80,100)/100</f>
        <v>0.83</v>
      </c>
      <c r="Y1000" s="117"/>
      <c r="Z1000" s="118"/>
      <c r="AA1000" s="119"/>
      <c r="AB1000" s="123"/>
      <c r="AC1000" s="124"/>
      <c r="AG1000" s="186"/>
      <c r="BO1000" s="202"/>
      <c r="BT1000" s="82" t="s">
        <v>79</v>
      </c>
      <c r="BU1000" s="158"/>
      <c r="BV1000" s="140" t="n">
        <f aca="false">QUOTIENT(BW1000,$BW$5)</f>
        <v>248</v>
      </c>
      <c r="BW1000" s="17" t="n">
        <v>992</v>
      </c>
      <c r="BX1000" s="141" t="n">
        <f aca="false">DATE(2023,2,(1-QUOTIENT(BW1000,$BW$5)))</f>
        <v>44710</v>
      </c>
      <c r="BY1000" s="190" t="s">
        <v>80</v>
      </c>
      <c r="BZ1000" s="143" t="e">
        <f aca="true">INDIRECT( ADDRESS(CELL("строка",BG1000)-BW1000+BV1000,68)) * CL1000</f>
        <v>#VALUE!</v>
      </c>
      <c r="CA1000" s="144" t="e">
        <f aca="true">INDIRECT( ADDRESS(CELL("строка",BG1000)-BW1000+BV1000,59)) *CI1000</f>
        <v>#VALUE!</v>
      </c>
      <c r="CB1000" s="145" t="e">
        <f aca="true">INDIRECT( ADDRESS(CELL("строка",BG1000)-BW1000+BV1000,69)) * CL1000</f>
        <v>#VALUE!</v>
      </c>
      <c r="CC1000" s="146" t="e">
        <f aca="true">INDIRECT( ADDRESS(CELL("строка",BG1000)-BW1000+BV1000,61)) *CI1000</f>
        <v>#VALUE!</v>
      </c>
      <c r="CD1000" s="147" t="e">
        <f aca="false">BZ1000-CA1000</f>
        <v>#VALUE!</v>
      </c>
      <c r="CE1000" s="188" t="e">
        <f aca="false">CB1000-CC1000</f>
        <v>#VALUE!</v>
      </c>
      <c r="CI1000" s="22" t="n">
        <f aca="false">$CI$4</f>
        <v>0.2</v>
      </c>
      <c r="CL1000" s="23" t="n">
        <f aca="false">CL996</f>
        <v>0.25</v>
      </c>
    </row>
    <row r="1001" customFormat="false" ht="13.25" hidden="false" customHeight="true" outlineLevel="0" collapsed="false">
      <c r="A1001" s="151" t="s">
        <v>1096</v>
      </c>
      <c r="B1001" s="152" t="n">
        <v>24.4</v>
      </c>
      <c r="C1001" s="152" t="n">
        <v>760.7</v>
      </c>
      <c r="D1001" s="153" t="n">
        <v>57</v>
      </c>
      <c r="E1001" s="154" t="s">
        <v>78</v>
      </c>
      <c r="F1001" s="153" t="n">
        <v>3</v>
      </c>
      <c r="G1001" s="115" t="n">
        <v>0.15</v>
      </c>
      <c r="H1001" s="116" t="n">
        <f aca="false">RANDBETWEEN(80,100)/100</f>
        <v>0.81</v>
      </c>
      <c r="I1001" s="117"/>
      <c r="J1001" s="118"/>
      <c r="K1001" s="119"/>
      <c r="L1001" s="118"/>
      <c r="M1001" s="179"/>
      <c r="Q1001" s="151" t="s">
        <v>1096</v>
      </c>
      <c r="R1001" s="152" t="n">
        <v>14.3</v>
      </c>
      <c r="S1001" s="152" t="n">
        <v>747.6</v>
      </c>
      <c r="T1001" s="153" t="n">
        <v>74</v>
      </c>
      <c r="U1001" s="154" t="s">
        <v>78</v>
      </c>
      <c r="V1001" s="153" t="n">
        <v>2</v>
      </c>
      <c r="W1001" s="115" t="n">
        <v>0.75</v>
      </c>
      <c r="X1001" s="116" t="n">
        <f aca="false">RANDBETWEEN(80,100)/100</f>
        <v>0.92</v>
      </c>
      <c r="Y1001" s="117"/>
      <c r="Z1001" s="118"/>
      <c r="AA1001" s="119"/>
      <c r="AB1001" s="123"/>
      <c r="AC1001" s="124"/>
      <c r="AG1001" s="186"/>
      <c r="BO1001" s="202"/>
      <c r="BT1001" s="82"/>
      <c r="BU1001" s="158"/>
      <c r="BV1001" s="140" t="n">
        <f aca="false">QUOTIENT(BW1001,$BW$5)</f>
        <v>248</v>
      </c>
      <c r="BW1001" s="17" t="n">
        <v>993</v>
      </c>
      <c r="BX1001" s="141"/>
      <c r="BY1001" s="191" t="s">
        <v>84</v>
      </c>
      <c r="BZ1001" s="160" t="e">
        <f aca="true">INDIRECT( ADDRESS(CELL("строка",BG1001)-BW1001+BV1001,68)) * CL1001</f>
        <v>#VALUE!</v>
      </c>
      <c r="CA1001" s="161" t="e">
        <f aca="true">INDIRECT( ADDRESS(CELL("строка",BG1001)-BW1001+BV1001,59)) *CI1001</f>
        <v>#VALUE!</v>
      </c>
      <c r="CB1001" s="162" t="e">
        <f aca="true">INDIRECT( ADDRESS(CELL("строка",BG1001)-BW1001+BV1001,69)) * CL1001</f>
        <v>#VALUE!</v>
      </c>
      <c r="CC1001" s="163" t="e">
        <f aca="true">INDIRECT( ADDRESS(CELL("строка",BG1001)-BW1001+BV1001,61)) *CI1001</f>
        <v>#VALUE!</v>
      </c>
      <c r="CD1001" s="164" t="e">
        <f aca="false">BZ1001-CA1001</f>
        <v>#VALUE!</v>
      </c>
      <c r="CE1001" s="189" t="e">
        <f aca="false">CB1001-CC1001</f>
        <v>#VALUE!</v>
      </c>
      <c r="CI1001" s="22" t="n">
        <f aca="false">$CI$5</f>
        <v>0.3</v>
      </c>
      <c r="CL1001" s="23" t="n">
        <f aca="false">CL997</f>
        <v>0.25</v>
      </c>
    </row>
    <row r="1002" customFormat="false" ht="13.25" hidden="false" customHeight="true" outlineLevel="0" collapsed="false">
      <c r="A1002" s="151" t="s">
        <v>1097</v>
      </c>
      <c r="B1002" s="152" t="n">
        <v>17.4</v>
      </c>
      <c r="C1002" s="152" t="n">
        <v>760.5</v>
      </c>
      <c r="D1002" s="153" t="n">
        <v>100</v>
      </c>
      <c r="E1002" s="154" t="s">
        <v>78</v>
      </c>
      <c r="F1002" s="153" t="n">
        <v>1.5</v>
      </c>
      <c r="G1002" s="115" t="n">
        <v>0.15</v>
      </c>
      <c r="H1002" s="116" t="n">
        <f aca="false">RANDBETWEEN(80,100)/100</f>
        <v>0.92</v>
      </c>
      <c r="I1002" s="117"/>
      <c r="J1002" s="118"/>
      <c r="K1002" s="119"/>
      <c r="L1002" s="118"/>
      <c r="M1002" s="179"/>
      <c r="Q1002" s="151" t="s">
        <v>1097</v>
      </c>
      <c r="R1002" s="152" t="n">
        <v>10.1</v>
      </c>
      <c r="S1002" s="152" t="n">
        <v>747.7</v>
      </c>
      <c r="T1002" s="153" t="n">
        <v>89</v>
      </c>
      <c r="U1002" s="154" t="s">
        <v>78</v>
      </c>
      <c r="V1002" s="153" t="n">
        <v>1</v>
      </c>
      <c r="W1002" s="115" t="n">
        <v>0.95</v>
      </c>
      <c r="X1002" s="116" t="n">
        <f aca="false">RANDBETWEEN(80,100)/100</f>
        <v>0.87</v>
      </c>
      <c r="Y1002" s="117"/>
      <c r="Z1002" s="118"/>
      <c r="AA1002" s="119"/>
      <c r="AB1002" s="123"/>
      <c r="AC1002" s="124"/>
      <c r="AG1002" s="186"/>
      <c r="BO1002" s="202"/>
      <c r="BT1002" s="82"/>
      <c r="BU1002" s="158"/>
      <c r="BV1002" s="140" t="n">
        <f aca="false">QUOTIENT(BW1002,$BW$5)</f>
        <v>248</v>
      </c>
      <c r="BW1002" s="17" t="n">
        <v>994</v>
      </c>
      <c r="BX1002" s="141"/>
      <c r="BY1002" s="191" t="s">
        <v>58</v>
      </c>
      <c r="BZ1002" s="160" t="e">
        <f aca="true">INDIRECT( ADDRESS(CELL("строка",BG1002)-BW1002+BV1002,68)) * CL1002</f>
        <v>#VALUE!</v>
      </c>
      <c r="CA1002" s="161" t="e">
        <f aca="true">INDIRECT( ADDRESS(CELL("строка",BG1002)-BW1002+BV1002,59)) *CI1002</f>
        <v>#VALUE!</v>
      </c>
      <c r="CB1002" s="162" t="e">
        <f aca="true">INDIRECT( ADDRESS(CELL("строка",BG1002)-BW1002+BV1002,69)) * CL1002</f>
        <v>#VALUE!</v>
      </c>
      <c r="CC1002" s="163" t="e">
        <f aca="true">INDIRECT( ADDRESS(CELL("строка",BG1002)-BW1002+BV1002,61)) *CI1002</f>
        <v>#VALUE!</v>
      </c>
      <c r="CD1002" s="164" t="e">
        <f aca="false">BZ1002-CA1002</f>
        <v>#VALUE!</v>
      </c>
      <c r="CE1002" s="189" t="e">
        <f aca="false">CB1002-CC1002</f>
        <v>#VALUE!</v>
      </c>
      <c r="CI1002" s="22" t="n">
        <f aca="false">$CI$6</f>
        <v>0.4</v>
      </c>
      <c r="CL1002" s="23" t="n">
        <f aca="false">CL998</f>
        <v>0.25</v>
      </c>
    </row>
    <row r="1003" customFormat="false" ht="13.25" hidden="false" customHeight="true" outlineLevel="0" collapsed="false">
      <c r="A1003" s="151" t="s">
        <v>1098</v>
      </c>
      <c r="B1003" s="152" t="n">
        <v>13.9</v>
      </c>
      <c r="C1003" s="152" t="n">
        <v>760</v>
      </c>
      <c r="D1003" s="153" t="n">
        <v>100</v>
      </c>
      <c r="E1003" s="154" t="s">
        <v>78</v>
      </c>
      <c r="F1003" s="153" t="n">
        <v>1.5</v>
      </c>
      <c r="G1003" s="115" t="n">
        <v>1</v>
      </c>
      <c r="H1003" s="116" t="n">
        <f aca="false">RANDBETWEEN(80,100)/100</f>
        <v>0.96</v>
      </c>
      <c r="I1003" s="117"/>
      <c r="J1003" s="118"/>
      <c r="K1003" s="119"/>
      <c r="L1003" s="118"/>
      <c r="M1003" s="179"/>
      <c r="Q1003" s="151" t="s">
        <v>1098</v>
      </c>
      <c r="R1003" s="152" t="n">
        <v>8</v>
      </c>
      <c r="S1003" s="152" t="n">
        <v>747.4</v>
      </c>
      <c r="T1003" s="153" t="n">
        <v>99</v>
      </c>
      <c r="U1003" s="154" t="s">
        <v>78</v>
      </c>
      <c r="V1003" s="153" t="n">
        <v>1</v>
      </c>
      <c r="W1003" s="115" t="n">
        <v>0.9</v>
      </c>
      <c r="X1003" s="116" t="n">
        <f aca="false">RANDBETWEEN(80,100)/100</f>
        <v>0.96</v>
      </c>
      <c r="Y1003" s="117"/>
      <c r="Z1003" s="118"/>
      <c r="AA1003" s="119"/>
      <c r="AB1003" s="123"/>
      <c r="AC1003" s="124"/>
      <c r="AG1003" s="186"/>
      <c r="BO1003" s="202"/>
      <c r="BT1003" s="82" t="e">
        <f aca="false">IF(SUM(CD1000:CD1003) &gt; 0,0,(SUM(CD1000:CD1003))/(-$BM$10*1000))</f>
        <v>#VALUE!</v>
      </c>
      <c r="BU1003" s="158" t="e">
        <f aca="false">IF(SUM(CE1000:CE1003) &gt; 0,0,(SUM(CE1000:CE1003))/(-$BM$10*1000))</f>
        <v>#VALUE!</v>
      </c>
      <c r="BV1003" s="140" t="n">
        <f aca="false">QUOTIENT(BW1003,$BW$5)</f>
        <v>248</v>
      </c>
      <c r="BW1003" s="17" t="n">
        <v>995</v>
      </c>
      <c r="BX1003" s="141"/>
      <c r="BY1003" s="192" t="s">
        <v>75</v>
      </c>
      <c r="BZ1003" s="172" t="e">
        <f aca="true">INDIRECT( ADDRESS(CELL("строка",BG1003)-BW1003+BV1003,68)) * CL1003</f>
        <v>#VALUE!</v>
      </c>
      <c r="CA1003" s="173" t="e">
        <f aca="true">INDIRECT( ADDRESS(CELL("строка",BG1003)-BW1003+BV1003,59)) * CI1003</f>
        <v>#VALUE!</v>
      </c>
      <c r="CB1003" s="174" t="e">
        <f aca="true">INDIRECT( ADDRESS(CELL("строка",BG1003)-BW1003+BV1003,69)) * CL1003</f>
        <v>#VALUE!</v>
      </c>
      <c r="CC1003" s="175" t="e">
        <f aca="true">INDIRECT( ADDRESS(CELL("строка",BG1003)-BW1003+BV1003,61)) *CI1003</f>
        <v>#VALUE!</v>
      </c>
      <c r="CD1003" s="176" t="e">
        <f aca="false">BZ1003-CA1003</f>
        <v>#VALUE!</v>
      </c>
      <c r="CE1003" s="187" t="e">
        <f aca="false">CB1003-CC1003</f>
        <v>#VALUE!</v>
      </c>
      <c r="CI1003" s="178" t="n">
        <f aca="false">$CI$7</f>
        <v>0.1</v>
      </c>
      <c r="CL1003" s="23" t="n">
        <f aca="false">CL999</f>
        <v>0.25</v>
      </c>
    </row>
    <row r="1004" customFormat="false" ht="13.25" hidden="false" customHeight="true" outlineLevel="0" collapsed="false">
      <c r="A1004" s="151" t="s">
        <v>1099</v>
      </c>
      <c r="B1004" s="152" t="n">
        <v>12.7</v>
      </c>
      <c r="C1004" s="152" t="n">
        <v>759.5</v>
      </c>
      <c r="D1004" s="153" t="n">
        <v>100</v>
      </c>
      <c r="E1004" s="154" t="s">
        <v>77</v>
      </c>
      <c r="F1004" s="153" t="n">
        <v>1.5</v>
      </c>
      <c r="G1004" s="115" t="n">
        <v>0.15</v>
      </c>
      <c r="H1004" s="116" t="n">
        <f aca="false">RANDBETWEEN(80,100)/100</f>
        <v>0.93</v>
      </c>
      <c r="I1004" s="117"/>
      <c r="J1004" s="118"/>
      <c r="K1004" s="119"/>
      <c r="L1004" s="118"/>
      <c r="M1004" s="179"/>
      <c r="Q1004" s="151" t="s">
        <v>1099</v>
      </c>
      <c r="R1004" s="152" t="n">
        <v>8.9</v>
      </c>
      <c r="S1004" s="152" t="n">
        <v>747.1</v>
      </c>
      <c r="T1004" s="153" t="n">
        <v>99</v>
      </c>
      <c r="U1004" s="154" t="n">
        <v>0</v>
      </c>
      <c r="V1004" s="153" t="n">
        <v>0</v>
      </c>
      <c r="W1004" s="115" t="n">
        <v>0.75</v>
      </c>
      <c r="X1004" s="116" t="n">
        <f aca="false">RANDBETWEEN(80,100)/100</f>
        <v>0.86</v>
      </c>
      <c r="Y1004" s="117"/>
      <c r="Z1004" s="118"/>
      <c r="AA1004" s="119"/>
      <c r="AB1004" s="123"/>
      <c r="AC1004" s="124"/>
      <c r="AG1004" s="186"/>
      <c r="BO1004" s="202"/>
      <c r="BT1004" s="82" t="s">
        <v>79</v>
      </c>
      <c r="BU1004" s="158"/>
      <c r="BV1004" s="140" t="n">
        <f aca="false">QUOTIENT(BW1004,$BW$5)</f>
        <v>249</v>
      </c>
      <c r="BW1004" s="17" t="n">
        <v>996</v>
      </c>
      <c r="BX1004" s="141" t="n">
        <f aca="false">DATE(2023,2,(1-QUOTIENT(BW1004,$BW$5)))</f>
        <v>44709</v>
      </c>
      <c r="BY1004" s="190" t="s">
        <v>80</v>
      </c>
      <c r="BZ1004" s="143" t="e">
        <f aca="true">INDIRECT( ADDRESS(CELL("строка",BG1004)-BW1004+BV1004,68)) * CL1004</f>
        <v>#VALUE!</v>
      </c>
      <c r="CA1004" s="144" t="e">
        <f aca="true">INDIRECT( ADDRESS(CELL("строка",BG1004)-BW1004+BV1004,59)) *CI1004</f>
        <v>#VALUE!</v>
      </c>
      <c r="CB1004" s="145" t="e">
        <f aca="true">INDIRECT( ADDRESS(CELL("строка",BG1004)-BW1004+BV1004,69)) * CL1004</f>
        <v>#VALUE!</v>
      </c>
      <c r="CC1004" s="146" t="e">
        <f aca="true">INDIRECT( ADDRESS(CELL("строка",BG1004)-BW1004+BV1004,61)) *CI1004</f>
        <v>#VALUE!</v>
      </c>
      <c r="CD1004" s="147" t="e">
        <f aca="false">BZ1004-CA1004</f>
        <v>#VALUE!</v>
      </c>
      <c r="CE1004" s="188" t="e">
        <f aca="false">CB1004-CC1004</f>
        <v>#VALUE!</v>
      </c>
      <c r="CI1004" s="22" t="n">
        <f aca="false">$CI$4</f>
        <v>0.2</v>
      </c>
      <c r="CL1004" s="23" t="n">
        <f aca="false">CL1000</f>
        <v>0.25</v>
      </c>
    </row>
    <row r="1005" customFormat="false" ht="13.25" hidden="false" customHeight="true" outlineLevel="0" collapsed="false">
      <c r="A1005" s="151" t="s">
        <v>1100</v>
      </c>
      <c r="B1005" s="152" t="n">
        <v>15.1</v>
      </c>
      <c r="C1005" s="152" t="n">
        <v>759.1</v>
      </c>
      <c r="D1005" s="153" t="n">
        <v>100</v>
      </c>
      <c r="E1005" s="154" t="s">
        <v>93</v>
      </c>
      <c r="F1005" s="153" t="n">
        <v>1.5</v>
      </c>
      <c r="G1005" s="115" t="n">
        <v>0.15</v>
      </c>
      <c r="H1005" s="116" t="n">
        <f aca="false">RANDBETWEEN(80,100)/100</f>
        <v>0.87</v>
      </c>
      <c r="I1005" s="117"/>
      <c r="J1005" s="118"/>
      <c r="K1005" s="119"/>
      <c r="L1005" s="118"/>
      <c r="M1005" s="179"/>
      <c r="Q1005" s="151" t="s">
        <v>1100</v>
      </c>
      <c r="R1005" s="152" t="n">
        <v>8.9</v>
      </c>
      <c r="S1005" s="152" t="n">
        <v>746.5</v>
      </c>
      <c r="T1005" s="153" t="n">
        <v>99</v>
      </c>
      <c r="U1005" s="154" t="n">
        <v>0</v>
      </c>
      <c r="V1005" s="153" t="n">
        <v>0</v>
      </c>
      <c r="W1005" s="115" t="n">
        <v>0.9</v>
      </c>
      <c r="X1005" s="116" t="n">
        <f aca="false">RANDBETWEEN(80,100)/100</f>
        <v>0.91</v>
      </c>
      <c r="Y1005" s="117"/>
      <c r="Z1005" s="118"/>
      <c r="AA1005" s="119"/>
      <c r="AB1005" s="123"/>
      <c r="AC1005" s="124"/>
      <c r="AG1005" s="186"/>
      <c r="BO1005" s="202"/>
      <c r="BT1005" s="82"/>
      <c r="BU1005" s="158"/>
      <c r="BV1005" s="140" t="n">
        <f aca="false">QUOTIENT(BW1005,$BW$5)</f>
        <v>249</v>
      </c>
      <c r="BW1005" s="17" t="n">
        <v>997</v>
      </c>
      <c r="BX1005" s="141"/>
      <c r="BY1005" s="191" t="s">
        <v>84</v>
      </c>
      <c r="BZ1005" s="160" t="e">
        <f aca="true">INDIRECT( ADDRESS(CELL("строка",BG1005)-BW1005+BV1005,68)) * CL1005</f>
        <v>#VALUE!</v>
      </c>
      <c r="CA1005" s="161" t="e">
        <f aca="true">INDIRECT( ADDRESS(CELL("строка",BG1005)-BW1005+BV1005,59)) *CI1005</f>
        <v>#VALUE!</v>
      </c>
      <c r="CB1005" s="162" t="e">
        <f aca="true">INDIRECT( ADDRESS(CELL("строка",BG1005)-BW1005+BV1005,69)) * CL1005</f>
        <v>#VALUE!</v>
      </c>
      <c r="CC1005" s="163" t="e">
        <f aca="true">INDIRECT( ADDRESS(CELL("строка",BG1005)-BW1005+BV1005,61)) *CI1005</f>
        <v>#VALUE!</v>
      </c>
      <c r="CD1005" s="164" t="e">
        <f aca="false">BZ1005-CA1005</f>
        <v>#VALUE!</v>
      </c>
      <c r="CE1005" s="189" t="e">
        <f aca="false">CB1005-CC1005</f>
        <v>#VALUE!</v>
      </c>
      <c r="CI1005" s="22" t="n">
        <f aca="false">$CI$5</f>
        <v>0.3</v>
      </c>
      <c r="CL1005" s="23" t="n">
        <f aca="false">CL1001</f>
        <v>0.25</v>
      </c>
    </row>
    <row r="1006" customFormat="false" ht="13.25" hidden="false" customHeight="true" outlineLevel="0" collapsed="false">
      <c r="A1006" s="151" t="s">
        <v>1101</v>
      </c>
      <c r="B1006" s="152" t="n">
        <v>18.8</v>
      </c>
      <c r="C1006" s="152" t="n">
        <v>758.6</v>
      </c>
      <c r="D1006" s="153" t="n">
        <v>85</v>
      </c>
      <c r="E1006" s="154" t="s">
        <v>101</v>
      </c>
      <c r="F1006" s="153" t="n">
        <v>4.5</v>
      </c>
      <c r="G1006" s="182" t="s">
        <v>185</v>
      </c>
      <c r="H1006" s="116" t="n">
        <f aca="false">RANDBETWEEN(80,100)/100</f>
        <v>0.94</v>
      </c>
      <c r="I1006" s="117" t="n">
        <v>0.493611111111111</v>
      </c>
      <c r="J1006" s="118" t="n">
        <v>0.493611111111111</v>
      </c>
      <c r="K1006" s="119" t="n">
        <f aca="false">(J1006 * 24) * $B$3 * $F$3 * (1 - 0.7*AVERAGE(G1006:G1013)) * AVERAGE(H1006:H1013)</f>
        <v>5047.346375</v>
      </c>
      <c r="L1006" s="118" t="n">
        <f aca="false">IF(AVERAGE(F1006:F1013)&gt; $J$3, $B$4*$F$4*AVERAGE(F1006:F1013)/$B$5*24*AVERAGE(H1006:H1013), $B$4*$F$4*AVERAGE(F1006:F1013)/$B$5*24*AVERAGE(H1006:H1013) * 0.2)</f>
        <v>4178.1</v>
      </c>
      <c r="M1006" s="179" t="n">
        <f aca="false">K1006+L1006</f>
        <v>9225.446375</v>
      </c>
      <c r="Q1006" s="151" t="s">
        <v>1101</v>
      </c>
      <c r="R1006" s="152" t="n">
        <v>9.6</v>
      </c>
      <c r="S1006" s="152" t="n">
        <v>746</v>
      </c>
      <c r="T1006" s="153" t="n">
        <v>97</v>
      </c>
      <c r="U1006" s="154" t="n">
        <v>0</v>
      </c>
      <c r="V1006" s="153" t="n">
        <v>0</v>
      </c>
      <c r="W1006" s="115" t="n">
        <v>0.9</v>
      </c>
      <c r="X1006" s="116" t="n">
        <f aca="false">RANDBETWEEN(80,100)/100</f>
        <v>0.91</v>
      </c>
      <c r="Y1006" s="117" t="n">
        <v>0.489236111111111</v>
      </c>
      <c r="Z1006" s="118" t="n">
        <v>0.489236111111111</v>
      </c>
      <c r="AA1006" s="119" t="n">
        <f aca="false">(Z1006 * 24) * $B$3 * $F$3 * (1 - 0.7 * AVERAGE(W1006:W1013)) * AVERAGE(X1006:X1013)</f>
        <v>4530.111125</v>
      </c>
      <c r="AB1006" s="123" t="n">
        <f aca="false">IF(AVERAGE(V1006:V1013)&gt; $J$3, $B$4*$F$4*AVERAGE(V1006:V1013)/$B$5*24*AVERAGE(X1006:X1013), $B$4*$F$4*AVERAGE(V1006:V1013)/$B$5*24*AVERAGE(X1006:X1013) * 0.2)</f>
        <v>284.8</v>
      </c>
      <c r="AC1006" s="124" t="n">
        <f aca="false">AA1006+AB1006</f>
        <v>4814.911125</v>
      </c>
      <c r="AG1006" s="186"/>
      <c r="BO1006" s="202"/>
      <c r="BT1006" s="82"/>
      <c r="BU1006" s="158"/>
      <c r="BV1006" s="140" t="n">
        <f aca="false">QUOTIENT(BW1006,$BW$5)</f>
        <v>249</v>
      </c>
      <c r="BW1006" s="17" t="n">
        <v>998</v>
      </c>
      <c r="BX1006" s="141"/>
      <c r="BY1006" s="191" t="s">
        <v>58</v>
      </c>
      <c r="BZ1006" s="160" t="e">
        <f aca="true">INDIRECT( ADDRESS(CELL("строка",BG1006)-BW1006+BV1006,68)) * CL1006</f>
        <v>#VALUE!</v>
      </c>
      <c r="CA1006" s="161" t="e">
        <f aca="true">INDIRECT( ADDRESS(CELL("строка",BG1006)-BW1006+BV1006,59)) *CI1006</f>
        <v>#VALUE!</v>
      </c>
      <c r="CB1006" s="162" t="e">
        <f aca="true">INDIRECT( ADDRESS(CELL("строка",BG1006)-BW1006+BV1006,69)) * CL1006</f>
        <v>#VALUE!</v>
      </c>
      <c r="CC1006" s="163" t="e">
        <f aca="true">INDIRECT( ADDRESS(CELL("строка",BG1006)-BW1006+BV1006,61)) *CI1006</f>
        <v>#VALUE!</v>
      </c>
      <c r="CD1006" s="164" t="e">
        <f aca="false">BZ1006-CA1006</f>
        <v>#VALUE!</v>
      </c>
      <c r="CE1006" s="189" t="e">
        <f aca="false">CB1006-CC1006</f>
        <v>#VALUE!</v>
      </c>
      <c r="CI1006" s="22" t="n">
        <f aca="false">$CI$6</f>
        <v>0.4</v>
      </c>
      <c r="CL1006" s="23" t="n">
        <f aca="false">CL1002</f>
        <v>0.25</v>
      </c>
    </row>
    <row r="1007" customFormat="false" ht="13.25" hidden="false" customHeight="true" outlineLevel="0" collapsed="false">
      <c r="A1007" s="151" t="s">
        <v>1102</v>
      </c>
      <c r="B1007" s="152" t="n">
        <v>21.6</v>
      </c>
      <c r="C1007" s="152" t="n">
        <v>757.3</v>
      </c>
      <c r="D1007" s="153" t="n">
        <v>72</v>
      </c>
      <c r="E1007" s="154" t="s">
        <v>91</v>
      </c>
      <c r="F1007" s="153" t="n">
        <v>4.5</v>
      </c>
      <c r="G1007" s="182" t="s">
        <v>194</v>
      </c>
      <c r="H1007" s="116" t="n">
        <f aca="false">RANDBETWEEN(80,100)/100</f>
        <v>0.83</v>
      </c>
      <c r="I1007" s="117"/>
      <c r="J1007" s="118"/>
      <c r="K1007" s="119"/>
      <c r="L1007" s="118"/>
      <c r="M1007" s="179"/>
      <c r="Q1007" s="151" t="s">
        <v>1102</v>
      </c>
      <c r="R1007" s="152" t="n">
        <v>11.4</v>
      </c>
      <c r="S1007" s="152" t="n">
        <v>744.7</v>
      </c>
      <c r="T1007" s="153" t="n">
        <v>88</v>
      </c>
      <c r="U1007" s="154" t="n">
        <v>0</v>
      </c>
      <c r="V1007" s="153" t="n">
        <v>0</v>
      </c>
      <c r="W1007" s="115" t="n">
        <v>0.95</v>
      </c>
      <c r="X1007" s="116" t="n">
        <f aca="false">RANDBETWEEN(80,100)/100</f>
        <v>0.83</v>
      </c>
      <c r="Y1007" s="117"/>
      <c r="Z1007" s="118"/>
      <c r="AA1007" s="119"/>
      <c r="AB1007" s="123"/>
      <c r="AC1007" s="124"/>
      <c r="AG1007" s="186"/>
      <c r="BO1007" s="202"/>
      <c r="BT1007" s="82" t="e">
        <f aca="false">IF(SUM(CD1004:CD1007) &gt; 0,0,(SUM(CD1004:CD1007))/(-$BM$10*1000))</f>
        <v>#VALUE!</v>
      </c>
      <c r="BU1007" s="158" t="e">
        <f aca="false">IF(SUM(CE1004:CE1007) &gt; 0,0,(SUM(CE1004:CE1007))/(-$BM$10*1000))</f>
        <v>#VALUE!</v>
      </c>
      <c r="BV1007" s="140" t="n">
        <f aca="false">QUOTIENT(BW1007,$BW$5)</f>
        <v>249</v>
      </c>
      <c r="BW1007" s="17" t="n">
        <v>999</v>
      </c>
      <c r="BX1007" s="141"/>
      <c r="BY1007" s="192" t="s">
        <v>75</v>
      </c>
      <c r="BZ1007" s="172" t="e">
        <f aca="true">INDIRECT( ADDRESS(CELL("строка",BG1007)-BW1007+BV1007,68)) * CL1007</f>
        <v>#VALUE!</v>
      </c>
      <c r="CA1007" s="173" t="e">
        <f aca="true">INDIRECT( ADDRESS(CELL("строка",BG1007)-BW1007+BV1007,59)) * CI1007</f>
        <v>#VALUE!</v>
      </c>
      <c r="CB1007" s="174" t="e">
        <f aca="true">INDIRECT( ADDRESS(CELL("строка",BG1007)-BW1007+BV1007,69)) * CL1007</f>
        <v>#VALUE!</v>
      </c>
      <c r="CC1007" s="175" t="e">
        <f aca="true">INDIRECT( ADDRESS(CELL("строка",BG1007)-BW1007+BV1007,61)) *CI1007</f>
        <v>#VALUE!</v>
      </c>
      <c r="CD1007" s="176" t="e">
        <f aca="false">BZ1007-CA1007</f>
        <v>#VALUE!</v>
      </c>
      <c r="CE1007" s="187" t="e">
        <f aca="false">CB1007-CC1007</f>
        <v>#VALUE!</v>
      </c>
      <c r="CI1007" s="178" t="n">
        <f aca="false">$CI$7</f>
        <v>0.1</v>
      </c>
      <c r="CL1007" s="23" t="n">
        <f aca="false">CL1003</f>
        <v>0.25</v>
      </c>
    </row>
    <row r="1008" customFormat="false" ht="13.25" hidden="false" customHeight="true" outlineLevel="0" collapsed="false">
      <c r="A1008" s="151" t="s">
        <v>1103</v>
      </c>
      <c r="B1008" s="152" t="n">
        <v>25.1</v>
      </c>
      <c r="C1008" s="152" t="n">
        <v>756.4</v>
      </c>
      <c r="D1008" s="153" t="n">
        <v>44</v>
      </c>
      <c r="E1008" s="154" t="s">
        <v>101</v>
      </c>
      <c r="F1008" s="153" t="n">
        <v>3</v>
      </c>
      <c r="G1008" s="115" t="n">
        <v>0.95</v>
      </c>
      <c r="H1008" s="116" t="n">
        <f aca="false">RANDBETWEEN(80,100)/100</f>
        <v>0.86</v>
      </c>
      <c r="I1008" s="117"/>
      <c r="J1008" s="118"/>
      <c r="K1008" s="119"/>
      <c r="L1008" s="118"/>
      <c r="M1008" s="179"/>
      <c r="Q1008" s="151" t="s">
        <v>1103</v>
      </c>
      <c r="R1008" s="152" t="n">
        <v>12.3</v>
      </c>
      <c r="S1008" s="152" t="n">
        <v>743.7</v>
      </c>
      <c r="T1008" s="153" t="n">
        <v>81</v>
      </c>
      <c r="U1008" s="154" t="s">
        <v>78</v>
      </c>
      <c r="V1008" s="153" t="n">
        <v>1</v>
      </c>
      <c r="W1008" s="115" t="n">
        <v>0.9</v>
      </c>
      <c r="X1008" s="116" t="n">
        <f aca="false">RANDBETWEEN(80,100)/100</f>
        <v>0.85</v>
      </c>
      <c r="Y1008" s="117"/>
      <c r="Z1008" s="118"/>
      <c r="AA1008" s="119"/>
      <c r="AB1008" s="123"/>
      <c r="AC1008" s="124"/>
      <c r="AG1008" s="186"/>
      <c r="BO1008" s="202"/>
      <c r="BT1008" s="82" t="s">
        <v>79</v>
      </c>
      <c r="BU1008" s="158"/>
      <c r="BV1008" s="140" t="n">
        <f aca="false">QUOTIENT(BW1008,$BW$5)</f>
        <v>250</v>
      </c>
      <c r="BW1008" s="17" t="n">
        <v>1000</v>
      </c>
      <c r="BX1008" s="141" t="n">
        <f aca="false">DATE(2023,2,(1-QUOTIENT(BW1008,$BW$5)))</f>
        <v>44708</v>
      </c>
      <c r="BY1008" s="190" t="s">
        <v>80</v>
      </c>
      <c r="BZ1008" s="143" t="e">
        <f aca="true">INDIRECT( ADDRESS(CELL("строка",BG1008)-BW1008+BV1008,68)) * CL1008</f>
        <v>#VALUE!</v>
      </c>
      <c r="CA1008" s="144" t="e">
        <f aca="true">INDIRECT( ADDRESS(CELL("строка",BG1008)-BW1008+BV1008,59)) *CI1008</f>
        <v>#VALUE!</v>
      </c>
      <c r="CB1008" s="145" t="e">
        <f aca="true">INDIRECT( ADDRESS(CELL("строка",BG1008)-BW1008+BV1008,69)) * CL1008</f>
        <v>#VALUE!</v>
      </c>
      <c r="CC1008" s="146" t="e">
        <f aca="true">INDIRECT( ADDRESS(CELL("строка",BG1008)-BW1008+BV1008,61)) *CI1008</f>
        <v>#VALUE!</v>
      </c>
      <c r="CD1008" s="147" t="e">
        <f aca="false">BZ1008-CA1008</f>
        <v>#VALUE!</v>
      </c>
      <c r="CE1008" s="188" t="e">
        <f aca="false">CB1008-CC1008</f>
        <v>#VALUE!</v>
      </c>
      <c r="CI1008" s="22" t="n">
        <f aca="false">$CI$4</f>
        <v>0.2</v>
      </c>
      <c r="CL1008" s="23" t="n">
        <f aca="false">CL1004</f>
        <v>0.25</v>
      </c>
    </row>
    <row r="1009" customFormat="false" ht="13.25" hidden="false" customHeight="true" outlineLevel="0" collapsed="false">
      <c r="A1009" s="151" t="s">
        <v>1104</v>
      </c>
      <c r="B1009" s="152" t="n">
        <v>25</v>
      </c>
      <c r="C1009" s="152" t="n">
        <v>756.1</v>
      </c>
      <c r="D1009" s="153" t="n">
        <v>49</v>
      </c>
      <c r="E1009" s="154" t="s">
        <v>101</v>
      </c>
      <c r="F1009" s="153" t="n">
        <v>4.5</v>
      </c>
      <c r="G1009" s="182" t="s">
        <v>185</v>
      </c>
      <c r="H1009" s="116" t="n">
        <f aca="false">RANDBETWEEN(80,100)/100</f>
        <v>0.85</v>
      </c>
      <c r="I1009" s="117"/>
      <c r="J1009" s="118"/>
      <c r="K1009" s="119"/>
      <c r="L1009" s="118"/>
      <c r="M1009" s="179"/>
      <c r="Q1009" s="151" t="s">
        <v>1104</v>
      </c>
      <c r="R1009" s="152" t="n">
        <v>11.2</v>
      </c>
      <c r="S1009" s="152" t="n">
        <v>742.5</v>
      </c>
      <c r="T1009" s="153" t="n">
        <v>84</v>
      </c>
      <c r="U1009" s="154" t="s">
        <v>78</v>
      </c>
      <c r="V1009" s="153" t="n">
        <v>1</v>
      </c>
      <c r="W1009" s="115" t="n">
        <v>0.9</v>
      </c>
      <c r="X1009" s="116" t="n">
        <f aca="false">RANDBETWEEN(80,100)/100</f>
        <v>0.96</v>
      </c>
      <c r="Y1009" s="117"/>
      <c r="Z1009" s="118"/>
      <c r="AA1009" s="119"/>
      <c r="AB1009" s="123"/>
      <c r="AC1009" s="124"/>
      <c r="AG1009" s="186"/>
      <c r="BO1009" s="202"/>
      <c r="BT1009" s="82"/>
      <c r="BU1009" s="158"/>
      <c r="BV1009" s="140" t="n">
        <f aca="false">QUOTIENT(BW1009,$BW$5)</f>
        <v>250</v>
      </c>
      <c r="BW1009" s="17" t="n">
        <v>1001</v>
      </c>
      <c r="BX1009" s="141"/>
      <c r="BY1009" s="191" t="s">
        <v>84</v>
      </c>
      <c r="BZ1009" s="160" t="e">
        <f aca="true">INDIRECT( ADDRESS(CELL("строка",BG1009)-BW1009+BV1009,68)) * CL1009</f>
        <v>#VALUE!</v>
      </c>
      <c r="CA1009" s="161" t="e">
        <f aca="true">INDIRECT( ADDRESS(CELL("строка",BG1009)-BW1009+BV1009,59)) *CI1009</f>
        <v>#VALUE!</v>
      </c>
      <c r="CB1009" s="162" t="e">
        <f aca="true">INDIRECT( ADDRESS(CELL("строка",BG1009)-BW1009+BV1009,69)) * CL1009</f>
        <v>#VALUE!</v>
      </c>
      <c r="CC1009" s="163" t="e">
        <f aca="true">INDIRECT( ADDRESS(CELL("строка",BG1009)-BW1009+BV1009,61)) *CI1009</f>
        <v>#VALUE!</v>
      </c>
      <c r="CD1009" s="164" t="e">
        <f aca="false">BZ1009-CA1009</f>
        <v>#VALUE!</v>
      </c>
      <c r="CE1009" s="189" t="e">
        <f aca="false">CB1009-CC1009</f>
        <v>#VALUE!</v>
      </c>
      <c r="CI1009" s="22" t="n">
        <f aca="false">$CI$5</f>
        <v>0.3</v>
      </c>
      <c r="CL1009" s="23" t="n">
        <f aca="false">CL1005</f>
        <v>0.25</v>
      </c>
    </row>
    <row r="1010" customFormat="false" ht="13.25" hidden="false" customHeight="true" outlineLevel="0" collapsed="false">
      <c r="A1010" s="151" t="s">
        <v>1105</v>
      </c>
      <c r="B1010" s="152" t="n">
        <v>19.3</v>
      </c>
      <c r="C1010" s="152" t="n">
        <v>756</v>
      </c>
      <c r="D1010" s="153" t="n">
        <v>97</v>
      </c>
      <c r="E1010" s="154" t="s">
        <v>91</v>
      </c>
      <c r="F1010" s="153" t="n">
        <v>1.5</v>
      </c>
      <c r="G1010" s="115" t="n">
        <v>0.75</v>
      </c>
      <c r="H1010" s="116" t="n">
        <f aca="false">RANDBETWEEN(80,100)/100</f>
        <v>0.97</v>
      </c>
      <c r="I1010" s="117"/>
      <c r="J1010" s="118"/>
      <c r="K1010" s="119"/>
      <c r="L1010" s="118"/>
      <c r="M1010" s="179"/>
      <c r="Q1010" s="151" t="s">
        <v>1105</v>
      </c>
      <c r="R1010" s="152" t="n">
        <v>9.6</v>
      </c>
      <c r="S1010" s="152" t="n">
        <v>741.5</v>
      </c>
      <c r="T1010" s="153" t="n">
        <v>81</v>
      </c>
      <c r="U1010" s="154" t="n">
        <v>0</v>
      </c>
      <c r="V1010" s="153" t="n">
        <v>0</v>
      </c>
      <c r="W1010" s="115" t="n">
        <v>0.9</v>
      </c>
      <c r="X1010" s="116" t="n">
        <f aca="false">RANDBETWEEN(80,100)/100</f>
        <v>0.86</v>
      </c>
      <c r="Y1010" s="117"/>
      <c r="Z1010" s="118"/>
      <c r="AA1010" s="119"/>
      <c r="AB1010" s="123"/>
      <c r="AC1010" s="124"/>
      <c r="AG1010" s="186"/>
      <c r="BO1010" s="202"/>
      <c r="BT1010" s="82"/>
      <c r="BU1010" s="158"/>
      <c r="BV1010" s="140" t="n">
        <f aca="false">QUOTIENT(BW1010,$BW$5)</f>
        <v>250</v>
      </c>
      <c r="BW1010" s="17" t="n">
        <v>1002</v>
      </c>
      <c r="BX1010" s="141"/>
      <c r="BY1010" s="191" t="s">
        <v>58</v>
      </c>
      <c r="BZ1010" s="160" t="e">
        <f aca="true">INDIRECT( ADDRESS(CELL("строка",BG1010)-BW1010+BV1010,68)) * CL1010</f>
        <v>#VALUE!</v>
      </c>
      <c r="CA1010" s="161" t="e">
        <f aca="true">INDIRECT( ADDRESS(CELL("строка",BG1010)-BW1010+BV1010,59)) *CI1010</f>
        <v>#VALUE!</v>
      </c>
      <c r="CB1010" s="162" t="e">
        <f aca="true">INDIRECT( ADDRESS(CELL("строка",BG1010)-BW1010+BV1010,69)) * CL1010</f>
        <v>#VALUE!</v>
      </c>
      <c r="CC1010" s="163" t="e">
        <f aca="true">INDIRECT( ADDRESS(CELL("строка",BG1010)-BW1010+BV1010,61)) *CI1010</f>
        <v>#VALUE!</v>
      </c>
      <c r="CD1010" s="164" t="e">
        <f aca="false">BZ1010-CA1010</f>
        <v>#VALUE!</v>
      </c>
      <c r="CE1010" s="189" t="e">
        <f aca="false">CB1010-CC1010</f>
        <v>#VALUE!</v>
      </c>
      <c r="CI1010" s="22" t="n">
        <f aca="false">$CI$6</f>
        <v>0.4</v>
      </c>
      <c r="CL1010" s="23" t="n">
        <f aca="false">CL1006</f>
        <v>0.25</v>
      </c>
    </row>
    <row r="1011" customFormat="false" ht="13.25" hidden="false" customHeight="true" outlineLevel="0" collapsed="false">
      <c r="A1011" s="151" t="s">
        <v>1106</v>
      </c>
      <c r="B1011" s="152" t="n">
        <v>15.4</v>
      </c>
      <c r="C1011" s="152" t="n">
        <v>755.3</v>
      </c>
      <c r="D1011" s="153" t="n">
        <v>100</v>
      </c>
      <c r="E1011" s="154" t="s">
        <v>91</v>
      </c>
      <c r="F1011" s="153" t="n">
        <v>1.5</v>
      </c>
      <c r="G1011" s="182" t="s">
        <v>185</v>
      </c>
      <c r="H1011" s="116" t="n">
        <f aca="false">RANDBETWEEN(80,100)/100</f>
        <v>0.93</v>
      </c>
      <c r="I1011" s="117"/>
      <c r="J1011" s="118"/>
      <c r="K1011" s="119"/>
      <c r="L1011" s="118"/>
      <c r="M1011" s="179"/>
      <c r="Q1011" s="151" t="s">
        <v>1106</v>
      </c>
      <c r="R1011" s="152" t="n">
        <v>8.3</v>
      </c>
      <c r="S1011" s="152" t="n">
        <v>740.7</v>
      </c>
      <c r="T1011" s="153" t="n">
        <v>93</v>
      </c>
      <c r="U1011" s="154" t="n">
        <v>0</v>
      </c>
      <c r="V1011" s="153" t="n">
        <v>0</v>
      </c>
      <c r="W1011" s="115" t="n">
        <v>0.95</v>
      </c>
      <c r="X1011" s="116" t="n">
        <f aca="false">RANDBETWEEN(80,100)/100</f>
        <v>0.99</v>
      </c>
      <c r="Y1011" s="117"/>
      <c r="Z1011" s="118"/>
      <c r="AA1011" s="119"/>
      <c r="AB1011" s="123"/>
      <c r="AC1011" s="124"/>
      <c r="AG1011" s="186"/>
      <c r="BO1011" s="202"/>
      <c r="BT1011" s="82" t="e">
        <f aca="false">IF(SUM(CD1008:CD1011) &gt; 0,0,(SUM(CD1008:CD1011))/(-$BM$10*1000))</f>
        <v>#VALUE!</v>
      </c>
      <c r="BU1011" s="158" t="e">
        <f aca="false">IF(SUM(CE1008:CE1011) &gt; 0,0,(SUM(CE1008:CE1011))/(-$BM$10*1000))</f>
        <v>#VALUE!</v>
      </c>
      <c r="BV1011" s="140" t="n">
        <f aca="false">QUOTIENT(BW1011,$BW$5)</f>
        <v>250</v>
      </c>
      <c r="BW1011" s="17" t="n">
        <v>1003</v>
      </c>
      <c r="BX1011" s="141"/>
      <c r="BY1011" s="192" t="s">
        <v>75</v>
      </c>
      <c r="BZ1011" s="172" t="e">
        <f aca="true">INDIRECT( ADDRESS(CELL("строка",BG1011)-BW1011+BV1011,68)) * CL1011</f>
        <v>#VALUE!</v>
      </c>
      <c r="CA1011" s="173" t="e">
        <f aca="true">INDIRECT( ADDRESS(CELL("строка",BG1011)-BW1011+BV1011,59)) * CI1011</f>
        <v>#VALUE!</v>
      </c>
      <c r="CB1011" s="174" t="e">
        <f aca="true">INDIRECT( ADDRESS(CELL("строка",BG1011)-BW1011+BV1011,69)) * CL1011</f>
        <v>#VALUE!</v>
      </c>
      <c r="CC1011" s="175" t="e">
        <f aca="true">INDIRECT( ADDRESS(CELL("строка",BG1011)-BW1011+BV1011,61)) *CI1011</f>
        <v>#VALUE!</v>
      </c>
      <c r="CD1011" s="176" t="e">
        <f aca="false">BZ1011-CA1011</f>
        <v>#VALUE!</v>
      </c>
      <c r="CE1011" s="187" t="e">
        <f aca="false">CB1011-CC1011</f>
        <v>#VALUE!</v>
      </c>
      <c r="CI1011" s="178" t="n">
        <f aca="false">$CI$7</f>
        <v>0.1</v>
      </c>
      <c r="CL1011" s="23" t="n">
        <f aca="false">CL1007</f>
        <v>0.25</v>
      </c>
    </row>
    <row r="1012" customFormat="false" ht="13.25" hidden="false" customHeight="true" outlineLevel="0" collapsed="false">
      <c r="A1012" s="151" t="s">
        <v>1107</v>
      </c>
      <c r="B1012" s="152" t="n">
        <v>18.7</v>
      </c>
      <c r="C1012" s="152" t="n">
        <v>754.1</v>
      </c>
      <c r="D1012" s="153" t="n">
        <v>99</v>
      </c>
      <c r="E1012" s="154" t="s">
        <v>91</v>
      </c>
      <c r="F1012" s="153" t="n">
        <v>4.5</v>
      </c>
      <c r="G1012" s="115" t="n">
        <v>0.9</v>
      </c>
      <c r="H1012" s="116" t="n">
        <f aca="false">RANDBETWEEN(80,100)/100</f>
        <v>0.95</v>
      </c>
      <c r="I1012" s="117"/>
      <c r="J1012" s="118"/>
      <c r="K1012" s="119"/>
      <c r="L1012" s="118"/>
      <c r="M1012" s="179"/>
      <c r="Q1012" s="151" t="s">
        <v>1107</v>
      </c>
      <c r="R1012" s="152" t="n">
        <v>8.5</v>
      </c>
      <c r="S1012" s="152" t="n">
        <v>740</v>
      </c>
      <c r="T1012" s="153" t="n">
        <v>92</v>
      </c>
      <c r="U1012" s="154" t="n">
        <v>0</v>
      </c>
      <c r="V1012" s="153" t="n">
        <v>0</v>
      </c>
      <c r="W1012" s="115" t="n">
        <v>0.9</v>
      </c>
      <c r="X1012" s="116" t="n">
        <f aca="false">RANDBETWEEN(80,100)/100</f>
        <v>0.88</v>
      </c>
      <c r="Y1012" s="117"/>
      <c r="Z1012" s="118"/>
      <c r="AA1012" s="119"/>
      <c r="AB1012" s="123"/>
      <c r="AC1012" s="124"/>
      <c r="AG1012" s="186"/>
      <c r="BO1012" s="202"/>
      <c r="BT1012" s="82" t="s">
        <v>79</v>
      </c>
      <c r="BU1012" s="158"/>
      <c r="BV1012" s="140" t="n">
        <f aca="false">QUOTIENT(BW1012,$BW$5)</f>
        <v>251</v>
      </c>
      <c r="BW1012" s="17" t="n">
        <v>1004</v>
      </c>
      <c r="BX1012" s="141" t="n">
        <f aca="false">DATE(2023,2,(1-QUOTIENT(BW1012,$BW$5)))</f>
        <v>44707</v>
      </c>
      <c r="BY1012" s="190" t="s">
        <v>80</v>
      </c>
      <c r="BZ1012" s="143" t="e">
        <f aca="true">INDIRECT( ADDRESS(CELL("строка",BG1012)-BW1012+BV1012,68)) * CL1012</f>
        <v>#VALUE!</v>
      </c>
      <c r="CA1012" s="144" t="e">
        <f aca="true">INDIRECT( ADDRESS(CELL("строка",BG1012)-BW1012+BV1012,59)) *CI1012</f>
        <v>#VALUE!</v>
      </c>
      <c r="CB1012" s="145" t="e">
        <f aca="true">INDIRECT( ADDRESS(CELL("строка",BG1012)-BW1012+BV1012,69)) * CL1012</f>
        <v>#VALUE!</v>
      </c>
      <c r="CC1012" s="146" t="e">
        <f aca="true">INDIRECT( ADDRESS(CELL("строка",BG1012)-BW1012+BV1012,61)) *CI1012</f>
        <v>#VALUE!</v>
      </c>
      <c r="CD1012" s="147" t="e">
        <f aca="false">BZ1012-CA1012</f>
        <v>#VALUE!</v>
      </c>
      <c r="CE1012" s="188" t="e">
        <f aca="false">CB1012-CC1012</f>
        <v>#VALUE!</v>
      </c>
      <c r="CI1012" s="22" t="n">
        <f aca="false">$CI$4</f>
        <v>0.2</v>
      </c>
      <c r="CL1012" s="23" t="n">
        <f aca="false">CL1008</f>
        <v>0.25</v>
      </c>
    </row>
    <row r="1013" customFormat="false" ht="13.25" hidden="false" customHeight="true" outlineLevel="0" collapsed="false">
      <c r="A1013" s="151" t="s">
        <v>1108</v>
      </c>
      <c r="B1013" s="152" t="n">
        <v>17.7</v>
      </c>
      <c r="C1013" s="152" t="n">
        <v>753.7</v>
      </c>
      <c r="D1013" s="153" t="n">
        <v>82</v>
      </c>
      <c r="E1013" s="154" t="s">
        <v>91</v>
      </c>
      <c r="F1013" s="153" t="n">
        <v>4.5</v>
      </c>
      <c r="G1013" s="115" t="n">
        <v>0.9</v>
      </c>
      <c r="H1013" s="116" t="n">
        <f aca="false">RANDBETWEEN(80,100)/100</f>
        <v>1</v>
      </c>
      <c r="I1013" s="117"/>
      <c r="J1013" s="118"/>
      <c r="K1013" s="119"/>
      <c r="L1013" s="118"/>
      <c r="M1013" s="179"/>
      <c r="Q1013" s="151" t="s">
        <v>1108</v>
      </c>
      <c r="R1013" s="152" t="n">
        <v>9</v>
      </c>
      <c r="S1013" s="152" t="n">
        <v>739.6</v>
      </c>
      <c r="T1013" s="153" t="n">
        <v>90</v>
      </c>
      <c r="U1013" s="154" t="n">
        <v>0</v>
      </c>
      <c r="V1013" s="153" t="n">
        <v>0</v>
      </c>
      <c r="W1013" s="115" t="n">
        <v>0.9</v>
      </c>
      <c r="X1013" s="116" t="n">
        <f aca="false">RANDBETWEEN(80,100)/100</f>
        <v>0.84</v>
      </c>
      <c r="Y1013" s="117"/>
      <c r="Z1013" s="118"/>
      <c r="AA1013" s="119"/>
      <c r="AB1013" s="123"/>
      <c r="AC1013" s="124"/>
      <c r="AG1013" s="186"/>
      <c r="BO1013" s="202"/>
      <c r="BT1013" s="82"/>
      <c r="BU1013" s="158"/>
      <c r="BV1013" s="140" t="n">
        <f aca="false">QUOTIENT(BW1013,$BW$5)</f>
        <v>251</v>
      </c>
      <c r="BW1013" s="17" t="n">
        <v>1005</v>
      </c>
      <c r="BX1013" s="141"/>
      <c r="BY1013" s="191" t="s">
        <v>84</v>
      </c>
      <c r="BZ1013" s="160" t="e">
        <f aca="true">INDIRECT( ADDRESS(CELL("строка",BG1013)-BW1013+BV1013,68)) * CL1013</f>
        <v>#VALUE!</v>
      </c>
      <c r="CA1013" s="161" t="e">
        <f aca="true">INDIRECT( ADDRESS(CELL("строка",BG1013)-BW1013+BV1013,59)) *CI1013</f>
        <v>#VALUE!</v>
      </c>
      <c r="CB1013" s="162" t="e">
        <f aca="true">INDIRECT( ADDRESS(CELL("строка",BG1013)-BW1013+BV1013,69)) * CL1013</f>
        <v>#VALUE!</v>
      </c>
      <c r="CC1013" s="163" t="e">
        <f aca="true">INDIRECT( ADDRESS(CELL("строка",BG1013)-BW1013+BV1013,61)) *CI1013</f>
        <v>#VALUE!</v>
      </c>
      <c r="CD1013" s="164" t="e">
        <f aca="false">BZ1013-CA1013</f>
        <v>#VALUE!</v>
      </c>
      <c r="CE1013" s="189" t="e">
        <f aca="false">CB1013-CC1013</f>
        <v>#VALUE!</v>
      </c>
      <c r="CI1013" s="22" t="n">
        <f aca="false">$CI$5</f>
        <v>0.3</v>
      </c>
      <c r="CL1013" s="23" t="n">
        <f aca="false">CL1009</f>
        <v>0.25</v>
      </c>
    </row>
    <row r="1014" customFormat="false" ht="13.25" hidden="false" customHeight="true" outlineLevel="0" collapsed="false">
      <c r="A1014" s="151" t="s">
        <v>1109</v>
      </c>
      <c r="B1014" s="152" t="n">
        <v>16.7</v>
      </c>
      <c r="C1014" s="152" t="n">
        <v>753.1</v>
      </c>
      <c r="D1014" s="153" t="n">
        <v>86</v>
      </c>
      <c r="E1014" s="154" t="n">
        <v>0</v>
      </c>
      <c r="F1014" s="153" t="n">
        <v>0</v>
      </c>
      <c r="G1014" s="115" t="n">
        <v>0.9</v>
      </c>
      <c r="H1014" s="116" t="n">
        <f aca="false">RANDBETWEEN(80,100)/100</f>
        <v>0.9</v>
      </c>
      <c r="I1014" s="117" t="n">
        <v>0.495775462962963</v>
      </c>
      <c r="J1014" s="118" t="n">
        <v>0.495775462962963</v>
      </c>
      <c r="K1014" s="119" t="n">
        <f aca="false">(J1014 * 24) * $B$3 * $F$3 * (1 - 0.7*AVERAGE(G1014:G1021)) * AVERAGE(H1014:H1021)</f>
        <v>4680.928484375</v>
      </c>
      <c r="L1014" s="118" t="n">
        <f aca="false">IF(AVERAGE(F1014:F1021)&gt; $J$3, $B$4*$F$4*AVERAGE(F1014:F1021)/$B$5*24*AVERAGE(H1014:H1021), $B$4*$F$4*AVERAGE(F1014:F1021)/$B$5*24*AVERAGE(H1014:H1021) * 0.2)</f>
        <v>2613.6</v>
      </c>
      <c r="M1014" s="179" t="n">
        <f aca="false">K1014+L1014</f>
        <v>7294.528484375</v>
      </c>
      <c r="Q1014" s="151" t="s">
        <v>1109</v>
      </c>
      <c r="R1014" s="152" t="n">
        <v>9.4</v>
      </c>
      <c r="S1014" s="152" t="n">
        <v>738.9</v>
      </c>
      <c r="T1014" s="153" t="n">
        <v>85</v>
      </c>
      <c r="U1014" s="154" t="s">
        <v>129</v>
      </c>
      <c r="V1014" s="153" t="n">
        <v>1</v>
      </c>
      <c r="W1014" s="115" t="n">
        <v>0.9</v>
      </c>
      <c r="X1014" s="116" t="n">
        <f aca="false">RANDBETWEEN(80,100)/100</f>
        <v>0.97</v>
      </c>
      <c r="Y1014" s="117" t="n">
        <v>0.492430555555556</v>
      </c>
      <c r="Z1014" s="118" t="n">
        <v>0.492430555555556</v>
      </c>
      <c r="AA1014" s="119" t="n">
        <f aca="false">(Z1014 * 24) * $B$3 * $F$3 * (1 - 0.7 * AVERAGE(W1014:W1021)) * AVERAGE(X1014:X1021)</f>
        <v>4731.580546875</v>
      </c>
      <c r="AB1014" s="123" t="n">
        <f aca="false">IF(AVERAGE(V1014:V1021)&gt; $J$3, $B$4*$F$4*AVERAGE(V1014:V1021)/$B$5*24*AVERAGE(X1014:X1021), $B$4*$F$4*AVERAGE(V1014:V1021)/$B$5*24*AVERAGE(X1014:X1021) * 0.2)</f>
        <v>1460</v>
      </c>
      <c r="AC1014" s="124" t="n">
        <f aca="false">AA1014+AB1014</f>
        <v>6191.580546875</v>
      </c>
      <c r="AG1014" s="186"/>
      <c r="BO1014" s="202"/>
      <c r="BT1014" s="82"/>
      <c r="BU1014" s="158"/>
      <c r="BV1014" s="140" t="n">
        <f aca="false">QUOTIENT(BW1014,$BW$5)</f>
        <v>251</v>
      </c>
      <c r="BW1014" s="17" t="n">
        <v>1006</v>
      </c>
      <c r="BX1014" s="141"/>
      <c r="BY1014" s="191" t="s">
        <v>58</v>
      </c>
      <c r="BZ1014" s="160" t="e">
        <f aca="true">INDIRECT( ADDRESS(CELL("строка",BG1014)-BW1014+BV1014,68)) * CL1014</f>
        <v>#VALUE!</v>
      </c>
      <c r="CA1014" s="161" t="e">
        <f aca="true">INDIRECT( ADDRESS(CELL("строка",BG1014)-BW1014+BV1014,59)) *CI1014</f>
        <v>#VALUE!</v>
      </c>
      <c r="CB1014" s="162" t="e">
        <f aca="true">INDIRECT( ADDRESS(CELL("строка",BG1014)-BW1014+BV1014,69)) * CL1014</f>
        <v>#VALUE!</v>
      </c>
      <c r="CC1014" s="163" t="e">
        <f aca="true">INDIRECT( ADDRESS(CELL("строка",BG1014)-BW1014+BV1014,61)) *CI1014</f>
        <v>#VALUE!</v>
      </c>
      <c r="CD1014" s="164" t="e">
        <f aca="false">BZ1014-CA1014</f>
        <v>#VALUE!</v>
      </c>
      <c r="CE1014" s="189" t="e">
        <f aca="false">CB1014-CC1014</f>
        <v>#VALUE!</v>
      </c>
      <c r="CI1014" s="22" t="n">
        <f aca="false">$CI$6</f>
        <v>0.4</v>
      </c>
      <c r="CL1014" s="23" t="n">
        <f aca="false">CL1010</f>
        <v>0.25</v>
      </c>
    </row>
    <row r="1015" customFormat="false" ht="13.25" hidden="false" customHeight="true" outlineLevel="0" collapsed="false">
      <c r="A1015" s="151" t="s">
        <v>1110</v>
      </c>
      <c r="B1015" s="152" t="n">
        <v>20.9</v>
      </c>
      <c r="C1015" s="152" t="n">
        <v>752.2</v>
      </c>
      <c r="D1015" s="153" t="n">
        <v>64</v>
      </c>
      <c r="E1015" s="154" t="s">
        <v>91</v>
      </c>
      <c r="F1015" s="153" t="n">
        <v>4.5</v>
      </c>
      <c r="G1015" s="115" t="n">
        <v>0.95</v>
      </c>
      <c r="H1015" s="116" t="n">
        <f aca="false">RANDBETWEEN(80,100)/100</f>
        <v>0.93</v>
      </c>
      <c r="I1015" s="117"/>
      <c r="J1015" s="118"/>
      <c r="K1015" s="119"/>
      <c r="L1015" s="118"/>
      <c r="M1015" s="179"/>
      <c r="Q1015" s="151" t="s">
        <v>1110</v>
      </c>
      <c r="R1015" s="152" t="n">
        <v>9.7</v>
      </c>
      <c r="S1015" s="152" t="n">
        <v>738.1</v>
      </c>
      <c r="T1015" s="153" t="n">
        <v>89</v>
      </c>
      <c r="U1015" s="154" t="n">
        <v>0</v>
      </c>
      <c r="V1015" s="153" t="n">
        <v>0</v>
      </c>
      <c r="W1015" s="115" t="n">
        <v>0.9</v>
      </c>
      <c r="X1015" s="116" t="n">
        <f aca="false">RANDBETWEEN(80,100)/100</f>
        <v>0.82</v>
      </c>
      <c r="Y1015" s="117"/>
      <c r="Z1015" s="118"/>
      <c r="AA1015" s="119"/>
      <c r="AB1015" s="123"/>
      <c r="AC1015" s="124"/>
      <c r="AG1015" s="186"/>
      <c r="BO1015" s="202"/>
      <c r="BT1015" s="82" t="e">
        <f aca="false">IF(SUM(CD1012:CD1015) &gt; 0,0,(SUM(CD1012:CD1015))/(-$BM$10*1000))</f>
        <v>#VALUE!</v>
      </c>
      <c r="BU1015" s="158" t="e">
        <f aca="false">IF(SUM(CE1012:CE1015) &gt; 0,0,(SUM(CE1012:CE1015))/(-$BM$10*1000))</f>
        <v>#VALUE!</v>
      </c>
      <c r="BV1015" s="140" t="n">
        <f aca="false">QUOTIENT(BW1015,$BW$5)</f>
        <v>251</v>
      </c>
      <c r="BW1015" s="17" t="n">
        <v>1007</v>
      </c>
      <c r="BX1015" s="141"/>
      <c r="BY1015" s="192" t="s">
        <v>75</v>
      </c>
      <c r="BZ1015" s="172" t="e">
        <f aca="true">INDIRECT( ADDRESS(CELL("строка",BG1015)-BW1015+BV1015,68)) * CL1015</f>
        <v>#VALUE!</v>
      </c>
      <c r="CA1015" s="173" t="e">
        <f aca="true">INDIRECT( ADDRESS(CELL("строка",BG1015)-BW1015+BV1015,59)) * CI1015</f>
        <v>#VALUE!</v>
      </c>
      <c r="CB1015" s="174" t="e">
        <f aca="true">INDIRECT( ADDRESS(CELL("строка",BG1015)-BW1015+BV1015,69)) * CL1015</f>
        <v>#VALUE!</v>
      </c>
      <c r="CC1015" s="175" t="e">
        <f aca="true">INDIRECT( ADDRESS(CELL("строка",BG1015)-BW1015+BV1015,61)) *CI1015</f>
        <v>#VALUE!</v>
      </c>
      <c r="CD1015" s="176" t="e">
        <f aca="false">BZ1015-CA1015</f>
        <v>#VALUE!</v>
      </c>
      <c r="CE1015" s="187" t="e">
        <f aca="false">CB1015-CC1015</f>
        <v>#VALUE!</v>
      </c>
      <c r="CI1015" s="178" t="n">
        <f aca="false">$CI$7</f>
        <v>0.1</v>
      </c>
      <c r="CL1015" s="23" t="n">
        <f aca="false">CL1011</f>
        <v>0.25</v>
      </c>
    </row>
    <row r="1016" customFormat="false" ht="13.25" hidden="false" customHeight="true" outlineLevel="0" collapsed="false">
      <c r="A1016" s="151" t="s">
        <v>1111</v>
      </c>
      <c r="B1016" s="152" t="n">
        <v>22.6</v>
      </c>
      <c r="C1016" s="152" t="n">
        <v>751.9</v>
      </c>
      <c r="D1016" s="153" t="n">
        <v>54</v>
      </c>
      <c r="E1016" s="154" t="s">
        <v>78</v>
      </c>
      <c r="F1016" s="153" t="n">
        <v>3</v>
      </c>
      <c r="G1016" s="115" t="n">
        <v>0.9</v>
      </c>
      <c r="H1016" s="116" t="n">
        <f aca="false">RANDBETWEEN(80,100)/100</f>
        <v>0.85</v>
      </c>
      <c r="I1016" s="117"/>
      <c r="J1016" s="118"/>
      <c r="K1016" s="119"/>
      <c r="L1016" s="118"/>
      <c r="M1016" s="179"/>
      <c r="Q1016" s="151" t="s">
        <v>1111</v>
      </c>
      <c r="R1016" s="152" t="n">
        <v>9.8</v>
      </c>
      <c r="S1016" s="152" t="n">
        <v>737.8</v>
      </c>
      <c r="T1016" s="153" t="n">
        <v>89</v>
      </c>
      <c r="U1016" s="154" t="s">
        <v>93</v>
      </c>
      <c r="V1016" s="153" t="n">
        <v>1</v>
      </c>
      <c r="W1016" s="115" t="n">
        <v>0.9</v>
      </c>
      <c r="X1016" s="116" t="n">
        <f aca="false">RANDBETWEEN(80,100)/100</f>
        <v>0.93</v>
      </c>
      <c r="Y1016" s="117"/>
      <c r="Z1016" s="118"/>
      <c r="AA1016" s="119"/>
      <c r="AB1016" s="123"/>
      <c r="AC1016" s="124"/>
      <c r="AG1016" s="186"/>
      <c r="BO1016" s="202"/>
      <c r="BT1016" s="82" t="s">
        <v>79</v>
      </c>
      <c r="BU1016" s="158"/>
      <c r="BV1016" s="140" t="n">
        <f aca="false">QUOTIENT(BW1016,$BW$5)</f>
        <v>252</v>
      </c>
      <c r="BW1016" s="17" t="n">
        <v>1008</v>
      </c>
      <c r="BX1016" s="141" t="n">
        <f aca="false">DATE(2023,2,(1-QUOTIENT(BW1016,$BW$5)))</f>
        <v>44706</v>
      </c>
      <c r="BY1016" s="190" t="s">
        <v>80</v>
      </c>
      <c r="BZ1016" s="143" t="e">
        <f aca="true">INDIRECT( ADDRESS(CELL("строка",BG1016)-BW1016+BV1016,68)) * CL1016</f>
        <v>#VALUE!</v>
      </c>
      <c r="CA1016" s="144" t="e">
        <f aca="true">INDIRECT( ADDRESS(CELL("строка",BG1016)-BW1016+BV1016,59)) *CI1016</f>
        <v>#VALUE!</v>
      </c>
      <c r="CB1016" s="145" t="e">
        <f aca="true">INDIRECT( ADDRESS(CELL("строка",BG1016)-BW1016+BV1016,69)) * CL1016</f>
        <v>#VALUE!</v>
      </c>
      <c r="CC1016" s="146" t="e">
        <f aca="true">INDIRECT( ADDRESS(CELL("строка",BG1016)-BW1016+BV1016,61)) *CI1016</f>
        <v>#VALUE!</v>
      </c>
      <c r="CD1016" s="147" t="e">
        <f aca="false">BZ1016-CA1016</f>
        <v>#VALUE!</v>
      </c>
      <c r="CE1016" s="188" t="e">
        <f aca="false">CB1016-CC1016</f>
        <v>#VALUE!</v>
      </c>
      <c r="CI1016" s="22" t="n">
        <f aca="false">$CI$4</f>
        <v>0.2</v>
      </c>
      <c r="CL1016" s="23" t="n">
        <f aca="false">CL1012</f>
        <v>0.25</v>
      </c>
    </row>
    <row r="1017" customFormat="false" ht="13.25" hidden="false" customHeight="true" outlineLevel="0" collapsed="false">
      <c r="A1017" s="151" t="s">
        <v>1112</v>
      </c>
      <c r="B1017" s="152" t="n">
        <v>21.8</v>
      </c>
      <c r="C1017" s="152" t="n">
        <v>751.5</v>
      </c>
      <c r="D1017" s="153" t="n">
        <v>53</v>
      </c>
      <c r="E1017" s="154" t="s">
        <v>78</v>
      </c>
      <c r="F1017" s="153" t="n">
        <v>3</v>
      </c>
      <c r="G1017" s="115" t="n">
        <v>0.95</v>
      </c>
      <c r="H1017" s="116" t="n">
        <f aca="false">RANDBETWEEN(80,100)/100</f>
        <v>0.97</v>
      </c>
      <c r="I1017" s="117"/>
      <c r="J1017" s="118"/>
      <c r="K1017" s="119"/>
      <c r="L1017" s="118"/>
      <c r="M1017" s="179"/>
      <c r="Q1017" s="151" t="s">
        <v>1112</v>
      </c>
      <c r="R1017" s="152" t="n">
        <v>8.8</v>
      </c>
      <c r="S1017" s="152" t="n">
        <v>737.6</v>
      </c>
      <c r="T1017" s="153" t="n">
        <v>94</v>
      </c>
      <c r="U1017" s="154" t="s">
        <v>77</v>
      </c>
      <c r="V1017" s="153" t="n">
        <v>1</v>
      </c>
      <c r="W1017" s="115" t="n">
        <v>0.9</v>
      </c>
      <c r="X1017" s="116" t="n">
        <f aca="false">RANDBETWEEN(80,100)/100</f>
        <v>0.95</v>
      </c>
      <c r="Y1017" s="117"/>
      <c r="Z1017" s="118"/>
      <c r="AA1017" s="119"/>
      <c r="AB1017" s="123"/>
      <c r="AC1017" s="124"/>
      <c r="AG1017" s="186"/>
      <c r="BO1017" s="202"/>
      <c r="BT1017" s="82"/>
      <c r="BU1017" s="158"/>
      <c r="BV1017" s="140" t="n">
        <f aca="false">QUOTIENT(BW1017,$BW$5)</f>
        <v>252</v>
      </c>
      <c r="BW1017" s="17" t="n">
        <v>1009</v>
      </c>
      <c r="BX1017" s="141"/>
      <c r="BY1017" s="191" t="s">
        <v>84</v>
      </c>
      <c r="BZ1017" s="160" t="e">
        <f aca="true">INDIRECT( ADDRESS(CELL("строка",BG1017)-BW1017+BV1017,68)) * CL1017</f>
        <v>#VALUE!</v>
      </c>
      <c r="CA1017" s="161" t="e">
        <f aca="true">INDIRECT( ADDRESS(CELL("строка",BG1017)-BW1017+BV1017,59)) *CI1017</f>
        <v>#VALUE!</v>
      </c>
      <c r="CB1017" s="162" t="e">
        <f aca="true">INDIRECT( ADDRESS(CELL("строка",BG1017)-BW1017+BV1017,69)) * CL1017</f>
        <v>#VALUE!</v>
      </c>
      <c r="CC1017" s="163" t="e">
        <f aca="true">INDIRECT( ADDRESS(CELL("строка",BG1017)-BW1017+BV1017,61)) *CI1017</f>
        <v>#VALUE!</v>
      </c>
      <c r="CD1017" s="164" t="e">
        <f aca="false">BZ1017-CA1017</f>
        <v>#VALUE!</v>
      </c>
      <c r="CE1017" s="189" t="e">
        <f aca="false">CB1017-CC1017</f>
        <v>#VALUE!</v>
      </c>
      <c r="CI1017" s="22" t="n">
        <f aca="false">$CI$5</f>
        <v>0.3</v>
      </c>
      <c r="CL1017" s="23" t="n">
        <f aca="false">CL1013</f>
        <v>0.25</v>
      </c>
    </row>
    <row r="1018" customFormat="false" ht="13.25" hidden="false" customHeight="true" outlineLevel="0" collapsed="false">
      <c r="A1018" s="151" t="s">
        <v>1113</v>
      </c>
      <c r="B1018" s="152" t="n">
        <v>17.6</v>
      </c>
      <c r="C1018" s="152" t="n">
        <v>751.6</v>
      </c>
      <c r="D1018" s="153" t="n">
        <v>76</v>
      </c>
      <c r="E1018" s="154" t="s">
        <v>83</v>
      </c>
      <c r="F1018" s="153" t="n">
        <v>3</v>
      </c>
      <c r="G1018" s="115" t="n">
        <v>0.9</v>
      </c>
      <c r="H1018" s="116" t="n">
        <f aca="false">RANDBETWEEN(80,100)/100</f>
        <v>0.98</v>
      </c>
      <c r="I1018" s="117"/>
      <c r="J1018" s="118"/>
      <c r="K1018" s="119"/>
      <c r="L1018" s="118"/>
      <c r="M1018" s="179"/>
      <c r="Q1018" s="151" t="s">
        <v>1113</v>
      </c>
      <c r="R1018" s="152" t="n">
        <v>7.7</v>
      </c>
      <c r="S1018" s="152" t="n">
        <v>738.1</v>
      </c>
      <c r="T1018" s="153" t="n">
        <v>94</v>
      </c>
      <c r="U1018" s="154" t="s">
        <v>77</v>
      </c>
      <c r="V1018" s="153" t="n">
        <v>2</v>
      </c>
      <c r="W1018" s="115" t="n">
        <v>0.9</v>
      </c>
      <c r="X1018" s="116" t="n">
        <f aca="false">RANDBETWEEN(80,100)/100</f>
        <v>0.89</v>
      </c>
      <c r="Y1018" s="117"/>
      <c r="Z1018" s="118"/>
      <c r="AA1018" s="119"/>
      <c r="AB1018" s="123"/>
      <c r="AC1018" s="124"/>
      <c r="AG1018" s="186"/>
      <c r="BO1018" s="202"/>
      <c r="BT1018" s="82"/>
      <c r="BU1018" s="158"/>
      <c r="BV1018" s="140" t="n">
        <f aca="false">QUOTIENT(BW1018,$BW$5)</f>
        <v>252</v>
      </c>
      <c r="BW1018" s="17" t="n">
        <v>1010</v>
      </c>
      <c r="BX1018" s="141"/>
      <c r="BY1018" s="191" t="s">
        <v>58</v>
      </c>
      <c r="BZ1018" s="160" t="e">
        <f aca="true">INDIRECT( ADDRESS(CELL("строка",BG1018)-BW1018+BV1018,68)) * CL1018</f>
        <v>#VALUE!</v>
      </c>
      <c r="CA1018" s="161" t="e">
        <f aca="true">INDIRECT( ADDRESS(CELL("строка",BG1018)-BW1018+BV1018,59)) *CI1018</f>
        <v>#VALUE!</v>
      </c>
      <c r="CB1018" s="162" t="e">
        <f aca="true">INDIRECT( ADDRESS(CELL("строка",BG1018)-BW1018+BV1018,69)) * CL1018</f>
        <v>#VALUE!</v>
      </c>
      <c r="CC1018" s="163" t="e">
        <f aca="true">INDIRECT( ADDRESS(CELL("строка",BG1018)-BW1018+BV1018,61)) *CI1018</f>
        <v>#VALUE!</v>
      </c>
      <c r="CD1018" s="164" t="e">
        <f aca="false">BZ1018-CA1018</f>
        <v>#VALUE!</v>
      </c>
      <c r="CE1018" s="189" t="e">
        <f aca="false">CB1018-CC1018</f>
        <v>#VALUE!</v>
      </c>
      <c r="CI1018" s="22" t="n">
        <f aca="false">$CI$6</f>
        <v>0.4</v>
      </c>
      <c r="CL1018" s="23" t="n">
        <f aca="false">CL1014</f>
        <v>0.25</v>
      </c>
    </row>
    <row r="1019" customFormat="false" ht="13.25" hidden="false" customHeight="true" outlineLevel="0" collapsed="false">
      <c r="A1019" s="151" t="s">
        <v>1114</v>
      </c>
      <c r="B1019" s="152" t="n">
        <v>14.9</v>
      </c>
      <c r="C1019" s="152" t="n">
        <v>752.2</v>
      </c>
      <c r="D1019" s="153" t="n">
        <v>90</v>
      </c>
      <c r="E1019" s="154" t="s">
        <v>91</v>
      </c>
      <c r="F1019" s="153" t="n">
        <v>1.5</v>
      </c>
      <c r="G1019" s="115" t="n">
        <v>0.9</v>
      </c>
      <c r="H1019" s="116" t="n">
        <f aca="false">RANDBETWEEN(80,100)/100</f>
        <v>0.94</v>
      </c>
      <c r="I1019" s="117"/>
      <c r="J1019" s="118"/>
      <c r="K1019" s="119"/>
      <c r="L1019" s="118"/>
      <c r="M1019" s="179"/>
      <c r="Q1019" s="151" t="s">
        <v>1114</v>
      </c>
      <c r="R1019" s="152" t="n">
        <v>7.5</v>
      </c>
      <c r="S1019" s="152" t="n">
        <v>739.3</v>
      </c>
      <c r="T1019" s="153" t="n">
        <v>92</v>
      </c>
      <c r="U1019" s="154" t="s">
        <v>77</v>
      </c>
      <c r="V1019" s="153" t="n">
        <v>2</v>
      </c>
      <c r="W1019" s="115" t="n">
        <v>0.9</v>
      </c>
      <c r="X1019" s="116" t="n">
        <f aca="false">RANDBETWEEN(80,100)/100</f>
        <v>0.86</v>
      </c>
      <c r="Y1019" s="117"/>
      <c r="Z1019" s="118"/>
      <c r="AA1019" s="119"/>
      <c r="AB1019" s="123"/>
      <c r="AC1019" s="124"/>
      <c r="AG1019" s="186"/>
      <c r="BO1019" s="202"/>
      <c r="BT1019" s="82" t="e">
        <f aca="false">IF(SUM(CD1016:CD1019) &gt; 0,0,(SUM(CD1016:CD1019))/(-$BM$10*1000))</f>
        <v>#VALUE!</v>
      </c>
      <c r="BU1019" s="158" t="e">
        <f aca="false">IF(SUM(CE1016:CE1019) &gt; 0,0,(SUM(CE1016:CE1019))/(-$BM$10*1000))</f>
        <v>#VALUE!</v>
      </c>
      <c r="BV1019" s="140" t="n">
        <f aca="false">QUOTIENT(BW1019,$BW$5)</f>
        <v>252</v>
      </c>
      <c r="BW1019" s="17" t="n">
        <v>1011</v>
      </c>
      <c r="BX1019" s="141"/>
      <c r="BY1019" s="192" t="s">
        <v>75</v>
      </c>
      <c r="BZ1019" s="172" t="e">
        <f aca="true">INDIRECT( ADDRESS(CELL("строка",BG1019)-BW1019+BV1019,68)) * CL1019</f>
        <v>#VALUE!</v>
      </c>
      <c r="CA1019" s="173" t="e">
        <f aca="true">INDIRECT( ADDRESS(CELL("строка",BG1019)-BW1019+BV1019,59)) * CI1019</f>
        <v>#VALUE!</v>
      </c>
      <c r="CB1019" s="174" t="e">
        <f aca="true">INDIRECT( ADDRESS(CELL("строка",BG1019)-BW1019+BV1019,69)) * CL1019</f>
        <v>#VALUE!</v>
      </c>
      <c r="CC1019" s="175" t="e">
        <f aca="true">INDIRECT( ADDRESS(CELL("строка",BG1019)-BW1019+BV1019,61)) *CI1019</f>
        <v>#VALUE!</v>
      </c>
      <c r="CD1019" s="176" t="e">
        <f aca="false">BZ1019-CA1019</f>
        <v>#VALUE!</v>
      </c>
      <c r="CE1019" s="187" t="e">
        <f aca="false">CB1019-CC1019</f>
        <v>#VALUE!</v>
      </c>
      <c r="CI1019" s="178" t="n">
        <f aca="false">$CI$7</f>
        <v>0.1</v>
      </c>
      <c r="CL1019" s="23" t="n">
        <f aca="false">CL1015</f>
        <v>0.25</v>
      </c>
    </row>
    <row r="1020" customFormat="false" ht="13.25" hidden="false" customHeight="true" outlineLevel="0" collapsed="false">
      <c r="A1020" s="151" t="s">
        <v>1115</v>
      </c>
      <c r="B1020" s="152" t="n">
        <v>14.1</v>
      </c>
      <c r="C1020" s="152" t="n">
        <v>751.8</v>
      </c>
      <c r="D1020" s="153" t="n">
        <v>90</v>
      </c>
      <c r="E1020" s="154" t="s">
        <v>83</v>
      </c>
      <c r="F1020" s="153" t="n">
        <v>1.5</v>
      </c>
      <c r="G1020" s="115" t="n">
        <v>0.9</v>
      </c>
      <c r="H1020" s="116" t="n">
        <f aca="false">RANDBETWEEN(80,100)/100</f>
        <v>0.83</v>
      </c>
      <c r="I1020" s="117"/>
      <c r="J1020" s="118"/>
      <c r="K1020" s="119"/>
      <c r="L1020" s="118"/>
      <c r="M1020" s="179"/>
      <c r="Q1020" s="151" t="s">
        <v>1115</v>
      </c>
      <c r="R1020" s="152" t="n">
        <v>8.1</v>
      </c>
      <c r="S1020" s="152" t="n">
        <v>741</v>
      </c>
      <c r="T1020" s="153" t="n">
        <v>87</v>
      </c>
      <c r="U1020" s="154" t="s">
        <v>83</v>
      </c>
      <c r="V1020" s="153" t="n">
        <v>2</v>
      </c>
      <c r="W1020" s="115" t="n">
        <v>0.9</v>
      </c>
      <c r="X1020" s="116" t="n">
        <f aca="false">RANDBETWEEN(80,100)/100</f>
        <v>0.91</v>
      </c>
      <c r="Y1020" s="117"/>
      <c r="Z1020" s="118"/>
      <c r="AA1020" s="119"/>
      <c r="AB1020" s="123"/>
      <c r="AC1020" s="124"/>
      <c r="AG1020" s="186"/>
      <c r="BO1020" s="202"/>
      <c r="BT1020" s="82" t="s">
        <v>79</v>
      </c>
      <c r="BU1020" s="158"/>
      <c r="BV1020" s="140" t="n">
        <f aca="false">QUOTIENT(BW1020,$BW$5)</f>
        <v>253</v>
      </c>
      <c r="BW1020" s="17" t="n">
        <v>1012</v>
      </c>
      <c r="BX1020" s="141" t="n">
        <f aca="false">DATE(2023,2,(1-QUOTIENT(BW1020,$BW$5)))</f>
        <v>44705</v>
      </c>
      <c r="BY1020" s="190" t="s">
        <v>80</v>
      </c>
      <c r="BZ1020" s="143" t="e">
        <f aca="true">INDIRECT( ADDRESS(CELL("строка",BG1020)-BW1020+BV1020,68)) * CL1020</f>
        <v>#VALUE!</v>
      </c>
      <c r="CA1020" s="144" t="e">
        <f aca="true">INDIRECT( ADDRESS(CELL("строка",BG1020)-BW1020+BV1020,59)) *CI1020</f>
        <v>#VALUE!</v>
      </c>
      <c r="CB1020" s="145" t="e">
        <f aca="true">INDIRECT( ADDRESS(CELL("строка",BG1020)-BW1020+BV1020,69)) * CL1020</f>
        <v>#VALUE!</v>
      </c>
      <c r="CC1020" s="146" t="e">
        <f aca="true">INDIRECT( ADDRESS(CELL("строка",BG1020)-BW1020+BV1020,61)) *CI1020</f>
        <v>#VALUE!</v>
      </c>
      <c r="CD1020" s="147" t="e">
        <f aca="false">BZ1020-CA1020</f>
        <v>#VALUE!</v>
      </c>
      <c r="CE1020" s="188" t="e">
        <f aca="false">CB1020-CC1020</f>
        <v>#VALUE!</v>
      </c>
      <c r="CI1020" s="22" t="n">
        <f aca="false">$CI$4</f>
        <v>0.2</v>
      </c>
      <c r="CL1020" s="23" t="n">
        <f aca="false">CL1016</f>
        <v>0.25</v>
      </c>
    </row>
    <row r="1021" customFormat="false" ht="13.25" hidden="false" customHeight="true" outlineLevel="0" collapsed="false">
      <c r="A1021" s="151" t="s">
        <v>1116</v>
      </c>
      <c r="B1021" s="152" t="n">
        <v>15</v>
      </c>
      <c r="C1021" s="152" t="n">
        <v>752.6</v>
      </c>
      <c r="D1021" s="153" t="n">
        <v>82</v>
      </c>
      <c r="E1021" s="154" t="s">
        <v>129</v>
      </c>
      <c r="F1021" s="153" t="n">
        <v>1.5</v>
      </c>
      <c r="G1021" s="115" t="n">
        <v>0.9</v>
      </c>
      <c r="H1021" s="116" t="n">
        <f aca="false">RANDBETWEEN(80,100)/100</f>
        <v>0.86</v>
      </c>
      <c r="I1021" s="117"/>
      <c r="J1021" s="118"/>
      <c r="K1021" s="119"/>
      <c r="L1021" s="118"/>
      <c r="M1021" s="179"/>
      <c r="Q1021" s="151" t="s">
        <v>1116</v>
      </c>
      <c r="R1021" s="152" t="n">
        <v>8.5</v>
      </c>
      <c r="S1021" s="152" t="n">
        <v>742.8</v>
      </c>
      <c r="T1021" s="153" t="n">
        <v>85</v>
      </c>
      <c r="U1021" s="154" t="s">
        <v>83</v>
      </c>
      <c r="V1021" s="153" t="n">
        <v>1</v>
      </c>
      <c r="W1021" s="115" t="n">
        <v>0.95</v>
      </c>
      <c r="X1021" s="116" t="n">
        <f aca="false">RANDBETWEEN(80,100)/100</f>
        <v>0.97</v>
      </c>
      <c r="Y1021" s="117"/>
      <c r="Z1021" s="118"/>
      <c r="AA1021" s="119"/>
      <c r="AB1021" s="123"/>
      <c r="AC1021" s="124"/>
      <c r="AG1021" s="186"/>
      <c r="BO1021" s="202"/>
      <c r="BT1021" s="82"/>
      <c r="BU1021" s="158"/>
      <c r="BV1021" s="140" t="n">
        <f aca="false">QUOTIENT(BW1021,$BW$5)</f>
        <v>253</v>
      </c>
      <c r="BW1021" s="17" t="n">
        <v>1013</v>
      </c>
      <c r="BX1021" s="141"/>
      <c r="BY1021" s="191" t="s">
        <v>84</v>
      </c>
      <c r="BZ1021" s="160" t="e">
        <f aca="true">INDIRECT( ADDRESS(CELL("строка",BG1021)-BW1021+BV1021,68)) * CL1021</f>
        <v>#VALUE!</v>
      </c>
      <c r="CA1021" s="161" t="e">
        <f aca="true">INDIRECT( ADDRESS(CELL("строка",BG1021)-BW1021+BV1021,59)) *CI1021</f>
        <v>#VALUE!</v>
      </c>
      <c r="CB1021" s="162" t="e">
        <f aca="true">INDIRECT( ADDRESS(CELL("строка",BG1021)-BW1021+BV1021,69)) * CL1021</f>
        <v>#VALUE!</v>
      </c>
      <c r="CC1021" s="163" t="e">
        <f aca="true">INDIRECT( ADDRESS(CELL("строка",BG1021)-BW1021+BV1021,61)) *CI1021</f>
        <v>#VALUE!</v>
      </c>
      <c r="CD1021" s="164" t="e">
        <f aca="false">BZ1021-CA1021</f>
        <v>#VALUE!</v>
      </c>
      <c r="CE1021" s="189" t="e">
        <f aca="false">CB1021-CC1021</f>
        <v>#VALUE!</v>
      </c>
      <c r="CI1021" s="22" t="n">
        <f aca="false">$CI$5</f>
        <v>0.3</v>
      </c>
      <c r="CL1021" s="23" t="n">
        <f aca="false">CL1017</f>
        <v>0.25</v>
      </c>
    </row>
    <row r="1022" customFormat="false" ht="13.25" hidden="false" customHeight="true" outlineLevel="0" collapsed="false">
      <c r="A1022" s="151" t="s">
        <v>1117</v>
      </c>
      <c r="B1022" s="152" t="n">
        <v>17.2</v>
      </c>
      <c r="C1022" s="152" t="n">
        <v>752.5</v>
      </c>
      <c r="D1022" s="153" t="n">
        <v>69</v>
      </c>
      <c r="E1022" s="154" t="s">
        <v>91</v>
      </c>
      <c r="F1022" s="153" t="n">
        <v>1.5</v>
      </c>
      <c r="G1022" s="115" t="n">
        <v>0.9</v>
      </c>
      <c r="H1022" s="116" t="n">
        <f aca="false">RANDBETWEEN(80,100)/100</f>
        <v>0.88</v>
      </c>
      <c r="I1022" s="117" t="n">
        <v>0.497951388888889</v>
      </c>
      <c r="J1022" s="118" t="n">
        <v>0.497951388888889</v>
      </c>
      <c r="K1022" s="119" t="n">
        <f aca="false">(J1022 * 24) * $B$3 * $F$3 * (1 - 0.7*AVERAGE(G1022:G1029)) * AVERAGE(H1022:H1029)</f>
        <v>5797.22974166667</v>
      </c>
      <c r="L1022" s="118" t="n">
        <f aca="false">IF(AVERAGE(F1022:F1029)&gt; $J$3, $B$4*$F$4*AVERAGE(F1022:F1029)/$B$5*24*AVERAGE(H1022:H1029), $B$4*$F$4*AVERAGE(F1022:F1029)/$B$5*24*AVERAGE(H1022:H1029) * 0.2)</f>
        <v>2792.4</v>
      </c>
      <c r="M1022" s="179" t="n">
        <f aca="false">K1022+L1022</f>
        <v>8589.62974166667</v>
      </c>
      <c r="Q1022" s="151" t="s">
        <v>1117</v>
      </c>
      <c r="R1022" s="152" t="n">
        <v>9.8</v>
      </c>
      <c r="S1022" s="152" t="n">
        <v>744.2</v>
      </c>
      <c r="T1022" s="153" t="n">
        <v>78</v>
      </c>
      <c r="U1022" s="154" t="s">
        <v>78</v>
      </c>
      <c r="V1022" s="153" t="n">
        <v>1</v>
      </c>
      <c r="W1022" s="115" t="n">
        <v>0.95</v>
      </c>
      <c r="X1022" s="116" t="n">
        <f aca="false">RANDBETWEEN(80,100)/100</f>
        <v>0.81</v>
      </c>
      <c r="Y1022" s="117" t="n">
        <v>0.495601851851852</v>
      </c>
      <c r="Z1022" s="118" t="n">
        <v>0.495601851851852</v>
      </c>
      <c r="AA1022" s="119" t="n">
        <f aca="false">(Z1022 * 24) * $B$3 * $F$3 * (1 - 0.7 * AVERAGE(W1022:W1029)) * AVERAGE(X1022:X1029)</f>
        <v>4831.266859375</v>
      </c>
      <c r="AB1022" s="123" t="n">
        <f aca="false">IF(AVERAGE(V1022:V1029)&gt; $J$3, $B$4*$F$4*AVERAGE(V1022:V1029)/$B$5*24*AVERAGE(X1022:X1029), $B$4*$F$4*AVERAGE(V1022:V1029)/$B$5*24*AVERAGE(X1022:X1029) * 0.2)</f>
        <v>552.8</v>
      </c>
      <c r="AC1022" s="124" t="n">
        <f aca="false">AA1022+AB1022</f>
        <v>5384.066859375</v>
      </c>
      <c r="AG1022" s="186"/>
      <c r="BO1022" s="202"/>
      <c r="BT1022" s="82"/>
      <c r="BU1022" s="158"/>
      <c r="BV1022" s="140" t="n">
        <f aca="false">QUOTIENT(BW1022,$BW$5)</f>
        <v>253</v>
      </c>
      <c r="BW1022" s="17" t="n">
        <v>1014</v>
      </c>
      <c r="BX1022" s="141"/>
      <c r="BY1022" s="191" t="s">
        <v>58</v>
      </c>
      <c r="BZ1022" s="160" t="e">
        <f aca="true">INDIRECT( ADDRESS(CELL("строка",BG1022)-BW1022+BV1022,68)) * CL1022</f>
        <v>#VALUE!</v>
      </c>
      <c r="CA1022" s="161" t="e">
        <f aca="true">INDIRECT( ADDRESS(CELL("строка",BG1022)-BW1022+BV1022,59)) *CI1022</f>
        <v>#VALUE!</v>
      </c>
      <c r="CB1022" s="162" t="e">
        <f aca="true">INDIRECT( ADDRESS(CELL("строка",BG1022)-BW1022+BV1022,69)) * CL1022</f>
        <v>#VALUE!</v>
      </c>
      <c r="CC1022" s="163" t="e">
        <f aca="true">INDIRECT( ADDRESS(CELL("строка",BG1022)-BW1022+BV1022,61)) *CI1022</f>
        <v>#VALUE!</v>
      </c>
      <c r="CD1022" s="164" t="e">
        <f aca="false">BZ1022-CA1022</f>
        <v>#VALUE!</v>
      </c>
      <c r="CE1022" s="189" t="e">
        <f aca="false">CB1022-CC1022</f>
        <v>#VALUE!</v>
      </c>
      <c r="CI1022" s="22" t="n">
        <f aca="false">$CI$6</f>
        <v>0.4</v>
      </c>
      <c r="CL1022" s="23" t="n">
        <f aca="false">CL1018</f>
        <v>0.25</v>
      </c>
    </row>
    <row r="1023" customFormat="false" ht="13.25" hidden="false" customHeight="true" outlineLevel="0" collapsed="false">
      <c r="A1023" s="151" t="s">
        <v>1118</v>
      </c>
      <c r="B1023" s="152" t="n">
        <v>20.4</v>
      </c>
      <c r="C1023" s="152" t="n">
        <v>752.7</v>
      </c>
      <c r="D1023" s="153" t="n">
        <v>63</v>
      </c>
      <c r="E1023" s="154" t="s">
        <v>78</v>
      </c>
      <c r="F1023" s="153" t="n">
        <v>3</v>
      </c>
      <c r="G1023" s="115" t="n">
        <v>0.95</v>
      </c>
      <c r="H1023" s="116" t="n">
        <f aca="false">RANDBETWEEN(80,100)/100</f>
        <v>0.82</v>
      </c>
      <c r="I1023" s="117"/>
      <c r="J1023" s="118"/>
      <c r="K1023" s="119"/>
      <c r="L1023" s="118"/>
      <c r="M1023" s="179"/>
      <c r="Q1023" s="151" t="s">
        <v>1118</v>
      </c>
      <c r="R1023" s="152" t="n">
        <v>11</v>
      </c>
      <c r="S1023" s="152" t="n">
        <v>745</v>
      </c>
      <c r="T1023" s="153" t="n">
        <v>69</v>
      </c>
      <c r="U1023" s="154" t="s">
        <v>78</v>
      </c>
      <c r="V1023" s="153" t="n">
        <v>1</v>
      </c>
      <c r="W1023" s="115" t="n">
        <v>0.9</v>
      </c>
      <c r="X1023" s="116" t="n">
        <f aca="false">RANDBETWEEN(80,100)/100</f>
        <v>0.96</v>
      </c>
      <c r="Y1023" s="117"/>
      <c r="Z1023" s="118"/>
      <c r="AA1023" s="119"/>
      <c r="AB1023" s="123"/>
      <c r="AC1023" s="124"/>
      <c r="AG1023" s="186"/>
      <c r="BO1023" s="202"/>
      <c r="BT1023" s="82" t="e">
        <f aca="false">IF(SUM(CD1020:CD1023) &gt; 0,0,(SUM(CD1020:CD1023))/(-$BM$10*1000))</f>
        <v>#VALUE!</v>
      </c>
      <c r="BU1023" s="158" t="e">
        <f aca="false">IF(SUM(CE1020:CE1023) &gt; 0,0,(SUM(CE1020:CE1023))/(-$BM$10*1000))</f>
        <v>#VALUE!</v>
      </c>
      <c r="BV1023" s="140" t="n">
        <f aca="false">QUOTIENT(BW1023,$BW$5)</f>
        <v>253</v>
      </c>
      <c r="BW1023" s="17" t="n">
        <v>1015</v>
      </c>
      <c r="BX1023" s="141"/>
      <c r="BY1023" s="192" t="s">
        <v>75</v>
      </c>
      <c r="BZ1023" s="172" t="e">
        <f aca="true">INDIRECT( ADDRESS(CELL("строка",BG1023)-BW1023+BV1023,68)) * CL1023</f>
        <v>#VALUE!</v>
      </c>
      <c r="CA1023" s="173" t="e">
        <f aca="true">INDIRECT( ADDRESS(CELL("строка",BG1023)-BW1023+BV1023,59)) * CI1023</f>
        <v>#VALUE!</v>
      </c>
      <c r="CB1023" s="174" t="e">
        <f aca="true">INDIRECT( ADDRESS(CELL("строка",BG1023)-BW1023+BV1023,69)) * CL1023</f>
        <v>#VALUE!</v>
      </c>
      <c r="CC1023" s="175" t="e">
        <f aca="true">INDIRECT( ADDRESS(CELL("строка",BG1023)-BW1023+BV1023,61)) *CI1023</f>
        <v>#VALUE!</v>
      </c>
      <c r="CD1023" s="176" t="e">
        <f aca="false">BZ1023-CA1023</f>
        <v>#VALUE!</v>
      </c>
      <c r="CE1023" s="187" t="e">
        <f aca="false">CB1023-CC1023</f>
        <v>#VALUE!</v>
      </c>
      <c r="CI1023" s="178" t="n">
        <f aca="false">$CI$7</f>
        <v>0.1</v>
      </c>
      <c r="CL1023" s="23" t="n">
        <f aca="false">CL1019</f>
        <v>0.25</v>
      </c>
    </row>
    <row r="1024" customFormat="false" ht="13.25" hidden="false" customHeight="true" outlineLevel="0" collapsed="false">
      <c r="A1024" s="151" t="s">
        <v>1119</v>
      </c>
      <c r="B1024" s="152" t="n">
        <v>25.9</v>
      </c>
      <c r="C1024" s="152" t="n">
        <v>753.5</v>
      </c>
      <c r="D1024" s="153" t="n">
        <v>34</v>
      </c>
      <c r="E1024" s="154" t="s">
        <v>91</v>
      </c>
      <c r="F1024" s="153" t="n">
        <v>3</v>
      </c>
      <c r="G1024" s="115" t="n">
        <v>0.9</v>
      </c>
      <c r="H1024" s="116" t="n">
        <f aca="false">RANDBETWEEN(80,100)/100</f>
        <v>0.99</v>
      </c>
      <c r="I1024" s="117"/>
      <c r="J1024" s="118"/>
      <c r="K1024" s="119"/>
      <c r="L1024" s="118"/>
      <c r="M1024" s="179"/>
      <c r="Q1024" s="151" t="s">
        <v>1119</v>
      </c>
      <c r="R1024" s="152" t="n">
        <v>11.7</v>
      </c>
      <c r="S1024" s="152" t="n">
        <v>745.6</v>
      </c>
      <c r="T1024" s="153" t="n">
        <v>64</v>
      </c>
      <c r="U1024" s="154" t="s">
        <v>78</v>
      </c>
      <c r="V1024" s="153" t="n">
        <v>1</v>
      </c>
      <c r="W1024" s="115" t="n">
        <v>0.75</v>
      </c>
      <c r="X1024" s="116" t="n">
        <f aca="false">RANDBETWEEN(80,100)/100</f>
        <v>0.97</v>
      </c>
      <c r="Y1024" s="117"/>
      <c r="Z1024" s="118"/>
      <c r="AA1024" s="119"/>
      <c r="AB1024" s="123"/>
      <c r="AC1024" s="124"/>
      <c r="AG1024" s="186"/>
      <c r="BO1024" s="202"/>
      <c r="BT1024" s="82" t="s">
        <v>79</v>
      </c>
      <c r="BU1024" s="158"/>
      <c r="BV1024" s="140" t="n">
        <f aca="false">QUOTIENT(BW1024,$BW$5)</f>
        <v>254</v>
      </c>
      <c r="BW1024" s="17" t="n">
        <v>1016</v>
      </c>
      <c r="BX1024" s="141" t="n">
        <f aca="false">DATE(2023,2,(1-QUOTIENT(BW1024,$BW$5)))</f>
        <v>44704</v>
      </c>
      <c r="BY1024" s="190" t="s">
        <v>80</v>
      </c>
      <c r="BZ1024" s="143" t="e">
        <f aca="true">INDIRECT( ADDRESS(CELL("строка",BG1024)-BW1024+BV1024,68)) * CL1024</f>
        <v>#VALUE!</v>
      </c>
      <c r="CA1024" s="144" t="e">
        <f aca="true">INDIRECT( ADDRESS(CELL("строка",BG1024)-BW1024+BV1024,59)) *CI1024</f>
        <v>#VALUE!</v>
      </c>
      <c r="CB1024" s="145" t="e">
        <f aca="true">INDIRECT( ADDRESS(CELL("строка",BG1024)-BW1024+BV1024,69)) * CL1024</f>
        <v>#VALUE!</v>
      </c>
      <c r="CC1024" s="146" t="e">
        <f aca="true">INDIRECT( ADDRESS(CELL("строка",BG1024)-BW1024+BV1024,61)) *CI1024</f>
        <v>#VALUE!</v>
      </c>
      <c r="CD1024" s="147" t="e">
        <f aca="false">BZ1024-CA1024</f>
        <v>#VALUE!</v>
      </c>
      <c r="CE1024" s="188" t="e">
        <f aca="false">CB1024-CC1024</f>
        <v>#VALUE!</v>
      </c>
      <c r="CI1024" s="22" t="n">
        <f aca="false">$CI$4</f>
        <v>0.2</v>
      </c>
      <c r="CL1024" s="23" t="n">
        <f aca="false">CL1020</f>
        <v>0.25</v>
      </c>
    </row>
    <row r="1025" customFormat="false" ht="13.25" hidden="false" customHeight="true" outlineLevel="0" collapsed="false">
      <c r="A1025" s="151" t="s">
        <v>1120</v>
      </c>
      <c r="B1025" s="152" t="n">
        <v>22.3</v>
      </c>
      <c r="C1025" s="152" t="n">
        <v>754.8</v>
      </c>
      <c r="D1025" s="153" t="n">
        <v>52</v>
      </c>
      <c r="E1025" s="154" t="s">
        <v>78</v>
      </c>
      <c r="F1025" s="153" t="n">
        <v>1.5</v>
      </c>
      <c r="G1025" s="115" t="n">
        <v>0.9</v>
      </c>
      <c r="H1025" s="116" t="n">
        <f aca="false">RANDBETWEEN(80,100)/100</f>
        <v>0.86</v>
      </c>
      <c r="I1025" s="117"/>
      <c r="J1025" s="118"/>
      <c r="K1025" s="119"/>
      <c r="L1025" s="118"/>
      <c r="M1025" s="179"/>
      <c r="Q1025" s="151" t="s">
        <v>1120</v>
      </c>
      <c r="R1025" s="152" t="n">
        <v>10.7</v>
      </c>
      <c r="S1025" s="152" t="n">
        <v>746.2</v>
      </c>
      <c r="T1025" s="153" t="n">
        <v>80</v>
      </c>
      <c r="U1025" s="154" t="s">
        <v>83</v>
      </c>
      <c r="V1025" s="153" t="n">
        <v>1</v>
      </c>
      <c r="W1025" s="115" t="n">
        <v>0.75</v>
      </c>
      <c r="X1025" s="116" t="n">
        <f aca="false">RANDBETWEEN(80,100)/100</f>
        <v>0.84</v>
      </c>
      <c r="Y1025" s="117"/>
      <c r="Z1025" s="118"/>
      <c r="AA1025" s="119"/>
      <c r="AB1025" s="123"/>
      <c r="AC1025" s="124"/>
      <c r="AG1025" s="186"/>
      <c r="BO1025" s="202"/>
      <c r="BT1025" s="82"/>
      <c r="BU1025" s="158"/>
      <c r="BV1025" s="140" t="n">
        <f aca="false">QUOTIENT(BW1025,$BW$5)</f>
        <v>254</v>
      </c>
      <c r="BW1025" s="17" t="n">
        <v>1017</v>
      </c>
      <c r="BX1025" s="141"/>
      <c r="BY1025" s="191" t="s">
        <v>84</v>
      </c>
      <c r="BZ1025" s="160" t="e">
        <f aca="true">INDIRECT( ADDRESS(CELL("строка",BG1025)-BW1025+BV1025,68)) * CL1025</f>
        <v>#VALUE!</v>
      </c>
      <c r="CA1025" s="161" t="e">
        <f aca="true">INDIRECT( ADDRESS(CELL("строка",BG1025)-BW1025+BV1025,59)) *CI1025</f>
        <v>#VALUE!</v>
      </c>
      <c r="CB1025" s="162" t="e">
        <f aca="true">INDIRECT( ADDRESS(CELL("строка",BG1025)-BW1025+BV1025,69)) * CL1025</f>
        <v>#VALUE!</v>
      </c>
      <c r="CC1025" s="163" t="e">
        <f aca="true">INDIRECT( ADDRESS(CELL("строка",BG1025)-BW1025+BV1025,61)) *CI1025</f>
        <v>#VALUE!</v>
      </c>
      <c r="CD1025" s="164" t="e">
        <f aca="false">BZ1025-CA1025</f>
        <v>#VALUE!</v>
      </c>
      <c r="CE1025" s="189" t="e">
        <f aca="false">CB1025-CC1025</f>
        <v>#VALUE!</v>
      </c>
      <c r="CI1025" s="22" t="n">
        <f aca="false">$CI$5</f>
        <v>0.3</v>
      </c>
      <c r="CL1025" s="23" t="n">
        <f aca="false">CL1021</f>
        <v>0.25</v>
      </c>
    </row>
    <row r="1026" customFormat="false" ht="13.25" hidden="false" customHeight="true" outlineLevel="0" collapsed="false">
      <c r="A1026" s="151" t="s">
        <v>1121</v>
      </c>
      <c r="B1026" s="152" t="n">
        <v>15.4</v>
      </c>
      <c r="C1026" s="152" t="n">
        <v>756</v>
      </c>
      <c r="D1026" s="153" t="n">
        <v>74</v>
      </c>
      <c r="E1026" s="154" t="s">
        <v>107</v>
      </c>
      <c r="F1026" s="153" t="n">
        <v>3</v>
      </c>
      <c r="G1026" s="115" t="n">
        <v>0.9</v>
      </c>
      <c r="H1026" s="116" t="n">
        <f aca="false">RANDBETWEEN(80,100)/100</f>
        <v>0.95</v>
      </c>
      <c r="I1026" s="117"/>
      <c r="J1026" s="118"/>
      <c r="K1026" s="119"/>
      <c r="L1026" s="118"/>
      <c r="M1026" s="179"/>
      <c r="Q1026" s="151" t="s">
        <v>1121</v>
      </c>
      <c r="R1026" s="152" t="n">
        <v>6.5</v>
      </c>
      <c r="S1026" s="152" t="n">
        <v>746.5</v>
      </c>
      <c r="T1026" s="153" t="n">
        <v>99</v>
      </c>
      <c r="U1026" s="154" t="n">
        <v>0</v>
      </c>
      <c r="V1026" s="153" t="n">
        <v>0</v>
      </c>
      <c r="W1026" s="115" t="n">
        <v>0.9</v>
      </c>
      <c r="X1026" s="116" t="n">
        <f aca="false">RANDBETWEEN(80,100)/100</f>
        <v>0.86</v>
      </c>
      <c r="Y1026" s="117"/>
      <c r="Z1026" s="118"/>
      <c r="AA1026" s="119"/>
      <c r="AB1026" s="123"/>
      <c r="AC1026" s="124"/>
      <c r="AG1026" s="186"/>
      <c r="BO1026" s="202"/>
      <c r="BT1026" s="82"/>
      <c r="BU1026" s="158"/>
      <c r="BV1026" s="140" t="n">
        <f aca="false">QUOTIENT(BW1026,$BW$5)</f>
        <v>254</v>
      </c>
      <c r="BW1026" s="17" t="n">
        <v>1018</v>
      </c>
      <c r="BX1026" s="141"/>
      <c r="BY1026" s="191" t="s">
        <v>58</v>
      </c>
      <c r="BZ1026" s="160" t="e">
        <f aca="true">INDIRECT( ADDRESS(CELL("строка",BG1026)-BW1026+BV1026,68)) * CL1026</f>
        <v>#VALUE!</v>
      </c>
      <c r="CA1026" s="161" t="e">
        <f aca="true">INDIRECT( ADDRESS(CELL("строка",BG1026)-BW1026+BV1026,59)) *CI1026</f>
        <v>#VALUE!</v>
      </c>
      <c r="CB1026" s="162" t="e">
        <f aca="true">INDIRECT( ADDRESS(CELL("строка",BG1026)-BW1026+BV1026,69)) * CL1026</f>
        <v>#VALUE!</v>
      </c>
      <c r="CC1026" s="163" t="e">
        <f aca="true">INDIRECT( ADDRESS(CELL("строка",BG1026)-BW1026+BV1026,61)) *CI1026</f>
        <v>#VALUE!</v>
      </c>
      <c r="CD1026" s="164" t="e">
        <f aca="false">BZ1026-CA1026</f>
        <v>#VALUE!</v>
      </c>
      <c r="CE1026" s="189" t="e">
        <f aca="false">CB1026-CC1026</f>
        <v>#VALUE!</v>
      </c>
      <c r="CI1026" s="22" t="n">
        <f aca="false">$CI$6</f>
        <v>0.4</v>
      </c>
      <c r="CL1026" s="23" t="n">
        <f aca="false">CL1022</f>
        <v>0.25</v>
      </c>
    </row>
    <row r="1027" customFormat="false" ht="13.25" hidden="false" customHeight="true" outlineLevel="0" collapsed="false">
      <c r="A1027" s="151" t="s">
        <v>1122</v>
      </c>
      <c r="B1027" s="152" t="n">
        <v>8.9</v>
      </c>
      <c r="C1027" s="152" t="n">
        <v>756.4</v>
      </c>
      <c r="D1027" s="153" t="n">
        <v>100</v>
      </c>
      <c r="E1027" s="154" t="s">
        <v>83</v>
      </c>
      <c r="F1027" s="153" t="n">
        <v>1.5</v>
      </c>
      <c r="G1027" s="182" t="s">
        <v>194</v>
      </c>
      <c r="H1027" s="116" t="n">
        <f aca="false">RANDBETWEEN(80,100)/100</f>
        <v>0.95</v>
      </c>
      <c r="I1027" s="117"/>
      <c r="J1027" s="118"/>
      <c r="K1027" s="119"/>
      <c r="L1027" s="118"/>
      <c r="M1027" s="179"/>
      <c r="Q1027" s="151" t="s">
        <v>1122</v>
      </c>
      <c r="R1027" s="152" t="n">
        <v>3.9</v>
      </c>
      <c r="S1027" s="152" t="n">
        <v>746.2</v>
      </c>
      <c r="T1027" s="153" t="n">
        <v>99</v>
      </c>
      <c r="U1027" s="154" t="n">
        <v>0</v>
      </c>
      <c r="V1027" s="153" t="n">
        <v>0</v>
      </c>
      <c r="W1027" s="115" t="n">
        <v>0.9</v>
      </c>
      <c r="X1027" s="116" t="n">
        <f aca="false">RANDBETWEEN(80,100)/100</f>
        <v>0.81</v>
      </c>
      <c r="Y1027" s="117"/>
      <c r="Z1027" s="118"/>
      <c r="AA1027" s="119"/>
      <c r="AB1027" s="123"/>
      <c r="AC1027" s="124"/>
      <c r="AG1027" s="186"/>
      <c r="BO1027" s="202"/>
      <c r="BT1027" s="82" t="e">
        <f aca="false">IF(SUM(CD1024:CD1027) &gt; 0,0,(SUM(CD1024:CD1027))/(-$BM$10*1000))</f>
        <v>#VALUE!</v>
      </c>
      <c r="BU1027" s="158" t="e">
        <f aca="false">IF(SUM(CE1024:CE1027) &gt; 0,0,(SUM(CE1024:CE1027))/(-$BM$10*1000))</f>
        <v>#VALUE!</v>
      </c>
      <c r="BV1027" s="140" t="n">
        <f aca="false">QUOTIENT(BW1027,$BW$5)</f>
        <v>254</v>
      </c>
      <c r="BW1027" s="17" t="n">
        <v>1019</v>
      </c>
      <c r="BX1027" s="141"/>
      <c r="BY1027" s="192" t="s">
        <v>75</v>
      </c>
      <c r="BZ1027" s="172" t="e">
        <f aca="true">INDIRECT( ADDRESS(CELL("строка",BG1027)-BW1027+BV1027,68)) * CL1027</f>
        <v>#VALUE!</v>
      </c>
      <c r="CA1027" s="173" t="e">
        <f aca="true">INDIRECT( ADDRESS(CELL("строка",BG1027)-BW1027+BV1027,59)) * CI1027</f>
        <v>#VALUE!</v>
      </c>
      <c r="CB1027" s="174" t="e">
        <f aca="true">INDIRECT( ADDRESS(CELL("строка",BG1027)-BW1027+BV1027,69)) * CL1027</f>
        <v>#VALUE!</v>
      </c>
      <c r="CC1027" s="175" t="e">
        <f aca="true">INDIRECT( ADDRESS(CELL("строка",BG1027)-BW1027+BV1027,61)) *CI1027</f>
        <v>#VALUE!</v>
      </c>
      <c r="CD1027" s="176" t="e">
        <f aca="false">BZ1027-CA1027</f>
        <v>#VALUE!</v>
      </c>
      <c r="CE1027" s="187" t="e">
        <f aca="false">CB1027-CC1027</f>
        <v>#VALUE!</v>
      </c>
      <c r="CI1027" s="178" t="n">
        <f aca="false">$CI$7</f>
        <v>0.1</v>
      </c>
      <c r="CL1027" s="23" t="n">
        <f aca="false">CL1023</f>
        <v>0.25</v>
      </c>
    </row>
    <row r="1028" customFormat="false" ht="13.25" hidden="false" customHeight="true" outlineLevel="0" collapsed="false">
      <c r="A1028" s="151" t="s">
        <v>1123</v>
      </c>
      <c r="B1028" s="152" t="n">
        <v>9.9</v>
      </c>
      <c r="C1028" s="152" t="n">
        <v>756.9</v>
      </c>
      <c r="D1028" s="153" t="n">
        <v>100</v>
      </c>
      <c r="E1028" s="154" t="s">
        <v>83</v>
      </c>
      <c r="F1028" s="153" t="n">
        <v>3</v>
      </c>
      <c r="G1028" s="115" t="n">
        <v>0.15</v>
      </c>
      <c r="H1028" s="116" t="n">
        <f aca="false">RANDBETWEEN(80,100)/100</f>
        <v>0.82</v>
      </c>
      <c r="I1028" s="117"/>
      <c r="J1028" s="118"/>
      <c r="K1028" s="119"/>
      <c r="L1028" s="118"/>
      <c r="M1028" s="179"/>
      <c r="Q1028" s="151" t="s">
        <v>1123</v>
      </c>
      <c r="R1028" s="152" t="n">
        <v>4.8</v>
      </c>
      <c r="S1028" s="152" t="n">
        <v>746</v>
      </c>
      <c r="T1028" s="153" t="n">
        <v>99</v>
      </c>
      <c r="U1028" s="154" t="n">
        <v>0</v>
      </c>
      <c r="V1028" s="153" t="n">
        <v>0</v>
      </c>
      <c r="W1028" s="115" t="n">
        <v>0.9</v>
      </c>
      <c r="X1028" s="116" t="n">
        <f aca="false">RANDBETWEEN(80,100)/100</f>
        <v>0.82</v>
      </c>
      <c r="Y1028" s="117"/>
      <c r="Z1028" s="118"/>
      <c r="AA1028" s="119"/>
      <c r="AB1028" s="123"/>
      <c r="AC1028" s="124"/>
      <c r="AG1028" s="186"/>
      <c r="BO1028" s="202"/>
      <c r="BT1028" s="82" t="s">
        <v>79</v>
      </c>
      <c r="BU1028" s="158"/>
      <c r="BV1028" s="140" t="n">
        <f aca="false">QUOTIENT(BW1028,$BW$5)</f>
        <v>255</v>
      </c>
      <c r="BW1028" s="17" t="n">
        <v>1020</v>
      </c>
      <c r="BX1028" s="141" t="n">
        <f aca="false">DATE(2023,2,(1-QUOTIENT(BW1028,$BW$5)))</f>
        <v>44703</v>
      </c>
      <c r="BY1028" s="190" t="s">
        <v>80</v>
      </c>
      <c r="BZ1028" s="143" t="e">
        <f aca="true">INDIRECT( ADDRESS(CELL("строка",BG1028)-BW1028+BV1028,68)) * CL1028</f>
        <v>#VALUE!</v>
      </c>
      <c r="CA1028" s="144" t="e">
        <f aca="true">INDIRECT( ADDRESS(CELL("строка",BG1028)-BW1028+BV1028,59)) *CI1028</f>
        <v>#VALUE!</v>
      </c>
      <c r="CB1028" s="145" t="e">
        <f aca="true">INDIRECT( ADDRESS(CELL("строка",BG1028)-BW1028+BV1028,69)) * CL1028</f>
        <v>#VALUE!</v>
      </c>
      <c r="CC1028" s="146" t="e">
        <f aca="true">INDIRECT( ADDRESS(CELL("строка",BG1028)-BW1028+BV1028,61)) *CI1028</f>
        <v>#VALUE!</v>
      </c>
      <c r="CD1028" s="147" t="e">
        <f aca="false">BZ1028-CA1028</f>
        <v>#VALUE!</v>
      </c>
      <c r="CE1028" s="188" t="e">
        <f aca="false">CB1028-CC1028</f>
        <v>#VALUE!</v>
      </c>
      <c r="CI1028" s="22" t="n">
        <f aca="false">$CI$4</f>
        <v>0.2</v>
      </c>
      <c r="CL1028" s="23" t="n">
        <f aca="false">CL1024</f>
        <v>0.25</v>
      </c>
    </row>
    <row r="1029" customFormat="false" ht="13.25" hidden="false" customHeight="true" outlineLevel="0" collapsed="false">
      <c r="A1029" s="151" t="s">
        <v>1124</v>
      </c>
      <c r="B1029" s="152" t="n">
        <v>10.7</v>
      </c>
      <c r="C1029" s="152" t="n">
        <v>758</v>
      </c>
      <c r="D1029" s="153" t="n">
        <v>100</v>
      </c>
      <c r="E1029" s="154" t="s">
        <v>83</v>
      </c>
      <c r="F1029" s="153" t="n">
        <v>3</v>
      </c>
      <c r="G1029" s="182" t="s">
        <v>185</v>
      </c>
      <c r="H1029" s="116" t="n">
        <f aca="false">RANDBETWEEN(80,100)/100</f>
        <v>0.89</v>
      </c>
      <c r="I1029" s="117"/>
      <c r="J1029" s="118"/>
      <c r="K1029" s="119"/>
      <c r="L1029" s="118"/>
      <c r="M1029" s="179"/>
      <c r="Q1029" s="151" t="s">
        <v>1124</v>
      </c>
      <c r="R1029" s="152" t="n">
        <v>5.6</v>
      </c>
      <c r="S1029" s="152" t="n">
        <v>745.8</v>
      </c>
      <c r="T1029" s="153" t="n">
        <v>99</v>
      </c>
      <c r="U1029" s="154" t="n">
        <v>0</v>
      </c>
      <c r="V1029" s="153" t="n">
        <v>0</v>
      </c>
      <c r="W1029" s="115" t="n">
        <v>0.9</v>
      </c>
      <c r="X1029" s="116" t="n">
        <f aca="false">RANDBETWEEN(80,100)/100</f>
        <v>0.84</v>
      </c>
      <c r="Y1029" s="117"/>
      <c r="Z1029" s="118"/>
      <c r="AA1029" s="119"/>
      <c r="AB1029" s="123"/>
      <c r="AC1029" s="124"/>
      <c r="AG1029" s="186"/>
      <c r="BO1029" s="202"/>
      <c r="BT1029" s="82"/>
      <c r="BU1029" s="158"/>
      <c r="BV1029" s="140" t="n">
        <f aca="false">QUOTIENT(BW1029,$BW$5)</f>
        <v>255</v>
      </c>
      <c r="BW1029" s="17" t="n">
        <v>1021</v>
      </c>
      <c r="BX1029" s="141"/>
      <c r="BY1029" s="191" t="s">
        <v>84</v>
      </c>
      <c r="BZ1029" s="160" t="e">
        <f aca="true">INDIRECT( ADDRESS(CELL("строка",BG1029)-BW1029+BV1029,68)) * CL1029</f>
        <v>#VALUE!</v>
      </c>
      <c r="CA1029" s="161" t="e">
        <f aca="true">INDIRECT( ADDRESS(CELL("строка",BG1029)-BW1029+BV1029,59)) *CI1029</f>
        <v>#VALUE!</v>
      </c>
      <c r="CB1029" s="162" t="e">
        <f aca="true">INDIRECT( ADDRESS(CELL("строка",BG1029)-BW1029+BV1029,69)) * CL1029</f>
        <v>#VALUE!</v>
      </c>
      <c r="CC1029" s="163" t="e">
        <f aca="true">INDIRECT( ADDRESS(CELL("строка",BG1029)-BW1029+BV1029,61)) *CI1029</f>
        <v>#VALUE!</v>
      </c>
      <c r="CD1029" s="164" t="e">
        <f aca="false">BZ1029-CA1029</f>
        <v>#VALUE!</v>
      </c>
      <c r="CE1029" s="189" t="e">
        <f aca="false">CB1029-CC1029</f>
        <v>#VALUE!</v>
      </c>
      <c r="CI1029" s="22" t="n">
        <f aca="false">$CI$5</f>
        <v>0.3</v>
      </c>
      <c r="CL1029" s="23" t="n">
        <f aca="false">CL1025</f>
        <v>0.25</v>
      </c>
    </row>
    <row r="1030" customFormat="false" ht="13.25" hidden="false" customHeight="true" outlineLevel="0" collapsed="false">
      <c r="A1030" s="151" t="s">
        <v>1125</v>
      </c>
      <c r="B1030" s="152" t="n">
        <v>12.8</v>
      </c>
      <c r="C1030" s="152" t="n">
        <v>759</v>
      </c>
      <c r="D1030" s="153" t="n">
        <v>87</v>
      </c>
      <c r="E1030" s="154" t="s">
        <v>78</v>
      </c>
      <c r="F1030" s="153" t="n">
        <v>3</v>
      </c>
      <c r="G1030" s="115" t="n">
        <v>0.25</v>
      </c>
      <c r="H1030" s="116" t="n">
        <f aca="false">RANDBETWEEN(80,100)/100</f>
        <v>0.91</v>
      </c>
      <c r="I1030" s="117" t="n">
        <v>0.500115740740741</v>
      </c>
      <c r="J1030" s="118" t="n">
        <v>0.500115740740741</v>
      </c>
      <c r="K1030" s="119" t="n">
        <f aca="false">(J1030 * 24) * $B$3 * $F$3 * (1 - 0.7*AVERAGE(G1030:G1037)) * AVERAGE(H1030:H1037)</f>
        <v>10478.6050416667</v>
      </c>
      <c r="L1030" s="118" t="n">
        <f aca="false">IF(AVERAGE(F1030:F1037)&gt; $J$3, $B$4*$F$4*AVERAGE(F1030:F1037)/$B$5*24*AVERAGE(H1030:H1037), $B$4*$F$4*AVERAGE(F1030:F1037)/$B$5*24*AVERAGE(H1030:H1037) * 0.2)</f>
        <v>3049.2</v>
      </c>
      <c r="M1030" s="179" t="n">
        <f aca="false">K1030+L1030</f>
        <v>13527.8050416667</v>
      </c>
      <c r="Q1030" s="151" t="s">
        <v>1125</v>
      </c>
      <c r="R1030" s="152" t="n">
        <v>6.7</v>
      </c>
      <c r="S1030" s="152" t="n">
        <v>745.3</v>
      </c>
      <c r="T1030" s="153" t="n">
        <v>97</v>
      </c>
      <c r="U1030" s="154" t="n">
        <v>0</v>
      </c>
      <c r="V1030" s="153" t="n">
        <v>0</v>
      </c>
      <c r="W1030" s="115" t="n">
        <v>0.9</v>
      </c>
      <c r="X1030" s="116" t="n">
        <f aca="false">RANDBETWEEN(80,100)/100</f>
        <v>0.92</v>
      </c>
      <c r="Y1030" s="117" t="n">
        <v>0.498784722222222</v>
      </c>
      <c r="Z1030" s="118" t="n">
        <v>0.498784722222222</v>
      </c>
      <c r="AA1030" s="119" t="n">
        <f aca="false">(Z1030 * 24) * $B$3 * $F$3 * (1 - 0.7 * AVERAGE(W1030:W1037)) * AVERAGE(X1030:X1037)</f>
        <v>4687.5912890625</v>
      </c>
      <c r="AB1030" s="123" t="n">
        <f aca="false">IF(AVERAGE(V1030:V1037)&gt; $J$3, $B$4*$F$4*AVERAGE(V1030:V1037)/$B$5*24*AVERAGE(X1030:X1037), $B$4*$F$4*AVERAGE(V1030:V1037)/$B$5*24*AVERAGE(X1030:X1037) * 0.2)</f>
        <v>428.4</v>
      </c>
      <c r="AC1030" s="124" t="n">
        <f aca="false">AA1030+AB1030</f>
        <v>5115.9912890625</v>
      </c>
      <c r="AG1030" s="186"/>
      <c r="BO1030" s="202"/>
      <c r="BT1030" s="82"/>
      <c r="BU1030" s="158"/>
      <c r="BV1030" s="140" t="n">
        <f aca="false">QUOTIENT(BW1030,$BW$5)</f>
        <v>255</v>
      </c>
      <c r="BW1030" s="17" t="n">
        <v>1022</v>
      </c>
      <c r="BX1030" s="141"/>
      <c r="BY1030" s="191" t="s">
        <v>58</v>
      </c>
      <c r="BZ1030" s="160" t="e">
        <f aca="true">INDIRECT( ADDRESS(CELL("строка",BG1030)-BW1030+BV1030,68)) * CL1030</f>
        <v>#VALUE!</v>
      </c>
      <c r="CA1030" s="161" t="e">
        <f aca="true">INDIRECT( ADDRESS(CELL("строка",BG1030)-BW1030+BV1030,59)) *CI1030</f>
        <v>#VALUE!</v>
      </c>
      <c r="CB1030" s="162" t="e">
        <f aca="true">INDIRECT( ADDRESS(CELL("строка",BG1030)-BW1030+BV1030,69)) * CL1030</f>
        <v>#VALUE!</v>
      </c>
      <c r="CC1030" s="163" t="e">
        <f aca="true">INDIRECT( ADDRESS(CELL("строка",BG1030)-BW1030+BV1030,61)) *CI1030</f>
        <v>#VALUE!</v>
      </c>
      <c r="CD1030" s="164" t="e">
        <f aca="false">BZ1030-CA1030</f>
        <v>#VALUE!</v>
      </c>
      <c r="CE1030" s="189" t="e">
        <f aca="false">CB1030-CC1030</f>
        <v>#VALUE!</v>
      </c>
      <c r="CI1030" s="22" t="n">
        <f aca="false">$CI$6</f>
        <v>0.4</v>
      </c>
      <c r="CL1030" s="23" t="n">
        <f aca="false">CL1026</f>
        <v>0.25</v>
      </c>
    </row>
    <row r="1031" customFormat="false" ht="13.25" hidden="false" customHeight="true" outlineLevel="0" collapsed="false">
      <c r="A1031" s="151" t="s">
        <v>1126</v>
      </c>
      <c r="B1031" s="152" t="n">
        <v>19.3</v>
      </c>
      <c r="C1031" s="152" t="n">
        <v>759.1</v>
      </c>
      <c r="D1031" s="153" t="n">
        <v>60</v>
      </c>
      <c r="E1031" s="154" t="s">
        <v>83</v>
      </c>
      <c r="F1031" s="153" t="n">
        <v>3</v>
      </c>
      <c r="G1031" s="115" t="n">
        <v>0.25</v>
      </c>
      <c r="H1031" s="116" t="n">
        <f aca="false">RANDBETWEEN(80,100)/100</f>
        <v>0.8</v>
      </c>
      <c r="I1031" s="117"/>
      <c r="J1031" s="118"/>
      <c r="K1031" s="119"/>
      <c r="L1031" s="118"/>
      <c r="M1031" s="179"/>
      <c r="Q1031" s="151" t="s">
        <v>1126</v>
      </c>
      <c r="R1031" s="152" t="n">
        <v>7.8</v>
      </c>
      <c r="S1031" s="152" t="n">
        <v>744.7</v>
      </c>
      <c r="T1031" s="153" t="n">
        <v>95</v>
      </c>
      <c r="U1031" s="154" t="n">
        <v>0</v>
      </c>
      <c r="V1031" s="153" t="n">
        <v>0</v>
      </c>
      <c r="W1031" s="115" t="n">
        <v>0.9</v>
      </c>
      <c r="X1031" s="116" t="n">
        <f aca="false">RANDBETWEEN(80,100)/100</f>
        <v>0.96</v>
      </c>
      <c r="Y1031" s="117"/>
      <c r="Z1031" s="118"/>
      <c r="AA1031" s="119"/>
      <c r="AB1031" s="123"/>
      <c r="AC1031" s="124"/>
      <c r="AG1031" s="186"/>
      <c r="BO1031" s="202"/>
      <c r="BT1031" s="82" t="e">
        <f aca="false">IF(SUM(CD1028:CD1031) &gt; 0,0,(SUM(CD1028:CD1031))/(-$BM$10*1000))</f>
        <v>#VALUE!</v>
      </c>
      <c r="BU1031" s="158" t="e">
        <f aca="false">IF(SUM(CE1028:CE1031) &gt; 0,0,(SUM(CE1028:CE1031))/(-$BM$10*1000))</f>
        <v>#VALUE!</v>
      </c>
      <c r="BV1031" s="140" t="n">
        <f aca="false">QUOTIENT(BW1031,$BW$5)</f>
        <v>255</v>
      </c>
      <c r="BW1031" s="17" t="n">
        <v>1023</v>
      </c>
      <c r="BX1031" s="141"/>
      <c r="BY1031" s="192" t="s">
        <v>75</v>
      </c>
      <c r="BZ1031" s="172" t="e">
        <f aca="true">INDIRECT( ADDRESS(CELL("строка",BG1031)-BW1031+BV1031,68)) * CL1031</f>
        <v>#VALUE!</v>
      </c>
      <c r="CA1031" s="173" t="e">
        <f aca="true">INDIRECT( ADDRESS(CELL("строка",BG1031)-BW1031+BV1031,59)) * CI1031</f>
        <v>#VALUE!</v>
      </c>
      <c r="CB1031" s="174" t="e">
        <f aca="true">INDIRECT( ADDRESS(CELL("строка",BG1031)-BW1031+BV1031,69)) * CL1031</f>
        <v>#VALUE!</v>
      </c>
      <c r="CC1031" s="175" t="e">
        <f aca="true">INDIRECT( ADDRESS(CELL("строка",BG1031)-BW1031+BV1031,61)) *CI1031</f>
        <v>#VALUE!</v>
      </c>
      <c r="CD1031" s="176" t="e">
        <f aca="false">BZ1031-CA1031</f>
        <v>#VALUE!</v>
      </c>
      <c r="CE1031" s="187" t="e">
        <f aca="false">CB1031-CC1031</f>
        <v>#VALUE!</v>
      </c>
      <c r="CI1031" s="178" t="n">
        <f aca="false">$CI$7</f>
        <v>0.1</v>
      </c>
      <c r="CL1031" s="23" t="n">
        <f aca="false">CL1027</f>
        <v>0.25</v>
      </c>
    </row>
    <row r="1032" customFormat="false" ht="13.25" hidden="false" customHeight="true" outlineLevel="0" collapsed="false">
      <c r="A1032" s="151" t="s">
        <v>1127</v>
      </c>
      <c r="B1032" s="152" t="n">
        <v>24.5</v>
      </c>
      <c r="C1032" s="152" t="n">
        <v>759.8</v>
      </c>
      <c r="D1032" s="153" t="n">
        <v>38</v>
      </c>
      <c r="E1032" s="154" t="s">
        <v>91</v>
      </c>
      <c r="F1032" s="153" t="n">
        <v>3</v>
      </c>
      <c r="G1032" s="182" t="s">
        <v>194</v>
      </c>
      <c r="H1032" s="116" t="n">
        <f aca="false">RANDBETWEEN(80,100)/100</f>
        <v>0.86</v>
      </c>
      <c r="I1032" s="117"/>
      <c r="J1032" s="118"/>
      <c r="K1032" s="119"/>
      <c r="L1032" s="118"/>
      <c r="M1032" s="179"/>
      <c r="Q1032" s="151" t="s">
        <v>1127</v>
      </c>
      <c r="R1032" s="152" t="n">
        <v>10.1</v>
      </c>
      <c r="S1032" s="152" t="n">
        <v>743.9</v>
      </c>
      <c r="T1032" s="153" t="n">
        <v>75</v>
      </c>
      <c r="U1032" s="154" t="s">
        <v>101</v>
      </c>
      <c r="V1032" s="153" t="n">
        <v>1</v>
      </c>
      <c r="W1032" s="115" t="n">
        <v>0.9</v>
      </c>
      <c r="X1032" s="116" t="n">
        <f aca="false">RANDBETWEEN(80,100)/100</f>
        <v>0.88</v>
      </c>
      <c r="Y1032" s="117"/>
      <c r="Z1032" s="118"/>
      <c r="AA1032" s="119"/>
      <c r="AB1032" s="123"/>
      <c r="AC1032" s="124"/>
      <c r="AG1032" s="186"/>
      <c r="BO1032" s="202"/>
      <c r="BT1032" s="82" t="s">
        <v>79</v>
      </c>
      <c r="BU1032" s="158"/>
      <c r="BV1032" s="140" t="n">
        <f aca="false">QUOTIENT(BW1032,$BW$5)</f>
        <v>256</v>
      </c>
      <c r="BW1032" s="17" t="n">
        <v>1024</v>
      </c>
      <c r="BX1032" s="141" t="n">
        <f aca="false">DATE(2023,2,(1-QUOTIENT(BW1032,$BW$5)))</f>
        <v>44702</v>
      </c>
      <c r="BY1032" s="190" t="s">
        <v>80</v>
      </c>
      <c r="BZ1032" s="143" t="e">
        <f aca="true">INDIRECT( ADDRESS(CELL("строка",BG1032)-BW1032+BV1032,68)) * CL1032</f>
        <v>#VALUE!</v>
      </c>
      <c r="CA1032" s="144" t="e">
        <f aca="true">INDIRECT( ADDRESS(CELL("строка",BG1032)-BW1032+BV1032,59)) *CI1032</f>
        <v>#VALUE!</v>
      </c>
      <c r="CB1032" s="145" t="e">
        <f aca="true">INDIRECT( ADDRESS(CELL("строка",BG1032)-BW1032+BV1032,69)) * CL1032</f>
        <v>#VALUE!</v>
      </c>
      <c r="CC1032" s="146" t="e">
        <f aca="true">INDIRECT( ADDRESS(CELL("строка",BG1032)-BW1032+BV1032,61)) *CI1032</f>
        <v>#VALUE!</v>
      </c>
      <c r="CD1032" s="147" t="e">
        <f aca="false">BZ1032-CA1032</f>
        <v>#VALUE!</v>
      </c>
      <c r="CE1032" s="188" t="e">
        <f aca="false">CB1032-CC1032</f>
        <v>#VALUE!</v>
      </c>
      <c r="CI1032" s="22" t="n">
        <f aca="false">$CI$4</f>
        <v>0.2</v>
      </c>
      <c r="CL1032" s="23" t="n">
        <f aca="false">CL1028</f>
        <v>0.25</v>
      </c>
    </row>
    <row r="1033" customFormat="false" ht="13.25" hidden="false" customHeight="true" outlineLevel="0" collapsed="false">
      <c r="A1033" s="151" t="s">
        <v>1128</v>
      </c>
      <c r="B1033" s="152" t="n">
        <v>22.2</v>
      </c>
      <c r="C1033" s="152" t="n">
        <v>761.2</v>
      </c>
      <c r="D1033" s="153" t="n">
        <v>48</v>
      </c>
      <c r="E1033" s="154" t="s">
        <v>101</v>
      </c>
      <c r="F1033" s="153" t="n">
        <v>3</v>
      </c>
      <c r="G1033" s="182" t="s">
        <v>194</v>
      </c>
      <c r="H1033" s="116" t="n">
        <f aca="false">RANDBETWEEN(80,100)/100</f>
        <v>0.94</v>
      </c>
      <c r="I1033" s="117"/>
      <c r="J1033" s="118"/>
      <c r="K1033" s="119"/>
      <c r="L1033" s="118"/>
      <c r="M1033" s="179"/>
      <c r="Q1033" s="151" t="s">
        <v>1128</v>
      </c>
      <c r="R1033" s="152" t="n">
        <v>9.3</v>
      </c>
      <c r="S1033" s="152" t="n">
        <v>743.1</v>
      </c>
      <c r="T1033" s="153" t="n">
        <v>80</v>
      </c>
      <c r="U1033" s="154" t="s">
        <v>93</v>
      </c>
      <c r="V1033" s="153" t="n">
        <v>1</v>
      </c>
      <c r="W1033" s="115" t="n">
        <v>0.9</v>
      </c>
      <c r="X1033" s="116" t="n">
        <f aca="false">RANDBETWEEN(80,100)/100</f>
        <v>0.86</v>
      </c>
      <c r="Y1033" s="117"/>
      <c r="Z1033" s="118"/>
      <c r="AA1033" s="119"/>
      <c r="AB1033" s="123"/>
      <c r="AC1033" s="124"/>
      <c r="AG1033" s="186"/>
      <c r="BO1033" s="202"/>
      <c r="BT1033" s="82"/>
      <c r="BU1033" s="158"/>
      <c r="BV1033" s="140" t="n">
        <f aca="false">QUOTIENT(BW1033,$BW$5)</f>
        <v>256</v>
      </c>
      <c r="BW1033" s="17" t="n">
        <v>1025</v>
      </c>
      <c r="BX1033" s="141"/>
      <c r="BY1033" s="191" t="s">
        <v>84</v>
      </c>
      <c r="BZ1033" s="160" t="e">
        <f aca="true">INDIRECT( ADDRESS(CELL("строка",BG1033)-BW1033+BV1033,68)) * CL1033</f>
        <v>#VALUE!</v>
      </c>
      <c r="CA1033" s="161" t="e">
        <f aca="true">INDIRECT( ADDRESS(CELL("строка",BG1033)-BW1033+BV1033,59)) *CI1033</f>
        <v>#VALUE!</v>
      </c>
      <c r="CB1033" s="162" t="e">
        <f aca="true">INDIRECT( ADDRESS(CELL("строка",BG1033)-BW1033+BV1033,69)) * CL1033</f>
        <v>#VALUE!</v>
      </c>
      <c r="CC1033" s="163" t="e">
        <f aca="true">INDIRECT( ADDRESS(CELL("строка",BG1033)-BW1033+BV1033,61)) *CI1033</f>
        <v>#VALUE!</v>
      </c>
      <c r="CD1033" s="164" t="e">
        <f aca="false">BZ1033-CA1033</f>
        <v>#VALUE!</v>
      </c>
      <c r="CE1033" s="189" t="e">
        <f aca="false">CB1033-CC1033</f>
        <v>#VALUE!</v>
      </c>
      <c r="CI1033" s="22" t="n">
        <f aca="false">$CI$5</f>
        <v>0.3</v>
      </c>
      <c r="CL1033" s="23" t="n">
        <f aca="false">CL1029</f>
        <v>0.25</v>
      </c>
    </row>
    <row r="1034" customFormat="false" ht="13.25" hidden="false" customHeight="true" outlineLevel="0" collapsed="false">
      <c r="A1034" s="151" t="s">
        <v>1129</v>
      </c>
      <c r="B1034" s="152" t="n">
        <v>14.8</v>
      </c>
      <c r="C1034" s="152" t="n">
        <v>761.8</v>
      </c>
      <c r="D1034" s="153" t="n">
        <v>80</v>
      </c>
      <c r="E1034" s="154" t="s">
        <v>78</v>
      </c>
      <c r="F1034" s="153" t="n">
        <v>3</v>
      </c>
      <c r="G1034" s="115" t="n">
        <v>0.75</v>
      </c>
      <c r="H1034" s="116" t="n">
        <f aca="false">RANDBETWEEN(80,100)/100</f>
        <v>0.96</v>
      </c>
      <c r="I1034" s="117"/>
      <c r="J1034" s="118"/>
      <c r="K1034" s="119"/>
      <c r="L1034" s="118"/>
      <c r="M1034" s="179"/>
      <c r="Q1034" s="151" t="s">
        <v>1129</v>
      </c>
      <c r="R1034" s="152" t="n">
        <v>7.7</v>
      </c>
      <c r="S1034" s="152" t="n">
        <v>742.2</v>
      </c>
      <c r="T1034" s="153" t="n">
        <v>88</v>
      </c>
      <c r="U1034" s="154" t="s">
        <v>93</v>
      </c>
      <c r="V1034" s="153" t="n">
        <v>1</v>
      </c>
      <c r="W1034" s="115" t="n">
        <v>0.9</v>
      </c>
      <c r="X1034" s="116" t="n">
        <f aca="false">RANDBETWEEN(80,100)/100</f>
        <v>0.98</v>
      </c>
      <c r="Y1034" s="117"/>
      <c r="Z1034" s="118"/>
      <c r="AA1034" s="119"/>
      <c r="AB1034" s="123"/>
      <c r="AC1034" s="124"/>
      <c r="AG1034" s="186"/>
      <c r="BO1034" s="202"/>
      <c r="BT1034" s="82"/>
      <c r="BU1034" s="158"/>
      <c r="BV1034" s="140" t="n">
        <f aca="false">QUOTIENT(BW1034,$BW$5)</f>
        <v>256</v>
      </c>
      <c r="BW1034" s="17" t="n">
        <v>1026</v>
      </c>
      <c r="BX1034" s="141"/>
      <c r="BY1034" s="191" t="s">
        <v>58</v>
      </c>
      <c r="BZ1034" s="160" t="e">
        <f aca="true">INDIRECT( ADDRESS(CELL("строка",BG1034)-BW1034+BV1034,68)) * CL1034</f>
        <v>#VALUE!</v>
      </c>
      <c r="CA1034" s="161" t="e">
        <f aca="true">INDIRECT( ADDRESS(CELL("строка",BG1034)-BW1034+BV1034,59)) *CI1034</f>
        <v>#VALUE!</v>
      </c>
      <c r="CB1034" s="162" t="e">
        <f aca="true">INDIRECT( ADDRESS(CELL("строка",BG1034)-BW1034+BV1034,69)) * CL1034</f>
        <v>#VALUE!</v>
      </c>
      <c r="CC1034" s="163" t="e">
        <f aca="true">INDIRECT( ADDRESS(CELL("строка",BG1034)-BW1034+BV1034,61)) *CI1034</f>
        <v>#VALUE!</v>
      </c>
      <c r="CD1034" s="164" t="e">
        <f aca="false">BZ1034-CA1034</f>
        <v>#VALUE!</v>
      </c>
      <c r="CE1034" s="189" t="e">
        <f aca="false">CB1034-CC1034</f>
        <v>#VALUE!</v>
      </c>
      <c r="CI1034" s="22" t="n">
        <f aca="false">$CI$6</f>
        <v>0.4</v>
      </c>
      <c r="CL1034" s="23" t="n">
        <f aca="false">CL1030</f>
        <v>0.25</v>
      </c>
    </row>
    <row r="1035" customFormat="false" ht="13.25" hidden="false" customHeight="true" outlineLevel="0" collapsed="false">
      <c r="A1035" s="151" t="s">
        <v>1130</v>
      </c>
      <c r="B1035" s="152" t="n">
        <v>8.5</v>
      </c>
      <c r="C1035" s="152" t="n">
        <v>762.1</v>
      </c>
      <c r="D1035" s="153" t="n">
        <v>100</v>
      </c>
      <c r="E1035" s="154" t="s">
        <v>107</v>
      </c>
      <c r="F1035" s="153" t="n">
        <v>3</v>
      </c>
      <c r="G1035" s="115" t="n">
        <v>0.25</v>
      </c>
      <c r="H1035" s="116" t="n">
        <f aca="false">RANDBETWEEN(80,100)/100</f>
        <v>0.97</v>
      </c>
      <c r="I1035" s="117"/>
      <c r="J1035" s="118"/>
      <c r="K1035" s="119"/>
      <c r="L1035" s="118"/>
      <c r="M1035" s="179"/>
      <c r="Q1035" s="151" t="s">
        <v>1130</v>
      </c>
      <c r="R1035" s="152" t="n">
        <v>7</v>
      </c>
      <c r="S1035" s="152" t="n">
        <v>741.7</v>
      </c>
      <c r="T1035" s="153" t="n">
        <v>97</v>
      </c>
      <c r="U1035" s="154" t="n">
        <v>0</v>
      </c>
      <c r="V1035" s="153" t="n">
        <v>0</v>
      </c>
      <c r="W1035" s="115" t="n">
        <v>0.95</v>
      </c>
      <c r="X1035" s="116" t="n">
        <f aca="false">RANDBETWEEN(80,100)/100</f>
        <v>0.86</v>
      </c>
      <c r="Y1035" s="117"/>
      <c r="Z1035" s="118"/>
      <c r="AA1035" s="119"/>
      <c r="AB1035" s="123"/>
      <c r="AC1035" s="124"/>
      <c r="AG1035" s="186"/>
      <c r="BO1035" s="202"/>
      <c r="BT1035" s="82" t="e">
        <f aca="false">IF(SUM(CD1032:CD1035) &gt; 0,0,(SUM(CD1032:CD1035))/(-$BM$10*1000))</f>
        <v>#VALUE!</v>
      </c>
      <c r="BU1035" s="158" t="e">
        <f aca="false">IF(SUM(CE1032:CE1035) &gt; 0,0,(SUM(CE1032:CE1035))/(-$BM$10*1000))</f>
        <v>#VALUE!</v>
      </c>
      <c r="BV1035" s="140" t="n">
        <f aca="false">QUOTIENT(BW1035,$BW$5)</f>
        <v>256</v>
      </c>
      <c r="BW1035" s="17" t="n">
        <v>1027</v>
      </c>
      <c r="BX1035" s="141"/>
      <c r="BY1035" s="192" t="s">
        <v>75</v>
      </c>
      <c r="BZ1035" s="172" t="e">
        <f aca="true">INDIRECT( ADDRESS(CELL("строка",BG1035)-BW1035+BV1035,68)) * CL1035</f>
        <v>#VALUE!</v>
      </c>
      <c r="CA1035" s="173" t="e">
        <f aca="true">INDIRECT( ADDRESS(CELL("строка",BG1035)-BW1035+BV1035,59)) * CI1035</f>
        <v>#VALUE!</v>
      </c>
      <c r="CB1035" s="174" t="e">
        <f aca="true">INDIRECT( ADDRESS(CELL("строка",BG1035)-BW1035+BV1035,69)) * CL1035</f>
        <v>#VALUE!</v>
      </c>
      <c r="CC1035" s="175" t="e">
        <f aca="true">INDIRECT( ADDRESS(CELL("строка",BG1035)-BW1035+BV1035,61)) *CI1035</f>
        <v>#VALUE!</v>
      </c>
      <c r="CD1035" s="176" t="e">
        <f aca="false">BZ1035-CA1035</f>
        <v>#VALUE!</v>
      </c>
      <c r="CE1035" s="187" t="e">
        <f aca="false">CB1035-CC1035</f>
        <v>#VALUE!</v>
      </c>
      <c r="CI1035" s="178" t="n">
        <f aca="false">$CI$7</f>
        <v>0.1</v>
      </c>
      <c r="CL1035" s="23" t="n">
        <f aca="false">CL1031</f>
        <v>0.25</v>
      </c>
    </row>
    <row r="1036" customFormat="false" ht="13.25" hidden="false" customHeight="true" outlineLevel="0" collapsed="false">
      <c r="A1036" s="151" t="s">
        <v>1131</v>
      </c>
      <c r="B1036" s="152" t="n">
        <v>10.2</v>
      </c>
      <c r="C1036" s="152" t="n">
        <v>762.6</v>
      </c>
      <c r="D1036" s="153" t="n">
        <v>100</v>
      </c>
      <c r="E1036" s="154" t="s">
        <v>78</v>
      </c>
      <c r="F1036" s="153" t="n">
        <v>1.5</v>
      </c>
      <c r="G1036" s="115" t="n">
        <v>0.15</v>
      </c>
      <c r="H1036" s="116" t="n">
        <f aca="false">RANDBETWEEN(80,100)/100</f>
        <v>1</v>
      </c>
      <c r="I1036" s="117"/>
      <c r="J1036" s="118"/>
      <c r="K1036" s="119"/>
      <c r="L1036" s="118"/>
      <c r="M1036" s="179"/>
      <c r="Q1036" s="151" t="s">
        <v>1131</v>
      </c>
      <c r="R1036" s="152" t="n">
        <v>7.2</v>
      </c>
      <c r="S1036" s="152" t="n">
        <v>741.1</v>
      </c>
      <c r="T1036" s="153" t="n">
        <v>97</v>
      </c>
      <c r="U1036" s="154" t="n">
        <v>0</v>
      </c>
      <c r="V1036" s="153" t="n">
        <v>0</v>
      </c>
      <c r="W1036" s="115" t="n">
        <v>0.9</v>
      </c>
      <c r="X1036" s="116" t="n">
        <f aca="false">RANDBETWEEN(80,100)/100</f>
        <v>0.81</v>
      </c>
      <c r="Y1036" s="117"/>
      <c r="Z1036" s="118"/>
      <c r="AA1036" s="119"/>
      <c r="AB1036" s="123"/>
      <c r="AC1036" s="124"/>
      <c r="AG1036" s="186"/>
      <c r="BO1036" s="202"/>
      <c r="BT1036" s="82" t="s">
        <v>79</v>
      </c>
      <c r="BU1036" s="158"/>
      <c r="BV1036" s="140" t="n">
        <f aca="false">QUOTIENT(BW1036,$BW$5)</f>
        <v>257</v>
      </c>
      <c r="BW1036" s="17" t="n">
        <v>1028</v>
      </c>
      <c r="BX1036" s="141" t="n">
        <f aca="false">DATE(2023,2,(1-QUOTIENT(BW1036,$BW$5)))</f>
        <v>44701</v>
      </c>
      <c r="BY1036" s="190" t="s">
        <v>80</v>
      </c>
      <c r="BZ1036" s="143" t="e">
        <f aca="true">INDIRECT( ADDRESS(CELL("строка",BG1036)-BW1036+BV1036,68)) * CL1036</f>
        <v>#VALUE!</v>
      </c>
      <c r="CA1036" s="144" t="e">
        <f aca="true">INDIRECT( ADDRESS(CELL("строка",BG1036)-BW1036+BV1036,59)) *CI1036</f>
        <v>#VALUE!</v>
      </c>
      <c r="CB1036" s="145" t="e">
        <f aca="true">INDIRECT( ADDRESS(CELL("строка",BG1036)-BW1036+BV1036,69)) * CL1036</f>
        <v>#VALUE!</v>
      </c>
      <c r="CC1036" s="146" t="e">
        <f aca="true">INDIRECT( ADDRESS(CELL("строка",BG1036)-BW1036+BV1036,61)) *CI1036</f>
        <v>#VALUE!</v>
      </c>
      <c r="CD1036" s="147" t="e">
        <f aca="false">BZ1036-CA1036</f>
        <v>#VALUE!</v>
      </c>
      <c r="CE1036" s="188" t="e">
        <f aca="false">CB1036-CC1036</f>
        <v>#VALUE!</v>
      </c>
      <c r="CI1036" s="22" t="n">
        <f aca="false">$CI$4</f>
        <v>0.2</v>
      </c>
      <c r="CL1036" s="23" t="n">
        <f aca="false">CL1032</f>
        <v>0.25</v>
      </c>
    </row>
    <row r="1037" customFormat="false" ht="13.25" hidden="false" customHeight="true" outlineLevel="0" collapsed="false">
      <c r="A1037" s="151" t="s">
        <v>1132</v>
      </c>
      <c r="B1037" s="152" t="n">
        <v>9.6</v>
      </c>
      <c r="C1037" s="152" t="n">
        <v>763</v>
      </c>
      <c r="D1037" s="153" t="n">
        <v>100</v>
      </c>
      <c r="E1037" s="154" t="s">
        <v>91</v>
      </c>
      <c r="F1037" s="153" t="n">
        <v>1.5</v>
      </c>
      <c r="G1037" s="115" t="n">
        <v>0.05</v>
      </c>
      <c r="H1037" s="116" t="n">
        <f aca="false">RANDBETWEEN(80,100)/100</f>
        <v>0.82</v>
      </c>
      <c r="I1037" s="117"/>
      <c r="J1037" s="118"/>
      <c r="K1037" s="119"/>
      <c r="L1037" s="118"/>
      <c r="M1037" s="179"/>
      <c r="Q1037" s="151" t="s">
        <v>1132</v>
      </c>
      <c r="R1037" s="152" t="n">
        <v>7.1</v>
      </c>
      <c r="S1037" s="152" t="n">
        <v>740.6</v>
      </c>
      <c r="T1037" s="153" t="n">
        <v>97</v>
      </c>
      <c r="U1037" s="154" t="n">
        <v>0</v>
      </c>
      <c r="V1037" s="153" t="n">
        <v>0</v>
      </c>
      <c r="W1037" s="115" t="n">
        <v>0.9</v>
      </c>
      <c r="X1037" s="116" t="n">
        <f aca="false">RANDBETWEEN(80,100)/100</f>
        <v>0.87</v>
      </c>
      <c r="Y1037" s="117"/>
      <c r="Z1037" s="118"/>
      <c r="AA1037" s="119"/>
      <c r="AB1037" s="123"/>
      <c r="AC1037" s="124"/>
      <c r="AG1037" s="186"/>
      <c r="BO1037" s="202"/>
      <c r="BT1037" s="82"/>
      <c r="BU1037" s="158"/>
      <c r="BV1037" s="140" t="n">
        <f aca="false">QUOTIENT(BW1037,$BW$5)</f>
        <v>257</v>
      </c>
      <c r="BW1037" s="17" t="n">
        <v>1029</v>
      </c>
      <c r="BX1037" s="141"/>
      <c r="BY1037" s="191" t="s">
        <v>84</v>
      </c>
      <c r="BZ1037" s="160" t="e">
        <f aca="true">INDIRECT( ADDRESS(CELL("строка",BG1037)-BW1037+BV1037,68)) * CL1037</f>
        <v>#VALUE!</v>
      </c>
      <c r="CA1037" s="161" t="e">
        <f aca="true">INDIRECT( ADDRESS(CELL("строка",BG1037)-BW1037+BV1037,59)) *CI1037</f>
        <v>#VALUE!</v>
      </c>
      <c r="CB1037" s="162" t="e">
        <f aca="true">INDIRECT( ADDRESS(CELL("строка",BG1037)-BW1037+BV1037,69)) * CL1037</f>
        <v>#VALUE!</v>
      </c>
      <c r="CC1037" s="163" t="e">
        <f aca="true">INDIRECT( ADDRESS(CELL("строка",BG1037)-BW1037+BV1037,61)) *CI1037</f>
        <v>#VALUE!</v>
      </c>
      <c r="CD1037" s="164" t="e">
        <f aca="false">BZ1037-CA1037</f>
        <v>#VALUE!</v>
      </c>
      <c r="CE1037" s="189" t="e">
        <f aca="false">CB1037-CC1037</f>
        <v>#VALUE!</v>
      </c>
      <c r="CI1037" s="22" t="n">
        <f aca="false">$CI$5</f>
        <v>0.3</v>
      </c>
      <c r="CL1037" s="23" t="n">
        <f aca="false">CL1033</f>
        <v>0.25</v>
      </c>
    </row>
    <row r="1038" customFormat="false" ht="13.25" hidden="false" customHeight="true" outlineLevel="0" collapsed="false">
      <c r="A1038" s="151" t="s">
        <v>1133</v>
      </c>
      <c r="B1038" s="152" t="n">
        <v>11.6</v>
      </c>
      <c r="C1038" s="152" t="n">
        <v>763.3</v>
      </c>
      <c r="D1038" s="153" t="n">
        <v>79</v>
      </c>
      <c r="E1038" s="154" t="s">
        <v>101</v>
      </c>
      <c r="F1038" s="153" t="n">
        <v>3</v>
      </c>
      <c r="G1038" s="115" t="n">
        <v>0.25</v>
      </c>
      <c r="H1038" s="116" t="n">
        <f aca="false">RANDBETWEEN(80,100)/100</f>
        <v>0.89</v>
      </c>
      <c r="I1038" s="117" t="n">
        <v>0.502280092592593</v>
      </c>
      <c r="J1038" s="118" t="n">
        <v>0.502280092592593</v>
      </c>
      <c r="K1038" s="119" t="n">
        <f aca="false">(J1038 * 24) * $B$3 * $F$3 * (1 - 0.7*AVERAGE(G1038:G1045)) * AVERAGE(H1038:H1045)</f>
        <v>8462.415</v>
      </c>
      <c r="L1038" s="118" t="n">
        <f aca="false">IF(AVERAGE(F1038:F1045)&gt; $J$3, $B$4*$F$4*AVERAGE(F1038:F1045)/$B$5*24*AVERAGE(H1038:H1045), $B$4*$F$4*AVERAGE(F1038:F1045)/$B$5*24*AVERAGE(H1038:H1045) * 0.2)</f>
        <v>33480</v>
      </c>
      <c r="M1038" s="179" t="n">
        <f aca="false">K1038+L1038</f>
        <v>41942.415</v>
      </c>
      <c r="Q1038" s="151" t="s">
        <v>1133</v>
      </c>
      <c r="R1038" s="152" t="n">
        <v>7.2</v>
      </c>
      <c r="S1038" s="152" t="n">
        <v>740.3</v>
      </c>
      <c r="T1038" s="153" t="n">
        <v>95</v>
      </c>
      <c r="U1038" s="154" t="n">
        <v>0</v>
      </c>
      <c r="V1038" s="153" t="n">
        <v>0</v>
      </c>
      <c r="W1038" s="115" t="n">
        <v>0.9</v>
      </c>
      <c r="X1038" s="116" t="n">
        <f aca="false">RANDBETWEEN(80,100)/100</f>
        <v>0.93</v>
      </c>
      <c r="Y1038" s="117" t="n">
        <v>0.501967592592593</v>
      </c>
      <c r="Z1038" s="118" t="n">
        <v>0.501967592592593</v>
      </c>
      <c r="AA1038" s="119" t="n">
        <f aca="false">(Z1038 * 24) * $B$3 * $F$3 * (1 - 0.7 * AVERAGE(W1038:W1045)) * AVERAGE(X1038:X1045)</f>
        <v>4814.07</v>
      </c>
      <c r="AB1038" s="123" t="n">
        <f aca="false">IF(AVERAGE(V1038:V1045)&gt; $J$3, $B$4*$F$4*AVERAGE(V1038:V1045)/$B$5*24*AVERAGE(X1038:X1045), $B$4*$F$4*AVERAGE(V1038:V1045)/$B$5*24*AVERAGE(X1038:X1045) * 0.2)</f>
        <v>432</v>
      </c>
      <c r="AC1038" s="124" t="n">
        <f aca="false">AA1038+AB1038</f>
        <v>5246.07</v>
      </c>
      <c r="AG1038" s="186"/>
      <c r="BO1038" s="202"/>
      <c r="BT1038" s="82"/>
      <c r="BU1038" s="158"/>
      <c r="BV1038" s="140" t="n">
        <f aca="false">QUOTIENT(BW1038,$BW$5)</f>
        <v>257</v>
      </c>
      <c r="BW1038" s="17" t="n">
        <v>1030</v>
      </c>
      <c r="BX1038" s="141"/>
      <c r="BY1038" s="191" t="s">
        <v>58</v>
      </c>
      <c r="BZ1038" s="160" t="e">
        <f aca="true">INDIRECT( ADDRESS(CELL("строка",BG1038)-BW1038+BV1038,68)) * CL1038</f>
        <v>#VALUE!</v>
      </c>
      <c r="CA1038" s="161" t="e">
        <f aca="true">INDIRECT( ADDRESS(CELL("строка",BG1038)-BW1038+BV1038,59)) *CI1038</f>
        <v>#VALUE!</v>
      </c>
      <c r="CB1038" s="162" t="e">
        <f aca="true">INDIRECT( ADDRESS(CELL("строка",BG1038)-BW1038+BV1038,69)) * CL1038</f>
        <v>#VALUE!</v>
      </c>
      <c r="CC1038" s="163" t="e">
        <f aca="true">INDIRECT( ADDRESS(CELL("строка",BG1038)-BW1038+BV1038,61)) *CI1038</f>
        <v>#VALUE!</v>
      </c>
      <c r="CD1038" s="164" t="e">
        <f aca="false">BZ1038-CA1038</f>
        <v>#VALUE!</v>
      </c>
      <c r="CE1038" s="189" t="e">
        <f aca="false">CB1038-CC1038</f>
        <v>#VALUE!</v>
      </c>
      <c r="CI1038" s="22" t="n">
        <f aca="false">$CI$6</f>
        <v>0.4</v>
      </c>
      <c r="CL1038" s="23" t="n">
        <f aca="false">CL1034</f>
        <v>0.25</v>
      </c>
    </row>
    <row r="1039" customFormat="false" ht="13.25" hidden="false" customHeight="true" outlineLevel="0" collapsed="false">
      <c r="A1039" s="151" t="s">
        <v>1134</v>
      </c>
      <c r="B1039" s="152" t="n">
        <v>17.5</v>
      </c>
      <c r="C1039" s="152" t="n">
        <v>762.7</v>
      </c>
      <c r="D1039" s="153" t="n">
        <v>49</v>
      </c>
      <c r="E1039" s="154" t="s">
        <v>129</v>
      </c>
      <c r="F1039" s="153" t="n">
        <v>7.5</v>
      </c>
      <c r="G1039" s="182" t="s">
        <v>194</v>
      </c>
      <c r="H1039" s="116" t="n">
        <f aca="false">RANDBETWEEN(80,100)/100</f>
        <v>0.8</v>
      </c>
      <c r="I1039" s="117"/>
      <c r="J1039" s="118"/>
      <c r="K1039" s="119"/>
      <c r="L1039" s="118"/>
      <c r="M1039" s="179"/>
      <c r="Q1039" s="151" t="s">
        <v>1134</v>
      </c>
      <c r="R1039" s="152" t="n">
        <v>7.6</v>
      </c>
      <c r="S1039" s="152" t="n">
        <v>739.8</v>
      </c>
      <c r="T1039" s="153" t="n">
        <v>92</v>
      </c>
      <c r="U1039" s="154" t="n">
        <v>0</v>
      </c>
      <c r="V1039" s="153" t="n">
        <v>0</v>
      </c>
      <c r="W1039" s="115" t="n">
        <v>0.9</v>
      </c>
      <c r="X1039" s="116" t="n">
        <f aca="false">RANDBETWEEN(80,100)/100</f>
        <v>0.97</v>
      </c>
      <c r="Y1039" s="117"/>
      <c r="Z1039" s="118"/>
      <c r="AA1039" s="119"/>
      <c r="AB1039" s="123"/>
      <c r="AC1039" s="124"/>
      <c r="AG1039" s="186"/>
      <c r="BO1039" s="202"/>
      <c r="BT1039" s="82" t="e">
        <f aca="false">IF(SUM(CD1036:CD1039) &gt; 0,0,(SUM(CD1036:CD1039))/(-$BM$10*1000))</f>
        <v>#VALUE!</v>
      </c>
      <c r="BU1039" s="158" t="e">
        <f aca="false">IF(SUM(CE1036:CE1039) &gt; 0,0,(SUM(CE1036:CE1039))/(-$BM$10*1000))</f>
        <v>#VALUE!</v>
      </c>
      <c r="BV1039" s="140" t="n">
        <f aca="false">QUOTIENT(BW1039,$BW$5)</f>
        <v>257</v>
      </c>
      <c r="BW1039" s="17" t="n">
        <v>1031</v>
      </c>
      <c r="BX1039" s="141"/>
      <c r="BY1039" s="192" t="s">
        <v>75</v>
      </c>
      <c r="BZ1039" s="172" t="e">
        <f aca="true">INDIRECT( ADDRESS(CELL("строка",BG1039)-BW1039+BV1039,68)) * CL1039</f>
        <v>#VALUE!</v>
      </c>
      <c r="CA1039" s="173" t="e">
        <f aca="true">INDIRECT( ADDRESS(CELL("строка",BG1039)-BW1039+BV1039,59)) * CI1039</f>
        <v>#VALUE!</v>
      </c>
      <c r="CB1039" s="174" t="e">
        <f aca="true">INDIRECT( ADDRESS(CELL("строка",BG1039)-BW1039+BV1039,69)) * CL1039</f>
        <v>#VALUE!</v>
      </c>
      <c r="CC1039" s="175" t="e">
        <f aca="true">INDIRECT( ADDRESS(CELL("строка",BG1039)-BW1039+BV1039,61)) *CI1039</f>
        <v>#VALUE!</v>
      </c>
      <c r="CD1039" s="176" t="e">
        <f aca="false">BZ1039-CA1039</f>
        <v>#VALUE!</v>
      </c>
      <c r="CE1039" s="187" t="e">
        <f aca="false">CB1039-CC1039</f>
        <v>#VALUE!</v>
      </c>
      <c r="CI1039" s="178" t="n">
        <f aca="false">$CI$7</f>
        <v>0.1</v>
      </c>
      <c r="CL1039" s="23" t="n">
        <f aca="false">CL1035</f>
        <v>0.25</v>
      </c>
    </row>
    <row r="1040" customFormat="false" ht="13.25" hidden="false" customHeight="true" outlineLevel="0" collapsed="false">
      <c r="A1040" s="151" t="s">
        <v>1135</v>
      </c>
      <c r="B1040" s="152" t="n">
        <v>20</v>
      </c>
      <c r="C1040" s="152" t="n">
        <v>762.5</v>
      </c>
      <c r="D1040" s="153" t="n">
        <v>45</v>
      </c>
      <c r="E1040" s="154" t="s">
        <v>129</v>
      </c>
      <c r="F1040" s="153" t="n">
        <v>7.5</v>
      </c>
      <c r="G1040" s="115" t="n">
        <v>0.75</v>
      </c>
      <c r="H1040" s="116" t="n">
        <f aca="false">RANDBETWEEN(80,100)/100</f>
        <v>0.99</v>
      </c>
      <c r="I1040" s="117"/>
      <c r="J1040" s="118"/>
      <c r="K1040" s="119"/>
      <c r="L1040" s="118"/>
      <c r="M1040" s="179"/>
      <c r="Q1040" s="151" t="s">
        <v>1135</v>
      </c>
      <c r="R1040" s="152" t="n">
        <v>7.2</v>
      </c>
      <c r="S1040" s="152" t="n">
        <v>739</v>
      </c>
      <c r="T1040" s="153" t="n">
        <v>92</v>
      </c>
      <c r="U1040" s="154" t="n">
        <v>0</v>
      </c>
      <c r="V1040" s="153" t="n">
        <v>0</v>
      </c>
      <c r="W1040" s="115" t="n">
        <v>0.9</v>
      </c>
      <c r="X1040" s="116" t="n">
        <f aca="false">RANDBETWEEN(80,100)/100</f>
        <v>0.98</v>
      </c>
      <c r="Y1040" s="117"/>
      <c r="Z1040" s="118"/>
      <c r="AA1040" s="119"/>
      <c r="AB1040" s="123"/>
      <c r="AC1040" s="124"/>
      <c r="AG1040" s="186"/>
      <c r="BO1040" s="202"/>
      <c r="BT1040" s="82" t="s">
        <v>79</v>
      </c>
      <c r="BU1040" s="158"/>
      <c r="BV1040" s="140" t="n">
        <f aca="false">QUOTIENT(BW1040,$BW$5)</f>
        <v>258</v>
      </c>
      <c r="BW1040" s="17" t="n">
        <v>1032</v>
      </c>
      <c r="BX1040" s="141" t="n">
        <f aca="false">DATE(2023,2,(1-QUOTIENT(BW1040,$BW$5)))</f>
        <v>44700</v>
      </c>
      <c r="BY1040" s="190" t="s">
        <v>80</v>
      </c>
      <c r="BZ1040" s="143" t="e">
        <f aca="true">INDIRECT( ADDRESS(CELL("строка",BG1040)-BW1040+BV1040,68)) * CL1040</f>
        <v>#VALUE!</v>
      </c>
      <c r="CA1040" s="144" t="e">
        <f aca="true">INDIRECT( ADDRESS(CELL("строка",BG1040)-BW1040+BV1040,59)) *CI1040</f>
        <v>#VALUE!</v>
      </c>
      <c r="CB1040" s="145" t="e">
        <f aca="true">INDIRECT( ADDRESS(CELL("строка",BG1040)-BW1040+BV1040,69)) * CL1040</f>
        <v>#VALUE!</v>
      </c>
      <c r="CC1040" s="146" t="e">
        <f aca="true">INDIRECT( ADDRESS(CELL("строка",BG1040)-BW1040+BV1040,61)) *CI1040</f>
        <v>#VALUE!</v>
      </c>
      <c r="CD1040" s="147" t="e">
        <f aca="false">BZ1040-CA1040</f>
        <v>#VALUE!</v>
      </c>
      <c r="CE1040" s="188" t="e">
        <f aca="false">CB1040-CC1040</f>
        <v>#VALUE!</v>
      </c>
      <c r="CI1040" s="22" t="n">
        <f aca="false">$CI$4</f>
        <v>0.2</v>
      </c>
      <c r="CL1040" s="23" t="n">
        <f aca="false">CL1036</f>
        <v>0.25</v>
      </c>
    </row>
    <row r="1041" customFormat="false" ht="13.25" hidden="false" customHeight="true" outlineLevel="0" collapsed="false">
      <c r="A1041" s="151" t="s">
        <v>1136</v>
      </c>
      <c r="B1041" s="152" t="n">
        <v>18.2</v>
      </c>
      <c r="C1041" s="152" t="n">
        <v>762.9</v>
      </c>
      <c r="D1041" s="153" t="n">
        <v>54</v>
      </c>
      <c r="E1041" s="154" t="s">
        <v>101</v>
      </c>
      <c r="F1041" s="153" t="n">
        <v>9</v>
      </c>
      <c r="G1041" s="115" t="n">
        <v>0.75</v>
      </c>
      <c r="H1041" s="116" t="n">
        <f aca="false">RANDBETWEEN(80,100)/100</f>
        <v>0.87</v>
      </c>
      <c r="I1041" s="117"/>
      <c r="J1041" s="118"/>
      <c r="K1041" s="119"/>
      <c r="L1041" s="118"/>
      <c r="M1041" s="179"/>
      <c r="Q1041" s="151" t="s">
        <v>1136</v>
      </c>
      <c r="R1041" s="152" t="n">
        <v>7.2</v>
      </c>
      <c r="S1041" s="152" t="n">
        <v>737.8</v>
      </c>
      <c r="T1041" s="153" t="n">
        <v>90</v>
      </c>
      <c r="U1041" s="154" t="s">
        <v>83</v>
      </c>
      <c r="V1041" s="153" t="n">
        <v>1</v>
      </c>
      <c r="W1041" s="115" t="n">
        <v>0.9</v>
      </c>
      <c r="X1041" s="116" t="n">
        <f aca="false">RANDBETWEEN(80,100)/100</f>
        <v>0.88</v>
      </c>
      <c r="Y1041" s="117"/>
      <c r="Z1041" s="118"/>
      <c r="AA1041" s="119"/>
      <c r="AB1041" s="123"/>
      <c r="AC1041" s="124"/>
      <c r="AG1041" s="186"/>
      <c r="BO1041" s="202"/>
      <c r="BT1041" s="82"/>
      <c r="BU1041" s="158"/>
      <c r="BV1041" s="140" t="n">
        <f aca="false">QUOTIENT(BW1041,$BW$5)</f>
        <v>258</v>
      </c>
      <c r="BW1041" s="17" t="n">
        <v>1033</v>
      </c>
      <c r="BX1041" s="141"/>
      <c r="BY1041" s="191" t="s">
        <v>84</v>
      </c>
      <c r="BZ1041" s="160" t="e">
        <f aca="true">INDIRECT( ADDRESS(CELL("строка",BG1041)-BW1041+BV1041,68)) * CL1041</f>
        <v>#VALUE!</v>
      </c>
      <c r="CA1041" s="161" t="e">
        <f aca="true">INDIRECT( ADDRESS(CELL("строка",BG1041)-BW1041+BV1041,59)) *CI1041</f>
        <v>#VALUE!</v>
      </c>
      <c r="CB1041" s="162" t="e">
        <f aca="true">INDIRECT( ADDRESS(CELL("строка",BG1041)-BW1041+BV1041,69)) * CL1041</f>
        <v>#VALUE!</v>
      </c>
      <c r="CC1041" s="163" t="e">
        <f aca="true">INDIRECT( ADDRESS(CELL("строка",BG1041)-BW1041+BV1041,61)) *CI1041</f>
        <v>#VALUE!</v>
      </c>
      <c r="CD1041" s="164" t="e">
        <f aca="false">BZ1041-CA1041</f>
        <v>#VALUE!</v>
      </c>
      <c r="CE1041" s="189" t="e">
        <f aca="false">CB1041-CC1041</f>
        <v>#VALUE!</v>
      </c>
      <c r="CI1041" s="22" t="n">
        <f aca="false">$CI$5</f>
        <v>0.3</v>
      </c>
      <c r="CL1041" s="23" t="n">
        <f aca="false">CL1037</f>
        <v>0.25</v>
      </c>
    </row>
    <row r="1042" customFormat="false" ht="13.25" hidden="false" customHeight="true" outlineLevel="0" collapsed="false">
      <c r="A1042" s="151" t="s">
        <v>1137</v>
      </c>
      <c r="B1042" s="152" t="n">
        <v>14.4</v>
      </c>
      <c r="C1042" s="152" t="n">
        <v>763</v>
      </c>
      <c r="D1042" s="153" t="n">
        <v>69</v>
      </c>
      <c r="E1042" s="154" t="s">
        <v>101</v>
      </c>
      <c r="F1042" s="153" t="n">
        <v>6</v>
      </c>
      <c r="G1042" s="115" t="n">
        <v>0.25</v>
      </c>
      <c r="H1042" s="116" t="n">
        <f aca="false">RANDBETWEEN(80,100)/100</f>
        <v>0.93</v>
      </c>
      <c r="I1042" s="117"/>
      <c r="J1042" s="118"/>
      <c r="K1042" s="119"/>
      <c r="L1042" s="118"/>
      <c r="M1042" s="179"/>
      <c r="Q1042" s="151" t="s">
        <v>1137</v>
      </c>
      <c r="R1042" s="152" t="n">
        <v>6.6</v>
      </c>
      <c r="S1042" s="152" t="n">
        <v>736.3</v>
      </c>
      <c r="T1042" s="153" t="n">
        <v>96</v>
      </c>
      <c r="U1042" s="154" t="s">
        <v>107</v>
      </c>
      <c r="V1042" s="153" t="n">
        <v>1</v>
      </c>
      <c r="W1042" s="115" t="n">
        <v>0.9</v>
      </c>
      <c r="X1042" s="116" t="n">
        <f aca="false">RANDBETWEEN(80,100)/100</f>
        <v>0.87</v>
      </c>
      <c r="Y1042" s="117"/>
      <c r="Z1042" s="118"/>
      <c r="AA1042" s="119"/>
      <c r="AB1042" s="123"/>
      <c r="AC1042" s="124"/>
      <c r="AG1042" s="186"/>
      <c r="BO1042" s="202"/>
      <c r="BT1042" s="82"/>
      <c r="BU1042" s="158"/>
      <c r="BV1042" s="140" t="n">
        <f aca="false">QUOTIENT(BW1042,$BW$5)</f>
        <v>258</v>
      </c>
      <c r="BW1042" s="17" t="n">
        <v>1034</v>
      </c>
      <c r="BX1042" s="141"/>
      <c r="BY1042" s="191" t="s">
        <v>58</v>
      </c>
      <c r="BZ1042" s="160" t="e">
        <f aca="true">INDIRECT( ADDRESS(CELL("строка",BG1042)-BW1042+BV1042,68)) * CL1042</f>
        <v>#VALUE!</v>
      </c>
      <c r="CA1042" s="161" t="e">
        <f aca="true">INDIRECT( ADDRESS(CELL("строка",BG1042)-BW1042+BV1042,59)) *CI1042</f>
        <v>#VALUE!</v>
      </c>
      <c r="CB1042" s="162" t="e">
        <f aca="true">INDIRECT( ADDRESS(CELL("строка",BG1042)-BW1042+BV1042,69)) * CL1042</f>
        <v>#VALUE!</v>
      </c>
      <c r="CC1042" s="163" t="e">
        <f aca="true">INDIRECT( ADDRESS(CELL("строка",BG1042)-BW1042+BV1042,61)) *CI1042</f>
        <v>#VALUE!</v>
      </c>
      <c r="CD1042" s="164" t="e">
        <f aca="false">BZ1042-CA1042</f>
        <v>#VALUE!</v>
      </c>
      <c r="CE1042" s="189" t="e">
        <f aca="false">CB1042-CC1042</f>
        <v>#VALUE!</v>
      </c>
      <c r="CI1042" s="22" t="n">
        <f aca="false">$CI$6</f>
        <v>0.4</v>
      </c>
      <c r="CL1042" s="23" t="n">
        <f aca="false">CL1038</f>
        <v>0.25</v>
      </c>
    </row>
    <row r="1043" customFormat="false" ht="13.25" hidden="false" customHeight="true" outlineLevel="0" collapsed="false">
      <c r="A1043" s="151" t="s">
        <v>1138</v>
      </c>
      <c r="B1043" s="152" t="n">
        <v>8</v>
      </c>
      <c r="C1043" s="152" t="n">
        <v>762.2</v>
      </c>
      <c r="D1043" s="153" t="n">
        <v>100</v>
      </c>
      <c r="E1043" s="154" t="s">
        <v>101</v>
      </c>
      <c r="F1043" s="153" t="n">
        <v>4.5</v>
      </c>
      <c r="G1043" s="182" t="s">
        <v>185</v>
      </c>
      <c r="H1043" s="116" t="n">
        <f aca="false">RANDBETWEEN(80,100)/100</f>
        <v>0.96</v>
      </c>
      <c r="I1043" s="117"/>
      <c r="J1043" s="118"/>
      <c r="K1043" s="119"/>
      <c r="L1043" s="118"/>
      <c r="M1043" s="179"/>
      <c r="Q1043" s="151" t="s">
        <v>1138</v>
      </c>
      <c r="R1043" s="152" t="n">
        <v>6.7</v>
      </c>
      <c r="S1043" s="152" t="n">
        <v>734.7</v>
      </c>
      <c r="T1043" s="153" t="n">
        <v>97</v>
      </c>
      <c r="U1043" s="154" t="s">
        <v>77</v>
      </c>
      <c r="V1043" s="153" t="n">
        <v>1</v>
      </c>
      <c r="W1043" s="115" t="n">
        <v>0.9</v>
      </c>
      <c r="X1043" s="116" t="n">
        <f aca="false">RANDBETWEEN(80,100)/100</f>
        <v>0.9</v>
      </c>
      <c r="Y1043" s="117"/>
      <c r="Z1043" s="118"/>
      <c r="AA1043" s="119"/>
      <c r="AB1043" s="123"/>
      <c r="AC1043" s="124"/>
      <c r="AG1043" s="186"/>
      <c r="BO1043" s="202"/>
      <c r="BT1043" s="82" t="e">
        <f aca="false">IF(SUM(CD1040:CD1043) &gt; 0,0,(SUM(CD1040:CD1043))/(-$BM$10*1000))</f>
        <v>#VALUE!</v>
      </c>
      <c r="BU1043" s="158" t="e">
        <f aca="false">IF(SUM(CE1040:CE1043) &gt; 0,0,(SUM(CE1040:CE1043))/(-$BM$10*1000))</f>
        <v>#VALUE!</v>
      </c>
      <c r="BV1043" s="140" t="n">
        <f aca="false">QUOTIENT(BW1043,$BW$5)</f>
        <v>258</v>
      </c>
      <c r="BW1043" s="17" t="n">
        <v>1035</v>
      </c>
      <c r="BX1043" s="141"/>
      <c r="BY1043" s="192" t="s">
        <v>75</v>
      </c>
      <c r="BZ1043" s="172" t="e">
        <f aca="true">INDIRECT( ADDRESS(CELL("строка",BG1043)-BW1043+BV1043,68)) * CL1043</f>
        <v>#VALUE!</v>
      </c>
      <c r="CA1043" s="173" t="e">
        <f aca="true">INDIRECT( ADDRESS(CELL("строка",BG1043)-BW1043+BV1043,59)) * CI1043</f>
        <v>#VALUE!</v>
      </c>
      <c r="CB1043" s="174" t="e">
        <f aca="true">INDIRECT( ADDRESS(CELL("строка",BG1043)-BW1043+BV1043,69)) * CL1043</f>
        <v>#VALUE!</v>
      </c>
      <c r="CC1043" s="175" t="e">
        <f aca="true">INDIRECT( ADDRESS(CELL("строка",BG1043)-BW1043+BV1043,61)) *CI1043</f>
        <v>#VALUE!</v>
      </c>
      <c r="CD1043" s="176" t="e">
        <f aca="false">BZ1043-CA1043</f>
        <v>#VALUE!</v>
      </c>
      <c r="CE1043" s="187" t="e">
        <f aca="false">CB1043-CC1043</f>
        <v>#VALUE!</v>
      </c>
      <c r="CI1043" s="178" t="n">
        <f aca="false">$CI$7</f>
        <v>0.1</v>
      </c>
      <c r="CL1043" s="23" t="n">
        <f aca="false">CL1039</f>
        <v>0.25</v>
      </c>
    </row>
    <row r="1044" customFormat="false" ht="13.25" hidden="false" customHeight="true" outlineLevel="0" collapsed="false">
      <c r="A1044" s="151" t="s">
        <v>1139</v>
      </c>
      <c r="B1044" s="152" t="n">
        <v>9.1</v>
      </c>
      <c r="C1044" s="152" t="n">
        <v>761.6</v>
      </c>
      <c r="D1044" s="153" t="n">
        <v>87</v>
      </c>
      <c r="E1044" s="154" t="s">
        <v>101</v>
      </c>
      <c r="F1044" s="153" t="n">
        <v>4.5</v>
      </c>
      <c r="G1044" s="182" t="s">
        <v>110</v>
      </c>
      <c r="H1044" s="116" t="n">
        <f aca="false">RANDBETWEEN(80,100)/100</f>
        <v>0.84</v>
      </c>
      <c r="I1044" s="117"/>
      <c r="J1044" s="118"/>
      <c r="K1044" s="119"/>
      <c r="L1044" s="118"/>
      <c r="M1044" s="179"/>
      <c r="Q1044" s="151" t="s">
        <v>1139</v>
      </c>
      <c r="R1044" s="152" t="n">
        <v>7.8</v>
      </c>
      <c r="S1044" s="152" t="n">
        <v>733.9</v>
      </c>
      <c r="T1044" s="153" t="n">
        <v>98</v>
      </c>
      <c r="U1044" s="154" t="n">
        <v>0</v>
      </c>
      <c r="V1044" s="153" t="n">
        <v>0</v>
      </c>
      <c r="W1044" s="115" t="n">
        <v>0.9</v>
      </c>
      <c r="X1044" s="116" t="n">
        <f aca="false">RANDBETWEEN(80,100)/100</f>
        <v>0.84</v>
      </c>
      <c r="Y1044" s="117"/>
      <c r="Z1044" s="118"/>
      <c r="AA1044" s="119"/>
      <c r="AB1044" s="123"/>
      <c r="AC1044" s="124"/>
      <c r="AG1044" s="186"/>
      <c r="BO1044" s="202"/>
      <c r="BT1044" s="82" t="s">
        <v>79</v>
      </c>
      <c r="BU1044" s="158"/>
      <c r="BV1044" s="140" t="n">
        <f aca="false">QUOTIENT(BW1044,$BW$5)</f>
        <v>259</v>
      </c>
      <c r="BW1044" s="17" t="n">
        <v>1036</v>
      </c>
      <c r="BX1044" s="141" t="n">
        <f aca="false">DATE(2023,2,(1-QUOTIENT(BW1044,$BW$5)))</f>
        <v>44699</v>
      </c>
      <c r="BY1044" s="190" t="s">
        <v>80</v>
      </c>
      <c r="BZ1044" s="143" t="e">
        <f aca="true">INDIRECT( ADDRESS(CELL("строка",BG1044)-BW1044+BV1044,68)) * CL1044</f>
        <v>#VALUE!</v>
      </c>
      <c r="CA1044" s="144" t="e">
        <f aca="true">INDIRECT( ADDRESS(CELL("строка",BG1044)-BW1044+BV1044,59)) *CI1044</f>
        <v>#VALUE!</v>
      </c>
      <c r="CB1044" s="145" t="e">
        <f aca="true">INDIRECT( ADDRESS(CELL("строка",BG1044)-BW1044+BV1044,69)) * CL1044</f>
        <v>#VALUE!</v>
      </c>
      <c r="CC1044" s="146" t="e">
        <f aca="true">INDIRECT( ADDRESS(CELL("строка",BG1044)-BW1044+BV1044,61)) *CI1044</f>
        <v>#VALUE!</v>
      </c>
      <c r="CD1044" s="147" t="e">
        <f aca="false">BZ1044-CA1044</f>
        <v>#VALUE!</v>
      </c>
      <c r="CE1044" s="188" t="e">
        <f aca="false">CB1044-CC1044</f>
        <v>#VALUE!</v>
      </c>
      <c r="CI1044" s="22" t="n">
        <f aca="false">$CI$4</f>
        <v>0.2</v>
      </c>
      <c r="CL1044" s="23" t="n">
        <f aca="false">CL1040</f>
        <v>0.25</v>
      </c>
    </row>
    <row r="1045" customFormat="false" ht="13.25" hidden="false" customHeight="true" outlineLevel="0" collapsed="false">
      <c r="A1045" s="151" t="s">
        <v>1140</v>
      </c>
      <c r="B1045" s="152" t="n">
        <v>10.7</v>
      </c>
      <c r="C1045" s="152" t="n">
        <v>761.1</v>
      </c>
      <c r="D1045" s="153" t="n">
        <v>82</v>
      </c>
      <c r="E1045" s="154" t="s">
        <v>101</v>
      </c>
      <c r="F1045" s="153" t="n">
        <v>4.5</v>
      </c>
      <c r="G1045" s="182" t="s">
        <v>110</v>
      </c>
      <c r="H1045" s="116" t="n">
        <f aca="false">RANDBETWEEN(80,100)/100</f>
        <v>0.92</v>
      </c>
      <c r="I1045" s="117"/>
      <c r="J1045" s="118"/>
      <c r="K1045" s="119"/>
      <c r="L1045" s="118"/>
      <c r="M1045" s="179"/>
      <c r="Q1045" s="151" t="s">
        <v>1140</v>
      </c>
      <c r="R1045" s="152" t="n">
        <v>7.9</v>
      </c>
      <c r="S1045" s="152" t="n">
        <v>733.9</v>
      </c>
      <c r="T1045" s="153" t="n">
        <v>97</v>
      </c>
      <c r="U1045" s="154" t="n">
        <v>0</v>
      </c>
      <c r="V1045" s="153" t="n">
        <v>0</v>
      </c>
      <c r="W1045" s="115" t="n">
        <v>0.9</v>
      </c>
      <c r="X1045" s="116" t="n">
        <f aca="false">RANDBETWEEN(80,100)/100</f>
        <v>0.83</v>
      </c>
      <c r="Y1045" s="117"/>
      <c r="Z1045" s="118"/>
      <c r="AA1045" s="119"/>
      <c r="AB1045" s="123"/>
      <c r="AC1045" s="124"/>
      <c r="AG1045" s="186"/>
      <c r="BO1045" s="202"/>
      <c r="BT1045" s="82"/>
      <c r="BU1045" s="158"/>
      <c r="BV1045" s="140" t="n">
        <f aca="false">QUOTIENT(BW1045,$BW$5)</f>
        <v>259</v>
      </c>
      <c r="BW1045" s="17" t="n">
        <v>1037</v>
      </c>
      <c r="BX1045" s="141"/>
      <c r="BY1045" s="191" t="s">
        <v>84</v>
      </c>
      <c r="BZ1045" s="160" t="e">
        <f aca="true">INDIRECT( ADDRESS(CELL("строка",BG1045)-BW1045+BV1045,68)) * CL1045</f>
        <v>#VALUE!</v>
      </c>
      <c r="CA1045" s="161" t="e">
        <f aca="true">INDIRECT( ADDRESS(CELL("строка",BG1045)-BW1045+BV1045,59)) *CI1045</f>
        <v>#VALUE!</v>
      </c>
      <c r="CB1045" s="162" t="e">
        <f aca="true">INDIRECT( ADDRESS(CELL("строка",BG1045)-BW1045+BV1045,69)) * CL1045</f>
        <v>#VALUE!</v>
      </c>
      <c r="CC1045" s="163" t="e">
        <f aca="true">INDIRECT( ADDRESS(CELL("строка",BG1045)-BW1045+BV1045,61)) *CI1045</f>
        <v>#VALUE!</v>
      </c>
      <c r="CD1045" s="164" t="e">
        <f aca="false">BZ1045-CA1045</f>
        <v>#VALUE!</v>
      </c>
      <c r="CE1045" s="189" t="e">
        <f aca="false">CB1045-CC1045</f>
        <v>#VALUE!</v>
      </c>
      <c r="CI1045" s="22" t="n">
        <f aca="false">$CI$5</f>
        <v>0.3</v>
      </c>
      <c r="CL1045" s="23" t="n">
        <f aca="false">CL1041</f>
        <v>0.25</v>
      </c>
    </row>
    <row r="1046" customFormat="false" ht="13.25" hidden="false" customHeight="true" outlineLevel="0" collapsed="false">
      <c r="A1046" s="151" t="s">
        <v>1141</v>
      </c>
      <c r="B1046" s="152" t="n">
        <v>11.7</v>
      </c>
      <c r="C1046" s="152" t="n">
        <v>760.4</v>
      </c>
      <c r="D1046" s="153" t="n">
        <v>97</v>
      </c>
      <c r="E1046" s="154" t="s">
        <v>101</v>
      </c>
      <c r="F1046" s="153" t="n">
        <v>4.5</v>
      </c>
      <c r="G1046" s="182" t="s">
        <v>110</v>
      </c>
      <c r="H1046" s="116" t="n">
        <f aca="false">RANDBETWEEN(80,100)/100</f>
        <v>0.81</v>
      </c>
      <c r="I1046" s="117" t="n">
        <v>0.504456018518519</v>
      </c>
      <c r="J1046" s="118" t="n">
        <v>0.504456018518519</v>
      </c>
      <c r="K1046" s="119" t="n">
        <f aca="false">(J1046 * 24) * $B$3 * $F$3 * (1 - 0.7*AVERAGE(G1046:G1053)) * AVERAGE(H1046:H1053)</f>
        <v>6100.38663194444</v>
      </c>
      <c r="L1046" s="118" t="n">
        <f aca="false">IF(AVERAGE(F1046:F1053)&gt; $J$3, $B$4*$F$4*AVERAGE(F1046:F1053)/$B$5*24*AVERAGE(H1046:H1053), $B$4*$F$4*AVERAGE(F1046:F1053)/$B$5*24*AVERAGE(H1046:H1053) * 0.2)</f>
        <v>4567.5</v>
      </c>
      <c r="M1046" s="179" t="n">
        <f aca="false">K1046+L1046</f>
        <v>10667.8866319444</v>
      </c>
      <c r="Q1046" s="151" t="s">
        <v>1141</v>
      </c>
      <c r="R1046" s="152" t="n">
        <v>8.2</v>
      </c>
      <c r="S1046" s="152" t="n">
        <v>734</v>
      </c>
      <c r="T1046" s="153" t="n">
        <v>97</v>
      </c>
      <c r="U1046" s="154" t="n">
        <v>0</v>
      </c>
      <c r="V1046" s="153" t="n">
        <v>0</v>
      </c>
      <c r="W1046" s="115" t="n">
        <v>0.9</v>
      </c>
      <c r="X1046" s="116" t="n">
        <f aca="false">RANDBETWEEN(80,100)/100</f>
        <v>0.92</v>
      </c>
      <c r="Y1046" s="117" t="n">
        <v>0.505150462962963</v>
      </c>
      <c r="Z1046" s="118" t="n">
        <v>0.505150462962963</v>
      </c>
      <c r="AA1046" s="119" t="n">
        <f aca="false">(Z1046 * 24) * $B$3 * $F$3 * (1 - 0.7 * AVERAGE(W1046:W1053)) * AVERAGE(X1046:X1053)</f>
        <v>4837.86639583333</v>
      </c>
      <c r="AB1046" s="123" t="n">
        <f aca="false">IF(AVERAGE(V1046:V1053)&gt; $J$3, $B$4*$F$4*AVERAGE(V1046:V1053)/$B$5*24*AVERAGE(X1046:X1053), $B$4*$F$4*AVERAGE(V1046:V1053)/$B$5*24*AVERAGE(X1046:X1053) * 0.2)</f>
        <v>1869.4</v>
      </c>
      <c r="AC1046" s="124" t="n">
        <f aca="false">AA1046+AB1046</f>
        <v>6707.26639583333</v>
      </c>
      <c r="AG1046" s="186"/>
      <c r="BO1046" s="202"/>
      <c r="BT1046" s="82"/>
      <c r="BU1046" s="158"/>
      <c r="BV1046" s="140" t="n">
        <f aca="false">QUOTIENT(BW1046,$BW$5)</f>
        <v>259</v>
      </c>
      <c r="BW1046" s="17" t="n">
        <v>1038</v>
      </c>
      <c r="BX1046" s="141"/>
      <c r="BY1046" s="191" t="s">
        <v>58</v>
      </c>
      <c r="BZ1046" s="160" t="e">
        <f aca="true">INDIRECT( ADDRESS(CELL("строка",BG1046)-BW1046+BV1046,68)) * CL1046</f>
        <v>#VALUE!</v>
      </c>
      <c r="CA1046" s="161" t="e">
        <f aca="true">INDIRECT( ADDRESS(CELL("строка",BG1046)-BW1046+BV1046,59)) *CI1046</f>
        <v>#VALUE!</v>
      </c>
      <c r="CB1046" s="162" t="e">
        <f aca="true">INDIRECT( ADDRESS(CELL("строка",BG1046)-BW1046+BV1046,69)) * CL1046</f>
        <v>#VALUE!</v>
      </c>
      <c r="CC1046" s="163" t="e">
        <f aca="true">INDIRECT( ADDRESS(CELL("строка",BG1046)-BW1046+BV1046,61)) *CI1046</f>
        <v>#VALUE!</v>
      </c>
      <c r="CD1046" s="164" t="e">
        <f aca="false">BZ1046-CA1046</f>
        <v>#VALUE!</v>
      </c>
      <c r="CE1046" s="189" t="e">
        <f aca="false">CB1046-CC1046</f>
        <v>#VALUE!</v>
      </c>
      <c r="CI1046" s="22" t="n">
        <f aca="false">$CI$6</f>
        <v>0.4</v>
      </c>
      <c r="CL1046" s="23" t="n">
        <f aca="false">CL1042</f>
        <v>0.25</v>
      </c>
    </row>
    <row r="1047" customFormat="false" ht="13.25" hidden="false" customHeight="true" outlineLevel="0" collapsed="false">
      <c r="A1047" s="151" t="s">
        <v>1142</v>
      </c>
      <c r="B1047" s="152" t="n">
        <v>11.8</v>
      </c>
      <c r="C1047" s="152" t="n">
        <v>759.4</v>
      </c>
      <c r="D1047" s="153" t="n">
        <v>100</v>
      </c>
      <c r="E1047" s="154" t="s">
        <v>129</v>
      </c>
      <c r="F1047" s="153" t="n">
        <v>3</v>
      </c>
      <c r="G1047" s="115" t="n">
        <v>0.95</v>
      </c>
      <c r="H1047" s="116" t="n">
        <f aca="false">RANDBETWEEN(80,100)/100</f>
        <v>0.94</v>
      </c>
      <c r="I1047" s="117"/>
      <c r="J1047" s="118"/>
      <c r="K1047" s="119"/>
      <c r="L1047" s="118"/>
      <c r="M1047" s="179"/>
      <c r="Q1047" s="151" t="s">
        <v>1142</v>
      </c>
      <c r="R1047" s="152" t="n">
        <v>8.3</v>
      </c>
      <c r="S1047" s="152" t="n">
        <v>734.3</v>
      </c>
      <c r="T1047" s="153" t="n">
        <v>95</v>
      </c>
      <c r="U1047" s="154" t="s">
        <v>93</v>
      </c>
      <c r="V1047" s="153" t="n">
        <v>1</v>
      </c>
      <c r="W1047" s="115" t="n">
        <v>0.9</v>
      </c>
      <c r="X1047" s="116" t="n">
        <f aca="false">RANDBETWEEN(80,100)/100</f>
        <v>0.82</v>
      </c>
      <c r="Y1047" s="117"/>
      <c r="Z1047" s="118"/>
      <c r="AA1047" s="119"/>
      <c r="AB1047" s="123"/>
      <c r="AC1047" s="124"/>
      <c r="AG1047" s="186"/>
      <c r="BO1047" s="202"/>
      <c r="BT1047" s="82" t="e">
        <f aca="false">IF(SUM(CD1044:CD1047) &gt; 0,0,(SUM(CD1044:CD1047))/(-$BM$10*1000))</f>
        <v>#VALUE!</v>
      </c>
      <c r="BU1047" s="158" t="e">
        <f aca="false">IF(SUM(CE1044:CE1047) &gt; 0,0,(SUM(CE1044:CE1047))/(-$BM$10*1000))</f>
        <v>#VALUE!</v>
      </c>
      <c r="BV1047" s="140" t="n">
        <f aca="false">QUOTIENT(BW1047,$BW$5)</f>
        <v>259</v>
      </c>
      <c r="BW1047" s="17" t="n">
        <v>1039</v>
      </c>
      <c r="BX1047" s="141"/>
      <c r="BY1047" s="192" t="s">
        <v>75</v>
      </c>
      <c r="BZ1047" s="172" t="e">
        <f aca="true">INDIRECT( ADDRESS(CELL("строка",BG1047)-BW1047+BV1047,68)) * CL1047</f>
        <v>#VALUE!</v>
      </c>
      <c r="CA1047" s="173" t="e">
        <f aca="true">INDIRECT( ADDRESS(CELL("строка",BG1047)-BW1047+BV1047,59)) * CI1047</f>
        <v>#VALUE!</v>
      </c>
      <c r="CB1047" s="174" t="e">
        <f aca="true">INDIRECT( ADDRESS(CELL("строка",BG1047)-BW1047+BV1047,69)) * CL1047</f>
        <v>#VALUE!</v>
      </c>
      <c r="CC1047" s="175" t="e">
        <f aca="true">INDIRECT( ADDRESS(CELL("строка",BG1047)-BW1047+BV1047,61)) *CI1047</f>
        <v>#VALUE!</v>
      </c>
      <c r="CD1047" s="176" t="e">
        <f aca="false">BZ1047-CA1047</f>
        <v>#VALUE!</v>
      </c>
      <c r="CE1047" s="187" t="e">
        <f aca="false">CB1047-CC1047</f>
        <v>#VALUE!</v>
      </c>
      <c r="CI1047" s="178" t="n">
        <f aca="false">$CI$7</f>
        <v>0.1</v>
      </c>
      <c r="CL1047" s="23" t="n">
        <f aca="false">CL1043</f>
        <v>0.25</v>
      </c>
    </row>
    <row r="1048" customFormat="false" ht="13.25" hidden="false" customHeight="true" outlineLevel="0" collapsed="false">
      <c r="A1048" s="151" t="s">
        <v>1143</v>
      </c>
      <c r="B1048" s="152" t="n">
        <v>17.2</v>
      </c>
      <c r="C1048" s="152" t="n">
        <v>757.9</v>
      </c>
      <c r="D1048" s="153" t="n">
        <v>59</v>
      </c>
      <c r="E1048" s="154" t="s">
        <v>129</v>
      </c>
      <c r="F1048" s="153" t="n">
        <v>7.5</v>
      </c>
      <c r="G1048" s="115" t="n">
        <v>0.75</v>
      </c>
      <c r="H1048" s="116" t="n">
        <f aca="false">RANDBETWEEN(80,100)/100</f>
        <v>0.92</v>
      </c>
      <c r="I1048" s="117"/>
      <c r="J1048" s="118"/>
      <c r="K1048" s="119"/>
      <c r="L1048" s="118"/>
      <c r="M1048" s="179"/>
      <c r="Q1048" s="151" t="s">
        <v>1143</v>
      </c>
      <c r="R1048" s="152" t="n">
        <v>8.7</v>
      </c>
      <c r="S1048" s="152" t="n">
        <v>734.8</v>
      </c>
      <c r="T1048" s="153" t="n">
        <v>94</v>
      </c>
      <c r="U1048" s="154" t="s">
        <v>93</v>
      </c>
      <c r="V1048" s="153" t="n">
        <v>1</v>
      </c>
      <c r="W1048" s="115" t="n">
        <v>0.9</v>
      </c>
      <c r="X1048" s="116" t="n">
        <f aca="false">RANDBETWEEN(80,100)/100</f>
        <v>0.89</v>
      </c>
      <c r="Y1048" s="117"/>
      <c r="Z1048" s="118"/>
      <c r="AA1048" s="119"/>
      <c r="AB1048" s="123"/>
      <c r="AC1048" s="124"/>
      <c r="AG1048" s="186"/>
      <c r="BO1048" s="202"/>
      <c r="BT1048" s="82" t="s">
        <v>79</v>
      </c>
      <c r="BU1048" s="158"/>
      <c r="BV1048" s="140" t="n">
        <f aca="false">QUOTIENT(BW1048,$BW$5)</f>
        <v>260</v>
      </c>
      <c r="BW1048" s="17" t="n">
        <v>1040</v>
      </c>
      <c r="BX1048" s="141" t="n">
        <f aca="false">DATE(2023,2,(1-QUOTIENT(BW1048,$BW$5)))</f>
        <v>44698</v>
      </c>
      <c r="BY1048" s="190" t="s">
        <v>80</v>
      </c>
      <c r="BZ1048" s="143" t="e">
        <f aca="true">INDIRECT( ADDRESS(CELL("строка",BG1048)-BW1048+BV1048,68)) * CL1048</f>
        <v>#VALUE!</v>
      </c>
      <c r="CA1048" s="144" t="e">
        <f aca="true">INDIRECT( ADDRESS(CELL("строка",BG1048)-BW1048+BV1048,59)) *CI1048</f>
        <v>#VALUE!</v>
      </c>
      <c r="CB1048" s="145" t="e">
        <f aca="true">INDIRECT( ADDRESS(CELL("строка",BG1048)-BW1048+BV1048,69)) * CL1048</f>
        <v>#VALUE!</v>
      </c>
      <c r="CC1048" s="146" t="e">
        <f aca="true">INDIRECT( ADDRESS(CELL("строка",BG1048)-BW1048+BV1048,61)) *CI1048</f>
        <v>#VALUE!</v>
      </c>
      <c r="CD1048" s="147" t="e">
        <f aca="false">BZ1048-CA1048</f>
        <v>#VALUE!</v>
      </c>
      <c r="CE1048" s="188" t="e">
        <f aca="false">CB1048-CC1048</f>
        <v>#VALUE!</v>
      </c>
      <c r="CI1048" s="22" t="n">
        <f aca="false">$CI$4</f>
        <v>0.2</v>
      </c>
      <c r="CL1048" s="23" t="n">
        <f aca="false">CL1044</f>
        <v>0.25</v>
      </c>
    </row>
    <row r="1049" customFormat="false" ht="13.25" hidden="false" customHeight="true" outlineLevel="0" collapsed="false">
      <c r="A1049" s="151" t="s">
        <v>1144</v>
      </c>
      <c r="B1049" s="152" t="n">
        <v>15.8</v>
      </c>
      <c r="C1049" s="152" t="n">
        <v>758</v>
      </c>
      <c r="D1049" s="153" t="n">
        <v>77</v>
      </c>
      <c r="E1049" s="154" t="s">
        <v>101</v>
      </c>
      <c r="F1049" s="153" t="n">
        <v>4.5</v>
      </c>
      <c r="G1049" s="115" t="n">
        <v>0.9</v>
      </c>
      <c r="H1049" s="116" t="n">
        <f aca="false">RANDBETWEEN(80,100)/100</f>
        <v>0.8</v>
      </c>
      <c r="I1049" s="117"/>
      <c r="J1049" s="118"/>
      <c r="K1049" s="119"/>
      <c r="L1049" s="118"/>
      <c r="M1049" s="179"/>
      <c r="Q1049" s="151" t="s">
        <v>1144</v>
      </c>
      <c r="R1049" s="152" t="n">
        <v>8.3</v>
      </c>
      <c r="S1049" s="152" t="n">
        <v>735.5</v>
      </c>
      <c r="T1049" s="153" t="n">
        <v>94</v>
      </c>
      <c r="U1049" s="154" t="s">
        <v>93</v>
      </c>
      <c r="V1049" s="153" t="n">
        <v>2</v>
      </c>
      <c r="W1049" s="115" t="n">
        <v>0.9</v>
      </c>
      <c r="X1049" s="116" t="n">
        <f aca="false">RANDBETWEEN(80,100)/100</f>
        <v>0.94</v>
      </c>
      <c r="Y1049" s="117"/>
      <c r="Z1049" s="118"/>
      <c r="AA1049" s="119"/>
      <c r="AB1049" s="123"/>
      <c r="AC1049" s="124"/>
      <c r="AG1049" s="186"/>
      <c r="BO1049" s="202"/>
      <c r="BT1049" s="82"/>
      <c r="BU1049" s="158"/>
      <c r="BV1049" s="140" t="n">
        <f aca="false">QUOTIENT(BW1049,$BW$5)</f>
        <v>260</v>
      </c>
      <c r="BW1049" s="17" t="n">
        <v>1041</v>
      </c>
      <c r="BX1049" s="141"/>
      <c r="BY1049" s="191" t="s">
        <v>84</v>
      </c>
      <c r="BZ1049" s="160" t="e">
        <f aca="true">INDIRECT( ADDRESS(CELL("строка",BG1049)-BW1049+BV1049,68)) * CL1049</f>
        <v>#VALUE!</v>
      </c>
      <c r="CA1049" s="161" t="e">
        <f aca="true">INDIRECT( ADDRESS(CELL("строка",BG1049)-BW1049+BV1049,59)) *CI1049</f>
        <v>#VALUE!</v>
      </c>
      <c r="CB1049" s="162" t="e">
        <f aca="true">INDIRECT( ADDRESS(CELL("строка",BG1049)-BW1049+BV1049,69)) * CL1049</f>
        <v>#VALUE!</v>
      </c>
      <c r="CC1049" s="163" t="e">
        <f aca="true">INDIRECT( ADDRESS(CELL("строка",BG1049)-BW1049+BV1049,61)) *CI1049</f>
        <v>#VALUE!</v>
      </c>
      <c r="CD1049" s="164" t="e">
        <f aca="false">BZ1049-CA1049</f>
        <v>#VALUE!</v>
      </c>
      <c r="CE1049" s="189" t="e">
        <f aca="false">CB1049-CC1049</f>
        <v>#VALUE!</v>
      </c>
      <c r="CI1049" s="22" t="n">
        <f aca="false">$CI$5</f>
        <v>0.3</v>
      </c>
      <c r="CL1049" s="23" t="n">
        <f aca="false">CL1045</f>
        <v>0.25</v>
      </c>
    </row>
    <row r="1050" customFormat="false" ht="13.25" hidden="false" customHeight="true" outlineLevel="0" collapsed="false">
      <c r="A1050" s="151" t="s">
        <v>1145</v>
      </c>
      <c r="B1050" s="152" t="n">
        <v>11.8</v>
      </c>
      <c r="C1050" s="152" t="n">
        <v>758.4</v>
      </c>
      <c r="D1050" s="153" t="n">
        <v>100</v>
      </c>
      <c r="E1050" s="154" t="s">
        <v>93</v>
      </c>
      <c r="F1050" s="153" t="n">
        <v>4.5</v>
      </c>
      <c r="G1050" s="115" t="n">
        <v>0.9</v>
      </c>
      <c r="H1050" s="116" t="n">
        <f aca="false">RANDBETWEEN(80,100)/100</f>
        <v>0.99</v>
      </c>
      <c r="I1050" s="117"/>
      <c r="J1050" s="118"/>
      <c r="K1050" s="119"/>
      <c r="L1050" s="118"/>
      <c r="M1050" s="179"/>
      <c r="Q1050" s="151" t="s">
        <v>1145</v>
      </c>
      <c r="R1050" s="152" t="n">
        <v>8.6</v>
      </c>
      <c r="S1050" s="152" t="n">
        <v>736.6</v>
      </c>
      <c r="T1050" s="153" t="n">
        <v>93</v>
      </c>
      <c r="U1050" s="154" t="s">
        <v>93</v>
      </c>
      <c r="V1050" s="153" t="n">
        <v>3</v>
      </c>
      <c r="W1050" s="115" t="n">
        <v>0.9</v>
      </c>
      <c r="X1050" s="116" t="n">
        <f aca="false">RANDBETWEEN(80,100)/100</f>
        <v>0.97</v>
      </c>
      <c r="Y1050" s="117"/>
      <c r="Z1050" s="118"/>
      <c r="AA1050" s="119"/>
      <c r="AB1050" s="123"/>
      <c r="AC1050" s="124"/>
      <c r="AG1050" s="186"/>
      <c r="BO1050" s="202"/>
      <c r="BT1050" s="82"/>
      <c r="BU1050" s="158"/>
      <c r="BV1050" s="140" t="n">
        <f aca="false">QUOTIENT(BW1050,$BW$5)</f>
        <v>260</v>
      </c>
      <c r="BW1050" s="17" t="n">
        <v>1042</v>
      </c>
      <c r="BX1050" s="141"/>
      <c r="BY1050" s="191" t="s">
        <v>58</v>
      </c>
      <c r="BZ1050" s="160" t="e">
        <f aca="true">INDIRECT( ADDRESS(CELL("строка",BG1050)-BW1050+BV1050,68)) * CL1050</f>
        <v>#VALUE!</v>
      </c>
      <c r="CA1050" s="161" t="e">
        <f aca="true">INDIRECT( ADDRESS(CELL("строка",BG1050)-BW1050+BV1050,59)) *CI1050</f>
        <v>#VALUE!</v>
      </c>
      <c r="CB1050" s="162" t="e">
        <f aca="true">INDIRECT( ADDRESS(CELL("строка",BG1050)-BW1050+BV1050,69)) * CL1050</f>
        <v>#VALUE!</v>
      </c>
      <c r="CC1050" s="163" t="e">
        <f aca="true">INDIRECT( ADDRESS(CELL("строка",BG1050)-BW1050+BV1050,61)) *CI1050</f>
        <v>#VALUE!</v>
      </c>
      <c r="CD1050" s="164" t="e">
        <f aca="false">BZ1050-CA1050</f>
        <v>#VALUE!</v>
      </c>
      <c r="CE1050" s="189" t="e">
        <f aca="false">CB1050-CC1050</f>
        <v>#VALUE!</v>
      </c>
      <c r="CI1050" s="22" t="n">
        <f aca="false">$CI$6</f>
        <v>0.4</v>
      </c>
      <c r="CL1050" s="23" t="n">
        <f aca="false">CL1046</f>
        <v>0.25</v>
      </c>
    </row>
    <row r="1051" customFormat="false" ht="13.25" hidden="false" customHeight="true" outlineLevel="0" collapsed="false">
      <c r="A1051" s="151" t="s">
        <v>1146</v>
      </c>
      <c r="B1051" s="152" t="n">
        <v>9.7</v>
      </c>
      <c r="C1051" s="152" t="n">
        <v>757.5</v>
      </c>
      <c r="D1051" s="153" t="n">
        <v>100</v>
      </c>
      <c r="E1051" s="154" t="s">
        <v>78</v>
      </c>
      <c r="F1051" s="153" t="n">
        <v>3</v>
      </c>
      <c r="G1051" s="115" t="n">
        <v>0.95</v>
      </c>
      <c r="H1051" s="116" t="n">
        <f aca="false">RANDBETWEEN(80,100)/100</f>
        <v>1</v>
      </c>
      <c r="I1051" s="117"/>
      <c r="J1051" s="118"/>
      <c r="K1051" s="119"/>
      <c r="L1051" s="118"/>
      <c r="M1051" s="179"/>
      <c r="Q1051" s="151" t="s">
        <v>1146</v>
      </c>
      <c r="R1051" s="152" t="n">
        <v>9.1</v>
      </c>
      <c r="S1051" s="152" t="n">
        <v>738.7</v>
      </c>
      <c r="T1051" s="153" t="n">
        <v>94</v>
      </c>
      <c r="U1051" s="154" t="s">
        <v>93</v>
      </c>
      <c r="V1051" s="153" t="n">
        <v>3</v>
      </c>
      <c r="W1051" s="115" t="n">
        <v>0.9</v>
      </c>
      <c r="X1051" s="116" t="n">
        <f aca="false">RANDBETWEEN(80,100)/100</f>
        <v>0.81</v>
      </c>
      <c r="Y1051" s="117"/>
      <c r="Z1051" s="118"/>
      <c r="AA1051" s="119"/>
      <c r="AB1051" s="123"/>
      <c r="AC1051" s="124"/>
      <c r="AG1051" s="186"/>
      <c r="BO1051" s="202"/>
      <c r="BT1051" s="82" t="e">
        <f aca="false">IF(SUM(CD1048:CD1051) &gt; 0,0,(SUM(CD1048:CD1051))/(-$BM$10*1000))</f>
        <v>#VALUE!</v>
      </c>
      <c r="BU1051" s="158" t="e">
        <f aca="false">IF(SUM(CE1048:CE1051) &gt; 0,0,(SUM(CE1048:CE1051))/(-$BM$10*1000))</f>
        <v>#VALUE!</v>
      </c>
      <c r="BV1051" s="140" t="n">
        <f aca="false">QUOTIENT(BW1051,$BW$5)</f>
        <v>260</v>
      </c>
      <c r="BW1051" s="17" t="n">
        <v>1043</v>
      </c>
      <c r="BX1051" s="141"/>
      <c r="BY1051" s="192" t="s">
        <v>75</v>
      </c>
      <c r="BZ1051" s="172" t="e">
        <f aca="true">INDIRECT( ADDRESS(CELL("строка",BG1051)-BW1051+BV1051,68)) * CL1051</f>
        <v>#VALUE!</v>
      </c>
      <c r="CA1051" s="173" t="e">
        <f aca="true">INDIRECT( ADDRESS(CELL("строка",BG1051)-BW1051+BV1051,59)) * CI1051</f>
        <v>#VALUE!</v>
      </c>
      <c r="CB1051" s="174" t="e">
        <f aca="true">INDIRECT( ADDRESS(CELL("строка",BG1051)-BW1051+BV1051,69)) * CL1051</f>
        <v>#VALUE!</v>
      </c>
      <c r="CC1051" s="175" t="e">
        <f aca="true">INDIRECT( ADDRESS(CELL("строка",BG1051)-BW1051+BV1051,61)) *CI1051</f>
        <v>#VALUE!</v>
      </c>
      <c r="CD1051" s="176" t="e">
        <f aca="false">BZ1051-CA1051</f>
        <v>#VALUE!</v>
      </c>
      <c r="CE1051" s="187" t="e">
        <f aca="false">CB1051-CC1051</f>
        <v>#VALUE!</v>
      </c>
      <c r="CI1051" s="178" t="n">
        <f aca="false">$CI$7</f>
        <v>0.1</v>
      </c>
      <c r="CL1051" s="23" t="n">
        <f aca="false">CL1047</f>
        <v>0.25</v>
      </c>
    </row>
    <row r="1052" customFormat="false" ht="13.25" hidden="false" customHeight="true" outlineLevel="0" collapsed="false">
      <c r="A1052" s="151" t="s">
        <v>1147</v>
      </c>
      <c r="B1052" s="152" t="n">
        <v>7.6</v>
      </c>
      <c r="C1052" s="152" t="n">
        <v>757.7</v>
      </c>
      <c r="D1052" s="153"/>
      <c r="E1052" s="154" t="s">
        <v>107</v>
      </c>
      <c r="F1052" s="153" t="n">
        <v>3</v>
      </c>
      <c r="G1052" s="115" t="n">
        <v>0.15</v>
      </c>
      <c r="H1052" s="116" t="n">
        <f aca="false">RANDBETWEEN(80,100)/100</f>
        <v>0.95</v>
      </c>
      <c r="I1052" s="117"/>
      <c r="J1052" s="118"/>
      <c r="K1052" s="119"/>
      <c r="L1052" s="118"/>
      <c r="M1052" s="179"/>
      <c r="Q1052" s="151" t="s">
        <v>1147</v>
      </c>
      <c r="R1052" s="152" t="n">
        <v>9.3</v>
      </c>
      <c r="S1052" s="152" t="n">
        <v>741.5</v>
      </c>
      <c r="T1052" s="153" t="n">
        <v>95</v>
      </c>
      <c r="U1052" s="154" t="s">
        <v>93</v>
      </c>
      <c r="V1052" s="153" t="n">
        <v>1</v>
      </c>
      <c r="W1052" s="115" t="n">
        <v>0.9</v>
      </c>
      <c r="X1052" s="116" t="n">
        <f aca="false">RANDBETWEEN(80,100)/100</f>
        <v>0.97</v>
      </c>
      <c r="Y1052" s="117"/>
      <c r="Z1052" s="118"/>
      <c r="AA1052" s="119"/>
      <c r="AB1052" s="123"/>
      <c r="AC1052" s="124"/>
      <c r="AG1052" s="186"/>
      <c r="BO1052" s="202"/>
      <c r="BT1052" s="82" t="s">
        <v>79</v>
      </c>
      <c r="BU1052" s="158"/>
      <c r="BV1052" s="140" t="n">
        <f aca="false">QUOTIENT(BW1052,$BW$5)</f>
        <v>261</v>
      </c>
      <c r="BW1052" s="17" t="n">
        <v>1044</v>
      </c>
      <c r="BX1052" s="141" t="n">
        <f aca="false">DATE(2023,2,(1-QUOTIENT(BW1052,$BW$5)))</f>
        <v>44697</v>
      </c>
      <c r="BY1052" s="190" t="s">
        <v>80</v>
      </c>
      <c r="BZ1052" s="143" t="e">
        <f aca="true">INDIRECT( ADDRESS(CELL("строка",BG1052)-BW1052+BV1052,68)) * CL1052</f>
        <v>#VALUE!</v>
      </c>
      <c r="CA1052" s="144" t="e">
        <f aca="true">INDIRECT( ADDRESS(CELL("строка",BG1052)-BW1052+BV1052,59)) *CI1052</f>
        <v>#VALUE!</v>
      </c>
      <c r="CB1052" s="145" t="e">
        <f aca="true">INDIRECT( ADDRESS(CELL("строка",BG1052)-BW1052+BV1052,69)) * CL1052</f>
        <v>#VALUE!</v>
      </c>
      <c r="CC1052" s="146" t="e">
        <f aca="true">INDIRECT( ADDRESS(CELL("строка",BG1052)-BW1052+BV1052,61)) *CI1052</f>
        <v>#VALUE!</v>
      </c>
      <c r="CD1052" s="147" t="e">
        <f aca="false">BZ1052-CA1052</f>
        <v>#VALUE!</v>
      </c>
      <c r="CE1052" s="188" t="e">
        <f aca="false">CB1052-CC1052</f>
        <v>#VALUE!</v>
      </c>
      <c r="CI1052" s="22" t="n">
        <f aca="false">$CI$4</f>
        <v>0.2</v>
      </c>
      <c r="CL1052" s="23" t="n">
        <f aca="false">CL1048</f>
        <v>0.25</v>
      </c>
    </row>
    <row r="1053" customFormat="false" ht="13.25" hidden="false" customHeight="true" outlineLevel="0" collapsed="false">
      <c r="A1053" s="151" t="s">
        <v>1148</v>
      </c>
      <c r="B1053" s="152" t="n">
        <v>8.6</v>
      </c>
      <c r="C1053" s="152" t="n">
        <v>758.5</v>
      </c>
      <c r="D1053" s="153" t="n">
        <v>100</v>
      </c>
      <c r="E1053" s="154" t="s">
        <v>78</v>
      </c>
      <c r="F1053" s="153" t="n">
        <v>1.5</v>
      </c>
      <c r="G1053" s="182" t="s">
        <v>185</v>
      </c>
      <c r="H1053" s="116" t="n">
        <f aca="false">RANDBETWEEN(80,100)/100</f>
        <v>0.84</v>
      </c>
      <c r="I1053" s="117"/>
      <c r="J1053" s="118"/>
      <c r="K1053" s="119"/>
      <c r="L1053" s="118"/>
      <c r="M1053" s="179"/>
      <c r="Q1053" s="151" t="s">
        <v>1148</v>
      </c>
      <c r="R1053" s="152" t="n">
        <v>9.9</v>
      </c>
      <c r="S1053" s="152" t="n">
        <v>743.7</v>
      </c>
      <c r="T1053" s="153" t="n">
        <v>86</v>
      </c>
      <c r="U1053" s="154" t="s">
        <v>93</v>
      </c>
      <c r="V1053" s="153" t="n">
        <v>2</v>
      </c>
      <c r="W1053" s="115" t="n">
        <v>0.9</v>
      </c>
      <c r="X1053" s="116" t="n">
        <f aca="false">RANDBETWEEN(80,100)/100</f>
        <v>0.87</v>
      </c>
      <c r="Y1053" s="117"/>
      <c r="Z1053" s="118"/>
      <c r="AA1053" s="119"/>
      <c r="AB1053" s="123"/>
      <c r="AC1053" s="124"/>
      <c r="AG1053" s="186"/>
      <c r="BO1053" s="202"/>
      <c r="BT1053" s="82"/>
      <c r="BU1053" s="158"/>
      <c r="BV1053" s="140" t="n">
        <f aca="false">QUOTIENT(BW1053,$BW$5)</f>
        <v>261</v>
      </c>
      <c r="BW1053" s="17" t="n">
        <v>1045</v>
      </c>
      <c r="BX1053" s="141"/>
      <c r="BY1053" s="191" t="s">
        <v>84</v>
      </c>
      <c r="BZ1053" s="160" t="e">
        <f aca="true">INDIRECT( ADDRESS(CELL("строка",BG1053)-BW1053+BV1053,68)) * CL1053</f>
        <v>#VALUE!</v>
      </c>
      <c r="CA1053" s="161" t="e">
        <f aca="true">INDIRECT( ADDRESS(CELL("строка",BG1053)-BW1053+BV1053,59)) *CI1053</f>
        <v>#VALUE!</v>
      </c>
      <c r="CB1053" s="162" t="e">
        <f aca="true">INDIRECT( ADDRESS(CELL("строка",BG1053)-BW1053+BV1053,69)) * CL1053</f>
        <v>#VALUE!</v>
      </c>
      <c r="CC1053" s="163" t="e">
        <f aca="true">INDIRECT( ADDRESS(CELL("строка",BG1053)-BW1053+BV1053,61)) *CI1053</f>
        <v>#VALUE!</v>
      </c>
      <c r="CD1053" s="164" t="e">
        <f aca="false">BZ1053-CA1053</f>
        <v>#VALUE!</v>
      </c>
      <c r="CE1053" s="189" t="e">
        <f aca="false">CB1053-CC1053</f>
        <v>#VALUE!</v>
      </c>
      <c r="CI1053" s="22" t="n">
        <f aca="false">$CI$5</f>
        <v>0.3</v>
      </c>
      <c r="CL1053" s="23" t="n">
        <f aca="false">CL1049</f>
        <v>0.25</v>
      </c>
    </row>
    <row r="1054" customFormat="false" ht="13.25" hidden="false" customHeight="true" outlineLevel="0" collapsed="false">
      <c r="A1054" s="151" t="s">
        <v>1149</v>
      </c>
      <c r="B1054" s="152" t="n">
        <v>10.8</v>
      </c>
      <c r="C1054" s="152" t="n">
        <v>759.1</v>
      </c>
      <c r="D1054" s="153" t="n">
        <v>91</v>
      </c>
      <c r="E1054" s="154" t="s">
        <v>101</v>
      </c>
      <c r="F1054" s="153" t="n">
        <v>3</v>
      </c>
      <c r="G1054" s="115" t="n">
        <v>0.75</v>
      </c>
      <c r="H1054" s="116" t="n">
        <f aca="false">RANDBETWEEN(80,100)/100</f>
        <v>0.85</v>
      </c>
      <c r="I1054" s="117" t="n">
        <v>0.50662037037037</v>
      </c>
      <c r="J1054" s="118" t="n">
        <v>0.50662037037037</v>
      </c>
      <c r="K1054" s="119" t="n">
        <f aca="false">(J1054 * 24) * $B$3 * $F$3 * (1 - 0.7*AVERAGE(G1054:G1061)) * AVERAGE(H1054:H1061)</f>
        <v>5281.82133333333</v>
      </c>
      <c r="L1054" s="118" t="n">
        <f aca="false">IF(AVERAGE(F1054:F1061)&gt; $J$3, $B$4*$F$4*AVERAGE(F1054:F1061)/$B$5*24*AVERAGE(H1054:H1061), $B$4*$F$4*AVERAGE(F1054:F1061)/$B$5*24*AVERAGE(H1054:H1061) * 0.2)</f>
        <v>4344</v>
      </c>
      <c r="M1054" s="179" t="n">
        <f aca="false">K1054+L1054</f>
        <v>9625.82133333333</v>
      </c>
      <c r="Q1054" s="151" t="s">
        <v>1149</v>
      </c>
      <c r="R1054" s="152" t="n">
        <v>10.2</v>
      </c>
      <c r="S1054" s="152" t="n">
        <v>745.1</v>
      </c>
      <c r="T1054" s="153" t="n">
        <v>85</v>
      </c>
      <c r="U1054" s="154" t="s">
        <v>77</v>
      </c>
      <c r="V1054" s="153" t="n">
        <v>2</v>
      </c>
      <c r="W1054" s="115" t="n">
        <v>0.9</v>
      </c>
      <c r="X1054" s="116" t="n">
        <f aca="false">RANDBETWEEN(80,100)/100</f>
        <v>0.89</v>
      </c>
      <c r="Y1054" s="117" t="n">
        <v>0.508321759259259</v>
      </c>
      <c r="Z1054" s="118" t="n">
        <v>0.508321759259259</v>
      </c>
      <c r="AA1054" s="119" t="n">
        <f aca="false">(Z1054 * 24) * $B$3 * $F$3 * (1 - 0.7 * AVERAGE(W1054:W1061)) * AVERAGE(X1054:X1061)</f>
        <v>4841.15477083333</v>
      </c>
      <c r="AB1054" s="123" t="n">
        <f aca="false">IF(AVERAGE(V1054:V1061)&gt; $J$3, $B$4*$F$4*AVERAGE(V1054:V1061)/$B$5*24*AVERAGE(X1054:X1061), $B$4*$F$4*AVERAGE(V1054:V1061)/$B$5*24*AVERAGE(X1054:X1061) * 0.2)</f>
        <v>1287</v>
      </c>
      <c r="AC1054" s="124" t="n">
        <f aca="false">AA1054+AB1054</f>
        <v>6128.15477083333</v>
      </c>
      <c r="AG1054" s="186"/>
      <c r="BO1054" s="202"/>
      <c r="BT1054" s="82"/>
      <c r="BU1054" s="158"/>
      <c r="BV1054" s="140" t="n">
        <f aca="false">QUOTIENT(BW1054,$BW$5)</f>
        <v>261</v>
      </c>
      <c r="BW1054" s="17" t="n">
        <v>1046</v>
      </c>
      <c r="BX1054" s="141"/>
      <c r="BY1054" s="191" t="s">
        <v>58</v>
      </c>
      <c r="BZ1054" s="160" t="e">
        <f aca="true">INDIRECT( ADDRESS(CELL("строка",BG1054)-BW1054+BV1054,68)) * CL1054</f>
        <v>#VALUE!</v>
      </c>
      <c r="CA1054" s="161" t="e">
        <f aca="true">INDIRECT( ADDRESS(CELL("строка",BG1054)-BW1054+BV1054,59)) *CI1054</f>
        <v>#VALUE!</v>
      </c>
      <c r="CB1054" s="162" t="e">
        <f aca="true">INDIRECT( ADDRESS(CELL("строка",BG1054)-BW1054+BV1054,69)) * CL1054</f>
        <v>#VALUE!</v>
      </c>
      <c r="CC1054" s="163" t="e">
        <f aca="true">INDIRECT( ADDRESS(CELL("строка",BG1054)-BW1054+BV1054,61)) *CI1054</f>
        <v>#VALUE!</v>
      </c>
      <c r="CD1054" s="164" t="e">
        <f aca="false">BZ1054-CA1054</f>
        <v>#VALUE!</v>
      </c>
      <c r="CE1054" s="189" t="e">
        <f aca="false">CB1054-CC1054</f>
        <v>#VALUE!</v>
      </c>
      <c r="CI1054" s="22" t="n">
        <f aca="false">$CI$6</f>
        <v>0.4</v>
      </c>
      <c r="CL1054" s="23" t="n">
        <f aca="false">CL1050</f>
        <v>0.25</v>
      </c>
    </row>
    <row r="1055" customFormat="false" ht="13.25" hidden="false" customHeight="true" outlineLevel="0" collapsed="false">
      <c r="A1055" s="151" t="s">
        <v>1150</v>
      </c>
      <c r="B1055" s="152" t="n">
        <v>16.1</v>
      </c>
      <c r="C1055" s="152" t="n">
        <v>758.2</v>
      </c>
      <c r="D1055" s="153" t="n">
        <v>65</v>
      </c>
      <c r="E1055" s="154" t="s">
        <v>93</v>
      </c>
      <c r="F1055" s="153" t="n">
        <v>4.5</v>
      </c>
      <c r="G1055" s="182" t="s">
        <v>194</v>
      </c>
      <c r="H1055" s="116" t="n">
        <f aca="false">RANDBETWEEN(80,100)/100</f>
        <v>0.91</v>
      </c>
      <c r="I1055" s="117"/>
      <c r="J1055" s="118"/>
      <c r="K1055" s="119"/>
      <c r="L1055" s="118"/>
      <c r="M1055" s="179"/>
      <c r="Q1055" s="151" t="s">
        <v>1150</v>
      </c>
      <c r="R1055" s="152" t="n">
        <v>12.1</v>
      </c>
      <c r="S1055" s="152" t="n">
        <v>745.9</v>
      </c>
      <c r="T1055" s="153" t="n">
        <v>73</v>
      </c>
      <c r="U1055" s="154" t="s">
        <v>77</v>
      </c>
      <c r="V1055" s="153" t="n">
        <v>2</v>
      </c>
      <c r="W1055" s="115" t="n">
        <v>0.95</v>
      </c>
      <c r="X1055" s="116" t="n">
        <f aca="false">RANDBETWEEN(80,100)/100</f>
        <v>0.87</v>
      </c>
      <c r="Y1055" s="117"/>
      <c r="Z1055" s="118"/>
      <c r="AA1055" s="119"/>
      <c r="AB1055" s="123"/>
      <c r="AC1055" s="124"/>
      <c r="AG1055" s="186"/>
      <c r="BO1055" s="202"/>
      <c r="BT1055" s="82" t="e">
        <f aca="false">IF(SUM(CD1052:CD1055) &gt; 0,0,(SUM(CD1052:CD1055))/(-$BM$10*1000))</f>
        <v>#VALUE!</v>
      </c>
      <c r="BU1055" s="158" t="e">
        <f aca="false">IF(SUM(CE1052:CE1055) &gt; 0,0,(SUM(CE1052:CE1055))/(-$BM$10*1000))</f>
        <v>#VALUE!</v>
      </c>
      <c r="BV1055" s="140" t="n">
        <f aca="false">QUOTIENT(BW1055,$BW$5)</f>
        <v>261</v>
      </c>
      <c r="BW1055" s="17" t="n">
        <v>1047</v>
      </c>
      <c r="BX1055" s="141"/>
      <c r="BY1055" s="192" t="s">
        <v>75</v>
      </c>
      <c r="BZ1055" s="172" t="e">
        <f aca="true">INDIRECT( ADDRESS(CELL("строка",BG1055)-BW1055+BV1055,68)) * CL1055</f>
        <v>#VALUE!</v>
      </c>
      <c r="CA1055" s="173" t="e">
        <f aca="true">INDIRECT( ADDRESS(CELL("строка",BG1055)-BW1055+BV1055,59)) * CI1055</f>
        <v>#VALUE!</v>
      </c>
      <c r="CB1055" s="174" t="e">
        <f aca="true">INDIRECT( ADDRESS(CELL("строка",BG1055)-BW1055+BV1055,69)) * CL1055</f>
        <v>#VALUE!</v>
      </c>
      <c r="CC1055" s="175" t="e">
        <f aca="true">INDIRECT( ADDRESS(CELL("строка",BG1055)-BW1055+BV1055,61)) *CI1055</f>
        <v>#VALUE!</v>
      </c>
      <c r="CD1055" s="176" t="e">
        <f aca="false">BZ1055-CA1055</f>
        <v>#VALUE!</v>
      </c>
      <c r="CE1055" s="187" t="e">
        <f aca="false">CB1055-CC1055</f>
        <v>#VALUE!</v>
      </c>
      <c r="CI1055" s="178" t="n">
        <f aca="false">$CI$7</f>
        <v>0.1</v>
      </c>
      <c r="CL1055" s="23" t="n">
        <f aca="false">CL1051</f>
        <v>0.25</v>
      </c>
    </row>
    <row r="1056" customFormat="false" ht="13.25" hidden="false" customHeight="true" outlineLevel="0" collapsed="false">
      <c r="A1056" s="151" t="s">
        <v>1151</v>
      </c>
      <c r="B1056" s="152" t="n">
        <v>16.9</v>
      </c>
      <c r="C1056" s="152" t="n">
        <v>757</v>
      </c>
      <c r="D1056" s="153" t="n">
        <v>70</v>
      </c>
      <c r="E1056" s="154" t="s">
        <v>129</v>
      </c>
      <c r="F1056" s="153" t="n">
        <v>7.5</v>
      </c>
      <c r="G1056" s="115" t="n">
        <v>0.75</v>
      </c>
      <c r="H1056" s="116" t="n">
        <f aca="false">RANDBETWEEN(80,100)/100</f>
        <v>0.94</v>
      </c>
      <c r="I1056" s="117"/>
      <c r="J1056" s="118"/>
      <c r="K1056" s="119"/>
      <c r="L1056" s="118"/>
      <c r="M1056" s="179"/>
      <c r="Q1056" s="151" t="s">
        <v>1151</v>
      </c>
      <c r="R1056" s="152" t="n">
        <v>13.5</v>
      </c>
      <c r="S1056" s="152" t="n">
        <v>746.5</v>
      </c>
      <c r="T1056" s="153" t="n">
        <v>59</v>
      </c>
      <c r="U1056" s="154" t="s">
        <v>77</v>
      </c>
      <c r="V1056" s="153" t="n">
        <v>2</v>
      </c>
      <c r="W1056" s="115" t="n">
        <v>0.75</v>
      </c>
      <c r="X1056" s="116" t="n">
        <f aca="false">RANDBETWEEN(80,100)/100</f>
        <v>0.96</v>
      </c>
      <c r="Y1056" s="117"/>
      <c r="Z1056" s="118"/>
      <c r="AA1056" s="119"/>
      <c r="AB1056" s="123"/>
      <c r="AC1056" s="124"/>
      <c r="AG1056" s="186"/>
      <c r="BO1056" s="202"/>
      <c r="BT1056" s="82" t="s">
        <v>79</v>
      </c>
      <c r="BU1056" s="158"/>
      <c r="BV1056" s="140" t="n">
        <f aca="false">QUOTIENT(BW1056,$BW$5)</f>
        <v>262</v>
      </c>
      <c r="BW1056" s="17" t="n">
        <v>1048</v>
      </c>
      <c r="BX1056" s="141" t="n">
        <f aca="false">DATE(2023,2,(1-QUOTIENT(BW1056,$BW$5)))</f>
        <v>44696</v>
      </c>
      <c r="BY1056" s="190" t="s">
        <v>80</v>
      </c>
      <c r="BZ1056" s="143" t="e">
        <f aca="true">INDIRECT( ADDRESS(CELL("строка",BG1056)-BW1056+BV1056,68)) * CL1056</f>
        <v>#VALUE!</v>
      </c>
      <c r="CA1056" s="144" t="e">
        <f aca="true">INDIRECT( ADDRESS(CELL("строка",BG1056)-BW1056+BV1056,59)) *CI1056</f>
        <v>#VALUE!</v>
      </c>
      <c r="CB1056" s="145" t="e">
        <f aca="true">INDIRECT( ADDRESS(CELL("строка",BG1056)-BW1056+BV1056,69)) * CL1056</f>
        <v>#VALUE!</v>
      </c>
      <c r="CC1056" s="146" t="e">
        <f aca="true">INDIRECT( ADDRESS(CELL("строка",BG1056)-BW1056+BV1056,61)) *CI1056</f>
        <v>#VALUE!</v>
      </c>
      <c r="CD1056" s="147" t="e">
        <f aca="false">BZ1056-CA1056</f>
        <v>#VALUE!</v>
      </c>
      <c r="CE1056" s="188" t="e">
        <f aca="false">CB1056-CC1056</f>
        <v>#VALUE!</v>
      </c>
      <c r="CI1056" s="22" t="n">
        <f aca="false">$CI$4</f>
        <v>0.2</v>
      </c>
      <c r="CL1056" s="23" t="n">
        <f aca="false">CL1052</f>
        <v>0.25</v>
      </c>
    </row>
    <row r="1057" customFormat="false" ht="13.25" hidden="false" customHeight="true" outlineLevel="0" collapsed="false">
      <c r="A1057" s="151" t="s">
        <v>1152</v>
      </c>
      <c r="B1057" s="152" t="n">
        <v>15.4</v>
      </c>
      <c r="C1057" s="152" t="n">
        <v>754.9</v>
      </c>
      <c r="D1057" s="153" t="n">
        <v>98</v>
      </c>
      <c r="E1057" s="154" t="s">
        <v>129</v>
      </c>
      <c r="F1057" s="153" t="n">
        <v>6</v>
      </c>
      <c r="G1057" s="115" t="n">
        <v>0.9</v>
      </c>
      <c r="H1057" s="116" t="n">
        <f aca="false">RANDBETWEEN(80,100)/100</f>
        <v>0.9</v>
      </c>
      <c r="I1057" s="117"/>
      <c r="J1057" s="118"/>
      <c r="K1057" s="119"/>
      <c r="L1057" s="118"/>
      <c r="M1057" s="179"/>
      <c r="Q1057" s="151" t="s">
        <v>1152</v>
      </c>
      <c r="R1057" s="152" t="n">
        <v>12.4</v>
      </c>
      <c r="S1057" s="152" t="n">
        <v>747.3</v>
      </c>
      <c r="T1057" s="153" t="n">
        <v>71</v>
      </c>
      <c r="U1057" s="154" t="s">
        <v>83</v>
      </c>
      <c r="V1057" s="153" t="n">
        <v>2</v>
      </c>
      <c r="W1057" s="115" t="n">
        <v>0.95</v>
      </c>
      <c r="X1057" s="116" t="n">
        <f aca="false">RANDBETWEEN(80,100)/100</f>
        <v>0.85</v>
      </c>
      <c r="Y1057" s="117"/>
      <c r="Z1057" s="118"/>
      <c r="AA1057" s="119"/>
      <c r="AB1057" s="123"/>
      <c r="AC1057" s="124"/>
      <c r="AG1057" s="186"/>
      <c r="BO1057" s="202"/>
      <c r="BT1057" s="82"/>
      <c r="BU1057" s="158"/>
      <c r="BV1057" s="140" t="n">
        <f aca="false">QUOTIENT(BW1057,$BW$5)</f>
        <v>262</v>
      </c>
      <c r="BW1057" s="17" t="n">
        <v>1049</v>
      </c>
      <c r="BX1057" s="141"/>
      <c r="BY1057" s="191" t="s">
        <v>84</v>
      </c>
      <c r="BZ1057" s="160" t="e">
        <f aca="true">INDIRECT( ADDRESS(CELL("строка",BG1057)-BW1057+BV1057,68)) * CL1057</f>
        <v>#VALUE!</v>
      </c>
      <c r="CA1057" s="161" t="e">
        <f aca="true">INDIRECT( ADDRESS(CELL("строка",BG1057)-BW1057+BV1057,59)) *CI1057</f>
        <v>#VALUE!</v>
      </c>
      <c r="CB1057" s="162" t="e">
        <f aca="true">INDIRECT( ADDRESS(CELL("строка",BG1057)-BW1057+BV1057,69)) * CL1057</f>
        <v>#VALUE!</v>
      </c>
      <c r="CC1057" s="163" t="e">
        <f aca="true">INDIRECT( ADDRESS(CELL("строка",BG1057)-BW1057+BV1057,61)) *CI1057</f>
        <v>#VALUE!</v>
      </c>
      <c r="CD1057" s="164" t="e">
        <f aca="false">BZ1057-CA1057</f>
        <v>#VALUE!</v>
      </c>
      <c r="CE1057" s="189" t="e">
        <f aca="false">CB1057-CC1057</f>
        <v>#VALUE!</v>
      </c>
      <c r="CI1057" s="22" t="n">
        <f aca="false">$CI$5</f>
        <v>0.3</v>
      </c>
      <c r="CL1057" s="23" t="n">
        <f aca="false">CL1053</f>
        <v>0.25</v>
      </c>
    </row>
    <row r="1058" customFormat="false" ht="13.25" hidden="false" customHeight="true" outlineLevel="0" collapsed="false">
      <c r="A1058" s="151" t="s">
        <v>1153</v>
      </c>
      <c r="B1058" s="152" t="n">
        <v>13.7</v>
      </c>
      <c r="C1058" s="152" t="n">
        <v>753</v>
      </c>
      <c r="D1058" s="153" t="n">
        <v>100</v>
      </c>
      <c r="E1058" s="154" t="s">
        <v>93</v>
      </c>
      <c r="F1058" s="153" t="n">
        <v>4.5</v>
      </c>
      <c r="G1058" s="115" t="n">
        <v>0.9</v>
      </c>
      <c r="H1058" s="116" t="n">
        <f aca="false">RANDBETWEEN(80,100)/100</f>
        <v>0.83</v>
      </c>
      <c r="I1058" s="117"/>
      <c r="J1058" s="118"/>
      <c r="K1058" s="119"/>
      <c r="L1058" s="118"/>
      <c r="M1058" s="179"/>
      <c r="Q1058" s="151" t="s">
        <v>1153</v>
      </c>
      <c r="R1058" s="152" t="n">
        <v>12.8</v>
      </c>
      <c r="S1058" s="152" t="n">
        <v>747.3</v>
      </c>
      <c r="T1058" s="153" t="n">
        <v>72</v>
      </c>
      <c r="U1058" s="154" t="s">
        <v>107</v>
      </c>
      <c r="V1058" s="153" t="n">
        <v>1</v>
      </c>
      <c r="W1058" s="115" t="n">
        <v>0.95</v>
      </c>
      <c r="X1058" s="116" t="n">
        <f aca="false">RANDBETWEEN(80,100)/100</f>
        <v>1</v>
      </c>
      <c r="Y1058" s="117"/>
      <c r="Z1058" s="118"/>
      <c r="AA1058" s="119"/>
      <c r="AB1058" s="123"/>
      <c r="AC1058" s="124"/>
      <c r="AG1058" s="186"/>
      <c r="BO1058" s="202"/>
      <c r="BT1058" s="82"/>
      <c r="BU1058" s="158"/>
      <c r="BV1058" s="140" t="n">
        <f aca="false">QUOTIENT(BW1058,$BW$5)</f>
        <v>262</v>
      </c>
      <c r="BW1058" s="17" t="n">
        <v>1050</v>
      </c>
      <c r="BX1058" s="141"/>
      <c r="BY1058" s="191" t="s">
        <v>58</v>
      </c>
      <c r="BZ1058" s="160" t="e">
        <f aca="true">INDIRECT( ADDRESS(CELL("строка",BG1058)-BW1058+BV1058,68)) * CL1058</f>
        <v>#VALUE!</v>
      </c>
      <c r="CA1058" s="161" t="e">
        <f aca="true">INDIRECT( ADDRESS(CELL("строка",BG1058)-BW1058+BV1058,59)) *CI1058</f>
        <v>#VALUE!</v>
      </c>
      <c r="CB1058" s="162" t="e">
        <f aca="true">INDIRECT( ADDRESS(CELL("строка",BG1058)-BW1058+BV1058,69)) * CL1058</f>
        <v>#VALUE!</v>
      </c>
      <c r="CC1058" s="163" t="e">
        <f aca="true">INDIRECT( ADDRESS(CELL("строка",BG1058)-BW1058+BV1058,61)) *CI1058</f>
        <v>#VALUE!</v>
      </c>
      <c r="CD1058" s="164" t="e">
        <f aca="false">BZ1058-CA1058</f>
        <v>#VALUE!</v>
      </c>
      <c r="CE1058" s="189" t="e">
        <f aca="false">CB1058-CC1058</f>
        <v>#VALUE!</v>
      </c>
      <c r="CI1058" s="22" t="n">
        <f aca="false">$CI$6</f>
        <v>0.4</v>
      </c>
      <c r="CL1058" s="23" t="n">
        <f aca="false">CL1054</f>
        <v>0.25</v>
      </c>
    </row>
    <row r="1059" customFormat="false" ht="13.25" hidden="false" customHeight="true" outlineLevel="0" collapsed="false">
      <c r="A1059" s="151" t="s">
        <v>1154</v>
      </c>
      <c r="B1059" s="152" t="n">
        <v>15.2</v>
      </c>
      <c r="C1059" s="152" t="n">
        <v>752.5</v>
      </c>
      <c r="D1059" s="153" t="n">
        <v>100</v>
      </c>
      <c r="E1059" s="154" t="s">
        <v>101</v>
      </c>
      <c r="F1059" s="153" t="n">
        <v>3</v>
      </c>
      <c r="G1059" s="115" t="n">
        <v>0.9</v>
      </c>
      <c r="H1059" s="116" t="n">
        <f aca="false">RANDBETWEEN(80,100)/100</f>
        <v>0.9</v>
      </c>
      <c r="I1059" s="117"/>
      <c r="J1059" s="118"/>
      <c r="K1059" s="119"/>
      <c r="L1059" s="118"/>
      <c r="M1059" s="179"/>
      <c r="Q1059" s="151" t="s">
        <v>1154</v>
      </c>
      <c r="R1059" s="152" t="n">
        <v>10.3</v>
      </c>
      <c r="S1059" s="152" t="n">
        <v>747.7</v>
      </c>
      <c r="T1059" s="153" t="n">
        <v>90</v>
      </c>
      <c r="U1059" s="154" t="n">
        <v>0</v>
      </c>
      <c r="V1059" s="153" t="n">
        <v>0</v>
      </c>
      <c r="W1059" s="115" t="n">
        <v>0.9</v>
      </c>
      <c r="X1059" s="116" t="n">
        <f aca="false">RANDBETWEEN(80,100)/100</f>
        <v>0.84</v>
      </c>
      <c r="Y1059" s="117"/>
      <c r="Z1059" s="118"/>
      <c r="AA1059" s="119"/>
      <c r="AB1059" s="123"/>
      <c r="AC1059" s="124"/>
      <c r="AG1059" s="186"/>
      <c r="BO1059" s="202"/>
      <c r="BT1059" s="82" t="e">
        <f aca="false">IF(SUM(CD1056:CD1059) &gt; 0,0,(SUM(CD1056:CD1059))/(-$BM$10*1000))</f>
        <v>#VALUE!</v>
      </c>
      <c r="BU1059" s="158" t="e">
        <f aca="false">IF(SUM(CE1056:CE1059) &gt; 0,0,(SUM(CE1056:CE1059))/(-$BM$10*1000))</f>
        <v>#VALUE!</v>
      </c>
      <c r="BV1059" s="140" t="n">
        <f aca="false">QUOTIENT(BW1059,$BW$5)</f>
        <v>262</v>
      </c>
      <c r="BW1059" s="17" t="n">
        <v>1051</v>
      </c>
      <c r="BX1059" s="141"/>
      <c r="BY1059" s="192" t="s">
        <v>75</v>
      </c>
      <c r="BZ1059" s="172" t="e">
        <f aca="true">INDIRECT( ADDRESS(CELL("строка",BG1059)-BW1059+BV1059,68)) * CL1059</f>
        <v>#VALUE!</v>
      </c>
      <c r="CA1059" s="173" t="e">
        <f aca="true">INDIRECT( ADDRESS(CELL("строка",BG1059)-BW1059+BV1059,59)) * CI1059</f>
        <v>#VALUE!</v>
      </c>
      <c r="CB1059" s="174" t="e">
        <f aca="true">INDIRECT( ADDRESS(CELL("строка",BG1059)-BW1059+BV1059,69)) * CL1059</f>
        <v>#VALUE!</v>
      </c>
      <c r="CC1059" s="175" t="e">
        <f aca="true">INDIRECT( ADDRESS(CELL("строка",BG1059)-BW1059+BV1059,61)) *CI1059</f>
        <v>#VALUE!</v>
      </c>
      <c r="CD1059" s="176" t="e">
        <f aca="false">BZ1059-CA1059</f>
        <v>#VALUE!</v>
      </c>
      <c r="CE1059" s="187" t="e">
        <f aca="false">CB1059-CC1059</f>
        <v>#VALUE!</v>
      </c>
      <c r="CI1059" s="178" t="n">
        <f aca="false">$CI$7</f>
        <v>0.1</v>
      </c>
      <c r="CL1059" s="23" t="n">
        <f aca="false">CL1055</f>
        <v>0.25</v>
      </c>
    </row>
    <row r="1060" customFormat="false" ht="13.25" hidden="false" customHeight="true" outlineLevel="0" collapsed="false">
      <c r="A1060" s="151" t="s">
        <v>1155</v>
      </c>
      <c r="B1060" s="152" t="n">
        <v>15.5</v>
      </c>
      <c r="C1060" s="152" t="n">
        <v>752.7</v>
      </c>
      <c r="D1060" s="153" t="n">
        <v>100</v>
      </c>
      <c r="E1060" s="154" t="n">
        <v>0</v>
      </c>
      <c r="F1060" s="153" t="n">
        <v>0</v>
      </c>
      <c r="G1060" s="115" t="n">
        <v>0.9</v>
      </c>
      <c r="H1060" s="116" t="n">
        <f aca="false">RANDBETWEEN(80,100)/100</f>
        <v>0.98</v>
      </c>
      <c r="I1060" s="117"/>
      <c r="J1060" s="118"/>
      <c r="K1060" s="119"/>
      <c r="L1060" s="118"/>
      <c r="M1060" s="179"/>
      <c r="Q1060" s="151" t="s">
        <v>1155</v>
      </c>
      <c r="R1060" s="152" t="n">
        <v>10.2</v>
      </c>
      <c r="S1060" s="152" t="n">
        <v>747.7</v>
      </c>
      <c r="T1060" s="153" t="n">
        <v>94</v>
      </c>
      <c r="U1060" s="154" t="n">
        <v>0</v>
      </c>
      <c r="V1060" s="153" t="n">
        <v>0</v>
      </c>
      <c r="W1060" s="115" t="n">
        <v>0.9</v>
      </c>
      <c r="X1060" s="116" t="n">
        <f aca="false">RANDBETWEEN(80,100)/100</f>
        <v>0.84</v>
      </c>
      <c r="Y1060" s="117"/>
      <c r="Z1060" s="118"/>
      <c r="AA1060" s="119"/>
      <c r="AB1060" s="123"/>
      <c r="AC1060" s="124"/>
      <c r="AG1060" s="186"/>
      <c r="BO1060" s="202"/>
      <c r="BT1060" s="82" t="s">
        <v>79</v>
      </c>
      <c r="BU1060" s="158"/>
      <c r="BV1060" s="140" t="n">
        <f aca="false">QUOTIENT(BW1060,$BW$5)</f>
        <v>263</v>
      </c>
      <c r="BW1060" s="17" t="n">
        <v>1052</v>
      </c>
      <c r="BX1060" s="141" t="n">
        <f aca="false">DATE(2023,2,(1-QUOTIENT(BW1060,$BW$5)))</f>
        <v>44695</v>
      </c>
      <c r="BY1060" s="190" t="s">
        <v>80</v>
      </c>
      <c r="BZ1060" s="143" t="e">
        <f aca="true">INDIRECT( ADDRESS(CELL("строка",BG1060)-BW1060+BV1060,68)) * CL1060</f>
        <v>#VALUE!</v>
      </c>
      <c r="CA1060" s="144" t="e">
        <f aca="true">INDIRECT( ADDRESS(CELL("строка",BG1060)-BW1060+BV1060,59)) *CI1060</f>
        <v>#VALUE!</v>
      </c>
      <c r="CB1060" s="145" t="e">
        <f aca="true">INDIRECT( ADDRESS(CELL("строка",BG1060)-BW1060+BV1060,69)) * CL1060</f>
        <v>#VALUE!</v>
      </c>
      <c r="CC1060" s="146" t="e">
        <f aca="true">INDIRECT( ADDRESS(CELL("строка",BG1060)-BW1060+BV1060,61)) *CI1060</f>
        <v>#VALUE!</v>
      </c>
      <c r="CD1060" s="147" t="e">
        <f aca="false">BZ1060-CA1060</f>
        <v>#VALUE!</v>
      </c>
      <c r="CE1060" s="188" t="e">
        <f aca="false">CB1060-CC1060</f>
        <v>#VALUE!</v>
      </c>
      <c r="CI1060" s="22" t="n">
        <f aca="false">$CI$4</f>
        <v>0.2</v>
      </c>
      <c r="CL1060" s="23" t="n">
        <f aca="false">CL1056</f>
        <v>0.25</v>
      </c>
    </row>
    <row r="1061" customFormat="false" ht="13.25" hidden="false" customHeight="true" outlineLevel="0" collapsed="false">
      <c r="A1061" s="151" t="s">
        <v>1156</v>
      </c>
      <c r="B1061" s="152" t="n">
        <v>15.3</v>
      </c>
      <c r="C1061" s="152" t="n">
        <v>753.5</v>
      </c>
      <c r="D1061" s="153" t="n">
        <v>100</v>
      </c>
      <c r="E1061" s="154" t="s">
        <v>77</v>
      </c>
      <c r="F1061" s="153" t="n">
        <v>1.5</v>
      </c>
      <c r="G1061" s="115" t="n">
        <v>0.9</v>
      </c>
      <c r="H1061" s="116" t="n">
        <f aca="false">RANDBETWEEN(80,100)/100</f>
        <v>0.93</v>
      </c>
      <c r="I1061" s="117"/>
      <c r="J1061" s="118"/>
      <c r="K1061" s="119"/>
      <c r="L1061" s="118"/>
      <c r="M1061" s="179"/>
      <c r="Q1061" s="151" t="s">
        <v>1156</v>
      </c>
      <c r="R1061" s="152" t="n">
        <v>10.8</v>
      </c>
      <c r="S1061" s="152" t="n">
        <v>748</v>
      </c>
      <c r="T1061" s="153" t="n">
        <v>91</v>
      </c>
      <c r="U1061" s="154" t="n">
        <v>0</v>
      </c>
      <c r="V1061" s="153" t="n">
        <v>0</v>
      </c>
      <c r="W1061" s="115" t="n">
        <v>0.9</v>
      </c>
      <c r="X1061" s="116" t="n">
        <f aca="false">RANDBETWEEN(80,100)/100</f>
        <v>0.9</v>
      </c>
      <c r="Y1061" s="117"/>
      <c r="Z1061" s="118"/>
      <c r="AA1061" s="119"/>
      <c r="AB1061" s="123"/>
      <c r="AC1061" s="124"/>
      <c r="AG1061" s="186"/>
      <c r="BO1061" s="202"/>
      <c r="BT1061" s="82"/>
      <c r="BU1061" s="158"/>
      <c r="BV1061" s="140" t="n">
        <f aca="false">QUOTIENT(BW1061,$BW$5)</f>
        <v>263</v>
      </c>
      <c r="BW1061" s="17" t="n">
        <v>1053</v>
      </c>
      <c r="BX1061" s="141"/>
      <c r="BY1061" s="191" t="s">
        <v>84</v>
      </c>
      <c r="BZ1061" s="160" t="e">
        <f aca="true">INDIRECT( ADDRESS(CELL("строка",BG1061)-BW1061+BV1061,68)) * CL1061</f>
        <v>#VALUE!</v>
      </c>
      <c r="CA1061" s="161" t="e">
        <f aca="true">INDIRECT( ADDRESS(CELL("строка",BG1061)-BW1061+BV1061,59)) *CI1061</f>
        <v>#VALUE!</v>
      </c>
      <c r="CB1061" s="162" t="e">
        <f aca="true">INDIRECT( ADDRESS(CELL("строка",BG1061)-BW1061+BV1061,69)) * CL1061</f>
        <v>#VALUE!</v>
      </c>
      <c r="CC1061" s="163" t="e">
        <f aca="true">INDIRECT( ADDRESS(CELL("строка",BG1061)-BW1061+BV1061,61)) *CI1061</f>
        <v>#VALUE!</v>
      </c>
      <c r="CD1061" s="164" t="e">
        <f aca="false">BZ1061-CA1061</f>
        <v>#VALUE!</v>
      </c>
      <c r="CE1061" s="189" t="e">
        <f aca="false">CB1061-CC1061</f>
        <v>#VALUE!</v>
      </c>
      <c r="CI1061" s="22" t="n">
        <f aca="false">$CI$5</f>
        <v>0.3</v>
      </c>
      <c r="CL1061" s="23" t="n">
        <f aca="false">CL1057</f>
        <v>0.25</v>
      </c>
    </row>
    <row r="1062" customFormat="false" ht="13.25" hidden="false" customHeight="true" outlineLevel="0" collapsed="false">
      <c r="A1062" s="151" t="s">
        <v>1157</v>
      </c>
      <c r="B1062" s="152" t="n">
        <v>14.5</v>
      </c>
      <c r="C1062" s="152" t="n">
        <v>754.5</v>
      </c>
      <c r="D1062" s="153" t="n">
        <v>100</v>
      </c>
      <c r="E1062" s="154" t="s">
        <v>83</v>
      </c>
      <c r="F1062" s="153" t="n">
        <v>1.5</v>
      </c>
      <c r="G1062" s="115" t="n">
        <v>0.75</v>
      </c>
      <c r="H1062" s="116" t="n">
        <f aca="false">RANDBETWEEN(80,100)/100</f>
        <v>0.91</v>
      </c>
      <c r="I1062" s="117" t="n">
        <v>0.508796296296296</v>
      </c>
      <c r="J1062" s="118" t="n">
        <v>0.508796296296296</v>
      </c>
      <c r="K1062" s="119" t="n">
        <f aca="false">(J1062 * 24) * $B$3 * $F$3 * (1 - 0.7*AVERAGE(G1062:G1069)) * AVERAGE(H1062:H1069)</f>
        <v>5143.88094791666</v>
      </c>
      <c r="L1062" s="118" t="n">
        <f aca="false">IF(AVERAGE(F1062:F1069)&gt; $J$3, $B$4*$F$4*AVERAGE(F1062:F1069)/$B$5*24*AVERAGE(H1062:H1069), $B$4*$F$4*AVERAGE(F1062:F1069)/$B$5*24*AVERAGE(H1062:H1069) * 0.2)</f>
        <v>2418.9</v>
      </c>
      <c r="M1062" s="179" t="n">
        <f aca="false">K1062+L1062</f>
        <v>7562.78094791666</v>
      </c>
      <c r="Q1062" s="151" t="s">
        <v>1157</v>
      </c>
      <c r="R1062" s="152" t="n">
        <v>10.9</v>
      </c>
      <c r="S1062" s="152" t="n">
        <v>748.2</v>
      </c>
      <c r="T1062" s="153" t="n">
        <v>89</v>
      </c>
      <c r="U1062" s="154" t="s">
        <v>83</v>
      </c>
      <c r="V1062" s="153" t="n">
        <v>1</v>
      </c>
      <c r="W1062" s="115" t="n">
        <v>0.95</v>
      </c>
      <c r="X1062" s="116" t="n">
        <f aca="false">RANDBETWEEN(80,100)/100</f>
        <v>0.83</v>
      </c>
      <c r="Y1062" s="117" t="n">
        <v>0.511493055555556</v>
      </c>
      <c r="Z1062" s="118" t="n">
        <v>0.511493055555556</v>
      </c>
      <c r="AA1062" s="119" t="n">
        <f aca="false">(Z1062 * 24) * $B$3 * $F$3 * (1 - 0.7 * AVERAGE(W1062:W1069)) * AVERAGE(X1062:X1069)</f>
        <v>4749.504571875</v>
      </c>
      <c r="AB1062" s="123" t="n">
        <f aca="false">IF(AVERAGE(V1062:V1069)&gt; $J$3, $B$4*$F$4*AVERAGE(V1062:V1069)/$B$5*24*AVERAGE(X1062:X1069), $B$4*$F$4*AVERAGE(V1062:V1069)/$B$5*24*AVERAGE(X1062:X1069) * 0.2)</f>
        <v>999.6</v>
      </c>
      <c r="AC1062" s="124" t="n">
        <f aca="false">AA1062+AB1062</f>
        <v>5749.104571875</v>
      </c>
      <c r="AG1062" s="186"/>
      <c r="BO1062" s="202"/>
      <c r="BT1062" s="82"/>
      <c r="BU1062" s="158"/>
      <c r="BV1062" s="140" t="n">
        <f aca="false">QUOTIENT(BW1062,$BW$5)</f>
        <v>263</v>
      </c>
      <c r="BW1062" s="17" t="n">
        <v>1054</v>
      </c>
      <c r="BX1062" s="141"/>
      <c r="BY1062" s="191" t="s">
        <v>58</v>
      </c>
      <c r="BZ1062" s="160" t="e">
        <f aca="true">INDIRECT( ADDRESS(CELL("строка",BG1062)-BW1062+BV1062,68)) * CL1062</f>
        <v>#VALUE!</v>
      </c>
      <c r="CA1062" s="161" t="e">
        <f aca="true">INDIRECT( ADDRESS(CELL("строка",BG1062)-BW1062+BV1062,59)) *CI1062</f>
        <v>#VALUE!</v>
      </c>
      <c r="CB1062" s="162" t="e">
        <f aca="true">INDIRECT( ADDRESS(CELL("строка",BG1062)-BW1062+BV1062,69)) * CL1062</f>
        <v>#VALUE!</v>
      </c>
      <c r="CC1062" s="163" t="e">
        <f aca="true">INDIRECT( ADDRESS(CELL("строка",BG1062)-BW1062+BV1062,61)) *CI1062</f>
        <v>#VALUE!</v>
      </c>
      <c r="CD1062" s="164" t="e">
        <f aca="false">BZ1062-CA1062</f>
        <v>#VALUE!</v>
      </c>
      <c r="CE1062" s="189" t="e">
        <f aca="false">CB1062-CC1062</f>
        <v>#VALUE!</v>
      </c>
      <c r="CI1062" s="22" t="n">
        <f aca="false">$CI$6</f>
        <v>0.4</v>
      </c>
      <c r="CL1062" s="23" t="n">
        <f aca="false">CL1058</f>
        <v>0.25</v>
      </c>
    </row>
    <row r="1063" customFormat="false" ht="13.25" hidden="false" customHeight="true" outlineLevel="0" collapsed="false">
      <c r="A1063" s="151" t="s">
        <v>1158</v>
      </c>
      <c r="B1063" s="152" t="n">
        <v>15.7</v>
      </c>
      <c r="C1063" s="152" t="n">
        <v>754.7</v>
      </c>
      <c r="D1063" s="153" t="n">
        <v>99</v>
      </c>
      <c r="E1063" s="154" t="s">
        <v>78</v>
      </c>
      <c r="F1063" s="153" t="n">
        <v>1.5</v>
      </c>
      <c r="G1063" s="115" t="n">
        <v>0.9</v>
      </c>
      <c r="H1063" s="116" t="n">
        <f aca="false">RANDBETWEEN(80,100)/100</f>
        <v>0.97</v>
      </c>
      <c r="I1063" s="117"/>
      <c r="J1063" s="118"/>
      <c r="K1063" s="119"/>
      <c r="L1063" s="118"/>
      <c r="M1063" s="179"/>
      <c r="Q1063" s="151" t="s">
        <v>1158</v>
      </c>
      <c r="R1063" s="152" t="n">
        <v>12.4</v>
      </c>
      <c r="S1063" s="152" t="n">
        <v>748.2</v>
      </c>
      <c r="T1063" s="153" t="n">
        <v>78</v>
      </c>
      <c r="U1063" s="154" t="s">
        <v>83</v>
      </c>
      <c r="V1063" s="153" t="n">
        <v>1</v>
      </c>
      <c r="W1063" s="115" t="n">
        <v>0.95</v>
      </c>
      <c r="X1063" s="116" t="n">
        <f aca="false">RANDBETWEEN(80,100)/100</f>
        <v>0.96</v>
      </c>
      <c r="Y1063" s="117"/>
      <c r="Z1063" s="118"/>
      <c r="AA1063" s="119"/>
      <c r="AB1063" s="123"/>
      <c r="AC1063" s="124"/>
      <c r="AG1063" s="186"/>
      <c r="BO1063" s="202"/>
      <c r="BT1063" s="82" t="e">
        <f aca="false">IF(SUM(CD1060:CD1063) &gt; 0,0,(SUM(CD1060:CD1063))/(-$BM$10*1000))</f>
        <v>#VALUE!</v>
      </c>
      <c r="BU1063" s="158" t="e">
        <f aca="false">IF(SUM(CE1060:CE1063) &gt; 0,0,(SUM(CE1060:CE1063))/(-$BM$10*1000))</f>
        <v>#VALUE!</v>
      </c>
      <c r="BV1063" s="140" t="n">
        <f aca="false">QUOTIENT(BW1063,$BW$5)</f>
        <v>263</v>
      </c>
      <c r="BW1063" s="17" t="n">
        <v>1055</v>
      </c>
      <c r="BX1063" s="141"/>
      <c r="BY1063" s="192" t="s">
        <v>75</v>
      </c>
      <c r="BZ1063" s="172" t="e">
        <f aca="true">INDIRECT( ADDRESS(CELL("строка",BG1063)-BW1063+BV1063,68)) * CL1063</f>
        <v>#VALUE!</v>
      </c>
      <c r="CA1063" s="173" t="e">
        <f aca="true">INDIRECT( ADDRESS(CELL("строка",BG1063)-BW1063+BV1063,59)) * CI1063</f>
        <v>#VALUE!</v>
      </c>
      <c r="CB1063" s="174" t="e">
        <f aca="true">INDIRECT( ADDRESS(CELL("строка",BG1063)-BW1063+BV1063,69)) * CL1063</f>
        <v>#VALUE!</v>
      </c>
      <c r="CC1063" s="175" t="e">
        <f aca="true">INDIRECT( ADDRESS(CELL("строка",BG1063)-BW1063+BV1063,61)) *CI1063</f>
        <v>#VALUE!</v>
      </c>
      <c r="CD1063" s="176" t="e">
        <f aca="false">BZ1063-CA1063</f>
        <v>#VALUE!</v>
      </c>
      <c r="CE1063" s="187" t="e">
        <f aca="false">CB1063-CC1063</f>
        <v>#VALUE!</v>
      </c>
      <c r="CI1063" s="178" t="n">
        <f aca="false">$CI$7</f>
        <v>0.1</v>
      </c>
      <c r="CL1063" s="23" t="n">
        <f aca="false">CL1059</f>
        <v>0.25</v>
      </c>
    </row>
    <row r="1064" customFormat="false" ht="13.25" hidden="false" customHeight="true" outlineLevel="0" collapsed="false">
      <c r="A1064" s="151" t="s">
        <v>1159</v>
      </c>
      <c r="B1064" s="152" t="n">
        <v>18.1</v>
      </c>
      <c r="C1064" s="152" t="n">
        <v>754.4</v>
      </c>
      <c r="D1064" s="153" t="n">
        <v>62</v>
      </c>
      <c r="E1064" s="154" t="s">
        <v>83</v>
      </c>
      <c r="F1064" s="153" t="n">
        <v>1.5</v>
      </c>
      <c r="G1064" s="115" t="n">
        <v>0.9</v>
      </c>
      <c r="H1064" s="116" t="n">
        <f aca="false">RANDBETWEEN(80,100)/100</f>
        <v>0.89</v>
      </c>
      <c r="I1064" s="117"/>
      <c r="J1064" s="118"/>
      <c r="K1064" s="119"/>
      <c r="L1064" s="118"/>
      <c r="M1064" s="179"/>
      <c r="Q1064" s="151" t="s">
        <v>1159</v>
      </c>
      <c r="R1064" s="152" t="n">
        <v>12.2</v>
      </c>
      <c r="S1064" s="152" t="n">
        <v>748.5</v>
      </c>
      <c r="T1064" s="153" t="n">
        <v>79</v>
      </c>
      <c r="U1064" s="154" t="s">
        <v>83</v>
      </c>
      <c r="V1064" s="153" t="n">
        <v>1</v>
      </c>
      <c r="W1064" s="115" t="n">
        <v>0.9</v>
      </c>
      <c r="X1064" s="116" t="n">
        <f aca="false">RANDBETWEEN(80,100)/100</f>
        <v>0.91</v>
      </c>
      <c r="Y1064" s="117"/>
      <c r="Z1064" s="118"/>
      <c r="AA1064" s="119"/>
      <c r="AB1064" s="123"/>
      <c r="AC1064" s="124"/>
      <c r="AG1064" s="186"/>
      <c r="BO1064" s="202"/>
      <c r="BT1064" s="82" t="s">
        <v>79</v>
      </c>
      <c r="BU1064" s="158"/>
      <c r="BV1064" s="140" t="n">
        <f aca="false">QUOTIENT(BW1064,$BW$5)</f>
        <v>264</v>
      </c>
      <c r="BW1064" s="17" t="n">
        <v>1056</v>
      </c>
      <c r="BX1064" s="141" t="n">
        <f aca="false">DATE(2023,2,(1-QUOTIENT(BW1064,$BW$5)))</f>
        <v>44694</v>
      </c>
      <c r="BY1064" s="190" t="s">
        <v>80</v>
      </c>
      <c r="BZ1064" s="143" t="e">
        <f aca="true">INDIRECT( ADDRESS(CELL("строка",BG1064)-BW1064+BV1064,68)) * CL1064</f>
        <v>#VALUE!</v>
      </c>
      <c r="CA1064" s="144" t="e">
        <f aca="true">INDIRECT( ADDRESS(CELL("строка",BG1064)-BW1064+BV1064,59)) *CI1064</f>
        <v>#VALUE!</v>
      </c>
      <c r="CB1064" s="145" t="e">
        <f aca="true">INDIRECT( ADDRESS(CELL("строка",BG1064)-BW1064+BV1064,69)) * CL1064</f>
        <v>#VALUE!</v>
      </c>
      <c r="CC1064" s="146" t="e">
        <f aca="true">INDIRECT( ADDRESS(CELL("строка",BG1064)-BW1064+BV1064,61)) *CI1064</f>
        <v>#VALUE!</v>
      </c>
      <c r="CD1064" s="147" t="e">
        <f aca="false">BZ1064-CA1064</f>
        <v>#VALUE!</v>
      </c>
      <c r="CE1064" s="188" t="e">
        <f aca="false">CB1064-CC1064</f>
        <v>#VALUE!</v>
      </c>
      <c r="CI1064" s="22" t="n">
        <f aca="false">$CI$4</f>
        <v>0.2</v>
      </c>
      <c r="CL1064" s="23" t="n">
        <f aca="false">CL1060</f>
        <v>0.25</v>
      </c>
    </row>
    <row r="1065" customFormat="false" ht="13.25" hidden="false" customHeight="true" outlineLevel="0" collapsed="false">
      <c r="A1065" s="151" t="s">
        <v>1160</v>
      </c>
      <c r="B1065" s="152" t="n">
        <v>19.5</v>
      </c>
      <c r="C1065" s="152" t="n">
        <v>755.2</v>
      </c>
      <c r="D1065" s="153" t="n">
        <v>48</v>
      </c>
      <c r="E1065" s="154" t="s">
        <v>83</v>
      </c>
      <c r="F1065" s="153" t="n">
        <v>3</v>
      </c>
      <c r="G1065" s="115" t="n">
        <v>0.9</v>
      </c>
      <c r="H1065" s="116" t="n">
        <f aca="false">RANDBETWEEN(80,100)/100</f>
        <v>0.85</v>
      </c>
      <c r="I1065" s="117"/>
      <c r="J1065" s="118"/>
      <c r="K1065" s="119"/>
      <c r="L1065" s="118"/>
      <c r="M1065" s="179"/>
      <c r="Q1065" s="151" t="s">
        <v>1160</v>
      </c>
      <c r="R1065" s="152" t="n">
        <v>11</v>
      </c>
      <c r="S1065" s="152" t="n">
        <v>748.7</v>
      </c>
      <c r="T1065" s="153" t="n">
        <v>89</v>
      </c>
      <c r="U1065" s="154" t="s">
        <v>107</v>
      </c>
      <c r="V1065" s="153" t="n">
        <v>1</v>
      </c>
      <c r="W1065" s="115" t="n">
        <v>0.9</v>
      </c>
      <c r="X1065" s="116" t="n">
        <f aca="false">RANDBETWEEN(80,100)/100</f>
        <v>0.9</v>
      </c>
      <c r="Y1065" s="117"/>
      <c r="Z1065" s="118"/>
      <c r="AA1065" s="119"/>
      <c r="AB1065" s="123"/>
      <c r="AC1065" s="124"/>
      <c r="AG1065" s="186"/>
      <c r="BO1065" s="202"/>
      <c r="BT1065" s="82"/>
      <c r="BU1065" s="158"/>
      <c r="BV1065" s="140" t="n">
        <f aca="false">QUOTIENT(BW1065,$BW$5)</f>
        <v>264</v>
      </c>
      <c r="BW1065" s="17" t="n">
        <v>1057</v>
      </c>
      <c r="BX1065" s="141"/>
      <c r="BY1065" s="191" t="s">
        <v>84</v>
      </c>
      <c r="BZ1065" s="160" t="e">
        <f aca="true">INDIRECT( ADDRESS(CELL("строка",BG1065)-BW1065+BV1065,68)) * CL1065</f>
        <v>#VALUE!</v>
      </c>
      <c r="CA1065" s="161" t="e">
        <f aca="true">INDIRECT( ADDRESS(CELL("строка",BG1065)-BW1065+BV1065,59)) *CI1065</f>
        <v>#VALUE!</v>
      </c>
      <c r="CB1065" s="162" t="e">
        <f aca="true">INDIRECT( ADDRESS(CELL("строка",BG1065)-BW1065+BV1065,69)) * CL1065</f>
        <v>#VALUE!</v>
      </c>
      <c r="CC1065" s="163" t="e">
        <f aca="true">INDIRECT( ADDRESS(CELL("строка",BG1065)-BW1065+BV1065,61)) *CI1065</f>
        <v>#VALUE!</v>
      </c>
      <c r="CD1065" s="164" t="e">
        <f aca="false">BZ1065-CA1065</f>
        <v>#VALUE!</v>
      </c>
      <c r="CE1065" s="189" t="e">
        <f aca="false">CB1065-CC1065</f>
        <v>#VALUE!</v>
      </c>
      <c r="CI1065" s="22" t="n">
        <f aca="false">$CI$5</f>
        <v>0.3</v>
      </c>
      <c r="CL1065" s="23" t="n">
        <f aca="false">CL1061</f>
        <v>0.25</v>
      </c>
    </row>
    <row r="1066" customFormat="false" ht="13.25" hidden="false" customHeight="true" outlineLevel="0" collapsed="false">
      <c r="A1066" s="151" t="s">
        <v>1161</v>
      </c>
      <c r="B1066" s="152" t="n">
        <v>15.8</v>
      </c>
      <c r="C1066" s="152" t="n">
        <v>755.8</v>
      </c>
      <c r="D1066" s="153" t="n">
        <v>68</v>
      </c>
      <c r="E1066" s="154" t="s">
        <v>93</v>
      </c>
      <c r="F1066" s="153" t="n">
        <v>1.5</v>
      </c>
      <c r="G1066" s="115" t="n">
        <v>0.9</v>
      </c>
      <c r="H1066" s="116" t="n">
        <f aca="false">RANDBETWEEN(80,100)/100</f>
        <v>0.97</v>
      </c>
      <c r="I1066" s="117"/>
      <c r="J1066" s="118"/>
      <c r="K1066" s="119"/>
      <c r="L1066" s="118"/>
      <c r="M1066" s="179"/>
      <c r="Q1066" s="151" t="s">
        <v>1161</v>
      </c>
      <c r="R1066" s="152" t="n">
        <v>10</v>
      </c>
      <c r="S1066" s="152" t="n">
        <v>748.6</v>
      </c>
      <c r="T1066" s="153" t="n">
        <v>94</v>
      </c>
      <c r="U1066" s="154" t="s">
        <v>107</v>
      </c>
      <c r="V1066" s="153" t="n">
        <v>1</v>
      </c>
      <c r="W1066" s="115" t="n">
        <v>0.9</v>
      </c>
      <c r="X1066" s="116" t="n">
        <f aca="false">RANDBETWEEN(80,100)/100</f>
        <v>0.81</v>
      </c>
      <c r="Y1066" s="117"/>
      <c r="Z1066" s="118"/>
      <c r="AA1066" s="119"/>
      <c r="AB1066" s="123"/>
      <c r="AC1066" s="124"/>
      <c r="AG1066" s="186"/>
      <c r="BO1066" s="202"/>
      <c r="BT1066" s="82"/>
      <c r="BU1066" s="158"/>
      <c r="BV1066" s="140" t="n">
        <f aca="false">QUOTIENT(BW1066,$BW$5)</f>
        <v>264</v>
      </c>
      <c r="BW1066" s="17" t="n">
        <v>1058</v>
      </c>
      <c r="BX1066" s="141"/>
      <c r="BY1066" s="191" t="s">
        <v>58</v>
      </c>
      <c r="BZ1066" s="160" t="e">
        <f aca="true">INDIRECT( ADDRESS(CELL("строка",BG1066)-BW1066+BV1066,68)) * CL1066</f>
        <v>#VALUE!</v>
      </c>
      <c r="CA1066" s="161" t="e">
        <f aca="true">INDIRECT( ADDRESS(CELL("строка",BG1066)-BW1066+BV1066,59)) *CI1066</f>
        <v>#VALUE!</v>
      </c>
      <c r="CB1066" s="162" t="e">
        <f aca="true">INDIRECT( ADDRESS(CELL("строка",BG1066)-BW1066+BV1066,69)) * CL1066</f>
        <v>#VALUE!</v>
      </c>
      <c r="CC1066" s="163" t="e">
        <f aca="true">INDIRECT( ADDRESS(CELL("строка",BG1066)-BW1066+BV1066,61)) *CI1066</f>
        <v>#VALUE!</v>
      </c>
      <c r="CD1066" s="164" t="e">
        <f aca="false">BZ1066-CA1066</f>
        <v>#VALUE!</v>
      </c>
      <c r="CE1066" s="189" t="e">
        <f aca="false">CB1066-CC1066</f>
        <v>#VALUE!</v>
      </c>
      <c r="CI1066" s="22" t="n">
        <f aca="false">$CI$6</f>
        <v>0.4</v>
      </c>
      <c r="CL1066" s="23" t="n">
        <f aca="false">CL1062</f>
        <v>0.25</v>
      </c>
    </row>
    <row r="1067" customFormat="false" ht="13.25" hidden="false" customHeight="true" outlineLevel="0" collapsed="false">
      <c r="A1067" s="151" t="s">
        <v>1162</v>
      </c>
      <c r="B1067" s="152" t="n">
        <v>14</v>
      </c>
      <c r="C1067" s="152" t="n">
        <v>756.2</v>
      </c>
      <c r="D1067" s="153" t="n">
        <v>74</v>
      </c>
      <c r="E1067" s="154" t="s">
        <v>93</v>
      </c>
      <c r="F1067" s="153" t="n">
        <v>1.5</v>
      </c>
      <c r="G1067" s="115" t="n">
        <v>0.9</v>
      </c>
      <c r="H1067" s="116" t="n">
        <f aca="false">RANDBETWEEN(80,100)/100</f>
        <v>0.99</v>
      </c>
      <c r="I1067" s="117"/>
      <c r="J1067" s="118"/>
      <c r="K1067" s="119"/>
      <c r="L1067" s="118"/>
      <c r="M1067" s="179"/>
      <c r="Q1067" s="151" t="s">
        <v>1162</v>
      </c>
      <c r="R1067" s="152" t="n">
        <v>9.8</v>
      </c>
      <c r="S1067" s="152" t="n">
        <v>748.3</v>
      </c>
      <c r="T1067" s="153" t="n">
        <v>95</v>
      </c>
      <c r="U1067" s="154" t="n">
        <v>0</v>
      </c>
      <c r="V1067" s="153" t="n">
        <v>0</v>
      </c>
      <c r="W1067" s="115" t="n">
        <v>0.9</v>
      </c>
      <c r="X1067" s="116" t="n">
        <f aca="false">RANDBETWEEN(80,100)/100</f>
        <v>0.88</v>
      </c>
      <c r="Y1067" s="117"/>
      <c r="Z1067" s="118"/>
      <c r="AA1067" s="119"/>
      <c r="AB1067" s="123"/>
      <c r="AC1067" s="124"/>
      <c r="AG1067" s="186"/>
      <c r="BO1067" s="202"/>
      <c r="BT1067" s="82" t="e">
        <f aca="false">IF(SUM(CD1064:CD1067) &gt; 0,0,(SUM(CD1064:CD1067))/(-$BM$10*1000))</f>
        <v>#VALUE!</v>
      </c>
      <c r="BU1067" s="158" t="e">
        <f aca="false">IF(SUM(CE1064:CE1067) &gt; 0,0,(SUM(CE1064:CE1067))/(-$BM$10*1000))</f>
        <v>#VALUE!</v>
      </c>
      <c r="BV1067" s="140" t="n">
        <f aca="false">QUOTIENT(BW1067,$BW$5)</f>
        <v>264</v>
      </c>
      <c r="BW1067" s="17" t="n">
        <v>1059</v>
      </c>
      <c r="BX1067" s="141"/>
      <c r="BY1067" s="192" t="s">
        <v>75</v>
      </c>
      <c r="BZ1067" s="172" t="e">
        <f aca="true">INDIRECT( ADDRESS(CELL("строка",BG1067)-BW1067+BV1067,68)) * CL1067</f>
        <v>#VALUE!</v>
      </c>
      <c r="CA1067" s="173" t="e">
        <f aca="true">INDIRECT( ADDRESS(CELL("строка",BG1067)-BW1067+BV1067,59)) * CI1067</f>
        <v>#VALUE!</v>
      </c>
      <c r="CB1067" s="174" t="e">
        <f aca="true">INDIRECT( ADDRESS(CELL("строка",BG1067)-BW1067+BV1067,69)) * CL1067</f>
        <v>#VALUE!</v>
      </c>
      <c r="CC1067" s="175" t="e">
        <f aca="true">INDIRECT( ADDRESS(CELL("строка",BG1067)-BW1067+BV1067,61)) *CI1067</f>
        <v>#VALUE!</v>
      </c>
      <c r="CD1067" s="176" t="e">
        <f aca="false">BZ1067-CA1067</f>
        <v>#VALUE!</v>
      </c>
      <c r="CE1067" s="187" t="e">
        <f aca="false">CB1067-CC1067</f>
        <v>#VALUE!</v>
      </c>
      <c r="CI1067" s="178" t="n">
        <f aca="false">$CI$7</f>
        <v>0.1</v>
      </c>
      <c r="CL1067" s="23" t="n">
        <f aca="false">CL1063</f>
        <v>0.25</v>
      </c>
    </row>
    <row r="1068" customFormat="false" ht="13.25" hidden="false" customHeight="true" outlineLevel="0" collapsed="false">
      <c r="A1068" s="151" t="s">
        <v>1163</v>
      </c>
      <c r="B1068" s="152" t="n">
        <v>14.6</v>
      </c>
      <c r="C1068" s="152" t="n">
        <v>756.3</v>
      </c>
      <c r="D1068" s="153" t="n">
        <v>67</v>
      </c>
      <c r="E1068" s="154" t="s">
        <v>93</v>
      </c>
      <c r="F1068" s="153" t="n">
        <v>3</v>
      </c>
      <c r="G1068" s="115" t="n">
        <v>0.9</v>
      </c>
      <c r="H1068" s="116" t="n">
        <f aca="false">RANDBETWEEN(80,100)/100</f>
        <v>0.89</v>
      </c>
      <c r="I1068" s="117"/>
      <c r="J1068" s="118"/>
      <c r="K1068" s="119"/>
      <c r="L1068" s="118"/>
      <c r="M1068" s="179"/>
      <c r="Q1068" s="151" t="s">
        <v>1163</v>
      </c>
      <c r="R1068" s="152" t="n">
        <v>9.8</v>
      </c>
      <c r="S1068" s="152" t="n">
        <v>748.3</v>
      </c>
      <c r="T1068" s="153" t="n">
        <v>94</v>
      </c>
      <c r="U1068" s="154" t="s">
        <v>83</v>
      </c>
      <c r="V1068" s="153" t="n">
        <v>1</v>
      </c>
      <c r="W1068" s="115" t="n">
        <v>0.9</v>
      </c>
      <c r="X1068" s="116" t="n">
        <f aca="false">RANDBETWEEN(80,100)/100</f>
        <v>1</v>
      </c>
      <c r="Y1068" s="117"/>
      <c r="Z1068" s="118"/>
      <c r="AA1068" s="119"/>
      <c r="AB1068" s="123"/>
      <c r="AC1068" s="124"/>
      <c r="AG1068" s="186"/>
      <c r="BO1068" s="202"/>
      <c r="BT1068" s="82" t="s">
        <v>79</v>
      </c>
      <c r="BU1068" s="158"/>
      <c r="BV1068" s="140" t="n">
        <f aca="false">QUOTIENT(BW1068,$BW$5)</f>
        <v>265</v>
      </c>
      <c r="BW1068" s="17" t="n">
        <v>1060</v>
      </c>
      <c r="BX1068" s="141" t="n">
        <f aca="false">DATE(2023,2,(1-QUOTIENT(BW1068,$BW$5)))</f>
        <v>44693</v>
      </c>
      <c r="BY1068" s="190" t="s">
        <v>80</v>
      </c>
      <c r="BZ1068" s="143" t="e">
        <f aca="true">INDIRECT( ADDRESS(CELL("строка",BG1068)-BW1068+BV1068,68)) * CL1068</f>
        <v>#VALUE!</v>
      </c>
      <c r="CA1068" s="144" t="e">
        <f aca="true">INDIRECT( ADDRESS(CELL("строка",BG1068)-BW1068+BV1068,59)) *CI1068</f>
        <v>#VALUE!</v>
      </c>
      <c r="CB1068" s="145" t="e">
        <f aca="true">INDIRECT( ADDRESS(CELL("строка",BG1068)-BW1068+BV1068,69)) * CL1068</f>
        <v>#VALUE!</v>
      </c>
      <c r="CC1068" s="146" t="e">
        <f aca="true">INDIRECT( ADDRESS(CELL("строка",BG1068)-BW1068+BV1068,61)) *CI1068</f>
        <v>#VALUE!</v>
      </c>
      <c r="CD1068" s="147" t="e">
        <f aca="false">BZ1068-CA1068</f>
        <v>#VALUE!</v>
      </c>
      <c r="CE1068" s="188" t="e">
        <f aca="false">CB1068-CC1068</f>
        <v>#VALUE!</v>
      </c>
      <c r="CI1068" s="22" t="n">
        <f aca="false">$CI$4</f>
        <v>0.2</v>
      </c>
      <c r="CL1068" s="23" t="n">
        <f aca="false">CL1064</f>
        <v>0.25</v>
      </c>
    </row>
    <row r="1069" customFormat="false" ht="13.25" hidden="false" customHeight="true" outlineLevel="0" collapsed="false">
      <c r="A1069" s="151" t="s">
        <v>1164</v>
      </c>
      <c r="B1069" s="152" t="n">
        <v>15.4</v>
      </c>
      <c r="C1069" s="152" t="n">
        <v>756.9</v>
      </c>
      <c r="D1069" s="153" t="n">
        <v>62</v>
      </c>
      <c r="E1069" s="154" t="s">
        <v>93</v>
      </c>
      <c r="F1069" s="153" t="n">
        <v>3</v>
      </c>
      <c r="G1069" s="115" t="n">
        <v>0.9</v>
      </c>
      <c r="H1069" s="116" t="n">
        <f aca="false">RANDBETWEEN(80,100)/100</f>
        <v>0.86</v>
      </c>
      <c r="I1069" s="117"/>
      <c r="J1069" s="118"/>
      <c r="K1069" s="119"/>
      <c r="L1069" s="118"/>
      <c r="M1069" s="179"/>
      <c r="Q1069" s="151" t="s">
        <v>1164</v>
      </c>
      <c r="R1069" s="152" t="n">
        <v>10.1</v>
      </c>
      <c r="S1069" s="152" t="n">
        <v>748.6</v>
      </c>
      <c r="T1069" s="153" t="n">
        <v>93</v>
      </c>
      <c r="U1069" s="154" t="s">
        <v>83</v>
      </c>
      <c r="V1069" s="153" t="n">
        <v>1</v>
      </c>
      <c r="W1069" s="115" t="n">
        <v>0.9</v>
      </c>
      <c r="X1069" s="116" t="n">
        <f aca="false">RANDBETWEEN(80,100)/100</f>
        <v>0.85</v>
      </c>
      <c r="Y1069" s="117"/>
      <c r="Z1069" s="118"/>
      <c r="AA1069" s="119"/>
      <c r="AB1069" s="123"/>
      <c r="AC1069" s="124"/>
      <c r="AG1069" s="186"/>
      <c r="BO1069" s="202"/>
      <c r="BT1069" s="82"/>
      <c r="BU1069" s="158"/>
      <c r="BV1069" s="140" t="n">
        <f aca="false">QUOTIENT(BW1069,$BW$5)</f>
        <v>265</v>
      </c>
      <c r="BW1069" s="17" t="n">
        <v>1061</v>
      </c>
      <c r="BX1069" s="141"/>
      <c r="BY1069" s="191" t="s">
        <v>84</v>
      </c>
      <c r="BZ1069" s="160" t="e">
        <f aca="true">INDIRECT( ADDRESS(CELL("строка",BG1069)-BW1069+BV1069,68)) * CL1069</f>
        <v>#VALUE!</v>
      </c>
      <c r="CA1069" s="161" t="e">
        <f aca="true">INDIRECT( ADDRESS(CELL("строка",BG1069)-BW1069+BV1069,59)) *CI1069</f>
        <v>#VALUE!</v>
      </c>
      <c r="CB1069" s="162" t="e">
        <f aca="true">INDIRECT( ADDRESS(CELL("строка",BG1069)-BW1069+BV1069,69)) * CL1069</f>
        <v>#VALUE!</v>
      </c>
      <c r="CC1069" s="163" t="e">
        <f aca="true">INDIRECT( ADDRESS(CELL("строка",BG1069)-BW1069+BV1069,61)) *CI1069</f>
        <v>#VALUE!</v>
      </c>
      <c r="CD1069" s="164" t="e">
        <f aca="false">BZ1069-CA1069</f>
        <v>#VALUE!</v>
      </c>
      <c r="CE1069" s="189" t="e">
        <f aca="false">CB1069-CC1069</f>
        <v>#VALUE!</v>
      </c>
      <c r="CI1069" s="22" t="n">
        <f aca="false">$CI$5</f>
        <v>0.3</v>
      </c>
      <c r="CL1069" s="23" t="n">
        <f aca="false">CL1065</f>
        <v>0.25</v>
      </c>
    </row>
    <row r="1070" customFormat="false" ht="13.25" hidden="false" customHeight="true" outlineLevel="0" collapsed="false">
      <c r="A1070" s="151" t="s">
        <v>1165</v>
      </c>
      <c r="B1070" s="152" t="n">
        <v>16.3</v>
      </c>
      <c r="C1070" s="152" t="n">
        <v>757.2</v>
      </c>
      <c r="D1070" s="153" t="n">
        <v>59</v>
      </c>
      <c r="E1070" s="154" t="s">
        <v>93</v>
      </c>
      <c r="F1070" s="153" t="n">
        <v>4.5</v>
      </c>
      <c r="G1070" s="115" t="n">
        <v>0.9</v>
      </c>
      <c r="H1070" s="116" t="n">
        <f aca="false">RANDBETWEEN(80,100)/100</f>
        <v>0.89</v>
      </c>
      <c r="I1070" s="117" t="n">
        <v>0.510949074074074</v>
      </c>
      <c r="J1070" s="118" t="n">
        <v>0.510949074074074</v>
      </c>
      <c r="K1070" s="119" t="n">
        <f aca="false">(J1070 * 24) * $B$3 * $F$3 * (1 - 0.7*AVERAGE(G1070:G1077)) * AVERAGE(H1070:H1077)</f>
        <v>4968.26441666667</v>
      </c>
      <c r="L1070" s="118" t="n">
        <f aca="false">IF(AVERAGE(F1070:F1077)&gt; $J$3, $B$4*$F$4*AVERAGE(F1070:F1077)/$B$5*24*AVERAGE(H1070:H1077), $B$4*$F$4*AVERAGE(F1070:F1077)/$B$5*24*AVERAGE(H1070:H1077) * 0.2)</f>
        <v>4161</v>
      </c>
      <c r="M1070" s="179" t="n">
        <f aca="false">K1070+L1070</f>
        <v>9129.26441666667</v>
      </c>
      <c r="Q1070" s="151" t="s">
        <v>1165</v>
      </c>
      <c r="R1070" s="152" t="n">
        <v>10.7</v>
      </c>
      <c r="S1070" s="152" t="n">
        <v>748.7</v>
      </c>
      <c r="T1070" s="153" t="n">
        <v>80</v>
      </c>
      <c r="U1070" s="154" t="s">
        <v>78</v>
      </c>
      <c r="V1070" s="153" t="n">
        <v>1</v>
      </c>
      <c r="W1070" s="115" t="n">
        <v>0.9</v>
      </c>
      <c r="X1070" s="116" t="n">
        <f aca="false">RANDBETWEEN(80,100)/100</f>
        <v>0.92</v>
      </c>
      <c r="Y1070" s="117" t="n">
        <v>0.514675925925926</v>
      </c>
      <c r="Z1070" s="118" t="n">
        <v>0.514675925925926</v>
      </c>
      <c r="AA1070" s="119" t="n">
        <f aca="false">(Z1070 * 24) * $B$3 * $F$3 * (1 - 0.7 * AVERAGE(W1070:W1077)) * AVERAGE(X1070:X1077)</f>
        <v>6426.7377</v>
      </c>
      <c r="AB1070" s="123" t="n">
        <f aca="false">IF(AVERAGE(V1070:V1077)&gt; $J$3, $B$4*$F$4*AVERAGE(V1070:V1077)/$B$5*24*AVERAGE(X1070:X1077), $B$4*$F$4*AVERAGE(V1070:V1077)/$B$5*24*AVERAGE(X1070:X1077) * 0.2)</f>
        <v>738</v>
      </c>
      <c r="AC1070" s="124" t="n">
        <f aca="false">AA1070+AB1070</f>
        <v>7164.7377</v>
      </c>
      <c r="AG1070" s="186"/>
      <c r="BO1070" s="202"/>
      <c r="BT1070" s="82"/>
      <c r="BU1070" s="158"/>
      <c r="BV1070" s="140" t="n">
        <f aca="false">QUOTIENT(BW1070,$BW$5)</f>
        <v>265</v>
      </c>
      <c r="BW1070" s="17" t="n">
        <v>1062</v>
      </c>
      <c r="BX1070" s="141"/>
      <c r="BY1070" s="191" t="s">
        <v>58</v>
      </c>
      <c r="BZ1070" s="160" t="e">
        <f aca="true">INDIRECT( ADDRESS(CELL("строка",BG1070)-BW1070+BV1070,68)) * CL1070</f>
        <v>#VALUE!</v>
      </c>
      <c r="CA1070" s="161" t="e">
        <f aca="true">INDIRECT( ADDRESS(CELL("строка",BG1070)-BW1070+BV1070,59)) *CI1070</f>
        <v>#VALUE!</v>
      </c>
      <c r="CB1070" s="162" t="e">
        <f aca="true">INDIRECT( ADDRESS(CELL("строка",BG1070)-BW1070+BV1070,69)) * CL1070</f>
        <v>#VALUE!</v>
      </c>
      <c r="CC1070" s="163" t="e">
        <f aca="true">INDIRECT( ADDRESS(CELL("строка",BG1070)-BW1070+BV1070,61)) *CI1070</f>
        <v>#VALUE!</v>
      </c>
      <c r="CD1070" s="164" t="e">
        <f aca="false">BZ1070-CA1070</f>
        <v>#VALUE!</v>
      </c>
      <c r="CE1070" s="189" t="e">
        <f aca="false">CB1070-CC1070</f>
        <v>#VALUE!</v>
      </c>
      <c r="CI1070" s="22" t="n">
        <f aca="false">$CI$6</f>
        <v>0.4</v>
      </c>
      <c r="CL1070" s="23" t="n">
        <f aca="false">CL1066</f>
        <v>0.25</v>
      </c>
    </row>
    <row r="1071" customFormat="false" ht="13.25" hidden="false" customHeight="true" outlineLevel="0" collapsed="false">
      <c r="A1071" s="151" t="s">
        <v>1166</v>
      </c>
      <c r="B1071" s="152" t="n">
        <v>19.3</v>
      </c>
      <c r="C1071" s="152" t="n">
        <v>756.7</v>
      </c>
      <c r="D1071" s="153" t="n">
        <v>55</v>
      </c>
      <c r="E1071" s="154" t="s">
        <v>93</v>
      </c>
      <c r="F1071" s="153" t="n">
        <v>3</v>
      </c>
      <c r="G1071" s="115" t="n">
        <v>0.9</v>
      </c>
      <c r="H1071" s="116" t="n">
        <f aca="false">RANDBETWEEN(80,100)/100</f>
        <v>0.93</v>
      </c>
      <c r="I1071" s="117"/>
      <c r="J1071" s="118"/>
      <c r="K1071" s="119"/>
      <c r="L1071" s="118"/>
      <c r="M1071" s="179"/>
      <c r="Q1071" s="151" t="s">
        <v>1166</v>
      </c>
      <c r="R1071" s="152" t="n">
        <v>13.3</v>
      </c>
      <c r="S1071" s="152" t="n">
        <v>747.7</v>
      </c>
      <c r="T1071" s="153" t="n">
        <v>71</v>
      </c>
      <c r="U1071" s="154" t="s">
        <v>77</v>
      </c>
      <c r="V1071" s="153" t="n">
        <v>1</v>
      </c>
      <c r="W1071" s="115" t="n">
        <v>0.9</v>
      </c>
      <c r="X1071" s="116" t="n">
        <f aca="false">RANDBETWEEN(80,100)/100</f>
        <v>0.93</v>
      </c>
      <c r="Y1071" s="117"/>
      <c r="Z1071" s="118"/>
      <c r="AA1071" s="119"/>
      <c r="AB1071" s="123"/>
      <c r="AC1071" s="124"/>
      <c r="AG1071" s="186"/>
      <c r="BO1071" s="202"/>
      <c r="BT1071" s="82" t="e">
        <f aca="false">IF(SUM(CD1068:CD1071) &gt; 0,0,(SUM(CD1068:CD1071))/(-$BM$10*1000))</f>
        <v>#VALUE!</v>
      </c>
      <c r="BU1071" s="158" t="e">
        <f aca="false">IF(SUM(CE1068:CE1071) &gt; 0,0,(SUM(CE1068:CE1071))/(-$BM$10*1000))</f>
        <v>#VALUE!</v>
      </c>
      <c r="BV1071" s="140" t="n">
        <f aca="false">QUOTIENT(BW1071,$BW$5)</f>
        <v>265</v>
      </c>
      <c r="BW1071" s="17" t="n">
        <v>1063</v>
      </c>
      <c r="BX1071" s="141"/>
      <c r="BY1071" s="192" t="s">
        <v>75</v>
      </c>
      <c r="BZ1071" s="172" t="e">
        <f aca="true">INDIRECT( ADDRESS(CELL("строка",BG1071)-BW1071+BV1071,68)) * CL1071</f>
        <v>#VALUE!</v>
      </c>
      <c r="CA1071" s="173" t="e">
        <f aca="true">INDIRECT( ADDRESS(CELL("строка",BG1071)-BW1071+BV1071,59)) * CI1071</f>
        <v>#VALUE!</v>
      </c>
      <c r="CB1071" s="174" t="e">
        <f aca="true">INDIRECT( ADDRESS(CELL("строка",BG1071)-BW1071+BV1071,69)) * CL1071</f>
        <v>#VALUE!</v>
      </c>
      <c r="CC1071" s="175" t="e">
        <f aca="true">INDIRECT( ADDRESS(CELL("строка",BG1071)-BW1071+BV1071,61)) *CI1071</f>
        <v>#VALUE!</v>
      </c>
      <c r="CD1071" s="176" t="e">
        <f aca="false">BZ1071-CA1071</f>
        <v>#VALUE!</v>
      </c>
      <c r="CE1071" s="187" t="e">
        <f aca="false">CB1071-CC1071</f>
        <v>#VALUE!</v>
      </c>
      <c r="CI1071" s="178" t="n">
        <f aca="false">$CI$7</f>
        <v>0.1</v>
      </c>
      <c r="CL1071" s="23" t="n">
        <f aca="false">CL1067</f>
        <v>0.25</v>
      </c>
    </row>
    <row r="1072" customFormat="false" ht="13.25" hidden="false" customHeight="true" outlineLevel="0" collapsed="false">
      <c r="A1072" s="151" t="s">
        <v>1167</v>
      </c>
      <c r="B1072" s="152" t="n">
        <v>21.6</v>
      </c>
      <c r="C1072" s="152" t="n">
        <v>756.5</v>
      </c>
      <c r="D1072" s="153" t="n">
        <v>56</v>
      </c>
      <c r="E1072" s="154" t="s">
        <v>93</v>
      </c>
      <c r="F1072" s="153" t="n">
        <v>3</v>
      </c>
      <c r="G1072" s="115" t="n">
        <v>0.9</v>
      </c>
      <c r="H1072" s="116" t="n">
        <f aca="false">RANDBETWEEN(80,100)/100</f>
        <v>0.86</v>
      </c>
      <c r="I1072" s="117"/>
      <c r="J1072" s="118"/>
      <c r="K1072" s="119"/>
      <c r="L1072" s="118"/>
      <c r="M1072" s="179"/>
      <c r="Q1072" s="151" t="s">
        <v>1167</v>
      </c>
      <c r="R1072" s="152" t="n">
        <v>14.2</v>
      </c>
      <c r="S1072" s="152" t="n">
        <v>748</v>
      </c>
      <c r="T1072" s="153" t="n">
        <v>67</v>
      </c>
      <c r="U1072" s="154" t="s">
        <v>83</v>
      </c>
      <c r="V1072" s="153" t="n">
        <v>1</v>
      </c>
      <c r="W1072" s="115" t="n">
        <v>0.9</v>
      </c>
      <c r="X1072" s="116" t="n">
        <f aca="false">RANDBETWEEN(80,100)/100</f>
        <v>1</v>
      </c>
      <c r="Y1072" s="117"/>
      <c r="Z1072" s="118"/>
      <c r="AA1072" s="119"/>
      <c r="AB1072" s="123"/>
      <c r="AC1072" s="124"/>
      <c r="AG1072" s="186"/>
      <c r="BO1072" s="202"/>
      <c r="BT1072" s="82" t="s">
        <v>79</v>
      </c>
      <c r="BU1072" s="158"/>
      <c r="BV1072" s="140" t="n">
        <f aca="false">QUOTIENT(BW1072,$BW$5)</f>
        <v>266</v>
      </c>
      <c r="BW1072" s="17" t="n">
        <v>1064</v>
      </c>
      <c r="BX1072" s="141" t="n">
        <f aca="false">DATE(2023,2,(1-QUOTIENT(BW1072,$BW$5)))</f>
        <v>44692</v>
      </c>
      <c r="BY1072" s="190" t="s">
        <v>80</v>
      </c>
      <c r="BZ1072" s="143" t="e">
        <f aca="true">INDIRECT( ADDRESS(CELL("строка",BG1072)-BW1072+BV1072,68)) * CL1072</f>
        <v>#VALUE!</v>
      </c>
      <c r="CA1072" s="144" t="e">
        <f aca="true">INDIRECT( ADDRESS(CELL("строка",BG1072)-BW1072+BV1072,59)) *CI1072</f>
        <v>#VALUE!</v>
      </c>
      <c r="CB1072" s="145" t="e">
        <f aca="true">INDIRECT( ADDRESS(CELL("строка",BG1072)-BW1072+BV1072,69)) * CL1072</f>
        <v>#VALUE!</v>
      </c>
      <c r="CC1072" s="146" t="e">
        <f aca="true">INDIRECT( ADDRESS(CELL("строка",BG1072)-BW1072+BV1072,61)) *CI1072</f>
        <v>#VALUE!</v>
      </c>
      <c r="CD1072" s="147" t="e">
        <f aca="false">BZ1072-CA1072</f>
        <v>#VALUE!</v>
      </c>
      <c r="CE1072" s="188" t="e">
        <f aca="false">CB1072-CC1072</f>
        <v>#VALUE!</v>
      </c>
      <c r="CI1072" s="22" t="n">
        <f aca="false">$CI$4</f>
        <v>0.2</v>
      </c>
      <c r="CL1072" s="23" t="n">
        <f aca="false">CL1068</f>
        <v>0.25</v>
      </c>
    </row>
    <row r="1073" customFormat="false" ht="13.25" hidden="false" customHeight="true" outlineLevel="0" collapsed="false">
      <c r="A1073" s="151" t="s">
        <v>1168</v>
      </c>
      <c r="B1073" s="152" t="n">
        <v>20</v>
      </c>
      <c r="C1073" s="152" t="n">
        <v>757</v>
      </c>
      <c r="D1073" s="153" t="n">
        <v>74</v>
      </c>
      <c r="E1073" s="154" t="s">
        <v>101</v>
      </c>
      <c r="F1073" s="153" t="n">
        <v>3</v>
      </c>
      <c r="G1073" s="115" t="n">
        <v>0.9</v>
      </c>
      <c r="H1073" s="116" t="n">
        <f aca="false">RANDBETWEEN(80,100)/100</f>
        <v>0.96</v>
      </c>
      <c r="I1073" s="117"/>
      <c r="J1073" s="118"/>
      <c r="K1073" s="119"/>
      <c r="L1073" s="118"/>
      <c r="M1073" s="179"/>
      <c r="Q1073" s="151" t="s">
        <v>1168</v>
      </c>
      <c r="R1073" s="152" t="n">
        <v>13.3</v>
      </c>
      <c r="S1073" s="152" t="n">
        <v>748.5</v>
      </c>
      <c r="T1073" s="153" t="n">
        <v>79</v>
      </c>
      <c r="U1073" s="154" t="s">
        <v>83</v>
      </c>
      <c r="V1073" s="153" t="n">
        <v>1</v>
      </c>
      <c r="W1073" s="115" t="n">
        <v>0.9</v>
      </c>
      <c r="X1073" s="116" t="n">
        <f aca="false">RANDBETWEEN(80,100)/100</f>
        <v>0.95</v>
      </c>
      <c r="Y1073" s="117"/>
      <c r="Z1073" s="118"/>
      <c r="AA1073" s="119"/>
      <c r="AB1073" s="123"/>
      <c r="AC1073" s="124"/>
      <c r="AG1073" s="186"/>
      <c r="BO1073" s="202"/>
      <c r="BT1073" s="82"/>
      <c r="BU1073" s="158"/>
      <c r="BV1073" s="140" t="n">
        <f aca="false">QUOTIENT(BW1073,$BW$5)</f>
        <v>266</v>
      </c>
      <c r="BW1073" s="17" t="n">
        <v>1065</v>
      </c>
      <c r="BX1073" s="141"/>
      <c r="BY1073" s="191" t="s">
        <v>84</v>
      </c>
      <c r="BZ1073" s="160" t="e">
        <f aca="true">INDIRECT( ADDRESS(CELL("строка",BG1073)-BW1073+BV1073,68)) * CL1073</f>
        <v>#VALUE!</v>
      </c>
      <c r="CA1073" s="161" t="e">
        <f aca="true">INDIRECT( ADDRESS(CELL("строка",BG1073)-BW1073+BV1073,59)) *CI1073</f>
        <v>#VALUE!</v>
      </c>
      <c r="CB1073" s="162" t="e">
        <f aca="true">INDIRECT( ADDRESS(CELL("строка",BG1073)-BW1073+BV1073,69)) * CL1073</f>
        <v>#VALUE!</v>
      </c>
      <c r="CC1073" s="163" t="e">
        <f aca="true">INDIRECT( ADDRESS(CELL("строка",BG1073)-BW1073+BV1073,61)) *CI1073</f>
        <v>#VALUE!</v>
      </c>
      <c r="CD1073" s="164" t="e">
        <f aca="false">BZ1073-CA1073</f>
        <v>#VALUE!</v>
      </c>
      <c r="CE1073" s="189" t="e">
        <f aca="false">CB1073-CC1073</f>
        <v>#VALUE!</v>
      </c>
      <c r="CI1073" s="22" t="n">
        <f aca="false">$CI$5</f>
        <v>0.3</v>
      </c>
      <c r="CL1073" s="23" t="n">
        <f aca="false">CL1069</f>
        <v>0.25</v>
      </c>
    </row>
    <row r="1074" customFormat="false" ht="13.25" hidden="false" customHeight="true" outlineLevel="0" collapsed="false">
      <c r="A1074" s="151" t="s">
        <v>1169</v>
      </c>
      <c r="B1074" s="152" t="n">
        <v>17.6</v>
      </c>
      <c r="C1074" s="152" t="n">
        <v>757.1</v>
      </c>
      <c r="D1074" s="153" t="n">
        <v>98</v>
      </c>
      <c r="E1074" s="154" t="s">
        <v>101</v>
      </c>
      <c r="F1074" s="153" t="n">
        <v>3</v>
      </c>
      <c r="G1074" s="115" t="n">
        <v>0.9</v>
      </c>
      <c r="H1074" s="116" t="n">
        <f aca="false">RANDBETWEEN(80,100)/100</f>
        <v>0.91</v>
      </c>
      <c r="I1074" s="117"/>
      <c r="J1074" s="118"/>
      <c r="K1074" s="119"/>
      <c r="L1074" s="118"/>
      <c r="M1074" s="179"/>
      <c r="Q1074" s="151" t="s">
        <v>1169</v>
      </c>
      <c r="R1074" s="152" t="n">
        <v>9.1</v>
      </c>
      <c r="S1074" s="152" t="n">
        <v>748.6</v>
      </c>
      <c r="T1074" s="153" t="n">
        <v>99</v>
      </c>
      <c r="U1074" s="154" t="s">
        <v>77</v>
      </c>
      <c r="V1074" s="153" t="n">
        <v>1</v>
      </c>
      <c r="W1074" s="115" t="n">
        <v>0.95</v>
      </c>
      <c r="X1074" s="116" t="n">
        <f aca="false">RANDBETWEEN(80,100)/100</f>
        <v>0.99</v>
      </c>
      <c r="Y1074" s="117"/>
      <c r="Z1074" s="118"/>
      <c r="AA1074" s="119"/>
      <c r="AB1074" s="123"/>
      <c r="AC1074" s="124"/>
      <c r="AG1074" s="186"/>
      <c r="BO1074" s="202"/>
      <c r="BT1074" s="82"/>
      <c r="BU1074" s="158"/>
      <c r="BV1074" s="140" t="n">
        <f aca="false">QUOTIENT(BW1074,$BW$5)</f>
        <v>266</v>
      </c>
      <c r="BW1074" s="17" t="n">
        <v>1066</v>
      </c>
      <c r="BX1074" s="141"/>
      <c r="BY1074" s="191" t="s">
        <v>58</v>
      </c>
      <c r="BZ1074" s="160" t="e">
        <f aca="true">INDIRECT( ADDRESS(CELL("строка",BG1074)-BW1074+BV1074,68)) * CL1074</f>
        <v>#VALUE!</v>
      </c>
      <c r="CA1074" s="161" t="e">
        <f aca="true">INDIRECT( ADDRESS(CELL("строка",BG1074)-BW1074+BV1074,59)) *CI1074</f>
        <v>#VALUE!</v>
      </c>
      <c r="CB1074" s="162" t="e">
        <f aca="true">INDIRECT( ADDRESS(CELL("строка",BG1074)-BW1074+BV1074,69)) * CL1074</f>
        <v>#VALUE!</v>
      </c>
      <c r="CC1074" s="163" t="e">
        <f aca="true">INDIRECT( ADDRESS(CELL("строка",BG1074)-BW1074+BV1074,61)) *CI1074</f>
        <v>#VALUE!</v>
      </c>
      <c r="CD1074" s="164" t="e">
        <f aca="false">BZ1074-CA1074</f>
        <v>#VALUE!</v>
      </c>
      <c r="CE1074" s="189" t="e">
        <f aca="false">CB1074-CC1074</f>
        <v>#VALUE!</v>
      </c>
      <c r="CI1074" s="22" t="n">
        <f aca="false">$CI$6</f>
        <v>0.4</v>
      </c>
      <c r="CL1074" s="23" t="n">
        <f aca="false">CL1070</f>
        <v>0.25</v>
      </c>
    </row>
    <row r="1075" customFormat="false" ht="13.25" hidden="false" customHeight="true" outlineLevel="0" collapsed="false">
      <c r="A1075" s="151" t="s">
        <v>1170</v>
      </c>
      <c r="B1075" s="152" t="n">
        <v>16</v>
      </c>
      <c r="C1075" s="152" t="n">
        <v>756.7</v>
      </c>
      <c r="D1075" s="153" t="n">
        <v>100</v>
      </c>
      <c r="E1075" s="154" t="s">
        <v>101</v>
      </c>
      <c r="F1075" s="153" t="n">
        <v>3</v>
      </c>
      <c r="G1075" s="115" t="n">
        <v>0.9</v>
      </c>
      <c r="H1075" s="116" t="n">
        <f aca="false">RANDBETWEEN(80,100)/100</f>
        <v>0.94</v>
      </c>
      <c r="I1075" s="117"/>
      <c r="J1075" s="118"/>
      <c r="K1075" s="119"/>
      <c r="L1075" s="118"/>
      <c r="M1075" s="179"/>
      <c r="Q1075" s="151" t="s">
        <v>1170</v>
      </c>
      <c r="R1075" s="152" t="n">
        <v>5.1</v>
      </c>
      <c r="S1075" s="152" t="n">
        <v>748.6</v>
      </c>
      <c r="T1075" s="153" t="n">
        <v>99</v>
      </c>
      <c r="U1075" s="154" t="n">
        <v>0</v>
      </c>
      <c r="V1075" s="153" t="n">
        <v>0</v>
      </c>
      <c r="W1075" s="115" t="n">
        <v>0.75</v>
      </c>
      <c r="X1075" s="116" t="n">
        <f aca="false">RANDBETWEEN(80,100)/100</f>
        <v>0.85</v>
      </c>
      <c r="Y1075" s="117"/>
      <c r="Z1075" s="118"/>
      <c r="AA1075" s="119"/>
      <c r="AB1075" s="123"/>
      <c r="AC1075" s="124"/>
      <c r="AG1075" s="186"/>
      <c r="BO1075" s="202"/>
      <c r="BT1075" s="82" t="e">
        <f aca="false">IF(SUM(CD1072:CD1075) &gt; 0,0,(SUM(CD1072:CD1075))/(-$BM$10*1000))</f>
        <v>#VALUE!</v>
      </c>
      <c r="BU1075" s="158" t="e">
        <f aca="false">IF(SUM(CE1072:CE1075) &gt; 0,0,(SUM(CE1072:CE1075))/(-$BM$10*1000))</f>
        <v>#VALUE!</v>
      </c>
      <c r="BV1075" s="140" t="n">
        <f aca="false">QUOTIENT(BW1075,$BW$5)</f>
        <v>266</v>
      </c>
      <c r="BW1075" s="17" t="n">
        <v>1067</v>
      </c>
      <c r="BX1075" s="141"/>
      <c r="BY1075" s="192" t="s">
        <v>75</v>
      </c>
      <c r="BZ1075" s="172" t="e">
        <f aca="true">INDIRECT( ADDRESS(CELL("строка",BG1075)-BW1075+BV1075,68)) * CL1075</f>
        <v>#VALUE!</v>
      </c>
      <c r="CA1075" s="173" t="e">
        <f aca="true">INDIRECT( ADDRESS(CELL("строка",BG1075)-BW1075+BV1075,59)) * CI1075</f>
        <v>#VALUE!</v>
      </c>
      <c r="CB1075" s="174" t="e">
        <f aca="true">INDIRECT( ADDRESS(CELL("строка",BG1075)-BW1075+BV1075,69)) * CL1075</f>
        <v>#VALUE!</v>
      </c>
      <c r="CC1075" s="175" t="e">
        <f aca="true">INDIRECT( ADDRESS(CELL("строка",BG1075)-BW1075+BV1075,61)) *CI1075</f>
        <v>#VALUE!</v>
      </c>
      <c r="CD1075" s="176" t="e">
        <f aca="false">BZ1075-CA1075</f>
        <v>#VALUE!</v>
      </c>
      <c r="CE1075" s="187" t="e">
        <f aca="false">CB1075-CC1075</f>
        <v>#VALUE!</v>
      </c>
      <c r="CI1075" s="178" t="n">
        <f aca="false">$CI$7</f>
        <v>0.1</v>
      </c>
      <c r="CL1075" s="23" t="n">
        <f aca="false">CL1071</f>
        <v>0.25</v>
      </c>
    </row>
    <row r="1076" customFormat="false" ht="13.25" hidden="false" customHeight="true" outlineLevel="0" collapsed="false">
      <c r="A1076" s="151" t="s">
        <v>1171</v>
      </c>
      <c r="B1076" s="152" t="n">
        <v>17.4</v>
      </c>
      <c r="C1076" s="152" t="n">
        <v>756.2</v>
      </c>
      <c r="D1076" s="153" t="n">
        <v>78</v>
      </c>
      <c r="E1076" s="154" t="s">
        <v>129</v>
      </c>
      <c r="F1076" s="153" t="n">
        <v>4.5</v>
      </c>
      <c r="G1076" s="115" t="n">
        <v>0.9</v>
      </c>
      <c r="H1076" s="116" t="n">
        <f aca="false">RANDBETWEEN(80,100)/100</f>
        <v>0.82</v>
      </c>
      <c r="I1076" s="117"/>
      <c r="J1076" s="118"/>
      <c r="K1076" s="119"/>
      <c r="L1076" s="118"/>
      <c r="M1076" s="179"/>
      <c r="Q1076" s="151" t="s">
        <v>1171</v>
      </c>
      <c r="R1076" s="152" t="n">
        <v>5.6</v>
      </c>
      <c r="S1076" s="152" t="n">
        <v>748.3</v>
      </c>
      <c r="T1076" s="153" t="n">
        <v>99</v>
      </c>
      <c r="U1076" s="154" t="n">
        <v>0</v>
      </c>
      <c r="V1076" s="153" t="n">
        <v>0</v>
      </c>
      <c r="W1076" s="115" t="n">
        <v>0</v>
      </c>
      <c r="X1076" s="116" t="n">
        <f aca="false">RANDBETWEEN(80,100)/100</f>
        <v>0.8</v>
      </c>
      <c r="Y1076" s="117"/>
      <c r="Z1076" s="118"/>
      <c r="AA1076" s="119"/>
      <c r="AB1076" s="123"/>
      <c r="AC1076" s="124"/>
      <c r="AG1076" s="186"/>
      <c r="BO1076" s="202"/>
      <c r="BT1076" s="82" t="s">
        <v>79</v>
      </c>
      <c r="BU1076" s="158"/>
      <c r="BV1076" s="140" t="n">
        <f aca="false">QUOTIENT(BW1076,$BW$5)</f>
        <v>267</v>
      </c>
      <c r="BW1076" s="17" t="n">
        <v>1068</v>
      </c>
      <c r="BX1076" s="141" t="n">
        <f aca="false">DATE(2023,2,(1-QUOTIENT(BW1076,$BW$5)))</f>
        <v>44691</v>
      </c>
      <c r="BY1076" s="190" t="s">
        <v>80</v>
      </c>
      <c r="BZ1076" s="143" t="e">
        <f aca="true">INDIRECT( ADDRESS(CELL("строка",BG1076)-BW1076+BV1076,68)) * CL1076</f>
        <v>#VALUE!</v>
      </c>
      <c r="CA1076" s="144" t="e">
        <f aca="true">INDIRECT( ADDRESS(CELL("строка",BG1076)-BW1076+BV1076,59)) *CI1076</f>
        <v>#VALUE!</v>
      </c>
      <c r="CB1076" s="145" t="e">
        <f aca="true">INDIRECT( ADDRESS(CELL("строка",BG1076)-BW1076+BV1076,69)) * CL1076</f>
        <v>#VALUE!</v>
      </c>
      <c r="CC1076" s="146" t="e">
        <f aca="true">INDIRECT( ADDRESS(CELL("строка",BG1076)-BW1076+BV1076,61)) *CI1076</f>
        <v>#VALUE!</v>
      </c>
      <c r="CD1076" s="147" t="e">
        <f aca="false">BZ1076-CA1076</f>
        <v>#VALUE!</v>
      </c>
      <c r="CE1076" s="188" t="e">
        <f aca="false">CB1076-CC1076</f>
        <v>#VALUE!</v>
      </c>
      <c r="CI1076" s="22" t="n">
        <f aca="false">$CI$4</f>
        <v>0.2</v>
      </c>
      <c r="CL1076" s="23" t="n">
        <f aca="false">CL1072</f>
        <v>0.25</v>
      </c>
    </row>
    <row r="1077" customFormat="false" ht="13.25" hidden="false" customHeight="true" outlineLevel="0" collapsed="false">
      <c r="A1077" s="151" t="s">
        <v>1172</v>
      </c>
      <c r="B1077" s="152" t="n">
        <v>18.7</v>
      </c>
      <c r="C1077" s="152" t="n">
        <v>755.6</v>
      </c>
      <c r="D1077" s="153" t="n">
        <v>69</v>
      </c>
      <c r="E1077" s="154" t="s">
        <v>101</v>
      </c>
      <c r="F1077" s="153" t="n">
        <v>4.5</v>
      </c>
      <c r="G1077" s="115" t="n">
        <v>0.9</v>
      </c>
      <c r="H1077" s="116" t="n">
        <f aca="false">RANDBETWEEN(80,100)/100</f>
        <v>0.99</v>
      </c>
      <c r="I1077" s="117"/>
      <c r="J1077" s="118"/>
      <c r="K1077" s="119"/>
      <c r="L1077" s="118"/>
      <c r="M1077" s="179"/>
      <c r="Q1077" s="151" t="s">
        <v>1172</v>
      </c>
      <c r="R1077" s="152" t="n">
        <v>6.8</v>
      </c>
      <c r="S1077" s="152" t="n">
        <v>747.9</v>
      </c>
      <c r="T1077" s="153" t="n">
        <v>98</v>
      </c>
      <c r="U1077" s="154" t="n">
        <v>0</v>
      </c>
      <c r="V1077" s="153" t="n">
        <v>0</v>
      </c>
      <c r="W1077" s="182" t="s">
        <v>185</v>
      </c>
      <c r="X1077" s="116" t="n">
        <f aca="false">RANDBETWEEN(80,100)/100</f>
        <v>0.94</v>
      </c>
      <c r="Y1077" s="117"/>
      <c r="Z1077" s="118"/>
      <c r="AA1077" s="119"/>
      <c r="AB1077" s="123"/>
      <c r="AC1077" s="124"/>
      <c r="AG1077" s="186"/>
      <c r="BO1077" s="202"/>
      <c r="BT1077" s="82"/>
      <c r="BU1077" s="158"/>
      <c r="BV1077" s="140" t="n">
        <f aca="false">QUOTIENT(BW1077,$BW$5)</f>
        <v>267</v>
      </c>
      <c r="BW1077" s="17" t="n">
        <v>1069</v>
      </c>
      <c r="BX1077" s="141"/>
      <c r="BY1077" s="191" t="s">
        <v>84</v>
      </c>
      <c r="BZ1077" s="160" t="e">
        <f aca="true">INDIRECT( ADDRESS(CELL("строка",BG1077)-BW1077+BV1077,68)) * CL1077</f>
        <v>#VALUE!</v>
      </c>
      <c r="CA1077" s="161" t="e">
        <f aca="true">INDIRECT( ADDRESS(CELL("строка",BG1077)-BW1077+BV1077,59)) *CI1077</f>
        <v>#VALUE!</v>
      </c>
      <c r="CB1077" s="162" t="e">
        <f aca="true">INDIRECT( ADDRESS(CELL("строка",BG1077)-BW1077+BV1077,69)) * CL1077</f>
        <v>#VALUE!</v>
      </c>
      <c r="CC1077" s="163" t="e">
        <f aca="true">INDIRECT( ADDRESS(CELL("строка",BG1077)-BW1077+BV1077,61)) *CI1077</f>
        <v>#VALUE!</v>
      </c>
      <c r="CD1077" s="164" t="e">
        <f aca="false">BZ1077-CA1077</f>
        <v>#VALUE!</v>
      </c>
      <c r="CE1077" s="189" t="e">
        <f aca="false">CB1077-CC1077</f>
        <v>#VALUE!</v>
      </c>
      <c r="CI1077" s="22" t="n">
        <f aca="false">$CI$5</f>
        <v>0.3</v>
      </c>
      <c r="CL1077" s="23" t="n">
        <f aca="false">CL1073</f>
        <v>0.25</v>
      </c>
    </row>
    <row r="1078" customFormat="false" ht="13.25" hidden="false" customHeight="true" outlineLevel="0" collapsed="false">
      <c r="A1078" s="151" t="s">
        <v>1173</v>
      </c>
      <c r="B1078" s="152" t="n">
        <v>21.5</v>
      </c>
      <c r="C1078" s="152" t="n">
        <v>755</v>
      </c>
      <c r="D1078" s="153" t="n">
        <v>59</v>
      </c>
      <c r="E1078" s="154" t="s">
        <v>93</v>
      </c>
      <c r="F1078" s="153" t="n">
        <v>4.5</v>
      </c>
      <c r="G1078" s="115" t="n">
        <v>0.75</v>
      </c>
      <c r="H1078" s="116" t="n">
        <f aca="false">RANDBETWEEN(80,100)/100</f>
        <v>0.8</v>
      </c>
      <c r="I1078" s="117" t="n">
        <v>0.513125</v>
      </c>
      <c r="J1078" s="118" t="n">
        <v>0.513125</v>
      </c>
      <c r="K1078" s="119" t="n">
        <f aca="false">(J1078 * 24) * $B$3 * $F$3 * (1 - 0.7*AVERAGE(G1078:G1085)) * AVERAGE(H1078:H1085)</f>
        <v>5803.505325</v>
      </c>
      <c r="L1078" s="118" t="n">
        <f aca="false">IF(AVERAGE(F1078:F1085)&gt; $J$3, $B$4*$F$4*AVERAGE(F1078:F1085)/$B$5*24*AVERAGE(H1078:H1085), $B$4*$F$4*AVERAGE(F1078:F1085)/$B$5*24*AVERAGE(H1078:H1085) * 0.2)</f>
        <v>3812.4</v>
      </c>
      <c r="M1078" s="179" t="n">
        <f aca="false">K1078+L1078</f>
        <v>9615.905325</v>
      </c>
      <c r="Q1078" s="151" t="s">
        <v>1173</v>
      </c>
      <c r="R1078" s="152" t="n">
        <v>10</v>
      </c>
      <c r="S1078" s="152" t="n">
        <v>747.5</v>
      </c>
      <c r="T1078" s="153" t="n">
        <v>92</v>
      </c>
      <c r="U1078" s="154" t="n">
        <v>0</v>
      </c>
      <c r="V1078" s="153" t="n">
        <v>0</v>
      </c>
      <c r="W1078" s="182" t="s">
        <v>110</v>
      </c>
      <c r="X1078" s="116" t="n">
        <f aca="false">RANDBETWEEN(80,100)/100</f>
        <v>0.84</v>
      </c>
      <c r="Y1078" s="117" t="n">
        <v>0.517858796296296</v>
      </c>
      <c r="Z1078" s="118" t="n">
        <v>0.517858796296296</v>
      </c>
      <c r="AA1078" s="119" t="n">
        <f aca="false">(Z1078 * 24) * $B$3 * $F$3 * (1 - 0.7 * AVERAGE(W1078:W1085)) * AVERAGE(X1078:X1085)</f>
        <v>5504.22793125</v>
      </c>
      <c r="AB1078" s="123" t="n">
        <f aca="false">IF(AVERAGE(V1078:V1085)&gt; $J$3, $B$4*$F$4*AVERAGE(V1078:V1085)/$B$5*24*AVERAGE(X1078:X1085), $B$4*$F$4*AVERAGE(V1078:V1085)/$B$5*24*AVERAGE(X1078:X1085) * 0.2)</f>
        <v>1166.4</v>
      </c>
      <c r="AC1078" s="124" t="n">
        <f aca="false">AA1078+AB1078</f>
        <v>6670.62793125</v>
      </c>
      <c r="AG1078" s="186"/>
      <c r="BO1078" s="202"/>
      <c r="BT1078" s="82"/>
      <c r="BU1078" s="158"/>
      <c r="BV1078" s="140" t="n">
        <f aca="false">QUOTIENT(BW1078,$BW$5)</f>
        <v>267</v>
      </c>
      <c r="BW1078" s="17" t="n">
        <v>1070</v>
      </c>
      <c r="BX1078" s="141"/>
      <c r="BY1078" s="191" t="s">
        <v>58</v>
      </c>
      <c r="BZ1078" s="160" t="e">
        <f aca="true">INDIRECT( ADDRESS(CELL("строка",BG1078)-BW1078+BV1078,68)) * CL1078</f>
        <v>#VALUE!</v>
      </c>
      <c r="CA1078" s="161" t="e">
        <f aca="true">INDIRECT( ADDRESS(CELL("строка",BG1078)-BW1078+BV1078,59)) *CI1078</f>
        <v>#VALUE!</v>
      </c>
      <c r="CB1078" s="162" t="e">
        <f aca="true">INDIRECT( ADDRESS(CELL("строка",BG1078)-BW1078+BV1078,69)) * CL1078</f>
        <v>#VALUE!</v>
      </c>
      <c r="CC1078" s="163" t="e">
        <f aca="true">INDIRECT( ADDRESS(CELL("строка",BG1078)-BW1078+BV1078,61)) *CI1078</f>
        <v>#VALUE!</v>
      </c>
      <c r="CD1078" s="164" t="e">
        <f aca="false">BZ1078-CA1078</f>
        <v>#VALUE!</v>
      </c>
      <c r="CE1078" s="189" t="e">
        <f aca="false">CB1078-CC1078</f>
        <v>#VALUE!</v>
      </c>
      <c r="CI1078" s="22" t="n">
        <f aca="false">$CI$6</f>
        <v>0.4</v>
      </c>
      <c r="CL1078" s="23" t="n">
        <f aca="false">CL1074</f>
        <v>0.25</v>
      </c>
    </row>
    <row r="1079" customFormat="false" ht="13.25" hidden="false" customHeight="true" outlineLevel="0" collapsed="false">
      <c r="A1079" s="151" t="s">
        <v>1174</v>
      </c>
      <c r="B1079" s="152" t="n">
        <v>22.3</v>
      </c>
      <c r="C1079" s="152" t="n">
        <v>754.3</v>
      </c>
      <c r="D1079" s="153" t="n">
        <v>59</v>
      </c>
      <c r="E1079" s="154" t="s">
        <v>77</v>
      </c>
      <c r="F1079" s="153" t="n">
        <v>1.5</v>
      </c>
      <c r="G1079" s="115" t="n">
        <v>0.9</v>
      </c>
      <c r="H1079" s="116" t="n">
        <f aca="false">RANDBETWEEN(80,100)/100</f>
        <v>0.95</v>
      </c>
      <c r="I1079" s="117"/>
      <c r="J1079" s="118"/>
      <c r="K1079" s="119"/>
      <c r="L1079" s="118"/>
      <c r="M1079" s="179"/>
      <c r="Q1079" s="151" t="s">
        <v>1174</v>
      </c>
      <c r="R1079" s="152" t="n">
        <v>11.2</v>
      </c>
      <c r="S1079" s="152" t="n">
        <v>746.4</v>
      </c>
      <c r="T1079" s="153" t="n">
        <v>95</v>
      </c>
      <c r="U1079" s="154" t="n">
        <v>0</v>
      </c>
      <c r="V1079" s="153" t="n">
        <v>0</v>
      </c>
      <c r="W1079" s="182" t="s">
        <v>110</v>
      </c>
      <c r="X1079" s="116" t="n">
        <f aca="false">RANDBETWEEN(80,100)/100</f>
        <v>0.94</v>
      </c>
      <c r="Y1079" s="117"/>
      <c r="Z1079" s="118"/>
      <c r="AA1079" s="119"/>
      <c r="AB1079" s="123"/>
      <c r="AC1079" s="124"/>
      <c r="AG1079" s="186"/>
      <c r="BO1079" s="202"/>
      <c r="BT1079" s="82" t="e">
        <f aca="false">IF(SUM(CD1076:CD1079) &gt; 0,0,(SUM(CD1076:CD1079))/(-$BM$10*1000))</f>
        <v>#VALUE!</v>
      </c>
      <c r="BU1079" s="158" t="e">
        <f aca="false">IF(SUM(CE1076:CE1079) &gt; 0,0,(SUM(CE1076:CE1079))/(-$BM$10*1000))</f>
        <v>#VALUE!</v>
      </c>
      <c r="BV1079" s="140" t="n">
        <f aca="false">QUOTIENT(BW1079,$BW$5)</f>
        <v>267</v>
      </c>
      <c r="BW1079" s="17" t="n">
        <v>1071</v>
      </c>
      <c r="BX1079" s="141"/>
      <c r="BY1079" s="192" t="s">
        <v>75</v>
      </c>
      <c r="BZ1079" s="172" t="e">
        <f aca="true">INDIRECT( ADDRESS(CELL("строка",BG1079)-BW1079+BV1079,68)) * CL1079</f>
        <v>#VALUE!</v>
      </c>
      <c r="CA1079" s="173" t="e">
        <f aca="true">INDIRECT( ADDRESS(CELL("строка",BG1079)-BW1079+BV1079,59)) * CI1079</f>
        <v>#VALUE!</v>
      </c>
      <c r="CB1079" s="174" t="e">
        <f aca="true">INDIRECT( ADDRESS(CELL("строка",BG1079)-BW1079+BV1079,69)) * CL1079</f>
        <v>#VALUE!</v>
      </c>
      <c r="CC1079" s="175" t="e">
        <f aca="true">INDIRECT( ADDRESS(CELL("строка",BG1079)-BW1079+BV1079,61)) *CI1079</f>
        <v>#VALUE!</v>
      </c>
      <c r="CD1079" s="176" t="e">
        <f aca="false">BZ1079-CA1079</f>
        <v>#VALUE!</v>
      </c>
      <c r="CE1079" s="187" t="e">
        <f aca="false">CB1079-CC1079</f>
        <v>#VALUE!</v>
      </c>
      <c r="CI1079" s="178" t="n">
        <f aca="false">$CI$7</f>
        <v>0.1</v>
      </c>
      <c r="CL1079" s="23" t="n">
        <f aca="false">CL1075</f>
        <v>0.25</v>
      </c>
    </row>
    <row r="1080" customFormat="false" ht="13.25" hidden="false" customHeight="true" outlineLevel="0" collapsed="false">
      <c r="A1080" s="151" t="s">
        <v>1175</v>
      </c>
      <c r="B1080" s="152" t="n">
        <v>24.9</v>
      </c>
      <c r="C1080" s="152" t="n">
        <v>754.6</v>
      </c>
      <c r="D1080" s="153" t="n">
        <v>44</v>
      </c>
      <c r="E1080" s="154" t="n">
        <v>0</v>
      </c>
      <c r="F1080" s="153" t="n">
        <v>0</v>
      </c>
      <c r="G1080" s="115" t="n">
        <v>0.9</v>
      </c>
      <c r="H1080" s="116" t="n">
        <f aca="false">RANDBETWEEN(80,100)/100</f>
        <v>0.81</v>
      </c>
      <c r="I1080" s="117"/>
      <c r="J1080" s="118"/>
      <c r="K1080" s="119"/>
      <c r="L1080" s="118"/>
      <c r="M1080" s="179"/>
      <c r="Q1080" s="151" t="s">
        <v>1175</v>
      </c>
      <c r="R1080" s="152" t="n">
        <v>13.6</v>
      </c>
      <c r="S1080" s="152" t="n">
        <v>745.4</v>
      </c>
      <c r="T1080" s="153" t="n">
        <v>71</v>
      </c>
      <c r="U1080" s="154" t="s">
        <v>101</v>
      </c>
      <c r="V1080" s="153" t="n">
        <v>1</v>
      </c>
      <c r="W1080" s="115" t="n">
        <v>0.9</v>
      </c>
      <c r="X1080" s="116" t="n">
        <f aca="false">RANDBETWEEN(80,100)/100</f>
        <v>0.9</v>
      </c>
      <c r="Y1080" s="117"/>
      <c r="Z1080" s="118"/>
      <c r="AA1080" s="119"/>
      <c r="AB1080" s="123"/>
      <c r="AC1080" s="124"/>
      <c r="AG1080" s="186"/>
      <c r="BO1080" s="202"/>
      <c r="BT1080" s="82" t="s">
        <v>79</v>
      </c>
      <c r="BU1080" s="158"/>
      <c r="BV1080" s="140" t="n">
        <f aca="false">QUOTIENT(BW1080,$BW$5)</f>
        <v>268</v>
      </c>
      <c r="BW1080" s="17" t="n">
        <v>1072</v>
      </c>
      <c r="BX1080" s="141" t="n">
        <f aca="false">DATE(2023,2,(1-QUOTIENT(BW1080,$BW$5)))</f>
        <v>44690</v>
      </c>
      <c r="BY1080" s="190" t="s">
        <v>80</v>
      </c>
      <c r="BZ1080" s="143" t="e">
        <f aca="true">INDIRECT( ADDRESS(CELL("строка",BG1080)-BW1080+BV1080,68)) * CL1080</f>
        <v>#VALUE!</v>
      </c>
      <c r="CA1080" s="144" t="e">
        <f aca="true">INDIRECT( ADDRESS(CELL("строка",BG1080)-BW1080+BV1080,59)) *CI1080</f>
        <v>#VALUE!</v>
      </c>
      <c r="CB1080" s="145" t="e">
        <f aca="true">INDIRECT( ADDRESS(CELL("строка",BG1080)-BW1080+BV1080,69)) * CL1080</f>
        <v>#VALUE!</v>
      </c>
      <c r="CC1080" s="146" t="e">
        <f aca="true">INDIRECT( ADDRESS(CELL("строка",BG1080)-BW1080+BV1080,61)) *CI1080</f>
        <v>#VALUE!</v>
      </c>
      <c r="CD1080" s="147" t="e">
        <f aca="false">BZ1080-CA1080</f>
        <v>#VALUE!</v>
      </c>
      <c r="CE1080" s="188" t="e">
        <f aca="false">CB1080-CC1080</f>
        <v>#VALUE!</v>
      </c>
      <c r="CI1080" s="22" t="n">
        <f aca="false">$CI$4</f>
        <v>0.2</v>
      </c>
      <c r="CL1080" s="23" t="n">
        <f aca="false">CL1076</f>
        <v>0.25</v>
      </c>
    </row>
    <row r="1081" customFormat="false" ht="13.25" hidden="false" customHeight="true" outlineLevel="0" collapsed="false">
      <c r="A1081" s="151" t="s">
        <v>1176</v>
      </c>
      <c r="B1081" s="152" t="n">
        <v>22.8</v>
      </c>
      <c r="C1081" s="152" t="n">
        <v>755.8</v>
      </c>
      <c r="D1081" s="153" t="n">
        <v>46</v>
      </c>
      <c r="E1081" s="154" t="s">
        <v>107</v>
      </c>
      <c r="F1081" s="153" t="n">
        <v>6</v>
      </c>
      <c r="G1081" s="115" t="n">
        <v>0.75</v>
      </c>
      <c r="H1081" s="116" t="n">
        <f aca="false">RANDBETWEEN(80,100)/100</f>
        <v>0.92</v>
      </c>
      <c r="I1081" s="117"/>
      <c r="J1081" s="118"/>
      <c r="K1081" s="119"/>
      <c r="L1081" s="118"/>
      <c r="M1081" s="179"/>
      <c r="Q1081" s="151" t="s">
        <v>1176</v>
      </c>
      <c r="R1081" s="152" t="n">
        <v>15.2</v>
      </c>
      <c r="S1081" s="152" t="n">
        <v>744</v>
      </c>
      <c r="T1081" s="153" t="n">
        <v>63</v>
      </c>
      <c r="U1081" s="154" t="s">
        <v>101</v>
      </c>
      <c r="V1081" s="153" t="n">
        <v>1</v>
      </c>
      <c r="W1081" s="115" t="n">
        <v>0.75</v>
      </c>
      <c r="X1081" s="116" t="n">
        <f aca="false">RANDBETWEEN(80,100)/100</f>
        <v>1</v>
      </c>
      <c r="Y1081" s="117"/>
      <c r="Z1081" s="118"/>
      <c r="AA1081" s="119"/>
      <c r="AB1081" s="123"/>
      <c r="AC1081" s="124"/>
      <c r="AG1081" s="186"/>
      <c r="BO1081" s="202"/>
      <c r="BT1081" s="82"/>
      <c r="BU1081" s="158"/>
      <c r="BV1081" s="140" t="n">
        <f aca="false">QUOTIENT(BW1081,$BW$5)</f>
        <v>268</v>
      </c>
      <c r="BW1081" s="17" t="n">
        <v>1073</v>
      </c>
      <c r="BX1081" s="141"/>
      <c r="BY1081" s="191" t="s">
        <v>84</v>
      </c>
      <c r="BZ1081" s="160" t="e">
        <f aca="true">INDIRECT( ADDRESS(CELL("строка",BG1081)-BW1081+BV1081,68)) * CL1081</f>
        <v>#VALUE!</v>
      </c>
      <c r="CA1081" s="161" t="e">
        <f aca="true">INDIRECT( ADDRESS(CELL("строка",BG1081)-BW1081+BV1081,59)) *CI1081</f>
        <v>#VALUE!</v>
      </c>
      <c r="CB1081" s="162" t="e">
        <f aca="true">INDIRECT( ADDRESS(CELL("строка",BG1081)-BW1081+BV1081,69)) * CL1081</f>
        <v>#VALUE!</v>
      </c>
      <c r="CC1081" s="163" t="e">
        <f aca="true">INDIRECT( ADDRESS(CELL("строка",BG1081)-BW1081+BV1081,61)) *CI1081</f>
        <v>#VALUE!</v>
      </c>
      <c r="CD1081" s="164" t="e">
        <f aca="false">BZ1081-CA1081</f>
        <v>#VALUE!</v>
      </c>
      <c r="CE1081" s="189" t="e">
        <f aca="false">CB1081-CC1081</f>
        <v>#VALUE!</v>
      </c>
      <c r="CI1081" s="22" t="n">
        <f aca="false">$CI$5</f>
        <v>0.3</v>
      </c>
      <c r="CL1081" s="23" t="n">
        <f aca="false">CL1077</f>
        <v>0.25</v>
      </c>
    </row>
    <row r="1082" customFormat="false" ht="13.25" hidden="false" customHeight="true" outlineLevel="0" collapsed="false">
      <c r="A1082" s="151" t="s">
        <v>1177</v>
      </c>
      <c r="B1082" s="152" t="n">
        <v>19.5</v>
      </c>
      <c r="C1082" s="152" t="n">
        <v>757</v>
      </c>
      <c r="D1082" s="153" t="n">
        <v>53</v>
      </c>
      <c r="E1082" s="154" t="s">
        <v>107</v>
      </c>
      <c r="F1082" s="153" t="n">
        <v>6</v>
      </c>
      <c r="G1082" s="182" t="s">
        <v>194</v>
      </c>
      <c r="H1082" s="116" t="n">
        <f aca="false">RANDBETWEEN(80,100)/100</f>
        <v>0.86</v>
      </c>
      <c r="I1082" s="117"/>
      <c r="J1082" s="118"/>
      <c r="K1082" s="119"/>
      <c r="L1082" s="118"/>
      <c r="M1082" s="179"/>
      <c r="Q1082" s="151" t="s">
        <v>1177</v>
      </c>
      <c r="R1082" s="152" t="n">
        <v>11.9</v>
      </c>
      <c r="S1082" s="152" t="n">
        <v>742.6</v>
      </c>
      <c r="T1082" s="153" t="n">
        <v>78</v>
      </c>
      <c r="U1082" s="154" t="s">
        <v>91</v>
      </c>
      <c r="V1082" s="153" t="n">
        <v>1</v>
      </c>
      <c r="W1082" s="115" t="n">
        <v>0.75</v>
      </c>
      <c r="X1082" s="116" t="n">
        <f aca="false">RANDBETWEEN(80,100)/100</f>
        <v>0.91</v>
      </c>
      <c r="Y1082" s="117"/>
      <c r="Z1082" s="118"/>
      <c r="AA1082" s="119"/>
      <c r="AB1082" s="123"/>
      <c r="AC1082" s="124"/>
      <c r="AG1082" s="186"/>
      <c r="BO1082" s="202"/>
      <c r="BT1082" s="82"/>
      <c r="BU1082" s="158"/>
      <c r="BV1082" s="140" t="n">
        <f aca="false">QUOTIENT(BW1082,$BW$5)</f>
        <v>268</v>
      </c>
      <c r="BW1082" s="17" t="n">
        <v>1074</v>
      </c>
      <c r="BX1082" s="141"/>
      <c r="BY1082" s="191" t="s">
        <v>58</v>
      </c>
      <c r="BZ1082" s="160" t="e">
        <f aca="true">INDIRECT( ADDRESS(CELL("строка",BG1082)-BW1082+BV1082,68)) * CL1082</f>
        <v>#VALUE!</v>
      </c>
      <c r="CA1082" s="161" t="e">
        <f aca="true">INDIRECT( ADDRESS(CELL("строка",BG1082)-BW1082+BV1082,59)) *CI1082</f>
        <v>#VALUE!</v>
      </c>
      <c r="CB1082" s="162" t="e">
        <f aca="true">INDIRECT( ADDRESS(CELL("строка",BG1082)-BW1082+BV1082,69)) * CL1082</f>
        <v>#VALUE!</v>
      </c>
      <c r="CC1082" s="163" t="e">
        <f aca="true">INDIRECT( ADDRESS(CELL("строка",BG1082)-BW1082+BV1082,61)) *CI1082</f>
        <v>#VALUE!</v>
      </c>
      <c r="CD1082" s="164" t="e">
        <f aca="false">BZ1082-CA1082</f>
        <v>#VALUE!</v>
      </c>
      <c r="CE1082" s="189" t="e">
        <f aca="false">CB1082-CC1082</f>
        <v>#VALUE!</v>
      </c>
      <c r="CI1082" s="22" t="n">
        <f aca="false">$CI$6</f>
        <v>0.4</v>
      </c>
      <c r="CL1082" s="23" t="n">
        <f aca="false">CL1078</f>
        <v>0.25</v>
      </c>
    </row>
    <row r="1083" customFormat="false" ht="13.25" hidden="false" customHeight="true" outlineLevel="0" collapsed="false">
      <c r="A1083" s="151" t="s">
        <v>1178</v>
      </c>
      <c r="B1083" s="152" t="n">
        <v>14.8</v>
      </c>
      <c r="C1083" s="152" t="n">
        <v>756.7</v>
      </c>
      <c r="D1083" s="153" t="n">
        <v>71</v>
      </c>
      <c r="E1083" s="154" t="s">
        <v>83</v>
      </c>
      <c r="F1083" s="153" t="n">
        <v>3</v>
      </c>
      <c r="G1083" s="115" t="n">
        <v>0.75</v>
      </c>
      <c r="H1083" s="116" t="n">
        <f aca="false">RANDBETWEEN(80,100)/100</f>
        <v>0.89</v>
      </c>
      <c r="I1083" s="117"/>
      <c r="J1083" s="118"/>
      <c r="K1083" s="119"/>
      <c r="L1083" s="118"/>
      <c r="M1083" s="179"/>
      <c r="Q1083" s="151" t="s">
        <v>1178</v>
      </c>
      <c r="R1083" s="152" t="n">
        <v>11.2</v>
      </c>
      <c r="S1083" s="152" t="n">
        <v>740.4</v>
      </c>
      <c r="T1083" s="153" t="n">
        <v>81</v>
      </c>
      <c r="U1083" s="154" t="s">
        <v>91</v>
      </c>
      <c r="V1083" s="153" t="n">
        <v>1</v>
      </c>
      <c r="W1083" s="115" t="n">
        <v>0.9</v>
      </c>
      <c r="X1083" s="116" t="n">
        <f aca="false">RANDBETWEEN(80,100)/100</f>
        <v>0.84</v>
      </c>
      <c r="Y1083" s="117"/>
      <c r="Z1083" s="118"/>
      <c r="AA1083" s="119"/>
      <c r="AB1083" s="123"/>
      <c r="AC1083" s="124"/>
      <c r="AG1083" s="186"/>
      <c r="BO1083" s="202"/>
      <c r="BT1083" s="82" t="e">
        <f aca="false">IF(SUM(CD1080:CD1083) &gt; 0,0,(SUM(CD1080:CD1083))/(-$BM$10*1000))</f>
        <v>#VALUE!</v>
      </c>
      <c r="BU1083" s="158" t="e">
        <f aca="false">IF(SUM(CE1080:CE1083) &gt; 0,0,(SUM(CE1080:CE1083))/(-$BM$10*1000))</f>
        <v>#VALUE!</v>
      </c>
      <c r="BV1083" s="140" t="n">
        <f aca="false">QUOTIENT(BW1083,$BW$5)</f>
        <v>268</v>
      </c>
      <c r="BW1083" s="17" t="n">
        <v>1075</v>
      </c>
      <c r="BX1083" s="141"/>
      <c r="BY1083" s="192" t="s">
        <v>75</v>
      </c>
      <c r="BZ1083" s="172" t="e">
        <f aca="true">INDIRECT( ADDRESS(CELL("строка",BG1083)-BW1083+BV1083,68)) * CL1083</f>
        <v>#VALUE!</v>
      </c>
      <c r="CA1083" s="173" t="e">
        <f aca="true">INDIRECT( ADDRESS(CELL("строка",BG1083)-BW1083+BV1083,59)) * CI1083</f>
        <v>#VALUE!</v>
      </c>
      <c r="CB1083" s="174" t="e">
        <f aca="true">INDIRECT( ADDRESS(CELL("строка",BG1083)-BW1083+BV1083,69)) * CL1083</f>
        <v>#VALUE!</v>
      </c>
      <c r="CC1083" s="175" t="e">
        <f aca="true">INDIRECT( ADDRESS(CELL("строка",BG1083)-BW1083+BV1083,61)) *CI1083</f>
        <v>#VALUE!</v>
      </c>
      <c r="CD1083" s="176" t="e">
        <f aca="false">BZ1083-CA1083</f>
        <v>#VALUE!</v>
      </c>
      <c r="CE1083" s="187" t="e">
        <f aca="false">CB1083-CC1083</f>
        <v>#VALUE!</v>
      </c>
      <c r="CI1083" s="178" t="n">
        <f aca="false">$CI$7</f>
        <v>0.1</v>
      </c>
      <c r="CL1083" s="23" t="n">
        <f aca="false">CL1079</f>
        <v>0.25</v>
      </c>
    </row>
    <row r="1084" customFormat="false" ht="13.25" hidden="false" customHeight="true" outlineLevel="0" collapsed="false">
      <c r="A1084" s="151" t="s">
        <v>1179</v>
      </c>
      <c r="B1084" s="152" t="n">
        <v>16.1</v>
      </c>
      <c r="C1084" s="152" t="n">
        <v>757.3</v>
      </c>
      <c r="D1084" s="153" t="n">
        <v>66</v>
      </c>
      <c r="E1084" s="154" t="s">
        <v>83</v>
      </c>
      <c r="F1084" s="153" t="n">
        <v>3</v>
      </c>
      <c r="G1084" s="115" t="n">
        <v>0.75</v>
      </c>
      <c r="H1084" s="116" t="n">
        <f aca="false">RANDBETWEEN(80,100)/100</f>
        <v>0.92</v>
      </c>
      <c r="I1084" s="117"/>
      <c r="J1084" s="118"/>
      <c r="K1084" s="119"/>
      <c r="L1084" s="118"/>
      <c r="M1084" s="179"/>
      <c r="Q1084" s="151" t="s">
        <v>1179</v>
      </c>
      <c r="R1084" s="152" t="n">
        <v>11.3</v>
      </c>
      <c r="S1084" s="152" t="n">
        <v>738.5</v>
      </c>
      <c r="T1084" s="153" t="n">
        <v>80</v>
      </c>
      <c r="U1084" s="154" t="s">
        <v>101</v>
      </c>
      <c r="V1084" s="153" t="n">
        <v>2</v>
      </c>
      <c r="W1084" s="115" t="n">
        <v>0.9</v>
      </c>
      <c r="X1084" s="116" t="n">
        <f aca="false">RANDBETWEEN(80,100)/100</f>
        <v>0.97</v>
      </c>
      <c r="Y1084" s="117"/>
      <c r="Z1084" s="118"/>
      <c r="AA1084" s="119"/>
      <c r="AB1084" s="123"/>
      <c r="AC1084" s="124"/>
      <c r="AG1084" s="186"/>
      <c r="BO1084" s="202"/>
      <c r="BT1084" s="82" t="s">
        <v>79</v>
      </c>
      <c r="BU1084" s="158"/>
      <c r="BV1084" s="140" t="n">
        <f aca="false">QUOTIENT(BW1084,$BW$5)</f>
        <v>269</v>
      </c>
      <c r="BW1084" s="17" t="n">
        <v>1076</v>
      </c>
      <c r="BX1084" s="141" t="n">
        <f aca="false">DATE(2023,2,(1-QUOTIENT(BW1084,$BW$5)))</f>
        <v>44689</v>
      </c>
      <c r="BY1084" s="190" t="s">
        <v>80</v>
      </c>
      <c r="BZ1084" s="143" t="e">
        <f aca="true">INDIRECT( ADDRESS(CELL("строка",BG1084)-BW1084+BV1084,68)) * CL1084</f>
        <v>#VALUE!</v>
      </c>
      <c r="CA1084" s="144" t="e">
        <f aca="true">INDIRECT( ADDRESS(CELL("строка",BG1084)-BW1084+BV1084,59)) *CI1084</f>
        <v>#VALUE!</v>
      </c>
      <c r="CB1084" s="145" t="e">
        <f aca="true">INDIRECT( ADDRESS(CELL("строка",BG1084)-BW1084+BV1084,69)) * CL1084</f>
        <v>#VALUE!</v>
      </c>
      <c r="CC1084" s="146" t="e">
        <f aca="true">INDIRECT( ADDRESS(CELL("строка",BG1084)-BW1084+BV1084,61)) *CI1084</f>
        <v>#VALUE!</v>
      </c>
      <c r="CD1084" s="147" t="e">
        <f aca="false">BZ1084-CA1084</f>
        <v>#VALUE!</v>
      </c>
      <c r="CE1084" s="188" t="e">
        <f aca="false">CB1084-CC1084</f>
        <v>#VALUE!</v>
      </c>
      <c r="CI1084" s="22" t="n">
        <f aca="false">$CI$4</f>
        <v>0.2</v>
      </c>
      <c r="CL1084" s="23" t="n">
        <f aca="false">CL1080</f>
        <v>0.25</v>
      </c>
    </row>
    <row r="1085" customFormat="false" ht="13.25" hidden="false" customHeight="true" outlineLevel="0" collapsed="false">
      <c r="A1085" s="151" t="s">
        <v>1180</v>
      </c>
      <c r="B1085" s="152" t="n">
        <v>17.3</v>
      </c>
      <c r="C1085" s="152" t="n">
        <v>757.9</v>
      </c>
      <c r="D1085" s="153" t="n">
        <v>63</v>
      </c>
      <c r="E1085" s="154" t="s">
        <v>83</v>
      </c>
      <c r="F1085" s="153" t="n">
        <v>3</v>
      </c>
      <c r="G1085" s="115" t="n">
        <v>0.75</v>
      </c>
      <c r="H1085" s="116" t="n">
        <f aca="false">RANDBETWEEN(80,100)/100</f>
        <v>0.91</v>
      </c>
      <c r="I1085" s="117"/>
      <c r="J1085" s="118"/>
      <c r="K1085" s="119"/>
      <c r="L1085" s="118"/>
      <c r="M1085" s="179"/>
      <c r="Q1085" s="151" t="s">
        <v>1180</v>
      </c>
      <c r="R1085" s="152" t="n">
        <v>10.6</v>
      </c>
      <c r="S1085" s="152" t="n">
        <v>735.6</v>
      </c>
      <c r="T1085" s="153" t="n">
        <v>81</v>
      </c>
      <c r="U1085" s="154" t="s">
        <v>91</v>
      </c>
      <c r="V1085" s="153" t="n">
        <v>2</v>
      </c>
      <c r="W1085" s="115" t="n">
        <v>0.9</v>
      </c>
      <c r="X1085" s="116" t="n">
        <f aca="false">RANDBETWEEN(80,100)/100</f>
        <v>0.89</v>
      </c>
      <c r="Y1085" s="117"/>
      <c r="Z1085" s="118"/>
      <c r="AA1085" s="119"/>
      <c r="AB1085" s="123"/>
      <c r="AC1085" s="124"/>
      <c r="AG1085" s="186"/>
      <c r="BO1085" s="202"/>
      <c r="BT1085" s="82"/>
      <c r="BU1085" s="158"/>
      <c r="BV1085" s="140" t="n">
        <f aca="false">QUOTIENT(BW1085,$BW$5)</f>
        <v>269</v>
      </c>
      <c r="BW1085" s="17" t="n">
        <v>1077</v>
      </c>
      <c r="BX1085" s="141"/>
      <c r="BY1085" s="191" t="s">
        <v>84</v>
      </c>
      <c r="BZ1085" s="160" t="e">
        <f aca="true">INDIRECT( ADDRESS(CELL("строка",BG1085)-BW1085+BV1085,68)) * CL1085</f>
        <v>#VALUE!</v>
      </c>
      <c r="CA1085" s="161" t="e">
        <f aca="true">INDIRECT( ADDRESS(CELL("строка",BG1085)-BW1085+BV1085,59)) *CI1085</f>
        <v>#VALUE!</v>
      </c>
      <c r="CB1085" s="162" t="e">
        <f aca="true">INDIRECT( ADDRESS(CELL("строка",BG1085)-BW1085+BV1085,69)) * CL1085</f>
        <v>#VALUE!</v>
      </c>
      <c r="CC1085" s="163" t="e">
        <f aca="true">INDIRECT( ADDRESS(CELL("строка",BG1085)-BW1085+BV1085,61)) *CI1085</f>
        <v>#VALUE!</v>
      </c>
      <c r="CD1085" s="164" t="e">
        <f aca="false">BZ1085-CA1085</f>
        <v>#VALUE!</v>
      </c>
      <c r="CE1085" s="189" t="e">
        <f aca="false">CB1085-CC1085</f>
        <v>#VALUE!</v>
      </c>
      <c r="CI1085" s="22" t="n">
        <f aca="false">$CI$5</f>
        <v>0.3</v>
      </c>
      <c r="CL1085" s="23" t="n">
        <f aca="false">CL1081</f>
        <v>0.25</v>
      </c>
    </row>
    <row r="1086" customFormat="false" ht="13.25" hidden="false" customHeight="true" outlineLevel="0" collapsed="false">
      <c r="A1086" s="151" t="s">
        <v>1181</v>
      </c>
      <c r="B1086" s="152" t="n">
        <v>17.3</v>
      </c>
      <c r="C1086" s="152" t="n">
        <v>758.4</v>
      </c>
      <c r="D1086" s="153" t="n">
        <v>66</v>
      </c>
      <c r="E1086" s="154" t="s">
        <v>83</v>
      </c>
      <c r="F1086" s="153" t="n">
        <v>1.5</v>
      </c>
      <c r="G1086" s="182" t="s">
        <v>110</v>
      </c>
      <c r="H1086" s="116" t="n">
        <f aca="false">RANDBETWEEN(80,100)/100</f>
        <v>0.93</v>
      </c>
      <c r="I1086" s="117" t="n">
        <v>0.515289351851852</v>
      </c>
      <c r="J1086" s="118" t="n">
        <v>0.515289351851852</v>
      </c>
      <c r="K1086" s="119" t="n">
        <f aca="false">(J1086 * 24) * $B$3 * $F$3 * (1 - 0.7*AVERAGE(G1086:G1093)) * AVERAGE(H1086:H1093)</f>
        <v>8024.72474583334</v>
      </c>
      <c r="L1086" s="118" t="n">
        <f aca="false">IF(AVERAGE(F1086:F1093)&gt; $J$3, $B$4*$F$4*AVERAGE(F1086:F1093)/$B$5*24*AVERAGE(H1086:H1093), $B$4*$F$4*AVERAGE(F1086:F1093)/$B$5*24*AVERAGE(H1086:H1093) * 0.2)</f>
        <v>24978</v>
      </c>
      <c r="M1086" s="179" t="n">
        <f aca="false">K1086+L1086</f>
        <v>33002.7247458333</v>
      </c>
      <c r="Q1086" s="151" t="s">
        <v>1181</v>
      </c>
      <c r="R1086" s="152" t="n">
        <v>10.1</v>
      </c>
      <c r="S1086" s="152" t="n">
        <v>732.5</v>
      </c>
      <c r="T1086" s="153" t="n">
        <v>84</v>
      </c>
      <c r="U1086" s="154" t="s">
        <v>91</v>
      </c>
      <c r="V1086" s="153" t="n">
        <v>2</v>
      </c>
      <c r="W1086" s="115" t="n">
        <v>0.9</v>
      </c>
      <c r="X1086" s="116" t="n">
        <f aca="false">RANDBETWEEN(80,100)/100</f>
        <v>0.82</v>
      </c>
      <c r="Y1086" s="117" t="n">
        <v>0.521030092592593</v>
      </c>
      <c r="Z1086" s="118" t="n">
        <v>0.521030092592593</v>
      </c>
      <c r="AA1086" s="119" t="n">
        <f aca="false">(Z1086 * 24) * $B$3 * $F$3 * (1 - 0.7 * AVERAGE(W1086:W1093)) * AVERAGE(X1086:X1093)</f>
        <v>4976.0666375</v>
      </c>
      <c r="AB1086" s="123" t="n">
        <f aca="false">IF(AVERAGE(V1086:V1093)&gt; $J$3, $B$4*$F$4*AVERAGE(V1086:V1093)/$B$5*24*AVERAGE(X1086:X1093), $B$4*$F$4*AVERAGE(V1086:V1093)/$B$5*24*AVERAGE(X1086:X1093) * 0.2)</f>
        <v>2007.6</v>
      </c>
      <c r="AC1086" s="124" t="n">
        <f aca="false">AA1086+AB1086</f>
        <v>6983.6666375</v>
      </c>
      <c r="AG1086" s="186"/>
      <c r="BO1086" s="202"/>
      <c r="BT1086" s="82"/>
      <c r="BU1086" s="158"/>
      <c r="BV1086" s="140" t="n">
        <f aca="false">QUOTIENT(BW1086,$BW$5)</f>
        <v>269</v>
      </c>
      <c r="BW1086" s="17" t="n">
        <v>1078</v>
      </c>
      <c r="BX1086" s="141"/>
      <c r="BY1086" s="191" t="s">
        <v>58</v>
      </c>
      <c r="BZ1086" s="160" t="e">
        <f aca="true">INDIRECT( ADDRESS(CELL("строка",BG1086)-BW1086+BV1086,68)) * CL1086</f>
        <v>#VALUE!</v>
      </c>
      <c r="CA1086" s="161" t="e">
        <f aca="true">INDIRECT( ADDRESS(CELL("строка",BG1086)-BW1086+BV1086,59)) *CI1086</f>
        <v>#VALUE!</v>
      </c>
      <c r="CB1086" s="162" t="e">
        <f aca="true">INDIRECT( ADDRESS(CELL("строка",BG1086)-BW1086+BV1086,69)) * CL1086</f>
        <v>#VALUE!</v>
      </c>
      <c r="CC1086" s="163" t="e">
        <f aca="true">INDIRECT( ADDRESS(CELL("строка",BG1086)-BW1086+BV1086,61)) *CI1086</f>
        <v>#VALUE!</v>
      </c>
      <c r="CD1086" s="164" t="e">
        <f aca="false">BZ1086-CA1086</f>
        <v>#VALUE!</v>
      </c>
      <c r="CE1086" s="189" t="e">
        <f aca="false">CB1086-CC1086</f>
        <v>#VALUE!</v>
      </c>
      <c r="CI1086" s="22" t="n">
        <f aca="false">$CI$6</f>
        <v>0.4</v>
      </c>
      <c r="CL1086" s="23" t="n">
        <f aca="false">CL1082</f>
        <v>0.25</v>
      </c>
    </row>
    <row r="1087" customFormat="false" ht="13.25" hidden="false" customHeight="true" outlineLevel="0" collapsed="false">
      <c r="A1087" s="151" t="s">
        <v>1182</v>
      </c>
      <c r="B1087" s="152" t="n">
        <v>21.2</v>
      </c>
      <c r="C1087" s="152" t="n">
        <v>758.2</v>
      </c>
      <c r="D1087" s="153" t="n">
        <v>46</v>
      </c>
      <c r="E1087" s="154" t="s">
        <v>78</v>
      </c>
      <c r="F1087" s="153" t="n">
        <v>6</v>
      </c>
      <c r="G1087" s="115" t="n">
        <v>0.75</v>
      </c>
      <c r="H1087" s="116" t="n">
        <f aca="false">RANDBETWEEN(80,100)/100</f>
        <v>0.84</v>
      </c>
      <c r="I1087" s="117"/>
      <c r="J1087" s="118"/>
      <c r="K1087" s="119"/>
      <c r="L1087" s="118"/>
      <c r="M1087" s="179"/>
      <c r="Q1087" s="151" t="s">
        <v>1182</v>
      </c>
      <c r="R1087" s="152" t="n">
        <v>10</v>
      </c>
      <c r="S1087" s="152" t="n">
        <v>730</v>
      </c>
      <c r="T1087" s="153" t="n">
        <v>88</v>
      </c>
      <c r="U1087" s="154" t="s">
        <v>78</v>
      </c>
      <c r="V1087" s="153" t="n">
        <v>2</v>
      </c>
      <c r="W1087" s="115" t="n">
        <v>0.9</v>
      </c>
      <c r="X1087" s="116" t="n">
        <f aca="false">RANDBETWEEN(80,100)/100</f>
        <v>0.83</v>
      </c>
      <c r="Y1087" s="117"/>
      <c r="Z1087" s="118"/>
      <c r="AA1087" s="119"/>
      <c r="AB1087" s="123"/>
      <c r="AC1087" s="124"/>
      <c r="AG1087" s="186"/>
      <c r="BO1087" s="202"/>
      <c r="BT1087" s="82" t="e">
        <f aca="false">IF(SUM(CD1084:CD1087) &gt; 0,0,(SUM(CD1084:CD1087))/(-$BM$10*1000))</f>
        <v>#VALUE!</v>
      </c>
      <c r="BU1087" s="158" t="e">
        <f aca="false">IF(SUM(CE1084:CE1087) &gt; 0,0,(SUM(CE1084:CE1087))/(-$BM$10*1000))</f>
        <v>#VALUE!</v>
      </c>
      <c r="BV1087" s="140" t="n">
        <f aca="false">QUOTIENT(BW1087,$BW$5)</f>
        <v>269</v>
      </c>
      <c r="BW1087" s="17" t="n">
        <v>1079</v>
      </c>
      <c r="BX1087" s="141"/>
      <c r="BY1087" s="192" t="s">
        <v>75</v>
      </c>
      <c r="BZ1087" s="172" t="e">
        <f aca="true">INDIRECT( ADDRESS(CELL("строка",BG1087)-BW1087+BV1087,68)) * CL1087</f>
        <v>#VALUE!</v>
      </c>
      <c r="CA1087" s="173" t="e">
        <f aca="true">INDIRECT( ADDRESS(CELL("строка",BG1087)-BW1087+BV1087,59)) * CI1087</f>
        <v>#VALUE!</v>
      </c>
      <c r="CB1087" s="174" t="e">
        <f aca="true">INDIRECT( ADDRESS(CELL("строка",BG1087)-BW1087+BV1087,69)) * CL1087</f>
        <v>#VALUE!</v>
      </c>
      <c r="CC1087" s="175" t="e">
        <f aca="true">INDIRECT( ADDRESS(CELL("строка",BG1087)-BW1087+BV1087,61)) *CI1087</f>
        <v>#VALUE!</v>
      </c>
      <c r="CD1087" s="176" t="e">
        <f aca="false">BZ1087-CA1087</f>
        <v>#VALUE!</v>
      </c>
      <c r="CE1087" s="187" t="e">
        <f aca="false">CB1087-CC1087</f>
        <v>#VALUE!</v>
      </c>
      <c r="CI1087" s="178" t="n">
        <f aca="false">$CI$7</f>
        <v>0.1</v>
      </c>
      <c r="CL1087" s="23" t="n">
        <f aca="false">CL1083</f>
        <v>0.25</v>
      </c>
    </row>
    <row r="1088" customFormat="false" ht="13.25" hidden="false" customHeight="true" outlineLevel="0" collapsed="false">
      <c r="A1088" s="151" t="s">
        <v>1183</v>
      </c>
      <c r="B1088" s="152" t="n">
        <v>22.6</v>
      </c>
      <c r="C1088" s="152" t="n">
        <v>758.3</v>
      </c>
      <c r="D1088" s="153" t="n">
        <v>43</v>
      </c>
      <c r="E1088" s="154" t="s">
        <v>78</v>
      </c>
      <c r="F1088" s="153" t="n">
        <v>4.5</v>
      </c>
      <c r="G1088" s="115" t="n">
        <v>0.75</v>
      </c>
      <c r="H1088" s="116" t="n">
        <f aca="false">RANDBETWEEN(80,100)/100</f>
        <v>0.9</v>
      </c>
      <c r="I1088" s="117"/>
      <c r="J1088" s="118"/>
      <c r="K1088" s="119"/>
      <c r="L1088" s="118"/>
      <c r="M1088" s="179"/>
      <c r="Q1088" s="151" t="s">
        <v>1183</v>
      </c>
      <c r="R1088" s="152" t="n">
        <v>9.8</v>
      </c>
      <c r="S1088" s="152" t="n">
        <v>728.9</v>
      </c>
      <c r="T1088" s="153" t="n">
        <v>91</v>
      </c>
      <c r="U1088" s="154" t="s">
        <v>78</v>
      </c>
      <c r="V1088" s="153" t="n">
        <v>2</v>
      </c>
      <c r="W1088" s="115" t="n">
        <v>0.9</v>
      </c>
      <c r="X1088" s="116" t="n">
        <f aca="false">RANDBETWEEN(80,100)/100</f>
        <v>0.99</v>
      </c>
      <c r="Y1088" s="117"/>
      <c r="Z1088" s="118"/>
      <c r="AA1088" s="119"/>
      <c r="AB1088" s="123"/>
      <c r="AC1088" s="124"/>
      <c r="AG1088" s="186"/>
      <c r="BO1088" s="202"/>
      <c r="BT1088" s="82" t="s">
        <v>79</v>
      </c>
      <c r="BU1088" s="158"/>
      <c r="BV1088" s="140" t="n">
        <f aca="false">QUOTIENT(BW1088,$BW$5)</f>
        <v>270</v>
      </c>
      <c r="BW1088" s="17" t="n">
        <v>1080</v>
      </c>
      <c r="BX1088" s="141" t="n">
        <f aca="false">DATE(2023,2,(1-QUOTIENT(BW1088,$BW$5)))</f>
        <v>44688</v>
      </c>
      <c r="BY1088" s="190" t="s">
        <v>80</v>
      </c>
      <c r="BZ1088" s="143" t="e">
        <f aca="true">INDIRECT( ADDRESS(CELL("строка",BG1088)-BW1088+BV1088,68)) * CL1088</f>
        <v>#VALUE!</v>
      </c>
      <c r="CA1088" s="144" t="e">
        <f aca="true">INDIRECT( ADDRESS(CELL("строка",BG1088)-BW1088+BV1088,59)) *CI1088</f>
        <v>#VALUE!</v>
      </c>
      <c r="CB1088" s="145" t="e">
        <f aca="true">INDIRECT( ADDRESS(CELL("строка",BG1088)-BW1088+BV1088,69)) * CL1088</f>
        <v>#VALUE!</v>
      </c>
      <c r="CC1088" s="146" t="e">
        <f aca="true">INDIRECT( ADDRESS(CELL("строка",BG1088)-BW1088+BV1088,61)) *CI1088</f>
        <v>#VALUE!</v>
      </c>
      <c r="CD1088" s="147" t="e">
        <f aca="false">BZ1088-CA1088</f>
        <v>#VALUE!</v>
      </c>
      <c r="CE1088" s="188" t="e">
        <f aca="false">CB1088-CC1088</f>
        <v>#VALUE!</v>
      </c>
      <c r="CI1088" s="22" t="n">
        <f aca="false">$CI$4</f>
        <v>0.2</v>
      </c>
      <c r="CL1088" s="23" t="n">
        <f aca="false">CL1084</f>
        <v>0.25</v>
      </c>
    </row>
    <row r="1089" customFormat="false" ht="13.25" hidden="false" customHeight="true" outlineLevel="0" collapsed="false">
      <c r="A1089" s="151" t="s">
        <v>1184</v>
      </c>
      <c r="B1089" s="152" t="n">
        <v>22.4</v>
      </c>
      <c r="C1089" s="152" t="n">
        <v>757.9</v>
      </c>
      <c r="D1089" s="153" t="n">
        <v>37</v>
      </c>
      <c r="E1089" s="154" t="s">
        <v>77</v>
      </c>
      <c r="F1089" s="153" t="n">
        <v>1.5</v>
      </c>
      <c r="G1089" s="182" t="s">
        <v>194</v>
      </c>
      <c r="H1089" s="116" t="n">
        <f aca="false">RANDBETWEEN(80,100)/100</f>
        <v>0.96</v>
      </c>
      <c r="I1089" s="117"/>
      <c r="J1089" s="118"/>
      <c r="K1089" s="119"/>
      <c r="L1089" s="118"/>
      <c r="M1089" s="179"/>
      <c r="Q1089" s="151" t="s">
        <v>1184</v>
      </c>
      <c r="R1089" s="152" t="n">
        <v>11.1</v>
      </c>
      <c r="S1089" s="152" t="n">
        <v>729</v>
      </c>
      <c r="T1089" s="153" t="n">
        <v>72</v>
      </c>
      <c r="U1089" s="154" t="s">
        <v>78</v>
      </c>
      <c r="V1089" s="153" t="n">
        <v>2</v>
      </c>
      <c r="W1089" s="115" t="n">
        <v>0.9</v>
      </c>
      <c r="X1089" s="116" t="n">
        <f aca="false">RANDBETWEEN(80,100)/100</f>
        <v>0.81</v>
      </c>
      <c r="Y1089" s="117"/>
      <c r="Z1089" s="118"/>
      <c r="AA1089" s="119"/>
      <c r="AB1089" s="123"/>
      <c r="AC1089" s="124"/>
      <c r="AG1089" s="186"/>
      <c r="BO1089" s="202"/>
      <c r="BT1089" s="82"/>
      <c r="BU1089" s="158"/>
      <c r="BV1089" s="140" t="n">
        <f aca="false">QUOTIENT(BW1089,$BW$5)</f>
        <v>270</v>
      </c>
      <c r="BW1089" s="17" t="n">
        <v>1081</v>
      </c>
      <c r="BX1089" s="141"/>
      <c r="BY1089" s="191" t="s">
        <v>84</v>
      </c>
      <c r="BZ1089" s="160" t="e">
        <f aca="true">INDIRECT( ADDRESS(CELL("строка",BG1089)-BW1089+BV1089,68)) * CL1089</f>
        <v>#VALUE!</v>
      </c>
      <c r="CA1089" s="161" t="e">
        <f aca="true">INDIRECT( ADDRESS(CELL("строка",BG1089)-BW1089+BV1089,59)) *CI1089</f>
        <v>#VALUE!</v>
      </c>
      <c r="CB1089" s="162" t="e">
        <f aca="true">INDIRECT( ADDRESS(CELL("строка",BG1089)-BW1089+BV1089,69)) * CL1089</f>
        <v>#VALUE!</v>
      </c>
      <c r="CC1089" s="163" t="e">
        <f aca="true">INDIRECT( ADDRESS(CELL("строка",BG1089)-BW1089+BV1089,61)) *CI1089</f>
        <v>#VALUE!</v>
      </c>
      <c r="CD1089" s="164" t="e">
        <f aca="false">BZ1089-CA1089</f>
        <v>#VALUE!</v>
      </c>
      <c r="CE1089" s="189" t="e">
        <f aca="false">CB1089-CC1089</f>
        <v>#VALUE!</v>
      </c>
      <c r="CI1089" s="22" t="n">
        <f aca="false">$CI$5</f>
        <v>0.3</v>
      </c>
      <c r="CL1089" s="23" t="n">
        <f aca="false">CL1085</f>
        <v>0.25</v>
      </c>
    </row>
    <row r="1090" customFormat="false" ht="13.25" hidden="false" customHeight="true" outlineLevel="0" collapsed="false">
      <c r="A1090" s="151" t="s">
        <v>1185</v>
      </c>
      <c r="B1090" s="152" t="n">
        <v>19.1</v>
      </c>
      <c r="C1090" s="152" t="n">
        <v>757.2</v>
      </c>
      <c r="D1090" s="153" t="n">
        <v>55</v>
      </c>
      <c r="E1090" s="154" t="s">
        <v>93</v>
      </c>
      <c r="F1090" s="153" t="n">
        <v>3</v>
      </c>
      <c r="G1090" s="115" t="n">
        <v>0.75</v>
      </c>
      <c r="H1090" s="116" t="n">
        <f aca="false">RANDBETWEEN(80,100)/100</f>
        <v>0.86</v>
      </c>
      <c r="I1090" s="117"/>
      <c r="J1090" s="118"/>
      <c r="K1090" s="119"/>
      <c r="L1090" s="118"/>
      <c r="M1090" s="179"/>
      <c r="Q1090" s="151" t="s">
        <v>1185</v>
      </c>
      <c r="R1090" s="152" t="n">
        <v>12.6</v>
      </c>
      <c r="S1090" s="152" t="n">
        <v>728.3</v>
      </c>
      <c r="T1090" s="153" t="n">
        <v>73</v>
      </c>
      <c r="U1090" s="154" t="s">
        <v>78</v>
      </c>
      <c r="V1090" s="153" t="n">
        <v>2</v>
      </c>
      <c r="W1090" s="115" t="n">
        <v>0.9</v>
      </c>
      <c r="X1090" s="116" t="n">
        <f aca="false">RANDBETWEEN(80,100)/100</f>
        <v>0.95</v>
      </c>
      <c r="Y1090" s="117"/>
      <c r="Z1090" s="118"/>
      <c r="AA1090" s="119"/>
      <c r="AB1090" s="123"/>
      <c r="AC1090" s="124"/>
      <c r="AG1090" s="186"/>
      <c r="BO1090" s="202"/>
      <c r="BT1090" s="82"/>
      <c r="BU1090" s="158"/>
      <c r="BV1090" s="140" t="n">
        <f aca="false">QUOTIENT(BW1090,$BW$5)</f>
        <v>270</v>
      </c>
      <c r="BW1090" s="17" t="n">
        <v>1082</v>
      </c>
      <c r="BX1090" s="141"/>
      <c r="BY1090" s="191" t="s">
        <v>58</v>
      </c>
      <c r="BZ1090" s="160" t="e">
        <f aca="true">INDIRECT( ADDRESS(CELL("строка",BG1090)-BW1090+BV1090,68)) * CL1090</f>
        <v>#VALUE!</v>
      </c>
      <c r="CA1090" s="161" t="e">
        <f aca="true">INDIRECT( ADDRESS(CELL("строка",BG1090)-BW1090+BV1090,59)) *CI1090</f>
        <v>#VALUE!</v>
      </c>
      <c r="CB1090" s="162" t="e">
        <f aca="true">INDIRECT( ADDRESS(CELL("строка",BG1090)-BW1090+BV1090,69)) * CL1090</f>
        <v>#VALUE!</v>
      </c>
      <c r="CC1090" s="163" t="e">
        <f aca="true">INDIRECT( ADDRESS(CELL("строка",BG1090)-BW1090+BV1090,61)) *CI1090</f>
        <v>#VALUE!</v>
      </c>
      <c r="CD1090" s="164" t="e">
        <f aca="false">BZ1090-CA1090</f>
        <v>#VALUE!</v>
      </c>
      <c r="CE1090" s="189" t="e">
        <f aca="false">CB1090-CC1090</f>
        <v>#VALUE!</v>
      </c>
      <c r="CI1090" s="22" t="n">
        <f aca="false">$CI$6</f>
        <v>0.4</v>
      </c>
      <c r="CL1090" s="23" t="n">
        <f aca="false">CL1086</f>
        <v>0.25</v>
      </c>
    </row>
    <row r="1091" customFormat="false" ht="13.25" hidden="false" customHeight="true" outlineLevel="0" collapsed="false">
      <c r="A1091" s="151" t="s">
        <v>1186</v>
      </c>
      <c r="B1091" s="152" t="n">
        <v>18</v>
      </c>
      <c r="C1091" s="152" t="n">
        <v>755.3</v>
      </c>
      <c r="D1091" s="153" t="n">
        <v>78</v>
      </c>
      <c r="E1091" s="154" t="s">
        <v>93</v>
      </c>
      <c r="F1091" s="153" t="n">
        <v>4.5</v>
      </c>
      <c r="G1091" s="115" t="n">
        <v>0.9</v>
      </c>
      <c r="H1091" s="116" t="n">
        <f aca="false">RANDBETWEEN(80,100)/100</f>
        <v>0.88</v>
      </c>
      <c r="I1091" s="117"/>
      <c r="J1091" s="118"/>
      <c r="K1091" s="119"/>
      <c r="L1091" s="118"/>
      <c r="M1091" s="179"/>
      <c r="Q1091" s="151" t="s">
        <v>1186</v>
      </c>
      <c r="R1091" s="152" t="n">
        <v>14.7</v>
      </c>
      <c r="S1091" s="152" t="n">
        <v>728.3</v>
      </c>
      <c r="T1091" s="153" t="n">
        <v>91</v>
      </c>
      <c r="U1091" s="154" t="s">
        <v>78</v>
      </c>
      <c r="V1091" s="153" t="n">
        <v>2</v>
      </c>
      <c r="W1091" s="115" t="n">
        <v>0.9</v>
      </c>
      <c r="X1091" s="116" t="n">
        <f aca="false">RANDBETWEEN(80,100)/100</f>
        <v>0.9</v>
      </c>
      <c r="Y1091" s="117"/>
      <c r="Z1091" s="118"/>
      <c r="AA1091" s="119"/>
      <c r="AB1091" s="123"/>
      <c r="AC1091" s="124"/>
      <c r="AG1091" s="186"/>
      <c r="BO1091" s="202"/>
      <c r="BT1091" s="82" t="e">
        <f aca="false">IF(SUM(CD1088:CD1091) &gt; 0,0,(SUM(CD1088:CD1091))/(-$BM$10*1000))</f>
        <v>#VALUE!</v>
      </c>
      <c r="BU1091" s="158" t="e">
        <f aca="false">IF(SUM(CE1088:CE1091) &gt; 0,0,(SUM(CE1088:CE1091))/(-$BM$10*1000))</f>
        <v>#VALUE!</v>
      </c>
      <c r="BV1091" s="140" t="n">
        <f aca="false">QUOTIENT(BW1091,$BW$5)</f>
        <v>270</v>
      </c>
      <c r="BW1091" s="17" t="n">
        <v>1083</v>
      </c>
      <c r="BX1091" s="141"/>
      <c r="BY1091" s="192" t="s">
        <v>75</v>
      </c>
      <c r="BZ1091" s="172" t="e">
        <f aca="true">INDIRECT( ADDRESS(CELL("строка",BG1091)-BW1091+BV1091,68)) * CL1091</f>
        <v>#VALUE!</v>
      </c>
      <c r="CA1091" s="173" t="e">
        <f aca="true">INDIRECT( ADDRESS(CELL("строка",BG1091)-BW1091+BV1091,59)) * CI1091</f>
        <v>#VALUE!</v>
      </c>
      <c r="CB1091" s="174" t="e">
        <f aca="true">INDIRECT( ADDRESS(CELL("строка",BG1091)-BW1091+BV1091,69)) * CL1091</f>
        <v>#VALUE!</v>
      </c>
      <c r="CC1091" s="175" t="e">
        <f aca="true">INDIRECT( ADDRESS(CELL("строка",BG1091)-BW1091+BV1091,61)) *CI1091</f>
        <v>#VALUE!</v>
      </c>
      <c r="CD1091" s="176" t="e">
        <f aca="false">BZ1091-CA1091</f>
        <v>#VALUE!</v>
      </c>
      <c r="CE1091" s="187" t="e">
        <f aca="false">CB1091-CC1091</f>
        <v>#VALUE!</v>
      </c>
      <c r="CI1091" s="178" t="n">
        <f aca="false">$CI$7</f>
        <v>0.1</v>
      </c>
      <c r="CL1091" s="23" t="n">
        <f aca="false">CL1087</f>
        <v>0.25</v>
      </c>
    </row>
    <row r="1092" customFormat="false" ht="13.25" hidden="false" customHeight="true" outlineLevel="0" collapsed="false">
      <c r="A1092" s="151" t="s">
        <v>1187</v>
      </c>
      <c r="B1092" s="152" t="n">
        <v>20.3</v>
      </c>
      <c r="C1092" s="152" t="n">
        <v>752.8</v>
      </c>
      <c r="D1092" s="153" t="n">
        <v>74</v>
      </c>
      <c r="E1092" s="154" t="s">
        <v>93</v>
      </c>
      <c r="F1092" s="153" t="n">
        <v>7.5</v>
      </c>
      <c r="G1092" s="115" t="n">
        <v>0.15</v>
      </c>
      <c r="H1092" s="116" t="n">
        <f aca="false">RANDBETWEEN(80,100)/100</f>
        <v>0.9</v>
      </c>
      <c r="I1092" s="117"/>
      <c r="J1092" s="118"/>
      <c r="K1092" s="119"/>
      <c r="L1092" s="118"/>
      <c r="M1092" s="179"/>
      <c r="Q1092" s="151" t="s">
        <v>1187</v>
      </c>
      <c r="R1092" s="152" t="n">
        <v>13.7</v>
      </c>
      <c r="S1092" s="152" t="n">
        <v>729.7</v>
      </c>
      <c r="T1092" s="153" t="n">
        <v>96</v>
      </c>
      <c r="U1092" s="154" t="s">
        <v>78</v>
      </c>
      <c r="V1092" s="153" t="n">
        <v>1</v>
      </c>
      <c r="W1092" s="115" t="n">
        <v>0.9</v>
      </c>
      <c r="X1092" s="116" t="n">
        <f aca="false">RANDBETWEEN(80,100)/100</f>
        <v>0.98</v>
      </c>
      <c r="Y1092" s="117"/>
      <c r="Z1092" s="118"/>
      <c r="AA1092" s="119"/>
      <c r="AB1092" s="123"/>
      <c r="AC1092" s="124"/>
      <c r="AG1092" s="186"/>
      <c r="BO1092" s="202"/>
      <c r="BT1092" s="82" t="s">
        <v>79</v>
      </c>
      <c r="BU1092" s="158"/>
      <c r="BV1092" s="140" t="n">
        <f aca="false">QUOTIENT(BW1092,$BW$5)</f>
        <v>271</v>
      </c>
      <c r="BW1092" s="17" t="n">
        <v>1084</v>
      </c>
      <c r="BX1092" s="141" t="n">
        <f aca="false">DATE(2023,2,(1-QUOTIENT(BW1092,$BW$5)))</f>
        <v>44687</v>
      </c>
      <c r="BY1092" s="190" t="s">
        <v>80</v>
      </c>
      <c r="BZ1092" s="143" t="e">
        <f aca="true">INDIRECT( ADDRESS(CELL("строка",BG1092)-BW1092+BV1092,68)) * CL1092</f>
        <v>#VALUE!</v>
      </c>
      <c r="CA1092" s="144" t="e">
        <f aca="true">INDIRECT( ADDRESS(CELL("строка",BG1092)-BW1092+BV1092,59)) *CI1092</f>
        <v>#VALUE!</v>
      </c>
      <c r="CB1092" s="145" t="e">
        <f aca="true">INDIRECT( ADDRESS(CELL("строка",BG1092)-BW1092+BV1092,69)) * CL1092</f>
        <v>#VALUE!</v>
      </c>
      <c r="CC1092" s="146" t="e">
        <f aca="true">INDIRECT( ADDRESS(CELL("строка",BG1092)-BW1092+BV1092,61)) *CI1092</f>
        <v>#VALUE!</v>
      </c>
      <c r="CD1092" s="147" t="e">
        <f aca="false">BZ1092-CA1092</f>
        <v>#VALUE!</v>
      </c>
      <c r="CE1092" s="188" t="e">
        <f aca="false">CB1092-CC1092</f>
        <v>#VALUE!</v>
      </c>
      <c r="CI1092" s="22" t="n">
        <f aca="false">$CI$4</f>
        <v>0.2</v>
      </c>
      <c r="CL1092" s="23" t="n">
        <f aca="false">CL1088</f>
        <v>0.25</v>
      </c>
    </row>
    <row r="1093" customFormat="false" ht="13.25" hidden="false" customHeight="true" outlineLevel="0" collapsed="false">
      <c r="A1093" s="151" t="s">
        <v>1188</v>
      </c>
      <c r="B1093" s="152" t="n">
        <v>23.1</v>
      </c>
      <c r="C1093" s="152" t="n">
        <v>750.9</v>
      </c>
      <c r="D1093" s="153" t="n">
        <v>68</v>
      </c>
      <c r="E1093" s="154" t="s">
        <v>129</v>
      </c>
      <c r="F1093" s="153" t="n">
        <v>6</v>
      </c>
      <c r="G1093" s="115" t="n">
        <v>0.15</v>
      </c>
      <c r="H1093" s="116" t="n">
        <f aca="false">RANDBETWEEN(80,100)/100</f>
        <v>0.97</v>
      </c>
      <c r="I1093" s="117"/>
      <c r="J1093" s="118"/>
      <c r="K1093" s="119"/>
      <c r="L1093" s="118"/>
      <c r="M1093" s="179"/>
      <c r="Q1093" s="151" t="s">
        <v>1188</v>
      </c>
      <c r="R1093" s="152" t="n">
        <v>12.9</v>
      </c>
      <c r="S1093" s="152" t="n">
        <v>732.2</v>
      </c>
      <c r="T1093" s="153" t="n">
        <v>97</v>
      </c>
      <c r="U1093" s="154" t="s">
        <v>107</v>
      </c>
      <c r="V1093" s="153" t="n">
        <v>1</v>
      </c>
      <c r="W1093" s="115" t="n">
        <v>0.9</v>
      </c>
      <c r="X1093" s="116" t="n">
        <f aca="false">RANDBETWEEN(80,100)/100</f>
        <v>0.89</v>
      </c>
      <c r="Y1093" s="117"/>
      <c r="Z1093" s="118"/>
      <c r="AA1093" s="119"/>
      <c r="AB1093" s="123"/>
      <c r="AC1093" s="124"/>
      <c r="AG1093" s="186"/>
      <c r="BO1093" s="202"/>
      <c r="BT1093" s="82"/>
      <c r="BU1093" s="158"/>
      <c r="BV1093" s="140" t="n">
        <f aca="false">QUOTIENT(BW1093,$BW$5)</f>
        <v>271</v>
      </c>
      <c r="BW1093" s="17" t="n">
        <v>1085</v>
      </c>
      <c r="BX1093" s="141"/>
      <c r="BY1093" s="191" t="s">
        <v>84</v>
      </c>
      <c r="BZ1093" s="160" t="e">
        <f aca="true">INDIRECT( ADDRESS(CELL("строка",BG1093)-BW1093+BV1093,68)) * CL1093</f>
        <v>#VALUE!</v>
      </c>
      <c r="CA1093" s="161" t="e">
        <f aca="true">INDIRECT( ADDRESS(CELL("строка",BG1093)-BW1093+BV1093,59)) *CI1093</f>
        <v>#VALUE!</v>
      </c>
      <c r="CB1093" s="162" t="e">
        <f aca="true">INDIRECT( ADDRESS(CELL("строка",BG1093)-BW1093+BV1093,69)) * CL1093</f>
        <v>#VALUE!</v>
      </c>
      <c r="CC1093" s="163" t="e">
        <f aca="true">INDIRECT( ADDRESS(CELL("строка",BG1093)-BW1093+BV1093,61)) *CI1093</f>
        <v>#VALUE!</v>
      </c>
      <c r="CD1093" s="164" t="e">
        <f aca="false">BZ1093-CA1093</f>
        <v>#VALUE!</v>
      </c>
      <c r="CE1093" s="189" t="e">
        <f aca="false">CB1093-CC1093</f>
        <v>#VALUE!</v>
      </c>
      <c r="CI1093" s="22" t="n">
        <f aca="false">$CI$5</f>
        <v>0.3</v>
      </c>
      <c r="CL1093" s="23" t="n">
        <f aca="false">CL1089</f>
        <v>0.25</v>
      </c>
    </row>
    <row r="1094" customFormat="false" ht="13.25" hidden="false" customHeight="true" outlineLevel="0" collapsed="false">
      <c r="A1094" s="151" t="s">
        <v>1189</v>
      </c>
      <c r="B1094" s="152" t="n">
        <v>24.4</v>
      </c>
      <c r="C1094" s="152" t="n">
        <v>750</v>
      </c>
      <c r="D1094" s="153" t="n">
        <v>58</v>
      </c>
      <c r="E1094" s="154" t="s">
        <v>129</v>
      </c>
      <c r="F1094" s="153" t="n">
        <v>3</v>
      </c>
      <c r="G1094" s="115" t="n">
        <v>0.15</v>
      </c>
      <c r="H1094" s="116" t="n">
        <f aca="false">RANDBETWEEN(80,100)/100</f>
        <v>0.83</v>
      </c>
      <c r="I1094" s="117" t="n">
        <v>0.51744212962963</v>
      </c>
      <c r="J1094" s="118" t="n">
        <v>0.51744212962963</v>
      </c>
      <c r="K1094" s="119" t="n">
        <f aca="false">(J1094 * 24) * $B$3 * $F$3 * (1 - 0.7*AVERAGE(G1094:G1101)) * AVERAGE(H1094:H1101)</f>
        <v>9960.11419270834</v>
      </c>
      <c r="L1094" s="118" t="n">
        <f aca="false">IF(AVERAGE(F1094:F1101)&gt; $J$3, $B$4*$F$4*AVERAGE(F1094:F1101)/$B$5*24*AVERAGE(H1094:H1101), $B$4*$F$4*AVERAGE(F1094:F1101)/$B$5*24*AVERAGE(H1094:H1101) * 0.2)</f>
        <v>25012.5</v>
      </c>
      <c r="M1094" s="179" t="n">
        <f aca="false">K1094+L1094</f>
        <v>34972.6141927083</v>
      </c>
      <c r="Q1094" s="151" t="s">
        <v>1189</v>
      </c>
      <c r="R1094" s="152" t="n">
        <v>12.4</v>
      </c>
      <c r="S1094" s="152" t="n">
        <v>734</v>
      </c>
      <c r="T1094" s="153" t="n">
        <v>97</v>
      </c>
      <c r="U1094" s="154" t="s">
        <v>107</v>
      </c>
      <c r="V1094" s="153" t="n">
        <v>1</v>
      </c>
      <c r="W1094" s="115" t="n">
        <v>0.9</v>
      </c>
      <c r="X1094" s="116" t="n">
        <f aca="false">RANDBETWEEN(80,100)/100</f>
        <v>0.92</v>
      </c>
      <c r="Y1094" s="117" t="n">
        <v>0.524201388888889</v>
      </c>
      <c r="Z1094" s="118" t="n">
        <v>0.524201388888889</v>
      </c>
      <c r="AA1094" s="119" t="n">
        <f aca="false">(Z1094 * 24) * $B$3 * $F$3 * (1 - 0.7 * AVERAGE(W1094:W1101)) * AVERAGE(X1094:X1101)</f>
        <v>6539.01393333333</v>
      </c>
      <c r="AB1094" s="123" t="n">
        <f aca="false">IF(AVERAGE(V1094:V1101)&gt; $J$3, $B$4*$F$4*AVERAGE(V1094:V1101)/$B$5*24*AVERAGE(X1094:X1101), $B$4*$F$4*AVERAGE(V1094:V1101)/$B$5*24*AVERAGE(X1094:X1101) * 0.2)</f>
        <v>712</v>
      </c>
      <c r="AC1094" s="124" t="n">
        <f aca="false">AA1094+AB1094</f>
        <v>7251.01393333333</v>
      </c>
      <c r="AG1094" s="186"/>
      <c r="BO1094" s="202"/>
      <c r="BT1094" s="82"/>
      <c r="BU1094" s="158"/>
      <c r="BV1094" s="140" t="n">
        <f aca="false">QUOTIENT(BW1094,$BW$5)</f>
        <v>271</v>
      </c>
      <c r="BW1094" s="17" t="n">
        <v>1086</v>
      </c>
      <c r="BX1094" s="141"/>
      <c r="BY1094" s="191" t="s">
        <v>58</v>
      </c>
      <c r="BZ1094" s="160" t="e">
        <f aca="true">INDIRECT( ADDRESS(CELL("строка",BG1094)-BW1094+BV1094,68)) * CL1094</f>
        <v>#VALUE!</v>
      </c>
      <c r="CA1094" s="161" t="e">
        <f aca="true">INDIRECT( ADDRESS(CELL("строка",BG1094)-BW1094+BV1094,59)) *CI1094</f>
        <v>#VALUE!</v>
      </c>
      <c r="CB1094" s="162" t="e">
        <f aca="true">INDIRECT( ADDRESS(CELL("строка",BG1094)-BW1094+BV1094,69)) * CL1094</f>
        <v>#VALUE!</v>
      </c>
      <c r="CC1094" s="163" t="e">
        <f aca="true">INDIRECT( ADDRESS(CELL("строка",BG1094)-BW1094+BV1094,61)) *CI1094</f>
        <v>#VALUE!</v>
      </c>
      <c r="CD1094" s="164" t="e">
        <f aca="false">BZ1094-CA1094</f>
        <v>#VALUE!</v>
      </c>
      <c r="CE1094" s="189" t="e">
        <f aca="false">CB1094-CC1094</f>
        <v>#VALUE!</v>
      </c>
      <c r="CI1094" s="22" t="n">
        <f aca="false">$CI$6</f>
        <v>0.4</v>
      </c>
      <c r="CL1094" s="23" t="n">
        <f aca="false">CL1090</f>
        <v>0.25</v>
      </c>
    </row>
    <row r="1095" customFormat="false" ht="13.25" hidden="false" customHeight="true" outlineLevel="0" collapsed="false">
      <c r="A1095" s="151" t="s">
        <v>1190</v>
      </c>
      <c r="B1095" s="152" t="n">
        <v>30.7</v>
      </c>
      <c r="C1095" s="152" t="n">
        <v>748.3</v>
      </c>
      <c r="D1095" s="153" t="n">
        <v>34</v>
      </c>
      <c r="E1095" s="154" t="s">
        <v>101</v>
      </c>
      <c r="F1095" s="153" t="n">
        <v>12</v>
      </c>
      <c r="G1095" s="115" t="n">
        <v>0.75</v>
      </c>
      <c r="H1095" s="116" t="n">
        <f aca="false">RANDBETWEEN(80,100)/100</f>
        <v>0.98</v>
      </c>
      <c r="I1095" s="117"/>
      <c r="J1095" s="118"/>
      <c r="K1095" s="119"/>
      <c r="L1095" s="118"/>
      <c r="M1095" s="179"/>
      <c r="Q1095" s="151" t="s">
        <v>1190</v>
      </c>
      <c r="R1095" s="152" t="n">
        <v>12.3</v>
      </c>
      <c r="S1095" s="152" t="n">
        <v>736</v>
      </c>
      <c r="T1095" s="153" t="n">
        <v>96</v>
      </c>
      <c r="U1095" s="154" t="s">
        <v>83</v>
      </c>
      <c r="V1095" s="153" t="n">
        <v>1</v>
      </c>
      <c r="W1095" s="115" t="n">
        <v>0.9</v>
      </c>
      <c r="X1095" s="116" t="n">
        <f aca="false">RANDBETWEEN(80,100)/100</f>
        <v>0.85</v>
      </c>
      <c r="Y1095" s="117"/>
      <c r="Z1095" s="118"/>
      <c r="AA1095" s="119"/>
      <c r="AB1095" s="123"/>
      <c r="AC1095" s="124"/>
      <c r="AG1095" s="186"/>
      <c r="BO1095" s="202"/>
      <c r="BT1095" s="82" t="e">
        <f aca="false">IF(SUM(CD1092:CD1095) &gt; 0,0,(SUM(CD1092:CD1095))/(-$BM$10*1000))</f>
        <v>#VALUE!</v>
      </c>
      <c r="BU1095" s="158" t="e">
        <f aca="false">IF(SUM(CE1092:CE1095) &gt; 0,0,(SUM(CE1092:CE1095))/(-$BM$10*1000))</f>
        <v>#VALUE!</v>
      </c>
      <c r="BV1095" s="140" t="n">
        <f aca="false">QUOTIENT(BW1095,$BW$5)</f>
        <v>271</v>
      </c>
      <c r="BW1095" s="17" t="n">
        <v>1087</v>
      </c>
      <c r="BX1095" s="141"/>
      <c r="BY1095" s="192" t="s">
        <v>75</v>
      </c>
      <c r="BZ1095" s="172" t="e">
        <f aca="true">INDIRECT( ADDRESS(CELL("строка",BG1095)-BW1095+BV1095,68)) * CL1095</f>
        <v>#VALUE!</v>
      </c>
      <c r="CA1095" s="173" t="e">
        <f aca="true">INDIRECT( ADDRESS(CELL("строка",BG1095)-BW1095+BV1095,59)) * CI1095</f>
        <v>#VALUE!</v>
      </c>
      <c r="CB1095" s="174" t="e">
        <f aca="true">INDIRECT( ADDRESS(CELL("строка",BG1095)-BW1095+BV1095,69)) * CL1095</f>
        <v>#VALUE!</v>
      </c>
      <c r="CC1095" s="175" t="e">
        <f aca="true">INDIRECT( ADDRESS(CELL("строка",BG1095)-BW1095+BV1095,61)) *CI1095</f>
        <v>#VALUE!</v>
      </c>
      <c r="CD1095" s="176" t="e">
        <f aca="false">BZ1095-CA1095</f>
        <v>#VALUE!</v>
      </c>
      <c r="CE1095" s="187" t="e">
        <f aca="false">CB1095-CC1095</f>
        <v>#VALUE!</v>
      </c>
      <c r="CI1095" s="178" t="n">
        <f aca="false">$CI$7</f>
        <v>0.1</v>
      </c>
      <c r="CL1095" s="23" t="n">
        <f aca="false">CL1091</f>
        <v>0.25</v>
      </c>
    </row>
    <row r="1096" customFormat="false" ht="13.25" hidden="false" customHeight="true" outlineLevel="0" collapsed="false">
      <c r="A1096" s="151" t="s">
        <v>1191</v>
      </c>
      <c r="B1096" s="152" t="n">
        <v>38</v>
      </c>
      <c r="C1096" s="152" t="n">
        <v>748.2</v>
      </c>
      <c r="D1096" s="153" t="n">
        <v>19</v>
      </c>
      <c r="E1096" s="154" t="s">
        <v>78</v>
      </c>
      <c r="F1096" s="153" t="n">
        <v>4.5</v>
      </c>
      <c r="G1096" s="115" t="n">
        <v>0.25</v>
      </c>
      <c r="H1096" s="116" t="n">
        <f aca="false">RANDBETWEEN(80,100)/100</f>
        <v>1</v>
      </c>
      <c r="I1096" s="117"/>
      <c r="J1096" s="118"/>
      <c r="K1096" s="119"/>
      <c r="L1096" s="118"/>
      <c r="M1096" s="179"/>
      <c r="Q1096" s="151" t="s">
        <v>1191</v>
      </c>
      <c r="R1096" s="152" t="n">
        <v>13.1</v>
      </c>
      <c r="S1096" s="152" t="n">
        <v>738.2</v>
      </c>
      <c r="T1096" s="153" t="n">
        <v>88</v>
      </c>
      <c r="U1096" s="154" t="s">
        <v>83</v>
      </c>
      <c r="V1096" s="153" t="n">
        <v>1</v>
      </c>
      <c r="W1096" s="115" t="n">
        <v>0.9</v>
      </c>
      <c r="X1096" s="116" t="n">
        <f aca="false">RANDBETWEEN(80,100)/100</f>
        <v>0.91</v>
      </c>
      <c r="Y1096" s="117"/>
      <c r="Z1096" s="118"/>
      <c r="AA1096" s="119"/>
      <c r="AB1096" s="123"/>
      <c r="AC1096" s="124"/>
      <c r="AG1096" s="186"/>
      <c r="BO1096" s="202"/>
      <c r="BT1096" s="82" t="s">
        <v>79</v>
      </c>
      <c r="BU1096" s="158"/>
      <c r="BV1096" s="140" t="n">
        <f aca="false">QUOTIENT(BW1096,$BW$5)</f>
        <v>272</v>
      </c>
      <c r="BW1096" s="17" t="n">
        <v>1088</v>
      </c>
      <c r="BX1096" s="141" t="n">
        <f aca="false">DATE(2023,2,(1-QUOTIENT(BW1096,$BW$5)))</f>
        <v>44686</v>
      </c>
      <c r="BY1096" s="190" t="s">
        <v>80</v>
      </c>
      <c r="BZ1096" s="143" t="e">
        <f aca="true">INDIRECT( ADDRESS(CELL("строка",BG1096)-BW1096+BV1096,68)) * CL1096</f>
        <v>#VALUE!</v>
      </c>
      <c r="CA1096" s="144" t="e">
        <f aca="true">INDIRECT( ADDRESS(CELL("строка",BG1096)-BW1096+BV1096,59)) *CI1096</f>
        <v>#VALUE!</v>
      </c>
      <c r="CB1096" s="145" t="e">
        <f aca="true">INDIRECT( ADDRESS(CELL("строка",BG1096)-BW1096+BV1096,69)) * CL1096</f>
        <v>#VALUE!</v>
      </c>
      <c r="CC1096" s="146" t="e">
        <f aca="true">INDIRECT( ADDRESS(CELL("строка",BG1096)-BW1096+BV1096,61)) *CI1096</f>
        <v>#VALUE!</v>
      </c>
      <c r="CD1096" s="147" t="e">
        <f aca="false">BZ1096-CA1096</f>
        <v>#VALUE!</v>
      </c>
      <c r="CE1096" s="188" t="e">
        <f aca="false">CB1096-CC1096</f>
        <v>#VALUE!</v>
      </c>
      <c r="CI1096" s="22" t="n">
        <f aca="false">$CI$4</f>
        <v>0.2</v>
      </c>
      <c r="CL1096" s="23" t="n">
        <f aca="false">CL1092</f>
        <v>0.25</v>
      </c>
    </row>
    <row r="1097" customFormat="false" ht="13.25" hidden="false" customHeight="true" outlineLevel="0" collapsed="false">
      <c r="A1097" s="151" t="s">
        <v>1192</v>
      </c>
      <c r="B1097" s="152" t="n">
        <v>32.6</v>
      </c>
      <c r="C1097" s="152" t="n">
        <v>749.3</v>
      </c>
      <c r="D1097" s="153" t="n">
        <v>35</v>
      </c>
      <c r="E1097" s="154" t="s">
        <v>107</v>
      </c>
      <c r="F1097" s="153" t="n">
        <v>3</v>
      </c>
      <c r="G1097" s="115" t="n">
        <v>0.15</v>
      </c>
      <c r="H1097" s="116" t="n">
        <f aca="false">RANDBETWEEN(80,100)/100</f>
        <v>0.88</v>
      </c>
      <c r="I1097" s="117"/>
      <c r="J1097" s="118"/>
      <c r="K1097" s="119"/>
      <c r="L1097" s="118"/>
      <c r="M1097" s="179"/>
      <c r="Q1097" s="151" t="s">
        <v>1192</v>
      </c>
      <c r="R1097" s="152" t="n">
        <v>15.4</v>
      </c>
      <c r="S1097" s="152" t="n">
        <v>739.6</v>
      </c>
      <c r="T1097" s="153" t="n">
        <v>67</v>
      </c>
      <c r="U1097" s="154" t="s">
        <v>78</v>
      </c>
      <c r="V1097" s="153" t="n">
        <v>1</v>
      </c>
      <c r="W1097" s="115" t="n">
        <v>0.95</v>
      </c>
      <c r="X1097" s="116" t="n">
        <f aca="false">RANDBETWEEN(80,100)/100</f>
        <v>0.93</v>
      </c>
      <c r="Y1097" s="117"/>
      <c r="Z1097" s="118"/>
      <c r="AA1097" s="119"/>
      <c r="AB1097" s="123"/>
      <c r="AC1097" s="124"/>
      <c r="AG1097" s="186"/>
      <c r="BO1097" s="202"/>
      <c r="BT1097" s="82"/>
      <c r="BU1097" s="158"/>
      <c r="BV1097" s="140" t="n">
        <f aca="false">QUOTIENT(BW1097,$BW$5)</f>
        <v>272</v>
      </c>
      <c r="BW1097" s="17" t="n">
        <v>1089</v>
      </c>
      <c r="BX1097" s="141"/>
      <c r="BY1097" s="191" t="s">
        <v>84</v>
      </c>
      <c r="BZ1097" s="160" t="e">
        <f aca="true">INDIRECT( ADDRESS(CELL("строка",BG1097)-BW1097+BV1097,68)) * CL1097</f>
        <v>#VALUE!</v>
      </c>
      <c r="CA1097" s="161" t="e">
        <f aca="true">INDIRECT( ADDRESS(CELL("строка",BG1097)-BW1097+BV1097,59)) *CI1097</f>
        <v>#VALUE!</v>
      </c>
      <c r="CB1097" s="162" t="e">
        <f aca="true">INDIRECT( ADDRESS(CELL("строка",BG1097)-BW1097+BV1097,69)) * CL1097</f>
        <v>#VALUE!</v>
      </c>
      <c r="CC1097" s="163" t="e">
        <f aca="true">INDIRECT( ADDRESS(CELL("строка",BG1097)-BW1097+BV1097,61)) *CI1097</f>
        <v>#VALUE!</v>
      </c>
      <c r="CD1097" s="164" t="e">
        <f aca="false">BZ1097-CA1097</f>
        <v>#VALUE!</v>
      </c>
      <c r="CE1097" s="189" t="e">
        <f aca="false">CB1097-CC1097</f>
        <v>#VALUE!</v>
      </c>
      <c r="CI1097" s="22" t="n">
        <f aca="false">$CI$5</f>
        <v>0.3</v>
      </c>
      <c r="CL1097" s="23" t="n">
        <f aca="false">CL1093</f>
        <v>0.25</v>
      </c>
    </row>
    <row r="1098" customFormat="false" ht="13.25" hidden="false" customHeight="true" outlineLevel="0" collapsed="false">
      <c r="A1098" s="151" t="s">
        <v>1193</v>
      </c>
      <c r="B1098" s="152" t="n">
        <v>22.7</v>
      </c>
      <c r="C1098" s="152" t="n">
        <v>750.7</v>
      </c>
      <c r="D1098" s="153" t="n">
        <v>68</v>
      </c>
      <c r="E1098" s="154" t="s">
        <v>107</v>
      </c>
      <c r="F1098" s="153" t="n">
        <v>3</v>
      </c>
      <c r="G1098" s="115" t="n">
        <v>0.25</v>
      </c>
      <c r="H1098" s="116" t="n">
        <f aca="false">RANDBETWEEN(80,100)/100</f>
        <v>0.86</v>
      </c>
      <c r="I1098" s="117"/>
      <c r="J1098" s="118"/>
      <c r="K1098" s="119"/>
      <c r="L1098" s="118"/>
      <c r="M1098" s="179"/>
      <c r="Q1098" s="151" t="s">
        <v>1193</v>
      </c>
      <c r="R1098" s="152" t="n">
        <v>12.4</v>
      </c>
      <c r="S1098" s="152" t="n">
        <v>740.8</v>
      </c>
      <c r="T1098" s="153" t="n">
        <v>79</v>
      </c>
      <c r="U1098" s="154" t="s">
        <v>78</v>
      </c>
      <c r="V1098" s="153" t="n">
        <v>1</v>
      </c>
      <c r="W1098" s="115" t="n">
        <v>0.75</v>
      </c>
      <c r="X1098" s="116" t="n">
        <f aca="false">RANDBETWEEN(80,100)/100</f>
        <v>0.84</v>
      </c>
      <c r="Y1098" s="117"/>
      <c r="Z1098" s="118"/>
      <c r="AA1098" s="119"/>
      <c r="AB1098" s="123"/>
      <c r="AC1098" s="124"/>
      <c r="AG1098" s="186"/>
      <c r="BO1098" s="202"/>
      <c r="BT1098" s="82"/>
      <c r="BU1098" s="158"/>
      <c r="BV1098" s="140" t="n">
        <f aca="false">QUOTIENT(BW1098,$BW$5)</f>
        <v>272</v>
      </c>
      <c r="BW1098" s="17" t="n">
        <v>1090</v>
      </c>
      <c r="BX1098" s="141"/>
      <c r="BY1098" s="191" t="s">
        <v>58</v>
      </c>
      <c r="BZ1098" s="160" t="e">
        <f aca="true">INDIRECT( ADDRESS(CELL("строка",BG1098)-BW1098+BV1098,68)) * CL1098</f>
        <v>#VALUE!</v>
      </c>
      <c r="CA1098" s="161" t="e">
        <f aca="true">INDIRECT( ADDRESS(CELL("строка",BG1098)-BW1098+BV1098,59)) *CI1098</f>
        <v>#VALUE!</v>
      </c>
      <c r="CB1098" s="162" t="e">
        <f aca="true">INDIRECT( ADDRESS(CELL("строка",BG1098)-BW1098+BV1098,69)) * CL1098</f>
        <v>#VALUE!</v>
      </c>
      <c r="CC1098" s="163" t="e">
        <f aca="true">INDIRECT( ADDRESS(CELL("строка",BG1098)-BW1098+BV1098,61)) *CI1098</f>
        <v>#VALUE!</v>
      </c>
      <c r="CD1098" s="164" t="e">
        <f aca="false">BZ1098-CA1098</f>
        <v>#VALUE!</v>
      </c>
      <c r="CE1098" s="189" t="e">
        <f aca="false">CB1098-CC1098</f>
        <v>#VALUE!</v>
      </c>
      <c r="CI1098" s="22" t="n">
        <f aca="false">$CI$6</f>
        <v>0.4</v>
      </c>
      <c r="CL1098" s="23" t="n">
        <f aca="false">CL1094</f>
        <v>0.25</v>
      </c>
    </row>
    <row r="1099" customFormat="false" ht="13.25" hidden="false" customHeight="true" outlineLevel="0" collapsed="false">
      <c r="A1099" s="151" t="s">
        <v>1194</v>
      </c>
      <c r="B1099" s="152" t="n">
        <v>15.2</v>
      </c>
      <c r="C1099" s="152" t="n">
        <v>750.7</v>
      </c>
      <c r="D1099" s="153"/>
      <c r="E1099" s="154" t="s">
        <v>107</v>
      </c>
      <c r="F1099" s="153" t="n">
        <v>3</v>
      </c>
      <c r="G1099" s="115" t="n">
        <v>0.95</v>
      </c>
      <c r="H1099" s="116" t="n">
        <f aca="false">RANDBETWEEN(80,100)/100</f>
        <v>0.81</v>
      </c>
      <c r="I1099" s="117"/>
      <c r="J1099" s="118"/>
      <c r="K1099" s="119"/>
      <c r="L1099" s="118"/>
      <c r="M1099" s="179"/>
      <c r="Q1099" s="151" t="s">
        <v>1194</v>
      </c>
      <c r="R1099" s="152" t="n">
        <v>7.6</v>
      </c>
      <c r="S1099" s="152" t="n">
        <v>741</v>
      </c>
      <c r="T1099" s="153" t="n">
        <v>97</v>
      </c>
      <c r="U1099" s="154" t="n">
        <v>0</v>
      </c>
      <c r="V1099" s="153" t="n">
        <v>0</v>
      </c>
      <c r="W1099" s="182" t="s">
        <v>110</v>
      </c>
      <c r="X1099" s="116" t="n">
        <f aca="false">RANDBETWEEN(80,100)/100</f>
        <v>0.85</v>
      </c>
      <c r="Y1099" s="117"/>
      <c r="Z1099" s="118"/>
      <c r="AA1099" s="119"/>
      <c r="AB1099" s="123"/>
      <c r="AC1099" s="124"/>
      <c r="AG1099" s="186"/>
      <c r="BO1099" s="202"/>
      <c r="BT1099" s="82" t="e">
        <f aca="false">IF(SUM(CD1096:CD1099) &gt; 0,0,(SUM(CD1096:CD1099))/(-$BM$10*1000))</f>
        <v>#VALUE!</v>
      </c>
      <c r="BU1099" s="158" t="e">
        <f aca="false">IF(SUM(CE1096:CE1099) &gt; 0,0,(SUM(CE1096:CE1099))/(-$BM$10*1000))</f>
        <v>#VALUE!</v>
      </c>
      <c r="BV1099" s="140" t="n">
        <f aca="false">QUOTIENT(BW1099,$BW$5)</f>
        <v>272</v>
      </c>
      <c r="BW1099" s="17" t="n">
        <v>1091</v>
      </c>
      <c r="BX1099" s="141"/>
      <c r="BY1099" s="192" t="s">
        <v>75</v>
      </c>
      <c r="BZ1099" s="172" t="e">
        <f aca="true">INDIRECT( ADDRESS(CELL("строка",BG1099)-BW1099+BV1099,68)) * CL1099</f>
        <v>#VALUE!</v>
      </c>
      <c r="CA1099" s="173" t="e">
        <f aca="true">INDIRECT( ADDRESS(CELL("строка",BG1099)-BW1099+BV1099,59)) * CI1099</f>
        <v>#VALUE!</v>
      </c>
      <c r="CB1099" s="174" t="e">
        <f aca="true">INDIRECT( ADDRESS(CELL("строка",BG1099)-BW1099+BV1099,69)) * CL1099</f>
        <v>#VALUE!</v>
      </c>
      <c r="CC1099" s="175" t="e">
        <f aca="true">INDIRECT( ADDRESS(CELL("строка",BG1099)-BW1099+BV1099,61)) *CI1099</f>
        <v>#VALUE!</v>
      </c>
      <c r="CD1099" s="176" t="e">
        <f aca="false">BZ1099-CA1099</f>
        <v>#VALUE!</v>
      </c>
      <c r="CE1099" s="187" t="e">
        <f aca="false">CB1099-CC1099</f>
        <v>#VALUE!</v>
      </c>
      <c r="CI1099" s="178" t="n">
        <f aca="false">$CI$7</f>
        <v>0.1</v>
      </c>
      <c r="CL1099" s="23" t="n">
        <f aca="false">CL1095</f>
        <v>0.25</v>
      </c>
    </row>
    <row r="1100" customFormat="false" ht="13.25" hidden="false" customHeight="true" outlineLevel="0" collapsed="false">
      <c r="A1100" s="151" t="s">
        <v>1195</v>
      </c>
      <c r="B1100" s="152" t="n">
        <v>16.5</v>
      </c>
      <c r="C1100" s="152" t="n">
        <v>751.3</v>
      </c>
      <c r="D1100" s="153"/>
      <c r="E1100" s="154" t="s">
        <v>107</v>
      </c>
      <c r="F1100" s="153" t="n">
        <v>3</v>
      </c>
      <c r="G1100" s="115" t="n">
        <v>0.25</v>
      </c>
      <c r="H1100" s="116" t="n">
        <f aca="false">RANDBETWEEN(80,100)/100</f>
        <v>0.9</v>
      </c>
      <c r="I1100" s="117"/>
      <c r="J1100" s="118"/>
      <c r="K1100" s="119"/>
      <c r="L1100" s="118"/>
      <c r="M1100" s="179"/>
      <c r="Q1100" s="151" t="s">
        <v>1195</v>
      </c>
      <c r="R1100" s="152" t="n">
        <v>9.6</v>
      </c>
      <c r="S1100" s="152" t="n">
        <v>740.7</v>
      </c>
      <c r="T1100" s="153" t="n">
        <v>91</v>
      </c>
      <c r="U1100" s="154" t="n">
        <v>0</v>
      </c>
      <c r="V1100" s="153" t="n">
        <v>0</v>
      </c>
      <c r="W1100" s="182" t="s">
        <v>110</v>
      </c>
      <c r="X1100" s="116" t="n">
        <f aca="false">RANDBETWEEN(80,100)/100</f>
        <v>0.89</v>
      </c>
      <c r="Y1100" s="117"/>
      <c r="Z1100" s="118"/>
      <c r="AA1100" s="119"/>
      <c r="AB1100" s="123"/>
      <c r="AC1100" s="124"/>
      <c r="AG1100" s="186"/>
      <c r="BO1100" s="202"/>
      <c r="BT1100" s="82" t="s">
        <v>79</v>
      </c>
      <c r="BU1100" s="158"/>
      <c r="BV1100" s="140" t="n">
        <f aca="false">QUOTIENT(BW1100,$BW$5)</f>
        <v>273</v>
      </c>
      <c r="BW1100" s="17" t="n">
        <v>1092</v>
      </c>
      <c r="BX1100" s="141" t="n">
        <f aca="false">DATE(2023,2,(1-QUOTIENT(BW1100,$BW$5)))</f>
        <v>44685</v>
      </c>
      <c r="BY1100" s="190" t="s">
        <v>80</v>
      </c>
      <c r="BZ1100" s="143" t="e">
        <f aca="true">INDIRECT( ADDRESS(CELL("строка",BG1100)-BW1100+BV1100,68)) * CL1100</f>
        <v>#VALUE!</v>
      </c>
      <c r="CA1100" s="144" t="e">
        <f aca="true">INDIRECT( ADDRESS(CELL("строка",BG1100)-BW1100+BV1100,59)) *CI1100</f>
        <v>#VALUE!</v>
      </c>
      <c r="CB1100" s="145" t="e">
        <f aca="true">INDIRECT( ADDRESS(CELL("строка",BG1100)-BW1100+BV1100,69)) * CL1100</f>
        <v>#VALUE!</v>
      </c>
      <c r="CC1100" s="146" t="e">
        <f aca="true">INDIRECT( ADDRESS(CELL("строка",BG1100)-BW1100+BV1100,61)) *CI1100</f>
        <v>#VALUE!</v>
      </c>
      <c r="CD1100" s="147" t="e">
        <f aca="false">BZ1100-CA1100</f>
        <v>#VALUE!</v>
      </c>
      <c r="CE1100" s="188" t="e">
        <f aca="false">CB1100-CC1100</f>
        <v>#VALUE!</v>
      </c>
      <c r="CI1100" s="22" t="n">
        <f aca="false">$CI$4</f>
        <v>0.2</v>
      </c>
      <c r="CL1100" s="23" t="n">
        <f aca="false">CL1096</f>
        <v>0.25</v>
      </c>
    </row>
    <row r="1101" customFormat="false" ht="13.25" hidden="false" customHeight="true" outlineLevel="0" collapsed="false">
      <c r="A1101" s="151" t="s">
        <v>1196</v>
      </c>
      <c r="B1101" s="152" t="n">
        <v>18</v>
      </c>
      <c r="C1101" s="152" t="n">
        <v>751.9</v>
      </c>
      <c r="D1101" s="153" t="n">
        <v>98</v>
      </c>
      <c r="E1101" s="154" t="s">
        <v>78</v>
      </c>
      <c r="F1101" s="153" t="n">
        <v>3</v>
      </c>
      <c r="G1101" s="115" t="n">
        <v>0.25</v>
      </c>
      <c r="H1101" s="116" t="n">
        <f aca="false">RANDBETWEEN(80,100)/100</f>
        <v>0.99</v>
      </c>
      <c r="I1101" s="117"/>
      <c r="J1101" s="118"/>
      <c r="K1101" s="119"/>
      <c r="L1101" s="118"/>
      <c r="M1101" s="179"/>
      <c r="Q1101" s="151" t="s">
        <v>1196</v>
      </c>
      <c r="R1101" s="152" t="n">
        <v>11.3</v>
      </c>
      <c r="S1101" s="152" t="n">
        <v>740.4</v>
      </c>
      <c r="T1101" s="153" t="n">
        <v>80</v>
      </c>
      <c r="U1101" s="154" t="n">
        <v>0</v>
      </c>
      <c r="V1101" s="153" t="n">
        <v>0</v>
      </c>
      <c r="W1101" s="115" t="n">
        <v>0</v>
      </c>
      <c r="X1101" s="116" t="n">
        <f aca="false">RANDBETWEEN(80,100)/100</f>
        <v>0.93</v>
      </c>
      <c r="Y1101" s="117"/>
      <c r="Z1101" s="118"/>
      <c r="AA1101" s="119"/>
      <c r="AB1101" s="123"/>
      <c r="AC1101" s="124"/>
      <c r="AG1101" s="186"/>
      <c r="BO1101" s="202"/>
      <c r="BT1101" s="82"/>
      <c r="BU1101" s="158"/>
      <c r="BV1101" s="140" t="n">
        <f aca="false">QUOTIENT(BW1101,$BW$5)</f>
        <v>273</v>
      </c>
      <c r="BW1101" s="17" t="n">
        <v>1093</v>
      </c>
      <c r="BX1101" s="141"/>
      <c r="BY1101" s="191" t="s">
        <v>84</v>
      </c>
      <c r="BZ1101" s="160" t="e">
        <f aca="true">INDIRECT( ADDRESS(CELL("строка",BG1101)-BW1101+BV1101,68)) * CL1101</f>
        <v>#VALUE!</v>
      </c>
      <c r="CA1101" s="161" t="e">
        <f aca="true">INDIRECT( ADDRESS(CELL("строка",BG1101)-BW1101+BV1101,59)) *CI1101</f>
        <v>#VALUE!</v>
      </c>
      <c r="CB1101" s="162" t="e">
        <f aca="true">INDIRECT( ADDRESS(CELL("строка",BG1101)-BW1101+BV1101,69)) * CL1101</f>
        <v>#VALUE!</v>
      </c>
      <c r="CC1101" s="163" t="e">
        <f aca="true">INDIRECT( ADDRESS(CELL("строка",BG1101)-BW1101+BV1101,61)) *CI1101</f>
        <v>#VALUE!</v>
      </c>
      <c r="CD1101" s="164" t="e">
        <f aca="false">BZ1101-CA1101</f>
        <v>#VALUE!</v>
      </c>
      <c r="CE1101" s="189" t="e">
        <f aca="false">CB1101-CC1101</f>
        <v>#VALUE!</v>
      </c>
      <c r="CI1101" s="22" t="n">
        <f aca="false">$CI$5</f>
        <v>0.3</v>
      </c>
      <c r="CL1101" s="23" t="n">
        <f aca="false">CL1097</f>
        <v>0.25</v>
      </c>
    </row>
    <row r="1102" customFormat="false" ht="13.25" hidden="false" customHeight="true" outlineLevel="0" collapsed="false">
      <c r="A1102" s="151" t="s">
        <v>1197</v>
      </c>
      <c r="B1102" s="152" t="n">
        <v>19.9</v>
      </c>
      <c r="C1102" s="152" t="n">
        <v>752.6</v>
      </c>
      <c r="D1102" s="153" t="n">
        <v>79</v>
      </c>
      <c r="E1102" s="154" t="n">
        <v>0</v>
      </c>
      <c r="F1102" s="153" t="n">
        <v>0</v>
      </c>
      <c r="G1102" s="115" t="n">
        <v>0.25</v>
      </c>
      <c r="H1102" s="116" t="n">
        <f aca="false">RANDBETWEEN(80,100)/100</f>
        <v>0.83</v>
      </c>
      <c r="I1102" s="117" t="n">
        <v>0.519606481481482</v>
      </c>
      <c r="J1102" s="118" t="n">
        <v>0.519606481481482</v>
      </c>
      <c r="K1102" s="119" t="n">
        <f aca="false">(J1102 * 24) * $B$3 * $F$3 * (1 - 0.7*AVERAGE(G1102:G1109)) * AVERAGE(H1102:H1109)</f>
        <v>8639.61647708334</v>
      </c>
      <c r="L1102" s="118" t="n">
        <f aca="false">IF(AVERAGE(F1102:F1109)&gt; $J$3, $B$4*$F$4*AVERAGE(F1102:F1109)/$B$5*24*AVERAGE(H1102:H1109), $B$4*$F$4*AVERAGE(F1102:F1109)/$B$5*24*AVERAGE(H1102:H1109) * 0.2)</f>
        <v>29038.5</v>
      </c>
      <c r="M1102" s="179" t="n">
        <f aca="false">K1102+L1102</f>
        <v>37678.1164770833</v>
      </c>
      <c r="Q1102" s="151" t="s">
        <v>1197</v>
      </c>
      <c r="R1102" s="152" t="n">
        <v>10.9</v>
      </c>
      <c r="S1102" s="152" t="n">
        <v>739.6</v>
      </c>
      <c r="T1102" s="153" t="n">
        <v>87</v>
      </c>
      <c r="U1102" s="154" t="n">
        <v>0</v>
      </c>
      <c r="V1102" s="153" t="n">
        <v>0</v>
      </c>
      <c r="W1102" s="182" t="s">
        <v>110</v>
      </c>
      <c r="X1102" s="116" t="n">
        <f aca="false">RANDBETWEEN(80,100)/100</f>
        <v>0.87</v>
      </c>
      <c r="Y1102" s="117" t="n">
        <v>0.527384259259259</v>
      </c>
      <c r="Z1102" s="118" t="n">
        <v>0.527384259259259</v>
      </c>
      <c r="AA1102" s="119" t="n">
        <f aca="false">(Z1102 * 24) * $B$3 * $F$3 * (1 - 0.7 * AVERAGE(W1102:W1109)) * AVERAGE(X1102:X1109)</f>
        <v>8155.36470833333</v>
      </c>
      <c r="AB1102" s="123" t="n">
        <f aca="false">IF(AVERAGE(V1102:V1109)&gt; $J$3, $B$4*$F$4*AVERAGE(V1102:V1109)/$B$5*24*AVERAGE(X1102:X1109), $B$4*$F$4*AVERAGE(V1102:V1109)/$B$5*24*AVERAGE(X1102:X1109) * 0.2)</f>
        <v>426</v>
      </c>
      <c r="AC1102" s="124" t="n">
        <f aca="false">AA1102+AB1102</f>
        <v>8581.36470833333</v>
      </c>
      <c r="AG1102" s="186"/>
      <c r="BO1102" s="202"/>
      <c r="BT1102" s="82"/>
      <c r="BU1102" s="158"/>
      <c r="BV1102" s="140" t="n">
        <f aca="false">QUOTIENT(BW1102,$BW$5)</f>
        <v>273</v>
      </c>
      <c r="BW1102" s="17" t="n">
        <v>1094</v>
      </c>
      <c r="BX1102" s="141"/>
      <c r="BY1102" s="191" t="s">
        <v>58</v>
      </c>
      <c r="BZ1102" s="160" t="e">
        <f aca="true">INDIRECT( ADDRESS(CELL("строка",BG1102)-BW1102+BV1102,68)) * CL1102</f>
        <v>#VALUE!</v>
      </c>
      <c r="CA1102" s="161" t="e">
        <f aca="true">INDIRECT( ADDRESS(CELL("строка",BG1102)-BW1102+BV1102,59)) *CI1102</f>
        <v>#VALUE!</v>
      </c>
      <c r="CB1102" s="162" t="e">
        <f aca="true">INDIRECT( ADDRESS(CELL("строка",BG1102)-BW1102+BV1102,69)) * CL1102</f>
        <v>#VALUE!</v>
      </c>
      <c r="CC1102" s="163" t="e">
        <f aca="true">INDIRECT( ADDRESS(CELL("строка",BG1102)-BW1102+BV1102,61)) *CI1102</f>
        <v>#VALUE!</v>
      </c>
      <c r="CD1102" s="164" t="e">
        <f aca="false">BZ1102-CA1102</f>
        <v>#VALUE!</v>
      </c>
      <c r="CE1102" s="189" t="e">
        <f aca="false">CB1102-CC1102</f>
        <v>#VALUE!</v>
      </c>
      <c r="CI1102" s="22" t="n">
        <f aca="false">$CI$6</f>
        <v>0.4</v>
      </c>
      <c r="CL1102" s="23" t="n">
        <f aca="false">CL1098</f>
        <v>0.25</v>
      </c>
    </row>
    <row r="1103" customFormat="false" ht="13.25" hidden="false" customHeight="true" outlineLevel="0" collapsed="false">
      <c r="A1103" s="151" t="s">
        <v>1198</v>
      </c>
      <c r="B1103" s="152" t="n">
        <v>25.8</v>
      </c>
      <c r="C1103" s="152" t="n">
        <v>752.8</v>
      </c>
      <c r="D1103" s="153" t="n">
        <v>51</v>
      </c>
      <c r="E1103" s="154" t="s">
        <v>91</v>
      </c>
      <c r="F1103" s="153" t="n">
        <v>3</v>
      </c>
      <c r="G1103" s="115" t="n">
        <v>0.75</v>
      </c>
      <c r="H1103" s="116" t="n">
        <f aca="false">RANDBETWEEN(80,100)/100</f>
        <v>0.97</v>
      </c>
      <c r="I1103" s="117"/>
      <c r="J1103" s="118"/>
      <c r="K1103" s="119"/>
      <c r="L1103" s="118"/>
      <c r="M1103" s="179"/>
      <c r="Q1103" s="151" t="s">
        <v>1198</v>
      </c>
      <c r="R1103" s="152" t="n">
        <v>12.1</v>
      </c>
      <c r="S1103" s="152" t="n">
        <v>738.9</v>
      </c>
      <c r="T1103" s="153" t="n">
        <v>83</v>
      </c>
      <c r="U1103" s="154" t="n">
        <v>0</v>
      </c>
      <c r="V1103" s="153" t="n">
        <v>0</v>
      </c>
      <c r="W1103" s="115" t="n">
        <v>0.9</v>
      </c>
      <c r="X1103" s="116" t="n">
        <f aca="false">RANDBETWEEN(80,100)/100</f>
        <v>0.81</v>
      </c>
      <c r="Y1103" s="117"/>
      <c r="Z1103" s="118"/>
      <c r="AA1103" s="119"/>
      <c r="AB1103" s="123"/>
      <c r="AC1103" s="124"/>
      <c r="AG1103" s="186"/>
      <c r="BO1103" s="202"/>
      <c r="BT1103" s="82" t="e">
        <f aca="false">IF(SUM(CD1100:CD1103) &gt; 0,0,(SUM(CD1100:CD1103))/(-$BM$10*1000))</f>
        <v>#VALUE!</v>
      </c>
      <c r="BU1103" s="158" t="e">
        <f aca="false">IF(SUM(CE1100:CE1103) &gt; 0,0,(SUM(CE1100:CE1103))/(-$BM$10*1000))</f>
        <v>#VALUE!</v>
      </c>
      <c r="BV1103" s="140" t="n">
        <f aca="false">QUOTIENT(BW1103,$BW$5)</f>
        <v>273</v>
      </c>
      <c r="BW1103" s="17" t="n">
        <v>1095</v>
      </c>
      <c r="BX1103" s="141"/>
      <c r="BY1103" s="192" t="s">
        <v>75</v>
      </c>
      <c r="BZ1103" s="172" t="e">
        <f aca="true">INDIRECT( ADDRESS(CELL("строка",BG1103)-BW1103+BV1103,68)) * CL1103</f>
        <v>#VALUE!</v>
      </c>
      <c r="CA1103" s="173" t="e">
        <f aca="true">INDIRECT( ADDRESS(CELL("строка",BG1103)-BW1103+BV1103,59)) * CI1103</f>
        <v>#VALUE!</v>
      </c>
      <c r="CB1103" s="174" t="e">
        <f aca="true">INDIRECT( ADDRESS(CELL("строка",BG1103)-BW1103+BV1103,69)) * CL1103</f>
        <v>#VALUE!</v>
      </c>
      <c r="CC1103" s="175" t="e">
        <f aca="true">INDIRECT( ADDRESS(CELL("строка",BG1103)-BW1103+BV1103,61)) *CI1103</f>
        <v>#VALUE!</v>
      </c>
      <c r="CD1103" s="176" t="e">
        <f aca="false">BZ1103-CA1103</f>
        <v>#VALUE!</v>
      </c>
      <c r="CE1103" s="187" t="e">
        <f aca="false">CB1103-CC1103</f>
        <v>#VALUE!</v>
      </c>
      <c r="CI1103" s="178" t="n">
        <f aca="false">$CI$7</f>
        <v>0.1</v>
      </c>
      <c r="CL1103" s="23" t="n">
        <f aca="false">CL1099</f>
        <v>0.25</v>
      </c>
    </row>
    <row r="1104" customFormat="false" ht="13.25" hidden="false" customHeight="true" outlineLevel="0" collapsed="false">
      <c r="A1104" s="151" t="s">
        <v>1199</v>
      </c>
      <c r="B1104" s="152" t="n">
        <v>30.6</v>
      </c>
      <c r="C1104" s="152" t="n">
        <v>753.1</v>
      </c>
      <c r="D1104" s="153" t="n">
        <v>41</v>
      </c>
      <c r="E1104" s="154" t="s">
        <v>101</v>
      </c>
      <c r="F1104" s="153" t="n">
        <v>4.5</v>
      </c>
      <c r="G1104" s="182" t="s">
        <v>110</v>
      </c>
      <c r="H1104" s="116" t="n">
        <f aca="false">RANDBETWEEN(80,100)/100</f>
        <v>0.85</v>
      </c>
      <c r="I1104" s="117"/>
      <c r="J1104" s="118"/>
      <c r="K1104" s="119"/>
      <c r="L1104" s="118"/>
      <c r="M1104" s="179"/>
      <c r="Q1104" s="151" t="s">
        <v>1199</v>
      </c>
      <c r="R1104" s="152" t="n">
        <v>15.8</v>
      </c>
      <c r="S1104" s="152" t="n">
        <v>738.3</v>
      </c>
      <c r="T1104" s="153" t="n">
        <v>49</v>
      </c>
      <c r="U1104" s="154" t="s">
        <v>101</v>
      </c>
      <c r="V1104" s="153" t="n">
        <v>1</v>
      </c>
      <c r="W1104" s="115" t="n">
        <v>0.75</v>
      </c>
      <c r="X1104" s="116" t="n">
        <f aca="false">RANDBETWEEN(80,100)/100</f>
        <v>0.84</v>
      </c>
      <c r="Y1104" s="117"/>
      <c r="Z1104" s="118"/>
      <c r="AA1104" s="119"/>
      <c r="AB1104" s="123"/>
      <c r="AC1104" s="124"/>
      <c r="AG1104" s="186"/>
      <c r="BO1104" s="202"/>
      <c r="BT1104" s="82" t="s">
        <v>79</v>
      </c>
      <c r="BU1104" s="158"/>
      <c r="BV1104" s="140" t="n">
        <f aca="false">QUOTIENT(BW1104,$BW$5)</f>
        <v>274</v>
      </c>
      <c r="BW1104" s="17" t="n">
        <v>1096</v>
      </c>
      <c r="BX1104" s="141" t="n">
        <f aca="false">DATE(2023,2,(1-QUOTIENT(BW1104,$BW$5)))</f>
        <v>44684</v>
      </c>
      <c r="BY1104" s="190" t="s">
        <v>80</v>
      </c>
      <c r="BZ1104" s="143" t="e">
        <f aca="true">INDIRECT( ADDRESS(CELL("строка",BG1104)-BW1104+BV1104,68)) * CL1104</f>
        <v>#VALUE!</v>
      </c>
      <c r="CA1104" s="144" t="e">
        <f aca="true">INDIRECT( ADDRESS(CELL("строка",BG1104)-BW1104+BV1104,59)) *CI1104</f>
        <v>#VALUE!</v>
      </c>
      <c r="CB1104" s="145" t="e">
        <f aca="true">INDIRECT( ADDRESS(CELL("строка",BG1104)-BW1104+BV1104,69)) * CL1104</f>
        <v>#VALUE!</v>
      </c>
      <c r="CC1104" s="146" t="e">
        <f aca="true">INDIRECT( ADDRESS(CELL("строка",BG1104)-BW1104+BV1104,61)) *CI1104</f>
        <v>#VALUE!</v>
      </c>
      <c r="CD1104" s="147" t="e">
        <f aca="false">BZ1104-CA1104</f>
        <v>#VALUE!</v>
      </c>
      <c r="CE1104" s="188" t="e">
        <f aca="false">CB1104-CC1104</f>
        <v>#VALUE!</v>
      </c>
      <c r="CI1104" s="22" t="n">
        <f aca="false">$CI$4</f>
        <v>0.2</v>
      </c>
      <c r="CL1104" s="23" t="n">
        <f aca="false">CL1100</f>
        <v>0.25</v>
      </c>
    </row>
    <row r="1105" customFormat="false" ht="13.25" hidden="false" customHeight="true" outlineLevel="0" collapsed="false">
      <c r="A1105" s="151" t="s">
        <v>1200</v>
      </c>
      <c r="B1105" s="152" t="n">
        <v>28.2</v>
      </c>
      <c r="C1105" s="152" t="n">
        <v>753.4</v>
      </c>
      <c r="D1105" s="153" t="n">
        <v>51</v>
      </c>
      <c r="E1105" s="154" t="s">
        <v>101</v>
      </c>
      <c r="F1105" s="153" t="n">
        <v>4.5</v>
      </c>
      <c r="G1105" s="182" t="s">
        <v>110</v>
      </c>
      <c r="H1105" s="116" t="n">
        <f aca="false">RANDBETWEEN(80,100)/100</f>
        <v>0.84</v>
      </c>
      <c r="I1105" s="117"/>
      <c r="J1105" s="118"/>
      <c r="K1105" s="119"/>
      <c r="L1105" s="118"/>
      <c r="M1105" s="179"/>
      <c r="Q1105" s="151" t="s">
        <v>1200</v>
      </c>
      <c r="R1105" s="152" t="n">
        <v>15.2</v>
      </c>
      <c r="S1105" s="152" t="n">
        <v>737.8</v>
      </c>
      <c r="T1105" s="153" t="n">
        <v>55</v>
      </c>
      <c r="U1105" s="154" t="s">
        <v>129</v>
      </c>
      <c r="V1105" s="153" t="n">
        <v>1</v>
      </c>
      <c r="W1105" s="115" t="n">
        <v>0.25</v>
      </c>
      <c r="X1105" s="116" t="n">
        <f aca="false">RANDBETWEEN(80,100)/100</f>
        <v>0.96</v>
      </c>
      <c r="Y1105" s="117"/>
      <c r="Z1105" s="118"/>
      <c r="AA1105" s="119"/>
      <c r="AB1105" s="123"/>
      <c r="AC1105" s="124"/>
      <c r="AG1105" s="186"/>
      <c r="BO1105" s="202"/>
      <c r="BT1105" s="82"/>
      <c r="BU1105" s="158"/>
      <c r="BV1105" s="140" t="n">
        <f aca="false">QUOTIENT(BW1105,$BW$5)</f>
        <v>274</v>
      </c>
      <c r="BW1105" s="17" t="n">
        <v>1097</v>
      </c>
      <c r="BX1105" s="141"/>
      <c r="BY1105" s="191" t="s">
        <v>84</v>
      </c>
      <c r="BZ1105" s="160" t="e">
        <f aca="true">INDIRECT( ADDRESS(CELL("строка",BG1105)-BW1105+BV1105,68)) * CL1105</f>
        <v>#VALUE!</v>
      </c>
      <c r="CA1105" s="161" t="e">
        <f aca="true">INDIRECT( ADDRESS(CELL("строка",BG1105)-BW1105+BV1105,59)) *CI1105</f>
        <v>#VALUE!</v>
      </c>
      <c r="CB1105" s="162" t="e">
        <f aca="true">INDIRECT( ADDRESS(CELL("строка",BG1105)-BW1105+BV1105,69)) * CL1105</f>
        <v>#VALUE!</v>
      </c>
      <c r="CC1105" s="163" t="e">
        <f aca="true">INDIRECT( ADDRESS(CELL("строка",BG1105)-BW1105+BV1105,61)) *CI1105</f>
        <v>#VALUE!</v>
      </c>
      <c r="CD1105" s="164" t="e">
        <f aca="false">BZ1105-CA1105</f>
        <v>#VALUE!</v>
      </c>
      <c r="CE1105" s="189" t="e">
        <f aca="false">CB1105-CC1105</f>
        <v>#VALUE!</v>
      </c>
      <c r="CI1105" s="22" t="n">
        <f aca="false">$CI$5</f>
        <v>0.3</v>
      </c>
      <c r="CL1105" s="23" t="n">
        <f aca="false">CL1101</f>
        <v>0.25</v>
      </c>
    </row>
    <row r="1106" customFormat="false" ht="13.25" hidden="false" customHeight="true" outlineLevel="0" collapsed="false">
      <c r="A1106" s="151" t="s">
        <v>1201</v>
      </c>
      <c r="B1106" s="152" t="n">
        <v>24.4</v>
      </c>
      <c r="C1106" s="152" t="n">
        <v>753.4</v>
      </c>
      <c r="D1106" s="153" t="n">
        <v>69</v>
      </c>
      <c r="E1106" s="154" t="s">
        <v>101</v>
      </c>
      <c r="F1106" s="153" t="n">
        <v>6</v>
      </c>
      <c r="G1106" s="115" t="n">
        <v>0.9</v>
      </c>
      <c r="H1106" s="116" t="n">
        <f aca="false">RANDBETWEEN(80,100)/100</f>
        <v>1</v>
      </c>
      <c r="I1106" s="117"/>
      <c r="J1106" s="118"/>
      <c r="K1106" s="119"/>
      <c r="L1106" s="118"/>
      <c r="M1106" s="179"/>
      <c r="Q1106" s="151" t="s">
        <v>1201</v>
      </c>
      <c r="R1106" s="152" t="n">
        <v>12.5</v>
      </c>
      <c r="S1106" s="152" t="n">
        <v>737.2</v>
      </c>
      <c r="T1106" s="153" t="n">
        <v>77</v>
      </c>
      <c r="U1106" s="154" t="s">
        <v>91</v>
      </c>
      <c r="V1106" s="153" t="n">
        <v>1</v>
      </c>
      <c r="W1106" s="115" t="n">
        <v>0.25</v>
      </c>
      <c r="X1106" s="116" t="n">
        <f aca="false">RANDBETWEEN(80,100)/100</f>
        <v>0.9</v>
      </c>
      <c r="Y1106" s="117"/>
      <c r="Z1106" s="118"/>
      <c r="AA1106" s="119"/>
      <c r="AB1106" s="123"/>
      <c r="AC1106" s="124"/>
      <c r="AG1106" s="186"/>
      <c r="BO1106" s="202"/>
      <c r="BT1106" s="82"/>
      <c r="BU1106" s="158"/>
      <c r="BV1106" s="140" t="n">
        <f aca="false">QUOTIENT(BW1106,$BW$5)</f>
        <v>274</v>
      </c>
      <c r="BW1106" s="17" t="n">
        <v>1098</v>
      </c>
      <c r="BX1106" s="141"/>
      <c r="BY1106" s="191" t="s">
        <v>58</v>
      </c>
      <c r="BZ1106" s="160" t="e">
        <f aca="true">INDIRECT( ADDRESS(CELL("строка",BG1106)-BW1106+BV1106,68)) * CL1106</f>
        <v>#VALUE!</v>
      </c>
      <c r="CA1106" s="161" t="e">
        <f aca="true">INDIRECT( ADDRESS(CELL("строка",BG1106)-BW1106+BV1106,59)) *CI1106</f>
        <v>#VALUE!</v>
      </c>
      <c r="CB1106" s="162" t="e">
        <f aca="true">INDIRECT( ADDRESS(CELL("строка",BG1106)-BW1106+BV1106,69)) * CL1106</f>
        <v>#VALUE!</v>
      </c>
      <c r="CC1106" s="163" t="e">
        <f aca="true">INDIRECT( ADDRESS(CELL("строка",BG1106)-BW1106+BV1106,61)) *CI1106</f>
        <v>#VALUE!</v>
      </c>
      <c r="CD1106" s="164" t="e">
        <f aca="false">BZ1106-CA1106</f>
        <v>#VALUE!</v>
      </c>
      <c r="CE1106" s="189" t="e">
        <f aca="false">CB1106-CC1106</f>
        <v>#VALUE!</v>
      </c>
      <c r="CI1106" s="22" t="n">
        <f aca="false">$CI$6</f>
        <v>0.4</v>
      </c>
      <c r="CL1106" s="23" t="n">
        <f aca="false">CL1102</f>
        <v>0.25</v>
      </c>
    </row>
    <row r="1107" customFormat="false" ht="13.25" hidden="false" customHeight="true" outlineLevel="0" collapsed="false">
      <c r="A1107" s="151" t="s">
        <v>1202</v>
      </c>
      <c r="B1107" s="152" t="n">
        <v>21</v>
      </c>
      <c r="C1107" s="152" t="n">
        <v>752.7</v>
      </c>
      <c r="D1107" s="153" t="n">
        <v>81</v>
      </c>
      <c r="E1107" s="154" t="s">
        <v>129</v>
      </c>
      <c r="F1107" s="153" t="n">
        <v>3</v>
      </c>
      <c r="G1107" s="115" t="n">
        <v>0.75</v>
      </c>
      <c r="H1107" s="116" t="n">
        <f aca="false">RANDBETWEEN(80,100)/100</f>
        <v>0.89</v>
      </c>
      <c r="I1107" s="117"/>
      <c r="J1107" s="118"/>
      <c r="K1107" s="119"/>
      <c r="L1107" s="118"/>
      <c r="M1107" s="179"/>
      <c r="Q1107" s="151" t="s">
        <v>1202</v>
      </c>
      <c r="R1107" s="152" t="n">
        <v>7.7</v>
      </c>
      <c r="S1107" s="152" t="n">
        <v>736.4</v>
      </c>
      <c r="T1107" s="153" t="n">
        <v>98</v>
      </c>
      <c r="U1107" s="154" t="n">
        <v>0</v>
      </c>
      <c r="V1107" s="153" t="n">
        <v>0</v>
      </c>
      <c r="W1107" s="115" t="n">
        <v>0</v>
      </c>
      <c r="X1107" s="116" t="n">
        <f aca="false">RANDBETWEEN(80,100)/100</f>
        <v>0.94</v>
      </c>
      <c r="Y1107" s="117"/>
      <c r="Z1107" s="118"/>
      <c r="AA1107" s="119"/>
      <c r="AB1107" s="123"/>
      <c r="AC1107" s="124"/>
      <c r="AG1107" s="186"/>
      <c r="BO1107" s="202"/>
      <c r="BT1107" s="82" t="e">
        <f aca="false">IF(SUM(CD1104:CD1107) &gt; 0,0,(SUM(CD1104:CD1107))/(-$BM$10*1000))</f>
        <v>#VALUE!</v>
      </c>
      <c r="BU1107" s="158" t="e">
        <f aca="false">IF(SUM(CE1104:CE1107) &gt; 0,0,(SUM(CE1104:CE1107))/(-$BM$10*1000))</f>
        <v>#VALUE!</v>
      </c>
      <c r="BV1107" s="140" t="n">
        <f aca="false">QUOTIENT(BW1107,$BW$5)</f>
        <v>274</v>
      </c>
      <c r="BW1107" s="17" t="n">
        <v>1099</v>
      </c>
      <c r="BX1107" s="141"/>
      <c r="BY1107" s="192" t="s">
        <v>75</v>
      </c>
      <c r="BZ1107" s="172" t="e">
        <f aca="true">INDIRECT( ADDRESS(CELL("строка",BG1107)-BW1107+BV1107,68)) * CL1107</f>
        <v>#VALUE!</v>
      </c>
      <c r="CA1107" s="173" t="e">
        <f aca="true">INDIRECT( ADDRESS(CELL("строка",BG1107)-BW1107+BV1107,59)) * CI1107</f>
        <v>#VALUE!</v>
      </c>
      <c r="CB1107" s="174" t="e">
        <f aca="true">INDIRECT( ADDRESS(CELL("строка",BG1107)-BW1107+BV1107,69)) * CL1107</f>
        <v>#VALUE!</v>
      </c>
      <c r="CC1107" s="175" t="e">
        <f aca="true">INDIRECT( ADDRESS(CELL("строка",BG1107)-BW1107+BV1107,61)) *CI1107</f>
        <v>#VALUE!</v>
      </c>
      <c r="CD1107" s="176" t="e">
        <f aca="false">BZ1107-CA1107</f>
        <v>#VALUE!</v>
      </c>
      <c r="CE1107" s="187" t="e">
        <f aca="false">CB1107-CC1107</f>
        <v>#VALUE!</v>
      </c>
      <c r="CI1107" s="178" t="n">
        <f aca="false">$CI$7</f>
        <v>0.1</v>
      </c>
      <c r="CL1107" s="23" t="n">
        <f aca="false">CL1103</f>
        <v>0.25</v>
      </c>
    </row>
    <row r="1108" customFormat="false" ht="13.25" hidden="false" customHeight="true" outlineLevel="0" collapsed="false">
      <c r="A1108" s="151" t="s">
        <v>1203</v>
      </c>
      <c r="B1108" s="152" t="n">
        <v>22</v>
      </c>
      <c r="C1108" s="152" t="n">
        <v>751.9</v>
      </c>
      <c r="D1108" s="153" t="n">
        <v>79</v>
      </c>
      <c r="E1108" s="154" t="s">
        <v>101</v>
      </c>
      <c r="F1108" s="153" t="n">
        <v>9</v>
      </c>
      <c r="G1108" s="115" t="n">
        <v>0.25</v>
      </c>
      <c r="H1108" s="116" t="n">
        <f aca="false">RANDBETWEEN(80,100)/100</f>
        <v>0.8</v>
      </c>
      <c r="I1108" s="117"/>
      <c r="J1108" s="118"/>
      <c r="K1108" s="119"/>
      <c r="L1108" s="118"/>
      <c r="M1108" s="179"/>
      <c r="Q1108" s="151" t="s">
        <v>1203</v>
      </c>
      <c r="R1108" s="152" t="n">
        <v>9.9</v>
      </c>
      <c r="S1108" s="152" t="n">
        <v>735.7</v>
      </c>
      <c r="T1108" s="153" t="n">
        <v>98</v>
      </c>
      <c r="U1108" s="154" t="n">
        <v>0</v>
      </c>
      <c r="V1108" s="153" t="n">
        <v>0</v>
      </c>
      <c r="W1108" s="115" t="n">
        <v>0.9</v>
      </c>
      <c r="X1108" s="116" t="n">
        <f aca="false">RANDBETWEEN(80,100)/100</f>
        <v>0.94</v>
      </c>
      <c r="Y1108" s="117"/>
      <c r="Z1108" s="118"/>
      <c r="AA1108" s="119"/>
      <c r="AB1108" s="123"/>
      <c r="AC1108" s="124"/>
      <c r="AG1108" s="186"/>
      <c r="BO1108" s="202"/>
      <c r="BT1108" s="82" t="s">
        <v>79</v>
      </c>
      <c r="BU1108" s="158"/>
      <c r="BV1108" s="140" t="n">
        <f aca="false">QUOTIENT(BW1108,$BW$5)</f>
        <v>275</v>
      </c>
      <c r="BW1108" s="17" t="n">
        <v>1100</v>
      </c>
      <c r="BX1108" s="141" t="n">
        <f aca="false">DATE(2023,2,(1-QUOTIENT(BW1108,$BW$5)))</f>
        <v>44683</v>
      </c>
      <c r="BY1108" s="190" t="s">
        <v>80</v>
      </c>
      <c r="BZ1108" s="143" t="e">
        <f aca="true">INDIRECT( ADDRESS(CELL("строка",BG1108)-BW1108+BV1108,68)) * CL1108</f>
        <v>#VALUE!</v>
      </c>
      <c r="CA1108" s="144" t="e">
        <f aca="true">INDIRECT( ADDRESS(CELL("строка",BG1108)-BW1108+BV1108,59)) *CI1108</f>
        <v>#VALUE!</v>
      </c>
      <c r="CB1108" s="145" t="e">
        <f aca="true">INDIRECT( ADDRESS(CELL("строка",BG1108)-BW1108+BV1108,69)) * CL1108</f>
        <v>#VALUE!</v>
      </c>
      <c r="CC1108" s="146" t="e">
        <f aca="true">INDIRECT( ADDRESS(CELL("строка",BG1108)-BW1108+BV1108,61)) *CI1108</f>
        <v>#VALUE!</v>
      </c>
      <c r="CD1108" s="147" t="e">
        <f aca="false">BZ1108-CA1108</f>
        <v>#VALUE!</v>
      </c>
      <c r="CE1108" s="188" t="e">
        <f aca="false">CB1108-CC1108</f>
        <v>#VALUE!</v>
      </c>
      <c r="CI1108" s="22" t="n">
        <f aca="false">$CI$4</f>
        <v>0.2</v>
      </c>
      <c r="CL1108" s="23" t="n">
        <f aca="false">CL1104</f>
        <v>0.25</v>
      </c>
    </row>
    <row r="1109" customFormat="false" ht="13.25" hidden="false" customHeight="true" outlineLevel="0" collapsed="false">
      <c r="A1109" s="151" t="s">
        <v>1204</v>
      </c>
      <c r="B1109" s="152" t="n">
        <v>24</v>
      </c>
      <c r="C1109" s="152" t="n">
        <v>751.5</v>
      </c>
      <c r="D1109" s="153" t="n">
        <v>49</v>
      </c>
      <c r="E1109" s="154" t="s">
        <v>101</v>
      </c>
      <c r="F1109" s="153" t="n">
        <v>10.5</v>
      </c>
      <c r="G1109" s="115" t="n">
        <v>0.15</v>
      </c>
      <c r="H1109" s="116" t="n">
        <f aca="false">RANDBETWEEN(80,100)/100</f>
        <v>0.99</v>
      </c>
      <c r="I1109" s="117"/>
      <c r="J1109" s="118"/>
      <c r="K1109" s="119"/>
      <c r="L1109" s="118"/>
      <c r="M1109" s="179"/>
      <c r="Q1109" s="151" t="s">
        <v>1204</v>
      </c>
      <c r="R1109" s="152" t="n">
        <v>11.4</v>
      </c>
      <c r="S1109" s="152" t="n">
        <v>734.8</v>
      </c>
      <c r="T1109" s="153" t="n">
        <v>98</v>
      </c>
      <c r="U1109" s="154" t="n">
        <v>0</v>
      </c>
      <c r="V1109" s="153" t="n">
        <v>0</v>
      </c>
      <c r="W1109" s="115" t="n">
        <v>0.9</v>
      </c>
      <c r="X1109" s="116" t="n">
        <f aca="false">RANDBETWEEN(80,100)/100</f>
        <v>0.84</v>
      </c>
      <c r="Y1109" s="117"/>
      <c r="Z1109" s="118"/>
      <c r="AA1109" s="119"/>
      <c r="AB1109" s="123"/>
      <c r="AC1109" s="124"/>
      <c r="AG1109" s="186"/>
      <c r="BO1109" s="202"/>
      <c r="BT1109" s="82"/>
      <c r="BU1109" s="158"/>
      <c r="BV1109" s="140" t="n">
        <f aca="false">QUOTIENT(BW1109,$BW$5)</f>
        <v>275</v>
      </c>
      <c r="BW1109" s="17" t="n">
        <v>1101</v>
      </c>
      <c r="BX1109" s="141"/>
      <c r="BY1109" s="191" t="s">
        <v>84</v>
      </c>
      <c r="BZ1109" s="160" t="e">
        <f aca="true">INDIRECT( ADDRESS(CELL("строка",BG1109)-BW1109+BV1109,68)) * CL1109</f>
        <v>#VALUE!</v>
      </c>
      <c r="CA1109" s="161" t="e">
        <f aca="true">INDIRECT( ADDRESS(CELL("строка",BG1109)-BW1109+BV1109,59)) *CI1109</f>
        <v>#VALUE!</v>
      </c>
      <c r="CB1109" s="162" t="e">
        <f aca="true">INDIRECT( ADDRESS(CELL("строка",BG1109)-BW1109+BV1109,69)) * CL1109</f>
        <v>#VALUE!</v>
      </c>
      <c r="CC1109" s="163" t="e">
        <f aca="true">INDIRECT( ADDRESS(CELL("строка",BG1109)-BW1109+BV1109,61)) *CI1109</f>
        <v>#VALUE!</v>
      </c>
      <c r="CD1109" s="164" t="e">
        <f aca="false">BZ1109-CA1109</f>
        <v>#VALUE!</v>
      </c>
      <c r="CE1109" s="189" t="e">
        <f aca="false">CB1109-CC1109</f>
        <v>#VALUE!</v>
      </c>
      <c r="CI1109" s="22" t="n">
        <f aca="false">$CI$5</f>
        <v>0.3</v>
      </c>
      <c r="CL1109" s="23" t="n">
        <f aca="false">CL1105</f>
        <v>0.25</v>
      </c>
    </row>
    <row r="1110" customFormat="false" ht="13.25" hidden="false" customHeight="true" outlineLevel="0" collapsed="false">
      <c r="A1110" s="151" t="s">
        <v>1205</v>
      </c>
      <c r="B1110" s="152" t="n">
        <v>23.8</v>
      </c>
      <c r="C1110" s="152" t="n">
        <v>751.4</v>
      </c>
      <c r="D1110" s="153" t="n">
        <v>39</v>
      </c>
      <c r="E1110" s="154" t="s">
        <v>101</v>
      </c>
      <c r="F1110" s="153" t="n">
        <v>7.5</v>
      </c>
      <c r="G1110" s="115" t="n">
        <v>0.25</v>
      </c>
      <c r="H1110" s="116" t="n">
        <f aca="false">RANDBETWEEN(80,100)/100</f>
        <v>0.97</v>
      </c>
      <c r="I1110" s="117" t="n">
        <v>0.521759259259259</v>
      </c>
      <c r="J1110" s="118" t="n">
        <v>0.521759259259259</v>
      </c>
      <c r="K1110" s="119" t="n">
        <f aca="false">(J1110 * 24) * $B$3 * $F$3 * (1 - 0.7*AVERAGE(G1110:G1117)) * AVERAGE(H1110:H1117)</f>
        <v>6009.7275</v>
      </c>
      <c r="L1110" s="118" t="n">
        <f aca="false">IF(AVERAGE(F1110:F1117)&gt; $J$3, $B$4*$F$4*AVERAGE(F1110:F1117)/$B$5*24*AVERAGE(H1110:H1117), $B$4*$F$4*AVERAGE(F1110:F1117)/$B$5*24*AVERAGE(H1110:H1117) * 0.2)</f>
        <v>61560</v>
      </c>
      <c r="M1110" s="179" t="n">
        <f aca="false">K1110+L1110</f>
        <v>67569.7275</v>
      </c>
      <c r="Q1110" s="151" t="s">
        <v>1205</v>
      </c>
      <c r="R1110" s="152" t="n">
        <v>12.8</v>
      </c>
      <c r="S1110" s="152" t="n">
        <v>734.4</v>
      </c>
      <c r="T1110" s="153" t="n">
        <v>97</v>
      </c>
      <c r="U1110" s="154" t="s">
        <v>78</v>
      </c>
      <c r="V1110" s="153" t="n">
        <v>1</v>
      </c>
      <c r="W1110" s="115" t="n">
        <v>0.9</v>
      </c>
      <c r="X1110" s="116" t="n">
        <f aca="false">RANDBETWEEN(80,100)/100</f>
        <v>0.88</v>
      </c>
      <c r="Y1110" s="117" t="n">
        <v>0.530555555555556</v>
      </c>
      <c r="Z1110" s="118" t="n">
        <v>0.530555555555556</v>
      </c>
      <c r="AA1110" s="119" t="n">
        <f aca="false">(Z1110 * 24) * $B$3 * $F$3 * (1 - 0.7 * AVERAGE(W1110:W1117)) * AVERAGE(X1110:X1117)</f>
        <v>7283.9401875</v>
      </c>
      <c r="AB1110" s="123" t="n">
        <f aca="false">IF(AVERAGE(V1110:V1117)&gt; $J$3, $B$4*$F$4*AVERAGE(V1110:V1117)/$B$5*24*AVERAGE(X1110:X1117), $B$4*$F$4*AVERAGE(V1110:V1117)/$B$5*24*AVERAGE(X1110:X1117) * 0.2)</f>
        <v>874.8</v>
      </c>
      <c r="AC1110" s="124" t="n">
        <f aca="false">AA1110+AB1110</f>
        <v>8158.7401875</v>
      </c>
      <c r="AG1110" s="186"/>
      <c r="BO1110" s="202"/>
      <c r="BT1110" s="82"/>
      <c r="BU1110" s="158"/>
      <c r="BV1110" s="140" t="n">
        <f aca="false">QUOTIENT(BW1110,$BW$5)</f>
        <v>275</v>
      </c>
      <c r="BW1110" s="17" t="n">
        <v>1102</v>
      </c>
      <c r="BX1110" s="141"/>
      <c r="BY1110" s="191" t="s">
        <v>58</v>
      </c>
      <c r="BZ1110" s="160" t="e">
        <f aca="true">INDIRECT( ADDRESS(CELL("строка",BG1110)-BW1110+BV1110,68)) * CL1110</f>
        <v>#VALUE!</v>
      </c>
      <c r="CA1110" s="161" t="e">
        <f aca="true">INDIRECT( ADDRESS(CELL("строка",BG1110)-BW1110+BV1110,59)) *CI1110</f>
        <v>#VALUE!</v>
      </c>
      <c r="CB1110" s="162" t="e">
        <f aca="true">INDIRECT( ADDRESS(CELL("строка",BG1110)-BW1110+BV1110,69)) * CL1110</f>
        <v>#VALUE!</v>
      </c>
      <c r="CC1110" s="163" t="e">
        <f aca="true">INDIRECT( ADDRESS(CELL("строка",BG1110)-BW1110+BV1110,61)) *CI1110</f>
        <v>#VALUE!</v>
      </c>
      <c r="CD1110" s="164" t="e">
        <f aca="false">BZ1110-CA1110</f>
        <v>#VALUE!</v>
      </c>
      <c r="CE1110" s="189" t="e">
        <f aca="false">CB1110-CC1110</f>
        <v>#VALUE!</v>
      </c>
      <c r="CI1110" s="22" t="n">
        <f aca="false">$CI$6</f>
        <v>0.4</v>
      </c>
      <c r="CL1110" s="23" t="n">
        <f aca="false">CL1106</f>
        <v>0.25</v>
      </c>
    </row>
    <row r="1111" customFormat="false" ht="13.25" hidden="false" customHeight="true" outlineLevel="0" collapsed="false">
      <c r="A1111" s="151" t="s">
        <v>1206</v>
      </c>
      <c r="B1111" s="152" t="n">
        <v>25.6</v>
      </c>
      <c r="C1111" s="152" t="n">
        <v>751.9</v>
      </c>
      <c r="D1111" s="153" t="n">
        <v>37</v>
      </c>
      <c r="E1111" s="154" t="s">
        <v>101</v>
      </c>
      <c r="F1111" s="153" t="n">
        <v>9</v>
      </c>
      <c r="G1111" s="115" t="n">
        <v>0.95</v>
      </c>
      <c r="H1111" s="116" t="n">
        <f aca="false">RANDBETWEEN(80,100)/100</f>
        <v>0.95</v>
      </c>
      <c r="I1111" s="117"/>
      <c r="J1111" s="118"/>
      <c r="K1111" s="119"/>
      <c r="L1111" s="118"/>
      <c r="M1111" s="179"/>
      <c r="Q1111" s="151" t="s">
        <v>1206</v>
      </c>
      <c r="R1111" s="152" t="n">
        <v>12.7</v>
      </c>
      <c r="S1111" s="152" t="n">
        <v>735.1</v>
      </c>
      <c r="T1111" s="153" t="n">
        <v>91</v>
      </c>
      <c r="U1111" s="154" t="s">
        <v>78</v>
      </c>
      <c r="V1111" s="153" t="n">
        <v>2</v>
      </c>
      <c r="W1111" s="115" t="n">
        <v>0.9</v>
      </c>
      <c r="X1111" s="116" t="n">
        <f aca="false">RANDBETWEEN(80,100)/100</f>
        <v>0.93</v>
      </c>
      <c r="Y1111" s="117"/>
      <c r="Z1111" s="118"/>
      <c r="AA1111" s="119"/>
      <c r="AB1111" s="123"/>
      <c r="AC1111" s="124"/>
      <c r="AG1111" s="186"/>
      <c r="BO1111" s="202"/>
      <c r="BT1111" s="82" t="e">
        <f aca="false">IF(SUM(CD1108:CD1111) &gt; 0,0,(SUM(CD1108:CD1111))/(-$BM$10*1000))</f>
        <v>#VALUE!</v>
      </c>
      <c r="BU1111" s="158" t="e">
        <f aca="false">IF(SUM(CE1108:CE1111) &gt; 0,0,(SUM(CE1108:CE1111))/(-$BM$10*1000))</f>
        <v>#VALUE!</v>
      </c>
      <c r="BV1111" s="140" t="n">
        <f aca="false">QUOTIENT(BW1111,$BW$5)</f>
        <v>275</v>
      </c>
      <c r="BW1111" s="17" t="n">
        <v>1103</v>
      </c>
      <c r="BX1111" s="141"/>
      <c r="BY1111" s="192" t="s">
        <v>75</v>
      </c>
      <c r="BZ1111" s="172" t="e">
        <f aca="true">INDIRECT( ADDRESS(CELL("строка",BG1111)-BW1111+BV1111,68)) * CL1111</f>
        <v>#VALUE!</v>
      </c>
      <c r="CA1111" s="173" t="e">
        <f aca="true">INDIRECT( ADDRESS(CELL("строка",BG1111)-BW1111+BV1111,59)) * CI1111</f>
        <v>#VALUE!</v>
      </c>
      <c r="CB1111" s="174" t="e">
        <f aca="true">INDIRECT( ADDRESS(CELL("строка",BG1111)-BW1111+BV1111,69)) * CL1111</f>
        <v>#VALUE!</v>
      </c>
      <c r="CC1111" s="175" t="e">
        <f aca="true">INDIRECT( ADDRESS(CELL("строка",BG1111)-BW1111+BV1111,61)) *CI1111</f>
        <v>#VALUE!</v>
      </c>
      <c r="CD1111" s="176" t="e">
        <f aca="false">BZ1111-CA1111</f>
        <v>#VALUE!</v>
      </c>
      <c r="CE1111" s="187" t="e">
        <f aca="false">CB1111-CC1111</f>
        <v>#VALUE!</v>
      </c>
      <c r="CI1111" s="178" t="n">
        <f aca="false">$CI$7</f>
        <v>0.1</v>
      </c>
      <c r="CL1111" s="23" t="n">
        <f aca="false">CL1107</f>
        <v>0.25</v>
      </c>
    </row>
    <row r="1112" customFormat="false" ht="13.25" hidden="false" customHeight="true" outlineLevel="0" collapsed="false">
      <c r="A1112" s="151" t="s">
        <v>1207</v>
      </c>
      <c r="B1112" s="152" t="n">
        <v>27.9</v>
      </c>
      <c r="C1112" s="152" t="n">
        <v>752.4</v>
      </c>
      <c r="D1112" s="153" t="n">
        <v>34</v>
      </c>
      <c r="E1112" s="154" t="s">
        <v>101</v>
      </c>
      <c r="F1112" s="153" t="n">
        <v>15</v>
      </c>
      <c r="G1112" s="115" t="n">
        <v>0.75</v>
      </c>
      <c r="H1112" s="116" t="n">
        <f aca="false">RANDBETWEEN(80,100)/100</f>
        <v>0.96</v>
      </c>
      <c r="I1112" s="117"/>
      <c r="J1112" s="118"/>
      <c r="K1112" s="119"/>
      <c r="L1112" s="118"/>
      <c r="M1112" s="179"/>
      <c r="Q1112" s="151" t="s">
        <v>1207</v>
      </c>
      <c r="R1112" s="152" t="n">
        <v>16.1</v>
      </c>
      <c r="S1112" s="152" t="n">
        <v>735.4</v>
      </c>
      <c r="T1112" s="153" t="n">
        <v>73</v>
      </c>
      <c r="U1112" s="154" t="s">
        <v>78</v>
      </c>
      <c r="V1112" s="153" t="n">
        <v>1</v>
      </c>
      <c r="W1112" s="115" t="n">
        <v>0.9</v>
      </c>
      <c r="X1112" s="116" t="n">
        <f aca="false">RANDBETWEEN(80,100)/100</f>
        <v>0.97</v>
      </c>
      <c r="Y1112" s="117"/>
      <c r="Z1112" s="118"/>
      <c r="AA1112" s="119"/>
      <c r="AB1112" s="123"/>
      <c r="AC1112" s="124"/>
      <c r="AG1112" s="186"/>
      <c r="BO1112" s="202"/>
      <c r="BT1112" s="82" t="s">
        <v>79</v>
      </c>
      <c r="BU1112" s="158"/>
      <c r="BV1112" s="140" t="n">
        <f aca="false">QUOTIENT(BW1112,$BW$5)</f>
        <v>276</v>
      </c>
      <c r="BW1112" s="17" t="n">
        <v>1104</v>
      </c>
      <c r="BX1112" s="141" t="n">
        <f aca="false">DATE(2023,2,(1-QUOTIENT(BW1112,$BW$5)))</f>
        <v>44682</v>
      </c>
      <c r="BY1112" s="190" t="s">
        <v>80</v>
      </c>
      <c r="BZ1112" s="143" t="e">
        <f aca="true">INDIRECT( ADDRESS(CELL("строка",BG1112)-BW1112+BV1112,68)) * CL1112</f>
        <v>#VALUE!</v>
      </c>
      <c r="CA1112" s="144" t="e">
        <f aca="true">INDIRECT( ADDRESS(CELL("строка",BG1112)-BW1112+BV1112,59)) *CI1112</f>
        <v>#VALUE!</v>
      </c>
      <c r="CB1112" s="145" t="e">
        <f aca="true">INDIRECT( ADDRESS(CELL("строка",BG1112)-BW1112+BV1112,69)) * CL1112</f>
        <v>#VALUE!</v>
      </c>
      <c r="CC1112" s="146" t="e">
        <f aca="true">INDIRECT( ADDRESS(CELL("строка",BG1112)-BW1112+BV1112,61)) *CI1112</f>
        <v>#VALUE!</v>
      </c>
      <c r="CD1112" s="147" t="e">
        <f aca="false">BZ1112-CA1112</f>
        <v>#VALUE!</v>
      </c>
      <c r="CE1112" s="188" t="e">
        <f aca="false">CB1112-CC1112</f>
        <v>#VALUE!</v>
      </c>
      <c r="CI1112" s="22" t="n">
        <f aca="false">$CI$4</f>
        <v>0.2</v>
      </c>
      <c r="CL1112" s="23" t="n">
        <f aca="false">CL1108</f>
        <v>0.25</v>
      </c>
    </row>
    <row r="1113" customFormat="false" ht="13.25" hidden="false" customHeight="true" outlineLevel="0" collapsed="false">
      <c r="A1113" s="151" t="s">
        <v>1208</v>
      </c>
      <c r="B1113" s="152" t="n">
        <v>25.6</v>
      </c>
      <c r="C1113" s="152" t="n">
        <v>753.1</v>
      </c>
      <c r="D1113" s="153" t="n">
        <v>44</v>
      </c>
      <c r="E1113" s="154" t="s">
        <v>101</v>
      </c>
      <c r="F1113" s="153" t="n">
        <v>13.5</v>
      </c>
      <c r="G1113" s="115" t="n">
        <v>0.95</v>
      </c>
      <c r="H1113" s="116" t="n">
        <f aca="false">RANDBETWEEN(80,100)/100</f>
        <v>0.8</v>
      </c>
      <c r="I1113" s="117"/>
      <c r="J1113" s="118"/>
      <c r="K1113" s="119"/>
      <c r="L1113" s="118"/>
      <c r="M1113" s="179"/>
      <c r="Q1113" s="151" t="s">
        <v>1208</v>
      </c>
      <c r="R1113" s="152" t="n">
        <v>16.2</v>
      </c>
      <c r="S1113" s="152" t="n">
        <v>736.3</v>
      </c>
      <c r="T1113" s="153" t="n">
        <v>74</v>
      </c>
      <c r="U1113" s="154" t="s">
        <v>78</v>
      </c>
      <c r="V1113" s="153" t="n">
        <v>1</v>
      </c>
      <c r="W1113" s="115" t="n">
        <v>0.95</v>
      </c>
      <c r="X1113" s="116" t="n">
        <f aca="false">RANDBETWEEN(80,100)/100</f>
        <v>0.9</v>
      </c>
      <c r="Y1113" s="117"/>
      <c r="Z1113" s="118"/>
      <c r="AA1113" s="119"/>
      <c r="AB1113" s="123"/>
      <c r="AC1113" s="124"/>
      <c r="AG1113" s="186"/>
      <c r="BO1113" s="202"/>
      <c r="BT1113" s="82"/>
      <c r="BU1113" s="158"/>
      <c r="BV1113" s="140" t="n">
        <f aca="false">QUOTIENT(BW1113,$BW$5)</f>
        <v>276</v>
      </c>
      <c r="BW1113" s="17" t="n">
        <v>1105</v>
      </c>
      <c r="BX1113" s="141"/>
      <c r="BY1113" s="191" t="s">
        <v>84</v>
      </c>
      <c r="BZ1113" s="160" t="e">
        <f aca="true">INDIRECT( ADDRESS(CELL("строка",BG1113)-BW1113+BV1113,68)) * CL1113</f>
        <v>#VALUE!</v>
      </c>
      <c r="CA1113" s="161" t="e">
        <f aca="true">INDIRECT( ADDRESS(CELL("строка",BG1113)-BW1113+BV1113,59)) *CI1113</f>
        <v>#VALUE!</v>
      </c>
      <c r="CB1113" s="162" t="e">
        <f aca="true">INDIRECT( ADDRESS(CELL("строка",BG1113)-BW1113+BV1113,69)) * CL1113</f>
        <v>#VALUE!</v>
      </c>
      <c r="CC1113" s="163" t="e">
        <f aca="true">INDIRECT( ADDRESS(CELL("строка",BG1113)-BW1113+BV1113,61)) *CI1113</f>
        <v>#VALUE!</v>
      </c>
      <c r="CD1113" s="164" t="e">
        <f aca="false">BZ1113-CA1113</f>
        <v>#VALUE!</v>
      </c>
      <c r="CE1113" s="189" t="e">
        <f aca="false">CB1113-CC1113</f>
        <v>#VALUE!</v>
      </c>
      <c r="CI1113" s="22" t="n">
        <f aca="false">$CI$5</f>
        <v>0.3</v>
      </c>
      <c r="CL1113" s="23" t="n">
        <f aca="false">CL1109</f>
        <v>0.25</v>
      </c>
    </row>
    <row r="1114" customFormat="false" ht="13.25" hidden="false" customHeight="true" outlineLevel="0" collapsed="false">
      <c r="A1114" s="151" t="s">
        <v>1209</v>
      </c>
      <c r="B1114" s="152" t="n">
        <v>23.7</v>
      </c>
      <c r="C1114" s="152" t="n">
        <v>753.4</v>
      </c>
      <c r="D1114" s="153" t="n">
        <v>52</v>
      </c>
      <c r="E1114" s="154" t="s">
        <v>101</v>
      </c>
      <c r="F1114" s="153" t="n">
        <v>12</v>
      </c>
      <c r="G1114" s="115" t="n">
        <v>0.9</v>
      </c>
      <c r="H1114" s="116" t="n">
        <f aca="false">RANDBETWEEN(80,100)/100</f>
        <v>0.93</v>
      </c>
      <c r="I1114" s="117"/>
      <c r="J1114" s="118"/>
      <c r="K1114" s="119"/>
      <c r="L1114" s="118"/>
      <c r="M1114" s="179"/>
      <c r="Q1114" s="151" t="s">
        <v>1209</v>
      </c>
      <c r="R1114" s="152" t="n">
        <v>11.4</v>
      </c>
      <c r="S1114" s="152" t="n">
        <v>737.3</v>
      </c>
      <c r="T1114" s="153" t="n">
        <v>91</v>
      </c>
      <c r="U1114" s="154" t="s">
        <v>78</v>
      </c>
      <c r="V1114" s="153" t="n">
        <v>1</v>
      </c>
      <c r="W1114" s="115" t="n">
        <v>0.9</v>
      </c>
      <c r="X1114" s="116" t="n">
        <f aca="false">RANDBETWEEN(80,100)/100</f>
        <v>0.82</v>
      </c>
      <c r="Y1114" s="117"/>
      <c r="Z1114" s="118"/>
      <c r="AA1114" s="119"/>
      <c r="AB1114" s="123"/>
      <c r="AC1114" s="124"/>
      <c r="AG1114" s="186"/>
      <c r="BO1114" s="202"/>
      <c r="BT1114" s="82"/>
      <c r="BU1114" s="158"/>
      <c r="BV1114" s="140" t="n">
        <f aca="false">QUOTIENT(BW1114,$BW$5)</f>
        <v>276</v>
      </c>
      <c r="BW1114" s="17" t="n">
        <v>1106</v>
      </c>
      <c r="BX1114" s="141"/>
      <c r="BY1114" s="191" t="s">
        <v>58</v>
      </c>
      <c r="BZ1114" s="160" t="e">
        <f aca="true">INDIRECT( ADDRESS(CELL("строка",BG1114)-BW1114+BV1114,68)) * CL1114</f>
        <v>#VALUE!</v>
      </c>
      <c r="CA1114" s="161" t="e">
        <f aca="true">INDIRECT( ADDRESS(CELL("строка",BG1114)-BW1114+BV1114,59)) *CI1114</f>
        <v>#VALUE!</v>
      </c>
      <c r="CB1114" s="162" t="e">
        <f aca="true">INDIRECT( ADDRESS(CELL("строка",BG1114)-BW1114+BV1114,69)) * CL1114</f>
        <v>#VALUE!</v>
      </c>
      <c r="CC1114" s="163" t="e">
        <f aca="true">INDIRECT( ADDRESS(CELL("строка",BG1114)-BW1114+BV1114,61)) *CI1114</f>
        <v>#VALUE!</v>
      </c>
      <c r="CD1114" s="164" t="e">
        <f aca="false">BZ1114-CA1114</f>
        <v>#VALUE!</v>
      </c>
      <c r="CE1114" s="189" t="e">
        <f aca="false">CB1114-CC1114</f>
        <v>#VALUE!</v>
      </c>
      <c r="CI1114" s="22" t="n">
        <f aca="false">$CI$6</f>
        <v>0.4</v>
      </c>
      <c r="CL1114" s="23" t="n">
        <f aca="false">CL1110</f>
        <v>0.25</v>
      </c>
    </row>
    <row r="1115" customFormat="false" ht="13.25" hidden="false" customHeight="true" outlineLevel="0" collapsed="false">
      <c r="A1115" s="151" t="s">
        <v>1210</v>
      </c>
      <c r="B1115" s="152" t="n">
        <v>22.1</v>
      </c>
      <c r="C1115" s="152" t="n">
        <v>753.3</v>
      </c>
      <c r="D1115" s="153" t="n">
        <v>65</v>
      </c>
      <c r="E1115" s="154" t="s">
        <v>101</v>
      </c>
      <c r="F1115" s="153" t="n">
        <v>10.5</v>
      </c>
      <c r="G1115" s="115" t="n">
        <v>0.9</v>
      </c>
      <c r="H1115" s="116" t="n">
        <f aca="false">RANDBETWEEN(80,100)/100</f>
        <v>0.87</v>
      </c>
      <c r="I1115" s="117"/>
      <c r="J1115" s="118"/>
      <c r="K1115" s="119"/>
      <c r="L1115" s="118"/>
      <c r="M1115" s="179"/>
      <c r="Q1115" s="151" t="s">
        <v>1210</v>
      </c>
      <c r="R1115" s="152" t="n">
        <v>8.3</v>
      </c>
      <c r="S1115" s="152" t="n">
        <v>737.8</v>
      </c>
      <c r="T1115" s="153" t="n">
        <v>99</v>
      </c>
      <c r="U1115" s="154" t="n">
        <v>0</v>
      </c>
      <c r="V1115" s="153" t="n">
        <v>0</v>
      </c>
      <c r="W1115" s="115" t="n">
        <v>0.9</v>
      </c>
      <c r="X1115" s="116" t="n">
        <f aca="false">RANDBETWEEN(80,100)/100</f>
        <v>0.96</v>
      </c>
      <c r="Y1115" s="117"/>
      <c r="Z1115" s="118"/>
      <c r="AA1115" s="119"/>
      <c r="AB1115" s="123"/>
      <c r="AC1115" s="124"/>
      <c r="AG1115" s="186"/>
      <c r="BO1115" s="202"/>
      <c r="BT1115" s="82" t="e">
        <f aca="false">IF(SUM(CD1112:CD1115) &gt; 0,0,(SUM(CD1112:CD1115))/(-$BM$10*1000))</f>
        <v>#VALUE!</v>
      </c>
      <c r="BU1115" s="158" t="e">
        <f aca="false">IF(SUM(CE1112:CE1115) &gt; 0,0,(SUM(CE1112:CE1115))/(-$BM$10*1000))</f>
        <v>#VALUE!</v>
      </c>
      <c r="BV1115" s="140" t="n">
        <f aca="false">QUOTIENT(BW1115,$BW$5)</f>
        <v>276</v>
      </c>
      <c r="BW1115" s="17" t="n">
        <v>1107</v>
      </c>
      <c r="BX1115" s="141"/>
      <c r="BY1115" s="192" t="s">
        <v>75</v>
      </c>
      <c r="BZ1115" s="172" t="e">
        <f aca="true">INDIRECT( ADDRESS(CELL("строка",BG1115)-BW1115+BV1115,68)) * CL1115</f>
        <v>#VALUE!</v>
      </c>
      <c r="CA1115" s="173" t="e">
        <f aca="true">INDIRECT( ADDRESS(CELL("строка",BG1115)-BW1115+BV1115,59)) * CI1115</f>
        <v>#VALUE!</v>
      </c>
      <c r="CB1115" s="174" t="e">
        <f aca="true">INDIRECT( ADDRESS(CELL("строка",BG1115)-BW1115+BV1115,69)) * CL1115</f>
        <v>#VALUE!</v>
      </c>
      <c r="CC1115" s="175" t="e">
        <f aca="true">INDIRECT( ADDRESS(CELL("строка",BG1115)-BW1115+BV1115,61)) *CI1115</f>
        <v>#VALUE!</v>
      </c>
      <c r="CD1115" s="176" t="e">
        <f aca="false">BZ1115-CA1115</f>
        <v>#VALUE!</v>
      </c>
      <c r="CE1115" s="187" t="e">
        <f aca="false">CB1115-CC1115</f>
        <v>#VALUE!</v>
      </c>
      <c r="CI1115" s="178" t="n">
        <f aca="false">$CI$7</f>
        <v>0.1</v>
      </c>
      <c r="CL1115" s="23" t="n">
        <f aca="false">CL1111</f>
        <v>0.25</v>
      </c>
    </row>
    <row r="1116" customFormat="false" ht="13.25" hidden="false" customHeight="true" outlineLevel="0" collapsed="false">
      <c r="A1116" s="151" t="s">
        <v>1211</v>
      </c>
      <c r="B1116" s="152" t="n">
        <v>21.7</v>
      </c>
      <c r="C1116" s="152" t="n">
        <v>753.7</v>
      </c>
      <c r="D1116" s="153" t="n">
        <v>63</v>
      </c>
      <c r="E1116" s="154" t="s">
        <v>101</v>
      </c>
      <c r="F1116" s="153" t="n">
        <v>10.5</v>
      </c>
      <c r="G1116" s="115" t="n">
        <v>0.9</v>
      </c>
      <c r="H1116" s="116" t="n">
        <f aca="false">RANDBETWEEN(80,100)/100</f>
        <v>0.85</v>
      </c>
      <c r="I1116" s="117"/>
      <c r="J1116" s="118"/>
      <c r="K1116" s="119"/>
      <c r="L1116" s="118"/>
      <c r="M1116" s="179"/>
      <c r="Q1116" s="151" t="s">
        <v>1211</v>
      </c>
      <c r="R1116" s="152" t="n">
        <v>6.6</v>
      </c>
      <c r="S1116" s="152" t="n">
        <v>738.1</v>
      </c>
      <c r="T1116" s="153" t="n">
        <v>98</v>
      </c>
      <c r="U1116" s="154" t="n">
        <v>0</v>
      </c>
      <c r="V1116" s="153" t="n">
        <v>0</v>
      </c>
      <c r="W1116" s="115" t="n">
        <v>0</v>
      </c>
      <c r="X1116" s="116" t="n">
        <f aca="false">RANDBETWEEN(80,100)/100</f>
        <v>0.83</v>
      </c>
      <c r="Y1116" s="117"/>
      <c r="Z1116" s="118"/>
      <c r="AA1116" s="119"/>
      <c r="AB1116" s="123"/>
      <c r="AC1116" s="124"/>
      <c r="AG1116" s="186"/>
      <c r="BO1116" s="202"/>
      <c r="BT1116" s="82" t="s">
        <v>79</v>
      </c>
      <c r="BU1116" s="158"/>
      <c r="BV1116" s="140" t="n">
        <f aca="false">QUOTIENT(BW1116,$BW$5)</f>
        <v>277</v>
      </c>
      <c r="BW1116" s="17" t="n">
        <v>1108</v>
      </c>
      <c r="BX1116" s="141" t="n">
        <f aca="false">DATE(2023,2,(1-QUOTIENT(BW1116,$BW$5)))</f>
        <v>44681</v>
      </c>
      <c r="BY1116" s="190" t="s">
        <v>80</v>
      </c>
      <c r="BZ1116" s="143" t="e">
        <f aca="true">INDIRECT( ADDRESS(CELL("строка",BG1116)-BW1116+BV1116,68)) * CL1116</f>
        <v>#VALUE!</v>
      </c>
      <c r="CA1116" s="144" t="e">
        <f aca="true">INDIRECT( ADDRESS(CELL("строка",BG1116)-BW1116+BV1116,59)) *CI1116</f>
        <v>#VALUE!</v>
      </c>
      <c r="CB1116" s="145" t="e">
        <f aca="true">INDIRECT( ADDRESS(CELL("строка",BG1116)-BW1116+BV1116,69)) * CL1116</f>
        <v>#VALUE!</v>
      </c>
      <c r="CC1116" s="146" t="e">
        <f aca="true">INDIRECT( ADDRESS(CELL("строка",BG1116)-BW1116+BV1116,61)) *CI1116</f>
        <v>#VALUE!</v>
      </c>
      <c r="CD1116" s="147" t="e">
        <f aca="false">BZ1116-CA1116</f>
        <v>#VALUE!</v>
      </c>
      <c r="CE1116" s="188" t="e">
        <f aca="false">CB1116-CC1116</f>
        <v>#VALUE!</v>
      </c>
      <c r="CI1116" s="22" t="n">
        <f aca="false">$CI$4</f>
        <v>0.2</v>
      </c>
      <c r="CL1116" s="23" t="n">
        <f aca="false">CL1112</f>
        <v>0.25</v>
      </c>
    </row>
    <row r="1117" customFormat="false" ht="13.25" hidden="false" customHeight="true" outlineLevel="0" collapsed="false">
      <c r="A1117" s="151" t="s">
        <v>1212</v>
      </c>
      <c r="B1117" s="152" t="n">
        <v>20.7</v>
      </c>
      <c r="C1117" s="152" t="n">
        <v>754.5</v>
      </c>
      <c r="D1117" s="153" t="n">
        <v>72</v>
      </c>
      <c r="E1117" s="154" t="s">
        <v>91</v>
      </c>
      <c r="F1117" s="153" t="n">
        <v>7.5</v>
      </c>
      <c r="G1117" s="115" t="n">
        <v>0.75</v>
      </c>
      <c r="H1117" s="116" t="n">
        <f aca="false">RANDBETWEEN(80,100)/100</f>
        <v>0.87</v>
      </c>
      <c r="I1117" s="117"/>
      <c r="J1117" s="118"/>
      <c r="K1117" s="119"/>
      <c r="L1117" s="118"/>
      <c r="M1117" s="179"/>
      <c r="Q1117" s="151" t="s">
        <v>1212</v>
      </c>
      <c r="R1117" s="152" t="n">
        <v>8.2</v>
      </c>
      <c r="S1117" s="152" t="n">
        <v>738.6</v>
      </c>
      <c r="T1117" s="153" t="n">
        <v>97</v>
      </c>
      <c r="U1117" s="154" t="n">
        <v>0</v>
      </c>
      <c r="V1117" s="153" t="n">
        <v>0</v>
      </c>
      <c r="W1117" s="115" t="n">
        <v>0</v>
      </c>
      <c r="X1117" s="116" t="n">
        <f aca="false">RANDBETWEEN(80,100)/100</f>
        <v>1</v>
      </c>
      <c r="Y1117" s="117"/>
      <c r="Z1117" s="118"/>
      <c r="AA1117" s="119"/>
      <c r="AB1117" s="123"/>
      <c r="AC1117" s="124"/>
      <c r="AG1117" s="186"/>
      <c r="BO1117" s="202"/>
      <c r="BT1117" s="82"/>
      <c r="BU1117" s="158"/>
      <c r="BV1117" s="140" t="n">
        <f aca="false">QUOTIENT(BW1117,$BW$5)</f>
        <v>277</v>
      </c>
      <c r="BW1117" s="17" t="n">
        <v>1109</v>
      </c>
      <c r="BX1117" s="141"/>
      <c r="BY1117" s="191" t="s">
        <v>84</v>
      </c>
      <c r="BZ1117" s="160" t="e">
        <f aca="true">INDIRECT( ADDRESS(CELL("строка",BG1117)-BW1117+BV1117,68)) * CL1117</f>
        <v>#VALUE!</v>
      </c>
      <c r="CA1117" s="161" t="e">
        <f aca="true">INDIRECT( ADDRESS(CELL("строка",BG1117)-BW1117+BV1117,59)) *CI1117</f>
        <v>#VALUE!</v>
      </c>
      <c r="CB1117" s="162" t="e">
        <f aca="true">INDIRECT( ADDRESS(CELL("строка",BG1117)-BW1117+BV1117,69)) * CL1117</f>
        <v>#VALUE!</v>
      </c>
      <c r="CC1117" s="163" t="e">
        <f aca="true">INDIRECT( ADDRESS(CELL("строка",BG1117)-BW1117+BV1117,61)) *CI1117</f>
        <v>#VALUE!</v>
      </c>
      <c r="CD1117" s="164" t="e">
        <f aca="false">BZ1117-CA1117</f>
        <v>#VALUE!</v>
      </c>
      <c r="CE1117" s="189" t="e">
        <f aca="false">CB1117-CC1117</f>
        <v>#VALUE!</v>
      </c>
      <c r="CI1117" s="22" t="n">
        <f aca="false">$CI$5</f>
        <v>0.3</v>
      </c>
      <c r="CL1117" s="23" t="n">
        <f aca="false">CL1113</f>
        <v>0.25</v>
      </c>
    </row>
    <row r="1118" customFormat="false" ht="13.25" hidden="false" customHeight="true" outlineLevel="0" collapsed="false">
      <c r="A1118" s="151" t="s">
        <v>1213</v>
      </c>
      <c r="B1118" s="152" t="n">
        <v>20.7</v>
      </c>
      <c r="C1118" s="152" t="n">
        <v>755.4</v>
      </c>
      <c r="D1118" s="153" t="n">
        <v>71</v>
      </c>
      <c r="E1118" s="154" t="s">
        <v>101</v>
      </c>
      <c r="F1118" s="153" t="n">
        <v>6</v>
      </c>
      <c r="G1118" s="115" t="n">
        <v>0.75</v>
      </c>
      <c r="H1118" s="116" t="n">
        <f aca="false">RANDBETWEEN(80,100)/100</f>
        <v>1</v>
      </c>
      <c r="I1118" s="117" t="n">
        <v>0.523912037037037</v>
      </c>
      <c r="J1118" s="118" t="n">
        <v>0.523912037037037</v>
      </c>
      <c r="K1118" s="119" t="n">
        <f aca="false">(J1118 * 24) * $B$3 * $F$3 * (1 - 0.7*AVERAGE(G1118:G1125)) * AVERAGE(H1118:H1125)</f>
        <v>5371.47102916667</v>
      </c>
      <c r="L1118" s="118" t="n">
        <f aca="false">IF(AVERAGE(F1118:F1125)&gt; $J$3, $B$4*$F$4*AVERAGE(F1118:F1125)/$B$5*24*AVERAGE(H1118:H1125), $B$4*$F$4*AVERAGE(F1118:F1125)/$B$5*24*AVERAGE(H1118:H1125) * 0.2)</f>
        <v>33526.5</v>
      </c>
      <c r="M1118" s="179" t="n">
        <f aca="false">K1118+L1118</f>
        <v>38897.9710291667</v>
      </c>
      <c r="Q1118" s="151" t="s">
        <v>1213</v>
      </c>
      <c r="R1118" s="152" t="n">
        <v>9.6</v>
      </c>
      <c r="S1118" s="152" t="n">
        <v>738.8</v>
      </c>
      <c r="T1118" s="153" t="n">
        <v>95</v>
      </c>
      <c r="U1118" s="154" t="n">
        <v>0</v>
      </c>
      <c r="V1118" s="153" t="n">
        <v>0</v>
      </c>
      <c r="W1118" s="115" t="n">
        <v>0</v>
      </c>
      <c r="X1118" s="116" t="n">
        <f aca="false">RANDBETWEEN(80,100)/100</f>
        <v>0.97</v>
      </c>
      <c r="Y1118" s="117" t="n">
        <v>0.533715277777778</v>
      </c>
      <c r="Z1118" s="118" t="n">
        <v>0.533715277777778</v>
      </c>
      <c r="AA1118" s="119" t="n">
        <f aca="false">(Z1118 * 24) * $B$3 * $F$3 * (1 - 0.7 * AVERAGE(W1118:W1125)) * AVERAGE(X1118:X1125)</f>
        <v>6019.36766015625</v>
      </c>
      <c r="AB1118" s="123" t="n">
        <f aca="false">IF(AVERAGE(V1118:V1125)&gt; $J$3, $B$4*$F$4*AVERAGE(V1118:V1125)/$B$5*24*AVERAGE(X1118:X1125), $B$4*$F$4*AVERAGE(V1118:V1125)/$B$5*24*AVERAGE(X1118:X1125) * 0.2)</f>
        <v>282</v>
      </c>
      <c r="AC1118" s="124" t="n">
        <f aca="false">AA1118+AB1118</f>
        <v>6301.36766015625</v>
      </c>
      <c r="AG1118" s="186"/>
      <c r="BO1118" s="202"/>
      <c r="BT1118" s="82"/>
      <c r="BU1118" s="158"/>
      <c r="BV1118" s="140" t="n">
        <f aca="false">QUOTIENT(BW1118,$BW$5)</f>
        <v>277</v>
      </c>
      <c r="BW1118" s="17" t="n">
        <v>1110</v>
      </c>
      <c r="BX1118" s="141"/>
      <c r="BY1118" s="191" t="s">
        <v>58</v>
      </c>
      <c r="BZ1118" s="160" t="e">
        <f aca="true">INDIRECT( ADDRESS(CELL("строка",BG1118)-BW1118+BV1118,68)) * CL1118</f>
        <v>#VALUE!</v>
      </c>
      <c r="CA1118" s="161" t="e">
        <f aca="true">INDIRECT( ADDRESS(CELL("строка",BG1118)-BW1118+BV1118,59)) *CI1118</f>
        <v>#VALUE!</v>
      </c>
      <c r="CB1118" s="162" t="e">
        <f aca="true">INDIRECT( ADDRESS(CELL("строка",BG1118)-BW1118+BV1118,69)) * CL1118</f>
        <v>#VALUE!</v>
      </c>
      <c r="CC1118" s="163" t="e">
        <f aca="true">INDIRECT( ADDRESS(CELL("строка",BG1118)-BW1118+BV1118,61)) *CI1118</f>
        <v>#VALUE!</v>
      </c>
      <c r="CD1118" s="164" t="e">
        <f aca="false">BZ1118-CA1118</f>
        <v>#VALUE!</v>
      </c>
      <c r="CE1118" s="189" t="e">
        <f aca="false">CB1118-CC1118</f>
        <v>#VALUE!</v>
      </c>
      <c r="CI1118" s="22" t="n">
        <f aca="false">$CI$6</f>
        <v>0.4</v>
      </c>
      <c r="CL1118" s="23" t="n">
        <f aca="false">CL1114</f>
        <v>0.25</v>
      </c>
    </row>
    <row r="1119" customFormat="false" ht="13.25" hidden="false" customHeight="true" outlineLevel="0" collapsed="false">
      <c r="A1119" s="151" t="s">
        <v>1214</v>
      </c>
      <c r="B1119" s="152" t="n">
        <v>22.1</v>
      </c>
      <c r="C1119" s="152" t="n">
        <v>756.2</v>
      </c>
      <c r="D1119" s="153" t="n">
        <v>60</v>
      </c>
      <c r="E1119" s="154" t="s">
        <v>101</v>
      </c>
      <c r="F1119" s="153" t="n">
        <v>9</v>
      </c>
      <c r="G1119" s="115" t="n">
        <v>0.9</v>
      </c>
      <c r="H1119" s="116" t="n">
        <f aca="false">RANDBETWEEN(80,100)/100</f>
        <v>0.88</v>
      </c>
      <c r="I1119" s="117"/>
      <c r="J1119" s="118"/>
      <c r="K1119" s="119"/>
      <c r="L1119" s="118"/>
      <c r="M1119" s="179"/>
      <c r="Q1119" s="151" t="s">
        <v>1214</v>
      </c>
      <c r="R1119" s="152" t="n">
        <v>13</v>
      </c>
      <c r="S1119" s="152" t="n">
        <v>738.7</v>
      </c>
      <c r="T1119" s="153" t="n">
        <v>87</v>
      </c>
      <c r="U1119" s="154" t="n">
        <v>0</v>
      </c>
      <c r="V1119" s="153" t="n">
        <v>0</v>
      </c>
      <c r="W1119" s="115" t="n">
        <v>0.95</v>
      </c>
      <c r="X1119" s="116" t="n">
        <f aca="false">RANDBETWEEN(80,100)/100</f>
        <v>0.88</v>
      </c>
      <c r="Y1119" s="117"/>
      <c r="Z1119" s="118"/>
      <c r="AA1119" s="119"/>
      <c r="AB1119" s="123"/>
      <c r="AC1119" s="124"/>
      <c r="AG1119" s="186"/>
      <c r="BO1119" s="202"/>
      <c r="BT1119" s="82" t="e">
        <f aca="false">IF(SUM(CD1116:CD1119) &gt; 0,0,(SUM(CD1116:CD1119))/(-$BM$10*1000))</f>
        <v>#VALUE!</v>
      </c>
      <c r="BU1119" s="158" t="e">
        <f aca="false">IF(SUM(CE1116:CE1119) &gt; 0,0,(SUM(CE1116:CE1119))/(-$BM$10*1000))</f>
        <v>#VALUE!</v>
      </c>
      <c r="BV1119" s="140" t="n">
        <f aca="false">QUOTIENT(BW1119,$BW$5)</f>
        <v>277</v>
      </c>
      <c r="BW1119" s="17" t="n">
        <v>1111</v>
      </c>
      <c r="BX1119" s="141"/>
      <c r="BY1119" s="192" t="s">
        <v>75</v>
      </c>
      <c r="BZ1119" s="172" t="e">
        <f aca="true">INDIRECT( ADDRESS(CELL("строка",BG1119)-BW1119+BV1119,68)) * CL1119</f>
        <v>#VALUE!</v>
      </c>
      <c r="CA1119" s="173" t="e">
        <f aca="true">INDIRECT( ADDRESS(CELL("строка",BG1119)-BW1119+BV1119,59)) * CI1119</f>
        <v>#VALUE!</v>
      </c>
      <c r="CB1119" s="174" t="e">
        <f aca="true">INDIRECT( ADDRESS(CELL("строка",BG1119)-BW1119+BV1119,69)) * CL1119</f>
        <v>#VALUE!</v>
      </c>
      <c r="CC1119" s="175" t="e">
        <f aca="true">INDIRECT( ADDRESS(CELL("строка",BG1119)-BW1119+BV1119,61)) *CI1119</f>
        <v>#VALUE!</v>
      </c>
      <c r="CD1119" s="176" t="e">
        <f aca="false">BZ1119-CA1119</f>
        <v>#VALUE!</v>
      </c>
      <c r="CE1119" s="187" t="e">
        <f aca="false">CB1119-CC1119</f>
        <v>#VALUE!</v>
      </c>
      <c r="CI1119" s="178" t="n">
        <f aca="false">$CI$7</f>
        <v>0.1</v>
      </c>
      <c r="CL1119" s="23" t="n">
        <f aca="false">CL1115</f>
        <v>0.25</v>
      </c>
    </row>
    <row r="1120" customFormat="false" ht="13.25" hidden="false" customHeight="true" outlineLevel="0" collapsed="false">
      <c r="A1120" s="151" t="s">
        <v>1215</v>
      </c>
      <c r="B1120" s="152" t="n">
        <v>24.2</v>
      </c>
      <c r="C1120" s="152" t="n">
        <v>756.4</v>
      </c>
      <c r="D1120" s="153" t="n">
        <v>44</v>
      </c>
      <c r="E1120" s="154" t="s">
        <v>101</v>
      </c>
      <c r="F1120" s="153" t="n">
        <v>12</v>
      </c>
      <c r="G1120" s="115" t="n">
        <v>0.9</v>
      </c>
      <c r="H1120" s="116" t="n">
        <f aca="false">RANDBETWEEN(80,100)/100</f>
        <v>0.83</v>
      </c>
      <c r="I1120" s="117"/>
      <c r="J1120" s="118"/>
      <c r="K1120" s="119"/>
      <c r="L1120" s="118"/>
      <c r="M1120" s="179"/>
      <c r="Q1120" s="151" t="s">
        <v>1215</v>
      </c>
      <c r="R1120" s="152" t="n">
        <v>12.2</v>
      </c>
      <c r="S1120" s="152" t="n">
        <v>738.4</v>
      </c>
      <c r="T1120" s="153" t="n">
        <v>91</v>
      </c>
      <c r="U1120" s="154" t="s">
        <v>129</v>
      </c>
      <c r="V1120" s="153" t="n">
        <v>1</v>
      </c>
      <c r="W1120" s="115" t="n">
        <v>0.9</v>
      </c>
      <c r="X1120" s="116" t="n">
        <f aca="false">RANDBETWEEN(80,100)/100</f>
        <v>0.85</v>
      </c>
      <c r="Y1120" s="117"/>
      <c r="Z1120" s="118"/>
      <c r="AA1120" s="119"/>
      <c r="AB1120" s="123"/>
      <c r="AC1120" s="124"/>
      <c r="AG1120" s="186"/>
      <c r="BO1120" s="202"/>
      <c r="BT1120" s="82" t="s">
        <v>79</v>
      </c>
      <c r="BU1120" s="158"/>
      <c r="BV1120" s="140" t="n">
        <f aca="false">QUOTIENT(BW1120,$BW$5)</f>
        <v>278</v>
      </c>
      <c r="BW1120" s="17" t="n">
        <v>1112</v>
      </c>
      <c r="BX1120" s="141" t="n">
        <f aca="false">DATE(2023,2,(1-QUOTIENT(BW1120,$BW$5)))</f>
        <v>44680</v>
      </c>
      <c r="BY1120" s="190" t="s">
        <v>80</v>
      </c>
      <c r="BZ1120" s="143" t="e">
        <f aca="true">INDIRECT( ADDRESS(CELL("строка",BG1120)-BW1120+BV1120,68)) * CL1120</f>
        <v>#VALUE!</v>
      </c>
      <c r="CA1120" s="144" t="e">
        <f aca="true">INDIRECT( ADDRESS(CELL("строка",BG1120)-BW1120+BV1120,59)) *CI1120</f>
        <v>#VALUE!</v>
      </c>
      <c r="CB1120" s="145" t="e">
        <f aca="true">INDIRECT( ADDRESS(CELL("строка",BG1120)-BW1120+BV1120,69)) * CL1120</f>
        <v>#VALUE!</v>
      </c>
      <c r="CC1120" s="146" t="e">
        <f aca="true">INDIRECT( ADDRESS(CELL("строка",BG1120)-BW1120+BV1120,61)) *CI1120</f>
        <v>#VALUE!</v>
      </c>
      <c r="CD1120" s="147" t="e">
        <f aca="false">BZ1120-CA1120</f>
        <v>#VALUE!</v>
      </c>
      <c r="CE1120" s="188" t="e">
        <f aca="false">CB1120-CC1120</f>
        <v>#VALUE!</v>
      </c>
      <c r="CI1120" s="22" t="n">
        <f aca="false">$CI$4</f>
        <v>0.2</v>
      </c>
      <c r="CL1120" s="23" t="n">
        <f aca="false">CL1116</f>
        <v>0.25</v>
      </c>
    </row>
    <row r="1121" customFormat="false" ht="13.25" hidden="false" customHeight="true" outlineLevel="0" collapsed="false">
      <c r="A1121" s="151" t="s">
        <v>1216</v>
      </c>
      <c r="B1121" s="152" t="n">
        <v>22.5</v>
      </c>
      <c r="C1121" s="152" t="n">
        <v>757.3</v>
      </c>
      <c r="D1121" s="153" t="n">
        <v>63</v>
      </c>
      <c r="E1121" s="154" t="s">
        <v>101</v>
      </c>
      <c r="F1121" s="153" t="n">
        <v>4.5</v>
      </c>
      <c r="G1121" s="115" t="n">
        <v>0.9</v>
      </c>
      <c r="H1121" s="116" t="n">
        <f aca="false">RANDBETWEEN(80,100)/100</f>
        <v>0.84</v>
      </c>
      <c r="I1121" s="117"/>
      <c r="J1121" s="118"/>
      <c r="K1121" s="119"/>
      <c r="L1121" s="118"/>
      <c r="M1121" s="179"/>
      <c r="Q1121" s="151" t="s">
        <v>1216</v>
      </c>
      <c r="R1121" s="152" t="n">
        <v>13.4</v>
      </c>
      <c r="S1121" s="152" t="n">
        <v>737.6</v>
      </c>
      <c r="T1121" s="153" t="n">
        <v>89</v>
      </c>
      <c r="U1121" s="154" t="n">
        <v>0</v>
      </c>
      <c r="V1121" s="153" t="n">
        <v>0</v>
      </c>
      <c r="W1121" s="115" t="n">
        <v>0.9</v>
      </c>
      <c r="X1121" s="116" t="n">
        <f aca="false">RANDBETWEEN(80,100)/100</f>
        <v>0.84</v>
      </c>
      <c r="Y1121" s="117"/>
      <c r="Z1121" s="118"/>
      <c r="AA1121" s="119"/>
      <c r="AB1121" s="123"/>
      <c r="AC1121" s="124"/>
      <c r="AG1121" s="186"/>
      <c r="BO1121" s="202"/>
      <c r="BT1121" s="82"/>
      <c r="BU1121" s="158"/>
      <c r="BV1121" s="140" t="n">
        <f aca="false">QUOTIENT(BW1121,$BW$5)</f>
        <v>278</v>
      </c>
      <c r="BW1121" s="17" t="n">
        <v>1113</v>
      </c>
      <c r="BX1121" s="141"/>
      <c r="BY1121" s="191" t="s">
        <v>84</v>
      </c>
      <c r="BZ1121" s="160" t="e">
        <f aca="true">INDIRECT( ADDRESS(CELL("строка",BG1121)-BW1121+BV1121,68)) * CL1121</f>
        <v>#VALUE!</v>
      </c>
      <c r="CA1121" s="161" t="e">
        <f aca="true">INDIRECT( ADDRESS(CELL("строка",BG1121)-BW1121+BV1121,59)) *CI1121</f>
        <v>#VALUE!</v>
      </c>
      <c r="CB1121" s="162" t="e">
        <f aca="true">INDIRECT( ADDRESS(CELL("строка",BG1121)-BW1121+BV1121,69)) * CL1121</f>
        <v>#VALUE!</v>
      </c>
      <c r="CC1121" s="163" t="e">
        <f aca="true">INDIRECT( ADDRESS(CELL("строка",BG1121)-BW1121+BV1121,61)) *CI1121</f>
        <v>#VALUE!</v>
      </c>
      <c r="CD1121" s="164" t="e">
        <f aca="false">BZ1121-CA1121</f>
        <v>#VALUE!</v>
      </c>
      <c r="CE1121" s="189" t="e">
        <f aca="false">CB1121-CC1121</f>
        <v>#VALUE!</v>
      </c>
      <c r="CI1121" s="22" t="n">
        <f aca="false">$CI$5</f>
        <v>0.3</v>
      </c>
      <c r="CL1121" s="23" t="n">
        <f aca="false">CL1117</f>
        <v>0.25</v>
      </c>
    </row>
    <row r="1122" customFormat="false" ht="13.25" hidden="false" customHeight="true" outlineLevel="0" collapsed="false">
      <c r="A1122" s="151" t="s">
        <v>1217</v>
      </c>
      <c r="B1122" s="152" t="n">
        <v>18.2</v>
      </c>
      <c r="C1122" s="152" t="n">
        <v>757.9</v>
      </c>
      <c r="D1122" s="153" t="n">
        <v>84</v>
      </c>
      <c r="E1122" s="154" t="s">
        <v>101</v>
      </c>
      <c r="F1122" s="153" t="n">
        <v>4.5</v>
      </c>
      <c r="G1122" s="115" t="n">
        <v>0.9</v>
      </c>
      <c r="H1122" s="116" t="n">
        <f aca="false">RANDBETWEEN(80,100)/100</f>
        <v>0.94</v>
      </c>
      <c r="I1122" s="117"/>
      <c r="J1122" s="118"/>
      <c r="K1122" s="119"/>
      <c r="L1122" s="118"/>
      <c r="M1122" s="179"/>
      <c r="Q1122" s="151" t="s">
        <v>1217</v>
      </c>
      <c r="R1122" s="152" t="n">
        <v>12.1</v>
      </c>
      <c r="S1122" s="152" t="n">
        <v>737.2</v>
      </c>
      <c r="T1122" s="153" t="n">
        <v>98</v>
      </c>
      <c r="U1122" s="154" t="n">
        <v>0</v>
      </c>
      <c r="V1122" s="153" t="n">
        <v>0</v>
      </c>
      <c r="W1122" s="115" t="n">
        <v>0.9</v>
      </c>
      <c r="X1122" s="116" t="n">
        <f aca="false">RANDBETWEEN(80,100)/100</f>
        <v>0.82</v>
      </c>
      <c r="Y1122" s="117"/>
      <c r="Z1122" s="118"/>
      <c r="AA1122" s="119"/>
      <c r="AB1122" s="123"/>
      <c r="AC1122" s="124"/>
      <c r="AG1122" s="186"/>
      <c r="BO1122" s="202"/>
      <c r="BT1122" s="82"/>
      <c r="BU1122" s="158"/>
      <c r="BV1122" s="140" t="n">
        <f aca="false">QUOTIENT(BW1122,$BW$5)</f>
        <v>278</v>
      </c>
      <c r="BW1122" s="17" t="n">
        <v>1114</v>
      </c>
      <c r="BX1122" s="141"/>
      <c r="BY1122" s="191" t="s">
        <v>58</v>
      </c>
      <c r="BZ1122" s="160" t="e">
        <f aca="true">INDIRECT( ADDRESS(CELL("строка",BG1122)-BW1122+BV1122,68)) * CL1122</f>
        <v>#VALUE!</v>
      </c>
      <c r="CA1122" s="161" t="e">
        <f aca="true">INDIRECT( ADDRESS(CELL("строка",BG1122)-BW1122+BV1122,59)) *CI1122</f>
        <v>#VALUE!</v>
      </c>
      <c r="CB1122" s="162" t="e">
        <f aca="true">INDIRECT( ADDRESS(CELL("строка",BG1122)-BW1122+BV1122,69)) * CL1122</f>
        <v>#VALUE!</v>
      </c>
      <c r="CC1122" s="163" t="e">
        <f aca="true">INDIRECT( ADDRESS(CELL("строка",BG1122)-BW1122+BV1122,61)) *CI1122</f>
        <v>#VALUE!</v>
      </c>
      <c r="CD1122" s="164" t="e">
        <f aca="false">BZ1122-CA1122</f>
        <v>#VALUE!</v>
      </c>
      <c r="CE1122" s="189" t="e">
        <f aca="false">CB1122-CC1122</f>
        <v>#VALUE!</v>
      </c>
      <c r="CI1122" s="22" t="n">
        <f aca="false">$CI$6</f>
        <v>0.4</v>
      </c>
      <c r="CL1122" s="23" t="n">
        <f aca="false">CL1118</f>
        <v>0.25</v>
      </c>
    </row>
    <row r="1123" customFormat="false" ht="13.25" hidden="false" customHeight="true" outlineLevel="0" collapsed="false">
      <c r="A1123" s="151" t="s">
        <v>1218</v>
      </c>
      <c r="B1123" s="152" t="n">
        <v>15.4</v>
      </c>
      <c r="C1123" s="152" t="n">
        <v>757.5</v>
      </c>
      <c r="D1123" s="153" t="n">
        <v>87</v>
      </c>
      <c r="E1123" s="154" t="s">
        <v>101</v>
      </c>
      <c r="F1123" s="153" t="n">
        <v>3</v>
      </c>
      <c r="G1123" s="115" t="n">
        <v>0.95</v>
      </c>
      <c r="H1123" s="116" t="n">
        <f aca="false">RANDBETWEEN(80,100)/100</f>
        <v>0.97</v>
      </c>
      <c r="I1123" s="117"/>
      <c r="J1123" s="118"/>
      <c r="K1123" s="119"/>
      <c r="L1123" s="118"/>
      <c r="M1123" s="179"/>
      <c r="Q1123" s="151" t="s">
        <v>1218</v>
      </c>
      <c r="R1123" s="152" t="n">
        <v>11.7</v>
      </c>
      <c r="S1123" s="152" t="n">
        <v>737.2</v>
      </c>
      <c r="T1123" s="153" t="n">
        <v>97</v>
      </c>
      <c r="U1123" s="154" t="n">
        <v>0</v>
      </c>
      <c r="V1123" s="153" t="n">
        <v>0</v>
      </c>
      <c r="W1123" s="115" t="n">
        <v>0.9</v>
      </c>
      <c r="X1123" s="116" t="n">
        <f aca="false">RANDBETWEEN(80,100)/100</f>
        <v>0.88</v>
      </c>
      <c r="Y1123" s="117"/>
      <c r="Z1123" s="118"/>
      <c r="AA1123" s="119"/>
      <c r="AB1123" s="123"/>
      <c r="AC1123" s="124"/>
      <c r="AG1123" s="186"/>
      <c r="BO1123" s="202"/>
      <c r="BT1123" s="82" t="e">
        <f aca="false">IF(SUM(CD1120:CD1123) &gt; 0,0,(SUM(CD1120:CD1123))/(-$BM$10*1000))</f>
        <v>#VALUE!</v>
      </c>
      <c r="BU1123" s="158" t="e">
        <f aca="false">IF(SUM(CE1120:CE1123) &gt; 0,0,(SUM(CE1120:CE1123))/(-$BM$10*1000))</f>
        <v>#VALUE!</v>
      </c>
      <c r="BV1123" s="140" t="n">
        <f aca="false">QUOTIENT(BW1123,$BW$5)</f>
        <v>278</v>
      </c>
      <c r="BW1123" s="17" t="n">
        <v>1115</v>
      </c>
      <c r="BX1123" s="141"/>
      <c r="BY1123" s="192" t="s">
        <v>75</v>
      </c>
      <c r="BZ1123" s="172" t="e">
        <f aca="true">INDIRECT( ADDRESS(CELL("строка",BG1123)-BW1123+BV1123,68)) * CL1123</f>
        <v>#VALUE!</v>
      </c>
      <c r="CA1123" s="173" t="e">
        <f aca="true">INDIRECT( ADDRESS(CELL("строка",BG1123)-BW1123+BV1123,59)) * CI1123</f>
        <v>#VALUE!</v>
      </c>
      <c r="CB1123" s="174" t="e">
        <f aca="true">INDIRECT( ADDRESS(CELL("строка",BG1123)-BW1123+BV1123,69)) * CL1123</f>
        <v>#VALUE!</v>
      </c>
      <c r="CC1123" s="175" t="e">
        <f aca="true">INDIRECT( ADDRESS(CELL("строка",BG1123)-BW1123+BV1123,61)) *CI1123</f>
        <v>#VALUE!</v>
      </c>
      <c r="CD1123" s="176" t="e">
        <f aca="false">BZ1123-CA1123</f>
        <v>#VALUE!</v>
      </c>
      <c r="CE1123" s="187" t="e">
        <f aca="false">CB1123-CC1123</f>
        <v>#VALUE!</v>
      </c>
      <c r="CI1123" s="178" t="n">
        <f aca="false">$CI$7</f>
        <v>0.1</v>
      </c>
      <c r="CL1123" s="23" t="n">
        <f aca="false">CL1119</f>
        <v>0.25</v>
      </c>
    </row>
    <row r="1124" customFormat="false" ht="13.25" hidden="false" customHeight="true" outlineLevel="0" collapsed="false">
      <c r="A1124" s="151" t="s">
        <v>1219</v>
      </c>
      <c r="B1124" s="152" t="n">
        <v>14.8</v>
      </c>
      <c r="C1124" s="152" t="n">
        <v>757.7</v>
      </c>
      <c r="D1124" s="153" t="n">
        <v>85</v>
      </c>
      <c r="E1124" s="154" t="s">
        <v>101</v>
      </c>
      <c r="F1124" s="153" t="n">
        <v>4.5</v>
      </c>
      <c r="G1124" s="182" t="s">
        <v>185</v>
      </c>
      <c r="H1124" s="116" t="n">
        <f aca="false">RANDBETWEEN(80,100)/100</f>
        <v>0.87</v>
      </c>
      <c r="I1124" s="117"/>
      <c r="J1124" s="118"/>
      <c r="K1124" s="119"/>
      <c r="L1124" s="118"/>
      <c r="M1124" s="179"/>
      <c r="Q1124" s="151" t="s">
        <v>1219</v>
      </c>
      <c r="R1124" s="152" t="n">
        <v>11.6</v>
      </c>
      <c r="S1124" s="152" t="n">
        <v>737.5</v>
      </c>
      <c r="T1124" s="153" t="n">
        <v>97</v>
      </c>
      <c r="U1124" s="154" t="s">
        <v>83</v>
      </c>
      <c r="V1124" s="153" t="n">
        <v>1</v>
      </c>
      <c r="W1124" s="115" t="n">
        <v>0.9</v>
      </c>
      <c r="X1124" s="116" t="n">
        <f aca="false">RANDBETWEEN(80,100)/100</f>
        <v>0.91</v>
      </c>
      <c r="Y1124" s="117"/>
      <c r="Z1124" s="118"/>
      <c r="AA1124" s="119"/>
      <c r="AB1124" s="123"/>
      <c r="AC1124" s="124"/>
      <c r="AG1124" s="186"/>
      <c r="BO1124" s="202"/>
      <c r="BT1124" s="82" t="s">
        <v>79</v>
      </c>
      <c r="BU1124" s="158"/>
      <c r="BV1124" s="140" t="n">
        <f aca="false">QUOTIENT(BW1124,$BW$5)</f>
        <v>279</v>
      </c>
      <c r="BW1124" s="17" t="n">
        <v>1116</v>
      </c>
      <c r="BX1124" s="141" t="n">
        <f aca="false">DATE(2023,2,(1-QUOTIENT(BW1124,$BW$5)))</f>
        <v>44679</v>
      </c>
      <c r="BY1124" s="190" t="s">
        <v>80</v>
      </c>
      <c r="BZ1124" s="143" t="e">
        <f aca="true">INDIRECT( ADDRESS(CELL("строка",BG1124)-BW1124+BV1124,68)) * CL1124</f>
        <v>#VALUE!</v>
      </c>
      <c r="CA1124" s="144" t="e">
        <f aca="true">INDIRECT( ADDRESS(CELL("строка",BG1124)-BW1124+BV1124,59)) *CI1124</f>
        <v>#VALUE!</v>
      </c>
      <c r="CB1124" s="145" t="e">
        <f aca="true">INDIRECT( ADDRESS(CELL("строка",BG1124)-BW1124+BV1124,69)) * CL1124</f>
        <v>#VALUE!</v>
      </c>
      <c r="CC1124" s="146" t="e">
        <f aca="true">INDIRECT( ADDRESS(CELL("строка",BG1124)-BW1124+BV1124,61)) *CI1124</f>
        <v>#VALUE!</v>
      </c>
      <c r="CD1124" s="147" t="e">
        <f aca="false">BZ1124-CA1124</f>
        <v>#VALUE!</v>
      </c>
      <c r="CE1124" s="188" t="e">
        <f aca="false">CB1124-CC1124</f>
        <v>#VALUE!</v>
      </c>
      <c r="CI1124" s="22" t="n">
        <f aca="false">$CI$4</f>
        <v>0.2</v>
      </c>
      <c r="CL1124" s="23" t="n">
        <f aca="false">CL1120</f>
        <v>0.25</v>
      </c>
    </row>
    <row r="1125" customFormat="false" ht="13.25" hidden="false" customHeight="true" outlineLevel="0" collapsed="false">
      <c r="A1125" s="151" t="s">
        <v>1220</v>
      </c>
      <c r="B1125" s="152" t="n">
        <v>14.6</v>
      </c>
      <c r="C1125" s="152" t="n">
        <v>758</v>
      </c>
      <c r="D1125" s="153" t="n">
        <v>83</v>
      </c>
      <c r="E1125" s="154" t="s">
        <v>101</v>
      </c>
      <c r="F1125" s="153" t="n">
        <v>3</v>
      </c>
      <c r="G1125" s="115" t="n">
        <v>0.75</v>
      </c>
      <c r="H1125" s="116" t="n">
        <f aca="false">RANDBETWEEN(80,100)/100</f>
        <v>0.88</v>
      </c>
      <c r="I1125" s="117"/>
      <c r="J1125" s="118"/>
      <c r="K1125" s="119"/>
      <c r="L1125" s="118"/>
      <c r="M1125" s="179"/>
      <c r="Q1125" s="151" t="s">
        <v>1220</v>
      </c>
      <c r="R1125" s="152" t="n">
        <v>11.8</v>
      </c>
      <c r="S1125" s="152" t="n">
        <v>738.4</v>
      </c>
      <c r="T1125" s="153" t="n">
        <v>95</v>
      </c>
      <c r="U1125" s="154" t="n">
        <v>0</v>
      </c>
      <c r="V1125" s="153" t="n">
        <v>0</v>
      </c>
      <c r="W1125" s="115" t="n">
        <v>0.9</v>
      </c>
      <c r="X1125" s="116" t="n">
        <f aca="false">RANDBETWEEN(80,100)/100</f>
        <v>0.9</v>
      </c>
      <c r="Y1125" s="117"/>
      <c r="Z1125" s="118"/>
      <c r="AA1125" s="119"/>
      <c r="AB1125" s="123"/>
      <c r="AC1125" s="124"/>
      <c r="AG1125" s="186"/>
      <c r="BO1125" s="202"/>
      <c r="BT1125" s="82"/>
      <c r="BU1125" s="158"/>
      <c r="BV1125" s="140" t="n">
        <f aca="false">QUOTIENT(BW1125,$BW$5)</f>
        <v>279</v>
      </c>
      <c r="BW1125" s="17" t="n">
        <v>1117</v>
      </c>
      <c r="BX1125" s="141"/>
      <c r="BY1125" s="191" t="s">
        <v>84</v>
      </c>
      <c r="BZ1125" s="160" t="e">
        <f aca="true">INDIRECT( ADDRESS(CELL("строка",BG1125)-BW1125+BV1125,68)) * CL1125</f>
        <v>#VALUE!</v>
      </c>
      <c r="CA1125" s="161" t="e">
        <f aca="true">INDIRECT( ADDRESS(CELL("строка",BG1125)-BW1125+BV1125,59)) *CI1125</f>
        <v>#VALUE!</v>
      </c>
      <c r="CB1125" s="162" t="e">
        <f aca="true">INDIRECT( ADDRESS(CELL("строка",BG1125)-BW1125+BV1125,69)) * CL1125</f>
        <v>#VALUE!</v>
      </c>
      <c r="CC1125" s="163" t="e">
        <f aca="true">INDIRECT( ADDRESS(CELL("строка",BG1125)-BW1125+BV1125,61)) *CI1125</f>
        <v>#VALUE!</v>
      </c>
      <c r="CD1125" s="164" t="e">
        <f aca="false">BZ1125-CA1125</f>
        <v>#VALUE!</v>
      </c>
      <c r="CE1125" s="189" t="e">
        <f aca="false">CB1125-CC1125</f>
        <v>#VALUE!</v>
      </c>
      <c r="CI1125" s="22" t="n">
        <f aca="false">$CI$5</f>
        <v>0.3</v>
      </c>
      <c r="CL1125" s="23" t="n">
        <f aca="false">CL1121</f>
        <v>0.25</v>
      </c>
    </row>
    <row r="1126" customFormat="false" ht="13.25" hidden="false" customHeight="true" outlineLevel="0" collapsed="false">
      <c r="A1126" s="151" t="s">
        <v>1221</v>
      </c>
      <c r="B1126" s="152" t="n">
        <v>17.4</v>
      </c>
      <c r="C1126" s="152" t="n">
        <v>758.5</v>
      </c>
      <c r="D1126" s="153" t="n">
        <v>69</v>
      </c>
      <c r="E1126" s="154" t="s">
        <v>101</v>
      </c>
      <c r="F1126" s="153" t="n">
        <v>6</v>
      </c>
      <c r="G1126" s="115" t="n">
        <v>0.75</v>
      </c>
      <c r="H1126" s="116" t="n">
        <f aca="false">RANDBETWEEN(80,100)/100</f>
        <v>0.84</v>
      </c>
      <c r="I1126" s="117" t="n">
        <v>0.526064814814815</v>
      </c>
      <c r="J1126" s="118" t="n">
        <v>0.526064814814815</v>
      </c>
      <c r="K1126" s="119" t="n">
        <f aca="false">(J1126 * 24) * $B$3 * $F$3 * (1 - 0.7*AVERAGE(G1126:G1133)) * AVERAGE(H1126:H1133)</f>
        <v>5407.367625</v>
      </c>
      <c r="L1126" s="118" t="n">
        <f aca="false">IF(AVERAGE(F1126:F1133)&gt; $J$3, $B$4*$F$4*AVERAGE(F1126:F1133)/$B$5*24*AVERAGE(H1126:H1133), $B$4*$F$4*AVERAGE(F1126:F1133)/$B$5*24*AVERAGE(H1126:H1133) * 0.2)</f>
        <v>31725</v>
      </c>
      <c r="M1126" s="179" t="n">
        <f aca="false">K1126+L1126</f>
        <v>37132.367625</v>
      </c>
      <c r="Q1126" s="151" t="s">
        <v>1221</v>
      </c>
      <c r="R1126" s="152" t="n">
        <v>12.2</v>
      </c>
      <c r="S1126" s="152" t="n">
        <v>739.3</v>
      </c>
      <c r="T1126" s="153" t="n">
        <v>92</v>
      </c>
      <c r="U1126" s="154" t="s">
        <v>107</v>
      </c>
      <c r="V1126" s="153" t="n">
        <v>1</v>
      </c>
      <c r="W1126" s="115" t="n">
        <v>0.9</v>
      </c>
      <c r="X1126" s="116" t="n">
        <f aca="false">RANDBETWEEN(80,100)/100</f>
        <v>0.82</v>
      </c>
      <c r="Y1126" s="117" t="n">
        <v>0.536886574074074</v>
      </c>
      <c r="Z1126" s="118" t="n">
        <v>0.536886574074074</v>
      </c>
      <c r="AA1126" s="119" t="n">
        <f aca="false">(Z1126 * 24) * $B$3 * $F$3 * (1 - 0.7 * AVERAGE(W1126:W1133)) * AVERAGE(X1126:X1133)</f>
        <v>5063.14105</v>
      </c>
      <c r="AB1126" s="123" t="n">
        <f aca="false">IF(AVERAGE(V1126:V1133)&gt; $J$3, $B$4*$F$4*AVERAGE(V1126:V1133)/$B$5*24*AVERAGE(X1126:X1133), $B$4*$F$4*AVERAGE(V1126:V1133)/$B$5*24*AVERAGE(X1126:X1133) * 0.2)</f>
        <v>1132.8</v>
      </c>
      <c r="AC1126" s="124" t="n">
        <f aca="false">AA1126+AB1126</f>
        <v>6195.94105</v>
      </c>
      <c r="AG1126" s="186"/>
      <c r="BO1126" s="202"/>
      <c r="BT1126" s="82"/>
      <c r="BU1126" s="158"/>
      <c r="BV1126" s="140" t="n">
        <f aca="false">QUOTIENT(BW1126,$BW$5)</f>
        <v>279</v>
      </c>
      <c r="BW1126" s="17" t="n">
        <v>1118</v>
      </c>
      <c r="BX1126" s="141"/>
      <c r="BY1126" s="191" t="s">
        <v>58</v>
      </c>
      <c r="BZ1126" s="160" t="e">
        <f aca="true">INDIRECT( ADDRESS(CELL("строка",BG1126)-BW1126+BV1126,68)) * CL1126</f>
        <v>#VALUE!</v>
      </c>
      <c r="CA1126" s="161" t="e">
        <f aca="true">INDIRECT( ADDRESS(CELL("строка",BG1126)-BW1126+BV1126,59)) *CI1126</f>
        <v>#VALUE!</v>
      </c>
      <c r="CB1126" s="162" t="e">
        <f aca="true">INDIRECT( ADDRESS(CELL("строка",BG1126)-BW1126+BV1126,69)) * CL1126</f>
        <v>#VALUE!</v>
      </c>
      <c r="CC1126" s="163" t="e">
        <f aca="true">INDIRECT( ADDRESS(CELL("строка",BG1126)-BW1126+BV1126,61)) *CI1126</f>
        <v>#VALUE!</v>
      </c>
      <c r="CD1126" s="164" t="e">
        <f aca="false">BZ1126-CA1126</f>
        <v>#VALUE!</v>
      </c>
      <c r="CE1126" s="189" t="e">
        <f aca="false">CB1126-CC1126</f>
        <v>#VALUE!</v>
      </c>
      <c r="CI1126" s="22" t="n">
        <f aca="false">$CI$6</f>
        <v>0.4</v>
      </c>
      <c r="CL1126" s="23" t="n">
        <f aca="false">CL1122</f>
        <v>0.25</v>
      </c>
    </row>
    <row r="1127" customFormat="false" ht="13.25" hidden="false" customHeight="true" outlineLevel="0" collapsed="false">
      <c r="A1127" s="151" t="s">
        <v>1222</v>
      </c>
      <c r="B1127" s="152" t="n">
        <v>19.7</v>
      </c>
      <c r="C1127" s="152" t="n">
        <v>757.9</v>
      </c>
      <c r="D1127" s="153" t="n">
        <v>52</v>
      </c>
      <c r="E1127" s="154" t="s">
        <v>93</v>
      </c>
      <c r="F1127" s="153" t="n">
        <v>6</v>
      </c>
      <c r="G1127" s="115" t="n">
        <v>0.95</v>
      </c>
      <c r="H1127" s="116" t="n">
        <f aca="false">RANDBETWEEN(80,100)/100</f>
        <v>0.91</v>
      </c>
      <c r="I1127" s="117"/>
      <c r="J1127" s="118"/>
      <c r="K1127" s="119"/>
      <c r="L1127" s="118"/>
      <c r="M1127" s="179"/>
      <c r="Q1127" s="151" t="s">
        <v>1222</v>
      </c>
      <c r="R1127" s="152" t="n">
        <v>12.8</v>
      </c>
      <c r="S1127" s="152" t="n">
        <v>739.8</v>
      </c>
      <c r="T1127" s="153" t="n">
        <v>90</v>
      </c>
      <c r="U1127" s="154" t="s">
        <v>107</v>
      </c>
      <c r="V1127" s="153" t="n">
        <v>1</v>
      </c>
      <c r="W1127" s="115" t="n">
        <v>0.9</v>
      </c>
      <c r="X1127" s="116" t="n">
        <f aca="false">RANDBETWEEN(80,100)/100</f>
        <v>1</v>
      </c>
      <c r="Y1127" s="117"/>
      <c r="Z1127" s="118"/>
      <c r="AA1127" s="119"/>
      <c r="AB1127" s="123"/>
      <c r="AC1127" s="124"/>
      <c r="AG1127" s="186"/>
      <c r="BO1127" s="202"/>
      <c r="BT1127" s="82" t="e">
        <f aca="false">IF(SUM(CD1124:CD1127) &gt; 0,0,(SUM(CD1124:CD1127))/(-$BM$10*1000))</f>
        <v>#VALUE!</v>
      </c>
      <c r="BU1127" s="158" t="e">
        <f aca="false">IF(SUM(CE1124:CE1127) &gt; 0,0,(SUM(CE1124:CE1127))/(-$BM$10*1000))</f>
        <v>#VALUE!</v>
      </c>
      <c r="BV1127" s="140" t="n">
        <f aca="false">QUOTIENT(BW1127,$BW$5)</f>
        <v>279</v>
      </c>
      <c r="BW1127" s="17" t="n">
        <v>1119</v>
      </c>
      <c r="BX1127" s="141"/>
      <c r="BY1127" s="192" t="s">
        <v>75</v>
      </c>
      <c r="BZ1127" s="172" t="e">
        <f aca="true">INDIRECT( ADDRESS(CELL("строка",BG1127)-BW1127+BV1127,68)) * CL1127</f>
        <v>#VALUE!</v>
      </c>
      <c r="CA1127" s="173" t="e">
        <f aca="true">INDIRECT( ADDRESS(CELL("строка",BG1127)-BW1127+BV1127,59)) * CI1127</f>
        <v>#VALUE!</v>
      </c>
      <c r="CB1127" s="174" t="e">
        <f aca="true">INDIRECT( ADDRESS(CELL("строка",BG1127)-BW1127+BV1127,69)) * CL1127</f>
        <v>#VALUE!</v>
      </c>
      <c r="CC1127" s="175" t="e">
        <f aca="true">INDIRECT( ADDRESS(CELL("строка",BG1127)-BW1127+BV1127,61)) *CI1127</f>
        <v>#VALUE!</v>
      </c>
      <c r="CD1127" s="176" t="e">
        <f aca="false">BZ1127-CA1127</f>
        <v>#VALUE!</v>
      </c>
      <c r="CE1127" s="187" t="e">
        <f aca="false">CB1127-CC1127</f>
        <v>#VALUE!</v>
      </c>
      <c r="CI1127" s="178" t="n">
        <f aca="false">$CI$7</f>
        <v>0.1</v>
      </c>
      <c r="CL1127" s="23" t="n">
        <f aca="false">CL1123</f>
        <v>0.25</v>
      </c>
    </row>
    <row r="1128" customFormat="false" ht="13.25" hidden="false" customHeight="true" outlineLevel="0" collapsed="false">
      <c r="A1128" s="151" t="s">
        <v>1223</v>
      </c>
      <c r="B1128" s="152" t="n">
        <v>21.5</v>
      </c>
      <c r="C1128" s="152" t="n">
        <v>757.1</v>
      </c>
      <c r="D1128" s="153" t="n">
        <v>49</v>
      </c>
      <c r="E1128" s="154" t="s">
        <v>129</v>
      </c>
      <c r="F1128" s="153" t="n">
        <v>10.5</v>
      </c>
      <c r="G1128" s="182" t="s">
        <v>185</v>
      </c>
      <c r="H1128" s="116" t="n">
        <f aca="false">RANDBETWEEN(80,100)/100</f>
        <v>0.8</v>
      </c>
      <c r="I1128" s="117"/>
      <c r="J1128" s="118"/>
      <c r="K1128" s="119"/>
      <c r="L1128" s="118"/>
      <c r="M1128" s="179"/>
      <c r="Q1128" s="151" t="s">
        <v>1223</v>
      </c>
      <c r="R1128" s="152" t="n">
        <v>12.5</v>
      </c>
      <c r="S1128" s="152" t="n">
        <v>740.1</v>
      </c>
      <c r="T1128" s="153" t="n">
        <v>93</v>
      </c>
      <c r="U1128" s="154" t="s">
        <v>78</v>
      </c>
      <c r="V1128" s="153" t="n">
        <v>1</v>
      </c>
      <c r="W1128" s="115" t="n">
        <v>0.9</v>
      </c>
      <c r="X1128" s="116" t="n">
        <f aca="false">RANDBETWEEN(80,100)/100</f>
        <v>0.93</v>
      </c>
      <c r="Y1128" s="117"/>
      <c r="Z1128" s="118"/>
      <c r="AA1128" s="119"/>
      <c r="AB1128" s="123"/>
      <c r="AC1128" s="124"/>
      <c r="AG1128" s="186"/>
      <c r="BO1128" s="202"/>
      <c r="BT1128" s="82" t="s">
        <v>79</v>
      </c>
      <c r="BU1128" s="158"/>
      <c r="BV1128" s="140" t="n">
        <f aca="false">QUOTIENT(BW1128,$BW$5)</f>
        <v>280</v>
      </c>
      <c r="BW1128" s="17" t="n">
        <v>1120</v>
      </c>
      <c r="BX1128" s="141" t="n">
        <f aca="false">DATE(2023,2,(1-QUOTIENT(BW1128,$BW$5)))</f>
        <v>44678</v>
      </c>
      <c r="BY1128" s="190" t="s">
        <v>80</v>
      </c>
      <c r="BZ1128" s="143" t="e">
        <f aca="true">INDIRECT( ADDRESS(CELL("строка",BG1128)-BW1128+BV1128,68)) * CL1128</f>
        <v>#VALUE!</v>
      </c>
      <c r="CA1128" s="144" t="e">
        <f aca="true">INDIRECT( ADDRESS(CELL("строка",BG1128)-BW1128+BV1128,59)) *CI1128</f>
        <v>#VALUE!</v>
      </c>
      <c r="CB1128" s="145" t="e">
        <f aca="true">INDIRECT( ADDRESS(CELL("строка",BG1128)-BW1128+BV1128,69)) * CL1128</f>
        <v>#VALUE!</v>
      </c>
      <c r="CC1128" s="146" t="e">
        <f aca="true">INDIRECT( ADDRESS(CELL("строка",BG1128)-BW1128+BV1128,61)) *CI1128</f>
        <v>#VALUE!</v>
      </c>
      <c r="CD1128" s="147" t="e">
        <f aca="false">BZ1128-CA1128</f>
        <v>#VALUE!</v>
      </c>
      <c r="CE1128" s="188" t="e">
        <f aca="false">CB1128-CC1128</f>
        <v>#VALUE!</v>
      </c>
      <c r="CI1128" s="22" t="n">
        <f aca="false">$CI$4</f>
        <v>0.2</v>
      </c>
      <c r="CL1128" s="23" t="n">
        <f aca="false">CL1124</f>
        <v>0.25</v>
      </c>
    </row>
    <row r="1129" customFormat="false" ht="13.25" hidden="false" customHeight="true" outlineLevel="0" collapsed="false">
      <c r="A1129" s="151" t="s">
        <v>1224</v>
      </c>
      <c r="B1129" s="152" t="n">
        <v>20.2</v>
      </c>
      <c r="C1129" s="152" t="n">
        <v>756.4</v>
      </c>
      <c r="D1129" s="153" t="n">
        <v>55</v>
      </c>
      <c r="E1129" s="154" t="s">
        <v>129</v>
      </c>
      <c r="F1129" s="153" t="n">
        <v>7.5</v>
      </c>
      <c r="G1129" s="115" t="n">
        <v>0.75</v>
      </c>
      <c r="H1129" s="116" t="n">
        <f aca="false">RANDBETWEEN(80,100)/100</f>
        <v>0.8</v>
      </c>
      <c r="I1129" s="117"/>
      <c r="J1129" s="118"/>
      <c r="K1129" s="119"/>
      <c r="L1129" s="118"/>
      <c r="M1129" s="179"/>
      <c r="Q1129" s="151" t="s">
        <v>1224</v>
      </c>
      <c r="R1129" s="152" t="n">
        <v>12.2</v>
      </c>
      <c r="S1129" s="152" t="n">
        <v>740.2</v>
      </c>
      <c r="T1129" s="153" t="n">
        <v>90</v>
      </c>
      <c r="U1129" s="154" t="s">
        <v>78</v>
      </c>
      <c r="V1129" s="153" t="n">
        <v>1</v>
      </c>
      <c r="W1129" s="115" t="n">
        <v>0.9</v>
      </c>
      <c r="X1129" s="116" t="n">
        <f aca="false">RANDBETWEEN(80,100)/100</f>
        <v>0.85</v>
      </c>
      <c r="Y1129" s="117"/>
      <c r="Z1129" s="118"/>
      <c r="AA1129" s="119"/>
      <c r="AB1129" s="123"/>
      <c r="AC1129" s="124"/>
      <c r="AG1129" s="186"/>
      <c r="BO1129" s="202"/>
      <c r="BT1129" s="82"/>
      <c r="BU1129" s="158"/>
      <c r="BV1129" s="140" t="n">
        <f aca="false">QUOTIENT(BW1129,$BW$5)</f>
        <v>280</v>
      </c>
      <c r="BW1129" s="17" t="n">
        <v>1121</v>
      </c>
      <c r="BX1129" s="141"/>
      <c r="BY1129" s="191" t="s">
        <v>84</v>
      </c>
      <c r="BZ1129" s="160" t="e">
        <f aca="true">INDIRECT( ADDRESS(CELL("строка",BG1129)-BW1129+BV1129,68)) * CL1129</f>
        <v>#VALUE!</v>
      </c>
      <c r="CA1129" s="161" t="e">
        <f aca="true">INDIRECT( ADDRESS(CELL("строка",BG1129)-BW1129+BV1129,59)) *CI1129</f>
        <v>#VALUE!</v>
      </c>
      <c r="CB1129" s="162" t="e">
        <f aca="true">INDIRECT( ADDRESS(CELL("строка",BG1129)-BW1129+BV1129,69)) * CL1129</f>
        <v>#VALUE!</v>
      </c>
      <c r="CC1129" s="163" t="e">
        <f aca="true">INDIRECT( ADDRESS(CELL("строка",BG1129)-BW1129+BV1129,61)) *CI1129</f>
        <v>#VALUE!</v>
      </c>
      <c r="CD1129" s="164" t="e">
        <f aca="false">BZ1129-CA1129</f>
        <v>#VALUE!</v>
      </c>
      <c r="CE1129" s="189" t="e">
        <f aca="false">CB1129-CC1129</f>
        <v>#VALUE!</v>
      </c>
      <c r="CI1129" s="22" t="n">
        <f aca="false">$CI$5</f>
        <v>0.3</v>
      </c>
      <c r="CL1129" s="23" t="n">
        <f aca="false">CL1125</f>
        <v>0.25</v>
      </c>
    </row>
    <row r="1130" customFormat="false" ht="13.25" hidden="false" customHeight="true" outlineLevel="0" collapsed="false">
      <c r="A1130" s="151" t="s">
        <v>1225</v>
      </c>
      <c r="B1130" s="152" t="n">
        <v>18.3</v>
      </c>
      <c r="C1130" s="152" t="n">
        <v>755.5</v>
      </c>
      <c r="D1130" s="153" t="n">
        <v>70</v>
      </c>
      <c r="E1130" s="154" t="s">
        <v>101</v>
      </c>
      <c r="F1130" s="153" t="n">
        <v>6</v>
      </c>
      <c r="G1130" s="182" t="s">
        <v>185</v>
      </c>
      <c r="H1130" s="116" t="n">
        <f aca="false">RANDBETWEEN(80,100)/100</f>
        <v>0.87</v>
      </c>
      <c r="I1130" s="117"/>
      <c r="J1130" s="118"/>
      <c r="K1130" s="119"/>
      <c r="L1130" s="118"/>
      <c r="M1130" s="179"/>
      <c r="Q1130" s="151" t="s">
        <v>1225</v>
      </c>
      <c r="R1130" s="152" t="n">
        <v>11.1</v>
      </c>
      <c r="S1130" s="152" t="n">
        <v>740.8</v>
      </c>
      <c r="T1130" s="153" t="n">
        <v>94</v>
      </c>
      <c r="U1130" s="154" t="s">
        <v>78</v>
      </c>
      <c r="V1130" s="153" t="n">
        <v>1</v>
      </c>
      <c r="W1130" s="115" t="n">
        <v>0.9</v>
      </c>
      <c r="X1130" s="116" t="n">
        <f aca="false">RANDBETWEEN(80,100)/100</f>
        <v>0.81</v>
      </c>
      <c r="Y1130" s="117"/>
      <c r="Z1130" s="118"/>
      <c r="AA1130" s="119"/>
      <c r="AB1130" s="123"/>
      <c r="AC1130" s="124"/>
      <c r="AG1130" s="186"/>
      <c r="BO1130" s="202"/>
      <c r="BT1130" s="82"/>
      <c r="BU1130" s="158"/>
      <c r="BV1130" s="140" t="n">
        <f aca="false">QUOTIENT(BW1130,$BW$5)</f>
        <v>280</v>
      </c>
      <c r="BW1130" s="17" t="n">
        <v>1122</v>
      </c>
      <c r="BX1130" s="141"/>
      <c r="BY1130" s="191" t="s">
        <v>58</v>
      </c>
      <c r="BZ1130" s="160" t="e">
        <f aca="true">INDIRECT( ADDRESS(CELL("строка",BG1130)-BW1130+BV1130,68)) * CL1130</f>
        <v>#VALUE!</v>
      </c>
      <c r="CA1130" s="161" t="e">
        <f aca="true">INDIRECT( ADDRESS(CELL("строка",BG1130)-BW1130+BV1130,59)) *CI1130</f>
        <v>#VALUE!</v>
      </c>
      <c r="CB1130" s="162" t="e">
        <f aca="true">INDIRECT( ADDRESS(CELL("строка",BG1130)-BW1130+BV1130,69)) * CL1130</f>
        <v>#VALUE!</v>
      </c>
      <c r="CC1130" s="163" t="e">
        <f aca="true">INDIRECT( ADDRESS(CELL("строка",BG1130)-BW1130+BV1130,61)) *CI1130</f>
        <v>#VALUE!</v>
      </c>
      <c r="CD1130" s="164" t="e">
        <f aca="false">BZ1130-CA1130</f>
        <v>#VALUE!</v>
      </c>
      <c r="CE1130" s="189" t="e">
        <f aca="false">CB1130-CC1130</f>
        <v>#VALUE!</v>
      </c>
      <c r="CI1130" s="22" t="n">
        <f aca="false">$CI$6</f>
        <v>0.4</v>
      </c>
      <c r="CL1130" s="23" t="n">
        <f aca="false">CL1126</f>
        <v>0.25</v>
      </c>
    </row>
    <row r="1131" customFormat="false" ht="13.25" hidden="false" customHeight="true" outlineLevel="0" collapsed="false">
      <c r="A1131" s="151" t="s">
        <v>1226</v>
      </c>
      <c r="B1131" s="152" t="n">
        <v>14.1</v>
      </c>
      <c r="C1131" s="152" t="n">
        <v>754.5</v>
      </c>
      <c r="D1131" s="153" t="n">
        <v>100</v>
      </c>
      <c r="E1131" s="154" t="s">
        <v>101</v>
      </c>
      <c r="F1131" s="153" t="n">
        <v>4.5</v>
      </c>
      <c r="G1131" s="182" t="s">
        <v>185</v>
      </c>
      <c r="H1131" s="116" t="n">
        <f aca="false">RANDBETWEEN(80,100)/100</f>
        <v>0.98</v>
      </c>
      <c r="I1131" s="117"/>
      <c r="J1131" s="118"/>
      <c r="K1131" s="119"/>
      <c r="L1131" s="118"/>
      <c r="M1131" s="179"/>
      <c r="Q1131" s="151" t="s">
        <v>1226</v>
      </c>
      <c r="R1131" s="152" t="n">
        <v>10.1</v>
      </c>
      <c r="S1131" s="152" t="n">
        <v>741.1</v>
      </c>
      <c r="T1131" s="153" t="n">
        <v>96</v>
      </c>
      <c r="U1131" s="154" t="s">
        <v>107</v>
      </c>
      <c r="V1131" s="153" t="n">
        <v>1</v>
      </c>
      <c r="W1131" s="115" t="n">
        <v>0.9</v>
      </c>
      <c r="X1131" s="116" t="n">
        <f aca="false">RANDBETWEEN(80,100)/100</f>
        <v>0.82</v>
      </c>
      <c r="Y1131" s="117"/>
      <c r="Z1131" s="118"/>
      <c r="AA1131" s="119"/>
      <c r="AB1131" s="123"/>
      <c r="AC1131" s="124"/>
      <c r="AG1131" s="186"/>
      <c r="BO1131" s="202"/>
      <c r="BT1131" s="82" t="e">
        <f aca="false">IF(SUM(CD1128:CD1131) &gt; 0,0,(SUM(CD1128:CD1131))/(-$BM$10*1000))</f>
        <v>#VALUE!</v>
      </c>
      <c r="BU1131" s="158" t="e">
        <f aca="false">IF(SUM(CE1128:CE1131) &gt; 0,0,(SUM(CE1128:CE1131))/(-$BM$10*1000))</f>
        <v>#VALUE!</v>
      </c>
      <c r="BV1131" s="140" t="n">
        <f aca="false">QUOTIENT(BW1131,$BW$5)</f>
        <v>280</v>
      </c>
      <c r="BW1131" s="17" t="n">
        <v>1123</v>
      </c>
      <c r="BX1131" s="141"/>
      <c r="BY1131" s="192" t="s">
        <v>75</v>
      </c>
      <c r="BZ1131" s="172" t="e">
        <f aca="true">INDIRECT( ADDRESS(CELL("строка",BG1131)-BW1131+BV1131,68)) * CL1131</f>
        <v>#VALUE!</v>
      </c>
      <c r="CA1131" s="173" t="e">
        <f aca="true">INDIRECT( ADDRESS(CELL("строка",BG1131)-BW1131+BV1131,59)) * CI1131</f>
        <v>#VALUE!</v>
      </c>
      <c r="CB1131" s="174" t="e">
        <f aca="true">INDIRECT( ADDRESS(CELL("строка",BG1131)-BW1131+BV1131,69)) * CL1131</f>
        <v>#VALUE!</v>
      </c>
      <c r="CC1131" s="175" t="e">
        <f aca="true">INDIRECT( ADDRESS(CELL("строка",BG1131)-BW1131+BV1131,61)) *CI1131</f>
        <v>#VALUE!</v>
      </c>
      <c r="CD1131" s="176" t="e">
        <f aca="false">BZ1131-CA1131</f>
        <v>#VALUE!</v>
      </c>
      <c r="CE1131" s="187" t="e">
        <f aca="false">CB1131-CC1131</f>
        <v>#VALUE!</v>
      </c>
      <c r="CI1131" s="178" t="n">
        <f aca="false">$CI$7</f>
        <v>0.1</v>
      </c>
      <c r="CL1131" s="23" t="n">
        <f aca="false">CL1127</f>
        <v>0.25</v>
      </c>
    </row>
    <row r="1132" customFormat="false" ht="13.25" hidden="false" customHeight="true" outlineLevel="0" collapsed="false">
      <c r="A1132" s="151" t="s">
        <v>1227</v>
      </c>
      <c r="B1132" s="152" t="n">
        <v>15.7</v>
      </c>
      <c r="C1132" s="152" t="n">
        <v>754</v>
      </c>
      <c r="D1132" s="153" t="n">
        <v>100</v>
      </c>
      <c r="E1132" s="154" t="s">
        <v>91</v>
      </c>
      <c r="F1132" s="153" t="n">
        <v>3</v>
      </c>
      <c r="G1132" s="115" t="n">
        <v>0.9</v>
      </c>
      <c r="H1132" s="116" t="n">
        <f aca="false">RANDBETWEEN(80,100)/100</f>
        <v>0.93</v>
      </c>
      <c r="I1132" s="117"/>
      <c r="J1132" s="118"/>
      <c r="K1132" s="119"/>
      <c r="L1132" s="118"/>
      <c r="M1132" s="179"/>
      <c r="Q1132" s="151" t="s">
        <v>1227</v>
      </c>
      <c r="R1132" s="152" t="n">
        <v>10.2</v>
      </c>
      <c r="S1132" s="152" t="n">
        <v>742.1</v>
      </c>
      <c r="T1132" s="153" t="n">
        <v>92</v>
      </c>
      <c r="U1132" s="154" t="s">
        <v>83</v>
      </c>
      <c r="V1132" s="153" t="n">
        <v>1</v>
      </c>
      <c r="W1132" s="115" t="n">
        <v>0.9</v>
      </c>
      <c r="X1132" s="116" t="n">
        <f aca="false">RANDBETWEEN(80,100)/100</f>
        <v>0.98</v>
      </c>
      <c r="Y1132" s="117"/>
      <c r="Z1132" s="118"/>
      <c r="AA1132" s="119"/>
      <c r="AB1132" s="123"/>
      <c r="AC1132" s="124"/>
      <c r="AG1132" s="186"/>
      <c r="BO1132" s="202"/>
      <c r="BT1132" s="82" t="s">
        <v>79</v>
      </c>
      <c r="BU1132" s="158"/>
      <c r="BV1132" s="140" t="n">
        <f aca="false">QUOTIENT(BW1132,$BW$5)</f>
        <v>281</v>
      </c>
      <c r="BW1132" s="17" t="n">
        <v>1124</v>
      </c>
      <c r="BX1132" s="141" t="n">
        <f aca="false">DATE(2023,2,(1-QUOTIENT(BW1132,$BW$5)))</f>
        <v>44677</v>
      </c>
      <c r="BY1132" s="190" t="s">
        <v>80</v>
      </c>
      <c r="BZ1132" s="143" t="e">
        <f aca="true">INDIRECT( ADDRESS(CELL("строка",BG1132)-BW1132+BV1132,68)) * CL1132</f>
        <v>#VALUE!</v>
      </c>
      <c r="CA1132" s="144" t="e">
        <f aca="true">INDIRECT( ADDRESS(CELL("строка",BG1132)-BW1132+BV1132,59)) *CI1132</f>
        <v>#VALUE!</v>
      </c>
      <c r="CB1132" s="145" t="e">
        <f aca="true">INDIRECT( ADDRESS(CELL("строка",BG1132)-BW1132+BV1132,69)) * CL1132</f>
        <v>#VALUE!</v>
      </c>
      <c r="CC1132" s="146" t="e">
        <f aca="true">INDIRECT( ADDRESS(CELL("строка",BG1132)-BW1132+BV1132,61)) *CI1132</f>
        <v>#VALUE!</v>
      </c>
      <c r="CD1132" s="147" t="e">
        <f aca="false">BZ1132-CA1132</f>
        <v>#VALUE!</v>
      </c>
      <c r="CE1132" s="188" t="e">
        <f aca="false">CB1132-CC1132</f>
        <v>#VALUE!</v>
      </c>
      <c r="CI1132" s="22" t="n">
        <f aca="false">$CI$4</f>
        <v>0.2</v>
      </c>
      <c r="CL1132" s="23" t="n">
        <f aca="false">CL1128</f>
        <v>0.25</v>
      </c>
    </row>
    <row r="1133" customFormat="false" ht="13.25" hidden="false" customHeight="true" outlineLevel="0" collapsed="false">
      <c r="A1133" s="151" t="s">
        <v>1228</v>
      </c>
      <c r="B1133" s="152" t="n">
        <v>16.1</v>
      </c>
      <c r="C1133" s="152" t="n">
        <v>754</v>
      </c>
      <c r="D1133" s="153" t="n">
        <v>100</v>
      </c>
      <c r="E1133" s="154" t="s">
        <v>107</v>
      </c>
      <c r="F1133" s="153" t="n">
        <v>1.5</v>
      </c>
      <c r="G1133" s="115" t="n">
        <v>0.9</v>
      </c>
      <c r="H1133" s="116" t="n">
        <f aca="false">RANDBETWEEN(80,100)/100</f>
        <v>0.92</v>
      </c>
      <c r="I1133" s="117"/>
      <c r="J1133" s="118"/>
      <c r="K1133" s="119"/>
      <c r="L1133" s="118"/>
      <c r="M1133" s="179"/>
      <c r="Q1133" s="151" t="s">
        <v>1228</v>
      </c>
      <c r="R1133" s="152" t="n">
        <v>10.6</v>
      </c>
      <c r="S1133" s="152" t="n">
        <v>743.5</v>
      </c>
      <c r="T1133" s="153" t="n">
        <v>82</v>
      </c>
      <c r="U1133" s="154" t="s">
        <v>83</v>
      </c>
      <c r="V1133" s="153" t="n">
        <v>1</v>
      </c>
      <c r="W1133" s="115" t="n">
        <v>0.9</v>
      </c>
      <c r="X1133" s="116" t="n">
        <f aca="false">RANDBETWEEN(80,100)/100</f>
        <v>0.87</v>
      </c>
      <c r="Y1133" s="117"/>
      <c r="Z1133" s="118"/>
      <c r="AA1133" s="119"/>
      <c r="AB1133" s="123"/>
      <c r="AC1133" s="124"/>
      <c r="AG1133" s="186"/>
      <c r="BO1133" s="202"/>
      <c r="BT1133" s="82"/>
      <c r="BU1133" s="158"/>
      <c r="BV1133" s="140" t="n">
        <f aca="false">QUOTIENT(BW1133,$BW$5)</f>
        <v>281</v>
      </c>
      <c r="BW1133" s="17" t="n">
        <v>1125</v>
      </c>
      <c r="BX1133" s="141"/>
      <c r="BY1133" s="191" t="s">
        <v>84</v>
      </c>
      <c r="BZ1133" s="160" t="e">
        <f aca="true">INDIRECT( ADDRESS(CELL("строка",BG1133)-BW1133+BV1133,68)) * CL1133</f>
        <v>#VALUE!</v>
      </c>
      <c r="CA1133" s="161" t="e">
        <f aca="true">INDIRECT( ADDRESS(CELL("строка",BG1133)-BW1133+BV1133,59)) *CI1133</f>
        <v>#VALUE!</v>
      </c>
      <c r="CB1133" s="162" t="e">
        <f aca="true">INDIRECT( ADDRESS(CELL("строка",BG1133)-BW1133+BV1133,69)) * CL1133</f>
        <v>#VALUE!</v>
      </c>
      <c r="CC1133" s="163" t="e">
        <f aca="true">INDIRECT( ADDRESS(CELL("строка",BG1133)-BW1133+BV1133,61)) *CI1133</f>
        <v>#VALUE!</v>
      </c>
      <c r="CD1133" s="164" t="e">
        <f aca="false">BZ1133-CA1133</f>
        <v>#VALUE!</v>
      </c>
      <c r="CE1133" s="189" t="e">
        <f aca="false">CB1133-CC1133</f>
        <v>#VALUE!</v>
      </c>
      <c r="CI1133" s="22" t="n">
        <f aca="false">$CI$5</f>
        <v>0.3</v>
      </c>
      <c r="CL1133" s="23" t="n">
        <f aca="false">CL1129</f>
        <v>0.25</v>
      </c>
    </row>
    <row r="1134" customFormat="false" ht="13.25" hidden="false" customHeight="true" outlineLevel="0" collapsed="false">
      <c r="A1134" s="151" t="s">
        <v>1229</v>
      </c>
      <c r="B1134" s="152" t="n">
        <v>17.7</v>
      </c>
      <c r="C1134" s="152" t="n">
        <v>753.9</v>
      </c>
      <c r="D1134" s="153" t="n">
        <v>74</v>
      </c>
      <c r="E1134" s="154" t="s">
        <v>93</v>
      </c>
      <c r="F1134" s="153" t="n">
        <v>1.5</v>
      </c>
      <c r="G1134" s="115" t="n">
        <v>0.9</v>
      </c>
      <c r="H1134" s="116" t="n">
        <f aca="false">RANDBETWEEN(80,100)/100</f>
        <v>0.95</v>
      </c>
      <c r="I1134" s="117" t="n">
        <v>0.528217592592593</v>
      </c>
      <c r="J1134" s="118" t="n">
        <v>0.528217592592593</v>
      </c>
      <c r="K1134" s="119" t="n">
        <f aca="false">(J1134 * 24) * $B$3 * $F$3 * (1 - 0.7*AVERAGE(G1134:G1141)) * AVERAGE(H1134:H1141)</f>
        <v>6291.95893333333</v>
      </c>
      <c r="L1134" s="118" t="n">
        <f aca="false">IF(AVERAGE(F1134:F1141)&gt; $J$3, $B$4*$F$4*AVERAGE(F1134:F1141)/$B$5*24*AVERAGE(H1134:H1141), $B$4*$F$4*AVERAGE(F1134:F1141)/$B$5*24*AVERAGE(H1134:H1141) * 0.2)</f>
        <v>4737.6</v>
      </c>
      <c r="M1134" s="179" t="n">
        <f aca="false">K1134+L1134</f>
        <v>11029.5589333333</v>
      </c>
      <c r="Q1134" s="151" t="s">
        <v>1229</v>
      </c>
      <c r="R1134" s="152" t="n">
        <v>12.1</v>
      </c>
      <c r="S1134" s="152" t="n">
        <v>745.3</v>
      </c>
      <c r="T1134" s="153" t="n">
        <v>67</v>
      </c>
      <c r="U1134" s="154" t="s">
        <v>83</v>
      </c>
      <c r="V1134" s="153" t="n">
        <v>1</v>
      </c>
      <c r="W1134" s="115" t="n">
        <v>0.9</v>
      </c>
      <c r="X1134" s="116" t="n">
        <f aca="false">RANDBETWEEN(80,100)/100</f>
        <v>0.89</v>
      </c>
      <c r="Y1134" s="117" t="n">
        <v>0.54005787037037</v>
      </c>
      <c r="Z1134" s="118" t="n">
        <v>0.54005787037037</v>
      </c>
      <c r="AA1134" s="119" t="n">
        <f aca="false">(Z1134 * 24) * $B$3 * $F$3 * (1 - 0.7 * AVERAGE(W1134:W1141)) * AVERAGE(X1134:X1141)</f>
        <v>5137.84271</v>
      </c>
      <c r="AB1134" s="123" t="n">
        <f aca="false">IF(AVERAGE(V1134:V1141)&gt; $J$3, $B$4*$F$4*AVERAGE(V1134:V1141)/$B$5*24*AVERAGE(X1134:X1141), $B$4*$F$4*AVERAGE(V1134:V1141)/$B$5*24*AVERAGE(X1134:X1141) * 0.2)</f>
        <v>728</v>
      </c>
      <c r="AC1134" s="124" t="n">
        <f aca="false">AA1134+AB1134</f>
        <v>5865.84271</v>
      </c>
      <c r="AG1134" s="186"/>
      <c r="BO1134" s="202"/>
      <c r="BT1134" s="82"/>
      <c r="BU1134" s="158"/>
      <c r="BV1134" s="140" t="n">
        <f aca="false">QUOTIENT(BW1134,$BW$5)</f>
        <v>281</v>
      </c>
      <c r="BW1134" s="17" t="n">
        <v>1126</v>
      </c>
      <c r="BX1134" s="141"/>
      <c r="BY1134" s="191" t="s">
        <v>58</v>
      </c>
      <c r="BZ1134" s="160" t="e">
        <f aca="true">INDIRECT( ADDRESS(CELL("строка",BG1134)-BW1134+BV1134,68)) * CL1134</f>
        <v>#VALUE!</v>
      </c>
      <c r="CA1134" s="161" t="e">
        <f aca="true">INDIRECT( ADDRESS(CELL("строка",BG1134)-BW1134+BV1134,59)) *CI1134</f>
        <v>#VALUE!</v>
      </c>
      <c r="CB1134" s="162" t="e">
        <f aca="true">INDIRECT( ADDRESS(CELL("строка",BG1134)-BW1134+BV1134,69)) * CL1134</f>
        <v>#VALUE!</v>
      </c>
      <c r="CC1134" s="163" t="e">
        <f aca="true">INDIRECT( ADDRESS(CELL("строка",BG1134)-BW1134+BV1134,61)) *CI1134</f>
        <v>#VALUE!</v>
      </c>
      <c r="CD1134" s="164" t="e">
        <f aca="false">BZ1134-CA1134</f>
        <v>#VALUE!</v>
      </c>
      <c r="CE1134" s="189" t="e">
        <f aca="false">CB1134-CC1134</f>
        <v>#VALUE!</v>
      </c>
      <c r="CI1134" s="22" t="n">
        <f aca="false">$CI$6</f>
        <v>0.4</v>
      </c>
      <c r="CL1134" s="23" t="n">
        <f aca="false">CL1130</f>
        <v>0.25</v>
      </c>
    </row>
    <row r="1135" customFormat="false" ht="13.25" hidden="false" customHeight="true" outlineLevel="0" collapsed="false">
      <c r="A1135" s="151" t="s">
        <v>1230</v>
      </c>
      <c r="B1135" s="152" t="n">
        <v>20.6</v>
      </c>
      <c r="C1135" s="152" t="n">
        <v>753</v>
      </c>
      <c r="D1135" s="153" t="n">
        <v>56</v>
      </c>
      <c r="E1135" s="154" t="s">
        <v>93</v>
      </c>
      <c r="F1135" s="153" t="n">
        <v>3</v>
      </c>
      <c r="G1135" s="115" t="n">
        <v>0.95</v>
      </c>
      <c r="H1135" s="116" t="n">
        <f aca="false">RANDBETWEEN(80,100)/100</f>
        <v>0.84</v>
      </c>
      <c r="I1135" s="117"/>
      <c r="J1135" s="118"/>
      <c r="K1135" s="119"/>
      <c r="L1135" s="118"/>
      <c r="M1135" s="179"/>
      <c r="Q1135" s="151" t="s">
        <v>1230</v>
      </c>
      <c r="R1135" s="152" t="n">
        <v>13.9</v>
      </c>
      <c r="S1135" s="152" t="n">
        <v>746.2</v>
      </c>
      <c r="T1135" s="153" t="n">
        <v>52</v>
      </c>
      <c r="U1135" s="154" t="s">
        <v>107</v>
      </c>
      <c r="V1135" s="153" t="n">
        <v>1</v>
      </c>
      <c r="W1135" s="115" t="n">
        <v>0.9</v>
      </c>
      <c r="X1135" s="116" t="n">
        <f aca="false">RANDBETWEEN(80,100)/100</f>
        <v>1</v>
      </c>
      <c r="Y1135" s="117"/>
      <c r="Z1135" s="118"/>
      <c r="AA1135" s="119"/>
      <c r="AB1135" s="123"/>
      <c r="AC1135" s="124"/>
      <c r="AG1135" s="186"/>
      <c r="BO1135" s="202"/>
      <c r="BT1135" s="82" t="e">
        <f aca="false">IF(SUM(CD1132:CD1135) &gt; 0,0,(SUM(CD1132:CD1135))/(-$BM$10*1000))</f>
        <v>#VALUE!</v>
      </c>
      <c r="BU1135" s="158" t="e">
        <f aca="false">IF(SUM(CE1132:CE1135) &gt; 0,0,(SUM(CE1132:CE1135))/(-$BM$10*1000))</f>
        <v>#VALUE!</v>
      </c>
      <c r="BV1135" s="140" t="n">
        <f aca="false">QUOTIENT(BW1135,$BW$5)</f>
        <v>281</v>
      </c>
      <c r="BW1135" s="17" t="n">
        <v>1127</v>
      </c>
      <c r="BX1135" s="141"/>
      <c r="BY1135" s="192" t="s">
        <v>75</v>
      </c>
      <c r="BZ1135" s="172" t="e">
        <f aca="true">INDIRECT( ADDRESS(CELL("строка",BG1135)-BW1135+BV1135,68)) * CL1135</f>
        <v>#VALUE!</v>
      </c>
      <c r="CA1135" s="173" t="e">
        <f aca="true">INDIRECT( ADDRESS(CELL("строка",BG1135)-BW1135+BV1135,59)) * CI1135</f>
        <v>#VALUE!</v>
      </c>
      <c r="CB1135" s="174" t="e">
        <f aca="true">INDIRECT( ADDRESS(CELL("строка",BG1135)-BW1135+BV1135,69)) * CL1135</f>
        <v>#VALUE!</v>
      </c>
      <c r="CC1135" s="175" t="e">
        <f aca="true">INDIRECT( ADDRESS(CELL("строка",BG1135)-BW1135+BV1135,61)) *CI1135</f>
        <v>#VALUE!</v>
      </c>
      <c r="CD1135" s="176" t="e">
        <f aca="false">BZ1135-CA1135</f>
        <v>#VALUE!</v>
      </c>
      <c r="CE1135" s="187" t="e">
        <f aca="false">CB1135-CC1135</f>
        <v>#VALUE!</v>
      </c>
      <c r="CI1135" s="178" t="n">
        <f aca="false">$CI$7</f>
        <v>0.1</v>
      </c>
      <c r="CL1135" s="23" t="n">
        <f aca="false">CL1131</f>
        <v>0.25</v>
      </c>
    </row>
    <row r="1136" customFormat="false" ht="13.25" hidden="false" customHeight="true" outlineLevel="0" collapsed="false">
      <c r="A1136" s="151" t="s">
        <v>1231</v>
      </c>
      <c r="B1136" s="152" t="n">
        <v>23.4</v>
      </c>
      <c r="C1136" s="152" t="n">
        <v>751.9</v>
      </c>
      <c r="D1136" s="153" t="n">
        <v>48</v>
      </c>
      <c r="E1136" s="154" t="s">
        <v>93</v>
      </c>
      <c r="F1136" s="153" t="n">
        <v>4.5</v>
      </c>
      <c r="G1136" s="115" t="n">
        <v>0.75</v>
      </c>
      <c r="H1136" s="116" t="n">
        <f aca="false">RANDBETWEEN(80,100)/100</f>
        <v>0.91</v>
      </c>
      <c r="I1136" s="117"/>
      <c r="J1136" s="118"/>
      <c r="K1136" s="119"/>
      <c r="L1136" s="118"/>
      <c r="M1136" s="179"/>
      <c r="Q1136" s="151" t="s">
        <v>1231</v>
      </c>
      <c r="R1136" s="152" t="n">
        <v>14.4</v>
      </c>
      <c r="S1136" s="152" t="n">
        <v>747.1</v>
      </c>
      <c r="T1136" s="153" t="n">
        <v>52</v>
      </c>
      <c r="U1136" s="154" t="s">
        <v>83</v>
      </c>
      <c r="V1136" s="153" t="n">
        <v>1</v>
      </c>
      <c r="W1136" s="115" t="n">
        <v>0.9</v>
      </c>
      <c r="X1136" s="116" t="n">
        <f aca="false">RANDBETWEEN(80,100)/100</f>
        <v>0.83</v>
      </c>
      <c r="Y1136" s="117"/>
      <c r="Z1136" s="118"/>
      <c r="AA1136" s="119"/>
      <c r="AB1136" s="123"/>
      <c r="AC1136" s="124"/>
      <c r="AG1136" s="186"/>
      <c r="BO1136" s="202"/>
      <c r="BT1136" s="82" t="s">
        <v>79</v>
      </c>
      <c r="BU1136" s="158"/>
      <c r="BV1136" s="140" t="n">
        <f aca="false">QUOTIENT(BW1136,$BW$5)</f>
        <v>282</v>
      </c>
      <c r="BW1136" s="17" t="n">
        <v>1128</v>
      </c>
      <c r="BX1136" s="141" t="n">
        <f aca="false">DATE(2023,2,(1-QUOTIENT(BW1136,$BW$5)))</f>
        <v>44676</v>
      </c>
      <c r="BY1136" s="190" t="s">
        <v>80</v>
      </c>
      <c r="BZ1136" s="143" t="e">
        <f aca="true">INDIRECT( ADDRESS(CELL("строка",BG1136)-BW1136+BV1136,68)) * CL1136</f>
        <v>#VALUE!</v>
      </c>
      <c r="CA1136" s="144" t="e">
        <f aca="true">INDIRECT( ADDRESS(CELL("строка",BG1136)-BW1136+BV1136,59)) *CI1136</f>
        <v>#VALUE!</v>
      </c>
      <c r="CB1136" s="145" t="e">
        <f aca="true">INDIRECT( ADDRESS(CELL("строка",BG1136)-BW1136+BV1136,69)) * CL1136</f>
        <v>#VALUE!</v>
      </c>
      <c r="CC1136" s="146" t="e">
        <f aca="true">INDIRECT( ADDRESS(CELL("строка",BG1136)-BW1136+BV1136,61)) *CI1136</f>
        <v>#VALUE!</v>
      </c>
      <c r="CD1136" s="147" t="e">
        <f aca="false">BZ1136-CA1136</f>
        <v>#VALUE!</v>
      </c>
      <c r="CE1136" s="188" t="e">
        <f aca="false">CB1136-CC1136</f>
        <v>#VALUE!</v>
      </c>
      <c r="CI1136" s="22" t="n">
        <f aca="false">$CI$4</f>
        <v>0.2</v>
      </c>
      <c r="CL1136" s="23" t="n">
        <f aca="false">CL1132</f>
        <v>0.25</v>
      </c>
    </row>
    <row r="1137" customFormat="false" ht="13.25" hidden="false" customHeight="true" outlineLevel="0" collapsed="false">
      <c r="A1137" s="151" t="s">
        <v>1232</v>
      </c>
      <c r="B1137" s="152" t="n">
        <v>23.6</v>
      </c>
      <c r="C1137" s="152" t="n">
        <v>751.9</v>
      </c>
      <c r="D1137" s="153" t="n">
        <v>56</v>
      </c>
      <c r="E1137" s="154" t="s">
        <v>129</v>
      </c>
      <c r="F1137" s="153" t="n">
        <v>7.5</v>
      </c>
      <c r="G1137" s="115" t="n">
        <v>0.75</v>
      </c>
      <c r="H1137" s="116" t="n">
        <f aca="false">RANDBETWEEN(80,100)/100</f>
        <v>1</v>
      </c>
      <c r="I1137" s="117"/>
      <c r="J1137" s="118"/>
      <c r="K1137" s="119"/>
      <c r="L1137" s="118"/>
      <c r="M1137" s="179"/>
      <c r="Q1137" s="151" t="s">
        <v>1232</v>
      </c>
      <c r="R1137" s="152" t="n">
        <v>15</v>
      </c>
      <c r="S1137" s="152" t="n">
        <v>748</v>
      </c>
      <c r="T1137" s="153" t="n">
        <v>51</v>
      </c>
      <c r="U1137" s="154" t="s">
        <v>107</v>
      </c>
      <c r="V1137" s="153" t="n">
        <v>1</v>
      </c>
      <c r="W1137" s="182" t="s">
        <v>110</v>
      </c>
      <c r="X1137" s="116" t="n">
        <f aca="false">RANDBETWEEN(80,100)/100</f>
        <v>0.95</v>
      </c>
      <c r="Y1137" s="117"/>
      <c r="Z1137" s="118"/>
      <c r="AA1137" s="119"/>
      <c r="AB1137" s="123"/>
      <c r="AC1137" s="124"/>
      <c r="AG1137" s="186"/>
      <c r="BO1137" s="202"/>
      <c r="BT1137" s="82"/>
      <c r="BU1137" s="158"/>
      <c r="BV1137" s="140" t="n">
        <f aca="false">QUOTIENT(BW1137,$BW$5)</f>
        <v>282</v>
      </c>
      <c r="BW1137" s="17" t="n">
        <v>1129</v>
      </c>
      <c r="BX1137" s="141"/>
      <c r="BY1137" s="191" t="s">
        <v>84</v>
      </c>
      <c r="BZ1137" s="160" t="e">
        <f aca="true">INDIRECT( ADDRESS(CELL("строка",BG1137)-BW1137+BV1137,68)) * CL1137</f>
        <v>#VALUE!</v>
      </c>
      <c r="CA1137" s="161" t="e">
        <f aca="true">INDIRECT( ADDRESS(CELL("строка",BG1137)-BW1137+BV1137,59)) *CI1137</f>
        <v>#VALUE!</v>
      </c>
      <c r="CB1137" s="162" t="e">
        <f aca="true">INDIRECT( ADDRESS(CELL("строка",BG1137)-BW1137+BV1137,69)) * CL1137</f>
        <v>#VALUE!</v>
      </c>
      <c r="CC1137" s="163" t="e">
        <f aca="true">INDIRECT( ADDRESS(CELL("строка",BG1137)-BW1137+BV1137,61)) *CI1137</f>
        <v>#VALUE!</v>
      </c>
      <c r="CD1137" s="164" t="e">
        <f aca="false">BZ1137-CA1137</f>
        <v>#VALUE!</v>
      </c>
      <c r="CE1137" s="189" t="e">
        <f aca="false">CB1137-CC1137</f>
        <v>#VALUE!</v>
      </c>
      <c r="CI1137" s="22" t="n">
        <f aca="false">$CI$5</f>
        <v>0.3</v>
      </c>
      <c r="CL1137" s="23" t="n">
        <f aca="false">CL1133</f>
        <v>0.25</v>
      </c>
    </row>
    <row r="1138" customFormat="false" ht="13.25" hidden="false" customHeight="true" outlineLevel="0" collapsed="false">
      <c r="A1138" s="151" t="s">
        <v>1233</v>
      </c>
      <c r="B1138" s="152" t="n">
        <v>20.1</v>
      </c>
      <c r="C1138" s="152" t="n">
        <v>751.9</v>
      </c>
      <c r="D1138" s="153" t="n">
        <v>79</v>
      </c>
      <c r="E1138" s="154" t="s">
        <v>101</v>
      </c>
      <c r="F1138" s="153" t="n">
        <v>4.5</v>
      </c>
      <c r="G1138" s="182" t="s">
        <v>194</v>
      </c>
      <c r="H1138" s="116" t="n">
        <f aca="false">RANDBETWEEN(80,100)/100</f>
        <v>0.96</v>
      </c>
      <c r="I1138" s="117"/>
      <c r="J1138" s="118"/>
      <c r="K1138" s="119"/>
      <c r="L1138" s="118"/>
      <c r="M1138" s="179"/>
      <c r="Q1138" s="151" t="s">
        <v>1233</v>
      </c>
      <c r="R1138" s="152" t="n">
        <v>9.7</v>
      </c>
      <c r="S1138" s="152" t="n">
        <v>748.9</v>
      </c>
      <c r="T1138" s="153" t="n">
        <v>74</v>
      </c>
      <c r="U1138" s="154" t="s">
        <v>83</v>
      </c>
      <c r="V1138" s="153" t="n">
        <v>1</v>
      </c>
      <c r="W1138" s="115" t="n">
        <v>0.95</v>
      </c>
      <c r="X1138" s="116" t="n">
        <f aca="false">RANDBETWEEN(80,100)/100</f>
        <v>1</v>
      </c>
      <c r="Y1138" s="117"/>
      <c r="Z1138" s="118"/>
      <c r="AA1138" s="119"/>
      <c r="AB1138" s="123"/>
      <c r="AC1138" s="124"/>
      <c r="AG1138" s="186"/>
      <c r="BO1138" s="202"/>
      <c r="BT1138" s="82"/>
      <c r="BU1138" s="158"/>
      <c r="BV1138" s="140" t="n">
        <f aca="false">QUOTIENT(BW1138,$BW$5)</f>
        <v>282</v>
      </c>
      <c r="BW1138" s="17" t="n">
        <v>1130</v>
      </c>
      <c r="BX1138" s="141"/>
      <c r="BY1138" s="191" t="s">
        <v>58</v>
      </c>
      <c r="BZ1138" s="160" t="e">
        <f aca="true">INDIRECT( ADDRESS(CELL("строка",BG1138)-BW1138+BV1138,68)) * CL1138</f>
        <v>#VALUE!</v>
      </c>
      <c r="CA1138" s="161" t="e">
        <f aca="true">INDIRECT( ADDRESS(CELL("строка",BG1138)-BW1138+BV1138,59)) *CI1138</f>
        <v>#VALUE!</v>
      </c>
      <c r="CB1138" s="162" t="e">
        <f aca="true">INDIRECT( ADDRESS(CELL("строка",BG1138)-BW1138+BV1138,69)) * CL1138</f>
        <v>#VALUE!</v>
      </c>
      <c r="CC1138" s="163" t="e">
        <f aca="true">INDIRECT( ADDRESS(CELL("строка",BG1138)-BW1138+BV1138,61)) *CI1138</f>
        <v>#VALUE!</v>
      </c>
      <c r="CD1138" s="164" t="e">
        <f aca="false">BZ1138-CA1138</f>
        <v>#VALUE!</v>
      </c>
      <c r="CE1138" s="189" t="e">
        <f aca="false">CB1138-CC1138</f>
        <v>#VALUE!</v>
      </c>
      <c r="CI1138" s="22" t="n">
        <f aca="false">$CI$6</f>
        <v>0.4</v>
      </c>
      <c r="CL1138" s="23" t="n">
        <f aca="false">CL1134</f>
        <v>0.25</v>
      </c>
    </row>
    <row r="1139" customFormat="false" ht="13.25" hidden="false" customHeight="true" outlineLevel="0" collapsed="false">
      <c r="A1139" s="151" t="s">
        <v>1234</v>
      </c>
      <c r="B1139" s="152" t="n">
        <v>15.9</v>
      </c>
      <c r="C1139" s="152" t="n">
        <v>751</v>
      </c>
      <c r="D1139" s="153" t="n">
        <v>100</v>
      </c>
      <c r="E1139" s="154" t="s">
        <v>129</v>
      </c>
      <c r="F1139" s="153" t="n">
        <v>3</v>
      </c>
      <c r="G1139" s="115" t="n">
        <v>0.75</v>
      </c>
      <c r="H1139" s="116" t="n">
        <f aca="false">RANDBETWEEN(80,100)/100</f>
        <v>0.97</v>
      </c>
      <c r="I1139" s="117"/>
      <c r="J1139" s="118"/>
      <c r="K1139" s="119"/>
      <c r="L1139" s="118"/>
      <c r="M1139" s="179"/>
      <c r="Q1139" s="151" t="s">
        <v>1234</v>
      </c>
      <c r="R1139" s="152" t="n">
        <v>6.8</v>
      </c>
      <c r="S1139" s="152" t="n">
        <v>749</v>
      </c>
      <c r="T1139" s="153" t="n">
        <v>83</v>
      </c>
      <c r="U1139" s="154" t="n">
        <v>0</v>
      </c>
      <c r="V1139" s="153" t="n">
        <v>0</v>
      </c>
      <c r="W1139" s="182" t="s">
        <v>110</v>
      </c>
      <c r="X1139" s="116" t="n">
        <f aca="false">RANDBETWEEN(80,100)/100</f>
        <v>0.82</v>
      </c>
      <c r="Y1139" s="117"/>
      <c r="Z1139" s="118"/>
      <c r="AA1139" s="119"/>
      <c r="AB1139" s="123"/>
      <c r="AC1139" s="124"/>
      <c r="AG1139" s="186"/>
      <c r="BO1139" s="202"/>
      <c r="BT1139" s="82" t="e">
        <f aca="false">IF(SUM(CD1136:CD1139) &gt; 0,0,(SUM(CD1136:CD1139))/(-$BM$10*1000))</f>
        <v>#VALUE!</v>
      </c>
      <c r="BU1139" s="158" t="e">
        <f aca="false">IF(SUM(CE1136:CE1139) &gt; 0,0,(SUM(CE1136:CE1139))/(-$BM$10*1000))</f>
        <v>#VALUE!</v>
      </c>
      <c r="BV1139" s="140" t="n">
        <f aca="false">QUOTIENT(BW1139,$BW$5)</f>
        <v>282</v>
      </c>
      <c r="BW1139" s="17" t="n">
        <v>1131</v>
      </c>
      <c r="BX1139" s="141"/>
      <c r="BY1139" s="192" t="s">
        <v>75</v>
      </c>
      <c r="BZ1139" s="172" t="e">
        <f aca="true">INDIRECT( ADDRESS(CELL("строка",BG1139)-BW1139+BV1139,68)) * CL1139</f>
        <v>#VALUE!</v>
      </c>
      <c r="CA1139" s="173" t="e">
        <f aca="true">INDIRECT( ADDRESS(CELL("строка",BG1139)-BW1139+BV1139,59)) * CI1139</f>
        <v>#VALUE!</v>
      </c>
      <c r="CB1139" s="174" t="e">
        <f aca="true">INDIRECT( ADDRESS(CELL("строка",BG1139)-BW1139+BV1139,69)) * CL1139</f>
        <v>#VALUE!</v>
      </c>
      <c r="CC1139" s="175" t="e">
        <f aca="true">INDIRECT( ADDRESS(CELL("строка",BG1139)-BW1139+BV1139,61)) *CI1139</f>
        <v>#VALUE!</v>
      </c>
      <c r="CD1139" s="176" t="e">
        <f aca="false">BZ1139-CA1139</f>
        <v>#VALUE!</v>
      </c>
      <c r="CE1139" s="187" t="e">
        <f aca="false">CB1139-CC1139</f>
        <v>#VALUE!</v>
      </c>
      <c r="CI1139" s="178" t="n">
        <f aca="false">$CI$7</f>
        <v>0.1</v>
      </c>
      <c r="CL1139" s="23" t="n">
        <f aca="false">CL1135</f>
        <v>0.25</v>
      </c>
    </row>
    <row r="1140" customFormat="false" ht="13.25" hidden="false" customHeight="true" outlineLevel="0" collapsed="false">
      <c r="A1140" s="151" t="s">
        <v>1235</v>
      </c>
      <c r="B1140" s="152" t="n">
        <v>17.4</v>
      </c>
      <c r="C1140" s="152" t="n">
        <v>750.7</v>
      </c>
      <c r="D1140" s="153" t="n">
        <v>100</v>
      </c>
      <c r="E1140" s="154" t="s">
        <v>101</v>
      </c>
      <c r="F1140" s="153" t="n">
        <v>4.5</v>
      </c>
      <c r="G1140" s="115" t="n">
        <v>0.75</v>
      </c>
      <c r="H1140" s="116" t="n">
        <f aca="false">RANDBETWEEN(80,100)/100</f>
        <v>1</v>
      </c>
      <c r="I1140" s="117"/>
      <c r="J1140" s="118"/>
      <c r="K1140" s="119"/>
      <c r="L1140" s="118"/>
      <c r="M1140" s="179"/>
      <c r="Q1140" s="151" t="s">
        <v>1235</v>
      </c>
      <c r="R1140" s="152" t="n">
        <v>9</v>
      </c>
      <c r="S1140" s="152" t="n">
        <v>749.5</v>
      </c>
      <c r="T1140" s="153" t="n">
        <v>74</v>
      </c>
      <c r="U1140" s="154" t="n">
        <v>0</v>
      </c>
      <c r="V1140" s="153" t="n">
        <v>0</v>
      </c>
      <c r="W1140" s="182" t="s">
        <v>110</v>
      </c>
      <c r="X1140" s="116" t="n">
        <f aca="false">RANDBETWEEN(80,100)/100</f>
        <v>0.96</v>
      </c>
      <c r="Y1140" s="117"/>
      <c r="Z1140" s="118"/>
      <c r="AA1140" s="119"/>
      <c r="AB1140" s="123"/>
      <c r="AC1140" s="124"/>
      <c r="AG1140" s="186"/>
      <c r="BO1140" s="202"/>
      <c r="BT1140" s="82" t="s">
        <v>79</v>
      </c>
      <c r="BU1140" s="158"/>
      <c r="BV1140" s="140" t="n">
        <f aca="false">QUOTIENT(BW1140,$BW$5)</f>
        <v>283</v>
      </c>
      <c r="BW1140" s="17" t="n">
        <v>1132</v>
      </c>
      <c r="BX1140" s="141" t="n">
        <f aca="false">DATE(2023,2,(1-QUOTIENT(BW1140,$BW$5)))</f>
        <v>44675</v>
      </c>
      <c r="BY1140" s="190" t="s">
        <v>80</v>
      </c>
      <c r="BZ1140" s="143" t="e">
        <f aca="true">INDIRECT( ADDRESS(CELL("строка",BG1140)-BW1140+BV1140,68)) * CL1140</f>
        <v>#VALUE!</v>
      </c>
      <c r="CA1140" s="144" t="e">
        <f aca="true">INDIRECT( ADDRESS(CELL("строка",BG1140)-BW1140+BV1140,59)) *CI1140</f>
        <v>#VALUE!</v>
      </c>
      <c r="CB1140" s="145" t="e">
        <f aca="true">INDIRECT( ADDRESS(CELL("строка",BG1140)-BW1140+BV1140,69)) * CL1140</f>
        <v>#VALUE!</v>
      </c>
      <c r="CC1140" s="146" t="e">
        <f aca="true">INDIRECT( ADDRESS(CELL("строка",BG1140)-BW1140+BV1140,61)) *CI1140</f>
        <v>#VALUE!</v>
      </c>
      <c r="CD1140" s="147" t="e">
        <f aca="false">BZ1140-CA1140</f>
        <v>#VALUE!</v>
      </c>
      <c r="CE1140" s="188" t="e">
        <f aca="false">CB1140-CC1140</f>
        <v>#VALUE!</v>
      </c>
      <c r="CI1140" s="22" t="n">
        <f aca="false">$CI$4</f>
        <v>0.2</v>
      </c>
      <c r="CL1140" s="23" t="n">
        <f aca="false">CL1136</f>
        <v>0.25</v>
      </c>
    </row>
    <row r="1141" customFormat="false" ht="13.25" hidden="false" customHeight="true" outlineLevel="0" collapsed="false">
      <c r="A1141" s="151" t="s">
        <v>1236</v>
      </c>
      <c r="B1141" s="152" t="n">
        <v>18.3</v>
      </c>
      <c r="C1141" s="152" t="n">
        <v>749.8</v>
      </c>
      <c r="D1141" s="153" t="n">
        <v>100</v>
      </c>
      <c r="E1141" s="154" t="s">
        <v>78</v>
      </c>
      <c r="F1141" s="153" t="n">
        <v>3</v>
      </c>
      <c r="G1141" s="115" t="n">
        <v>0.75</v>
      </c>
      <c r="H1141" s="116" t="n">
        <f aca="false">RANDBETWEEN(80,100)/100</f>
        <v>0.89</v>
      </c>
      <c r="I1141" s="117"/>
      <c r="J1141" s="118"/>
      <c r="K1141" s="119"/>
      <c r="L1141" s="118"/>
      <c r="M1141" s="179"/>
      <c r="Q1141" s="151" t="s">
        <v>1236</v>
      </c>
      <c r="R1141" s="152" t="n">
        <v>9.7</v>
      </c>
      <c r="S1141" s="152" t="n">
        <v>750.1</v>
      </c>
      <c r="T1141" s="153" t="n">
        <v>75</v>
      </c>
      <c r="U1141" s="154" t="n">
        <v>0</v>
      </c>
      <c r="V1141" s="153" t="n">
        <v>0</v>
      </c>
      <c r="W1141" s="115" t="n">
        <v>0.9</v>
      </c>
      <c r="X1141" s="116" t="n">
        <f aca="false">RANDBETWEEN(80,100)/100</f>
        <v>0.83</v>
      </c>
      <c r="Y1141" s="117"/>
      <c r="Z1141" s="118"/>
      <c r="AA1141" s="119"/>
      <c r="AB1141" s="123"/>
      <c r="AC1141" s="124"/>
      <c r="AG1141" s="186"/>
      <c r="BO1141" s="202"/>
      <c r="BT1141" s="82"/>
      <c r="BU1141" s="158"/>
      <c r="BV1141" s="140" t="n">
        <f aca="false">QUOTIENT(BW1141,$BW$5)</f>
        <v>283</v>
      </c>
      <c r="BW1141" s="17" t="n">
        <v>1133</v>
      </c>
      <c r="BX1141" s="141"/>
      <c r="BY1141" s="191" t="s">
        <v>84</v>
      </c>
      <c r="BZ1141" s="160" t="e">
        <f aca="true">INDIRECT( ADDRESS(CELL("строка",BG1141)-BW1141+BV1141,68)) * CL1141</f>
        <v>#VALUE!</v>
      </c>
      <c r="CA1141" s="161" t="e">
        <f aca="true">INDIRECT( ADDRESS(CELL("строка",BG1141)-BW1141+BV1141,59)) *CI1141</f>
        <v>#VALUE!</v>
      </c>
      <c r="CB1141" s="162" t="e">
        <f aca="true">INDIRECT( ADDRESS(CELL("строка",BG1141)-BW1141+BV1141,69)) * CL1141</f>
        <v>#VALUE!</v>
      </c>
      <c r="CC1141" s="163" t="e">
        <f aca="true">INDIRECT( ADDRESS(CELL("строка",BG1141)-BW1141+BV1141,61)) *CI1141</f>
        <v>#VALUE!</v>
      </c>
      <c r="CD1141" s="164" t="e">
        <f aca="false">BZ1141-CA1141</f>
        <v>#VALUE!</v>
      </c>
      <c r="CE1141" s="189" t="e">
        <f aca="false">CB1141-CC1141</f>
        <v>#VALUE!</v>
      </c>
      <c r="CI1141" s="22" t="n">
        <f aca="false">$CI$5</f>
        <v>0.3</v>
      </c>
      <c r="CL1141" s="23" t="n">
        <f aca="false">CL1137</f>
        <v>0.25</v>
      </c>
    </row>
    <row r="1142" customFormat="false" ht="13.25" hidden="false" customHeight="true" outlineLevel="0" collapsed="false">
      <c r="A1142" s="151" t="s">
        <v>1237</v>
      </c>
      <c r="B1142" s="152" t="n">
        <v>19.6</v>
      </c>
      <c r="C1142" s="152" t="n">
        <v>750.8</v>
      </c>
      <c r="D1142" s="153" t="n">
        <v>83</v>
      </c>
      <c r="E1142" s="154" t="s">
        <v>101</v>
      </c>
      <c r="F1142" s="153" t="n">
        <v>4.5</v>
      </c>
      <c r="G1142" s="115" t="n">
        <v>0.75</v>
      </c>
      <c r="H1142" s="116" t="n">
        <f aca="false">RANDBETWEEN(80,100)/100</f>
        <v>0.88</v>
      </c>
      <c r="I1142" s="117" t="n">
        <v>0.530370370370371</v>
      </c>
      <c r="J1142" s="118" t="n">
        <v>0.530370370370371</v>
      </c>
      <c r="K1142" s="119" t="n">
        <f aca="false">(J1142 * 24) * $B$3 * $F$3 * (1 - 0.7*AVERAGE(G1142:G1149)) * AVERAGE(H1142:H1149)</f>
        <v>7280.60622222222</v>
      </c>
      <c r="L1142" s="118" t="n">
        <f aca="false">IF(AVERAGE(F1142:F1149)&gt; $J$3, $B$4*$F$4*AVERAGE(F1142:F1149)/$B$5*24*AVERAGE(H1142:H1149), $B$4*$F$4*AVERAGE(F1142:F1149)/$B$5*24*AVERAGE(H1142:H1149) * 0.2)</f>
        <v>3493.5</v>
      </c>
      <c r="M1142" s="179" t="n">
        <f aca="false">K1142+L1142</f>
        <v>10774.1062222222</v>
      </c>
      <c r="Q1142" s="151" t="s">
        <v>1237</v>
      </c>
      <c r="R1142" s="152" t="n">
        <v>10.5</v>
      </c>
      <c r="S1142" s="152" t="n">
        <v>750.1</v>
      </c>
      <c r="T1142" s="153" t="n">
        <v>67</v>
      </c>
      <c r="U1142" s="154" t="n">
        <v>0</v>
      </c>
      <c r="V1142" s="153" t="n">
        <v>0</v>
      </c>
      <c r="W1142" s="182" t="s">
        <v>110</v>
      </c>
      <c r="X1142" s="116" t="n">
        <f aca="false">RANDBETWEEN(80,100)/100</f>
        <v>0.97</v>
      </c>
      <c r="Y1142" s="117" t="n">
        <v>0.543217592592593</v>
      </c>
      <c r="Z1142" s="118" t="n">
        <v>0.543217592592593</v>
      </c>
      <c r="AA1142" s="119" t="n">
        <f aca="false">(Z1142 * 24) * $B$3 * $F$3 * (1 - 0.7 * AVERAGE(W1142:W1149)) * AVERAGE(X1142:X1149)</f>
        <v>5139.273</v>
      </c>
      <c r="AB1142" s="123" t="n">
        <f aca="false">IF(AVERAGE(V1142:V1149)&gt; $J$3, $B$4*$F$4*AVERAGE(V1142:V1149)/$B$5*24*AVERAGE(X1142:X1149), $B$4*$F$4*AVERAGE(V1142:V1149)/$B$5*24*AVERAGE(X1142:X1149) * 0.2)</f>
        <v>864</v>
      </c>
      <c r="AC1142" s="124" t="n">
        <f aca="false">AA1142+AB1142</f>
        <v>6003.273</v>
      </c>
      <c r="AG1142" s="186"/>
      <c r="BO1142" s="202"/>
      <c r="BT1142" s="82"/>
      <c r="BU1142" s="158"/>
      <c r="BV1142" s="140" t="n">
        <f aca="false">QUOTIENT(BW1142,$BW$5)</f>
        <v>283</v>
      </c>
      <c r="BW1142" s="17" t="n">
        <v>1134</v>
      </c>
      <c r="BX1142" s="141"/>
      <c r="BY1142" s="191" t="s">
        <v>58</v>
      </c>
      <c r="BZ1142" s="160" t="e">
        <f aca="true">INDIRECT( ADDRESS(CELL("строка",BG1142)-BW1142+BV1142,68)) * CL1142</f>
        <v>#VALUE!</v>
      </c>
      <c r="CA1142" s="161" t="e">
        <f aca="true">INDIRECT( ADDRESS(CELL("строка",BG1142)-BW1142+BV1142,59)) *CI1142</f>
        <v>#VALUE!</v>
      </c>
      <c r="CB1142" s="162" t="e">
        <f aca="true">INDIRECT( ADDRESS(CELL("строка",BG1142)-BW1142+BV1142,69)) * CL1142</f>
        <v>#VALUE!</v>
      </c>
      <c r="CC1142" s="163" t="e">
        <f aca="true">INDIRECT( ADDRESS(CELL("строка",BG1142)-BW1142+BV1142,61)) *CI1142</f>
        <v>#VALUE!</v>
      </c>
      <c r="CD1142" s="164" t="e">
        <f aca="false">BZ1142-CA1142</f>
        <v>#VALUE!</v>
      </c>
      <c r="CE1142" s="189" t="e">
        <f aca="false">CB1142-CC1142</f>
        <v>#VALUE!</v>
      </c>
      <c r="CI1142" s="22" t="n">
        <f aca="false">$CI$6</f>
        <v>0.4</v>
      </c>
      <c r="CL1142" s="23" t="n">
        <f aca="false">CL1138</f>
        <v>0.25</v>
      </c>
    </row>
    <row r="1143" customFormat="false" ht="13.25" hidden="false" customHeight="true" outlineLevel="0" collapsed="false">
      <c r="A1143" s="151" t="s">
        <v>1238</v>
      </c>
      <c r="B1143" s="152" t="n">
        <v>23.5</v>
      </c>
      <c r="C1143" s="152" t="n">
        <v>750.3</v>
      </c>
      <c r="D1143" s="153" t="n">
        <v>55</v>
      </c>
      <c r="E1143" s="154" t="s">
        <v>83</v>
      </c>
      <c r="F1143" s="153" t="n">
        <v>4.5</v>
      </c>
      <c r="G1143" s="115" t="n">
        <v>0.75</v>
      </c>
      <c r="H1143" s="116" t="n">
        <f aca="false">RANDBETWEEN(80,100)/100</f>
        <v>0.84</v>
      </c>
      <c r="I1143" s="117"/>
      <c r="J1143" s="118"/>
      <c r="K1143" s="119"/>
      <c r="L1143" s="118"/>
      <c r="M1143" s="179"/>
      <c r="Q1143" s="151" t="s">
        <v>1238</v>
      </c>
      <c r="R1143" s="152" t="n">
        <v>12.7</v>
      </c>
      <c r="S1143" s="152" t="n">
        <v>749.8</v>
      </c>
      <c r="T1143" s="153" t="n">
        <v>66</v>
      </c>
      <c r="U1143" s="154" t="s">
        <v>83</v>
      </c>
      <c r="V1143" s="153" t="n">
        <v>1</v>
      </c>
      <c r="W1143" s="115" t="n">
        <v>0.9</v>
      </c>
      <c r="X1143" s="116" t="n">
        <f aca="false">RANDBETWEEN(80,100)/100</f>
        <v>0.84</v>
      </c>
      <c r="Y1143" s="117"/>
      <c r="Z1143" s="118"/>
      <c r="AA1143" s="119"/>
      <c r="AB1143" s="123"/>
      <c r="AC1143" s="124"/>
      <c r="AG1143" s="186"/>
      <c r="BO1143" s="202"/>
      <c r="BT1143" s="82" t="e">
        <f aca="false">IF(SUM(CD1140:CD1143) &gt; 0,0,(SUM(CD1140:CD1143))/(-$BM$10*1000))</f>
        <v>#VALUE!</v>
      </c>
      <c r="BU1143" s="158" t="e">
        <f aca="false">IF(SUM(CE1140:CE1143) &gt; 0,0,(SUM(CE1140:CE1143))/(-$BM$10*1000))</f>
        <v>#VALUE!</v>
      </c>
      <c r="BV1143" s="140" t="n">
        <f aca="false">QUOTIENT(BW1143,$BW$5)</f>
        <v>283</v>
      </c>
      <c r="BW1143" s="17" t="n">
        <v>1135</v>
      </c>
      <c r="BX1143" s="141"/>
      <c r="BY1143" s="192" t="s">
        <v>75</v>
      </c>
      <c r="BZ1143" s="172" t="e">
        <f aca="true">INDIRECT( ADDRESS(CELL("строка",BG1143)-BW1143+BV1143,68)) * CL1143</f>
        <v>#VALUE!</v>
      </c>
      <c r="CA1143" s="173" t="e">
        <f aca="true">INDIRECT( ADDRESS(CELL("строка",BG1143)-BW1143+BV1143,59)) * CI1143</f>
        <v>#VALUE!</v>
      </c>
      <c r="CB1143" s="174" t="e">
        <f aca="true">INDIRECT( ADDRESS(CELL("строка",BG1143)-BW1143+BV1143,69)) * CL1143</f>
        <v>#VALUE!</v>
      </c>
      <c r="CC1143" s="175" t="e">
        <f aca="true">INDIRECT( ADDRESS(CELL("строка",BG1143)-BW1143+BV1143,61)) *CI1143</f>
        <v>#VALUE!</v>
      </c>
      <c r="CD1143" s="176" t="e">
        <f aca="false">BZ1143-CA1143</f>
        <v>#VALUE!</v>
      </c>
      <c r="CE1143" s="187" t="e">
        <f aca="false">CB1143-CC1143</f>
        <v>#VALUE!</v>
      </c>
      <c r="CI1143" s="178" t="n">
        <f aca="false">$CI$7</f>
        <v>0.1</v>
      </c>
      <c r="CL1143" s="23" t="n">
        <f aca="false">CL1139</f>
        <v>0.25</v>
      </c>
    </row>
    <row r="1144" customFormat="false" ht="13.25" hidden="false" customHeight="true" outlineLevel="0" collapsed="false">
      <c r="A1144" s="151" t="s">
        <v>1239</v>
      </c>
      <c r="B1144" s="152" t="n">
        <v>24.3</v>
      </c>
      <c r="C1144" s="152" t="n">
        <v>751.3</v>
      </c>
      <c r="D1144" s="153" t="n">
        <v>56</v>
      </c>
      <c r="E1144" s="154" t="s">
        <v>83</v>
      </c>
      <c r="F1144" s="153" t="n">
        <v>7.5</v>
      </c>
      <c r="G1144" s="115" t="n">
        <v>0.75</v>
      </c>
      <c r="H1144" s="116" t="n">
        <f aca="false">RANDBETWEEN(80,100)/100</f>
        <v>0.81</v>
      </c>
      <c r="I1144" s="117"/>
      <c r="J1144" s="118"/>
      <c r="K1144" s="119"/>
      <c r="L1144" s="118"/>
      <c r="M1144" s="179"/>
      <c r="Q1144" s="151" t="s">
        <v>1239</v>
      </c>
      <c r="R1144" s="152" t="n">
        <v>13.5</v>
      </c>
      <c r="S1144" s="152" t="n">
        <v>750.1</v>
      </c>
      <c r="T1144" s="153" t="n">
        <v>63</v>
      </c>
      <c r="U1144" s="154" t="s">
        <v>107</v>
      </c>
      <c r="V1144" s="153" t="n">
        <v>2</v>
      </c>
      <c r="W1144" s="115" t="n">
        <v>0.95</v>
      </c>
      <c r="X1144" s="116" t="n">
        <f aca="false">RANDBETWEEN(80,100)/100</f>
        <v>0.89</v>
      </c>
      <c r="Y1144" s="117"/>
      <c r="Z1144" s="118"/>
      <c r="AA1144" s="119"/>
      <c r="AB1144" s="123"/>
      <c r="AC1144" s="124"/>
      <c r="AG1144" s="186"/>
      <c r="BO1144" s="202"/>
      <c r="BT1144" s="82" t="s">
        <v>79</v>
      </c>
      <c r="BU1144" s="158"/>
      <c r="BV1144" s="140" t="n">
        <f aca="false">QUOTIENT(BW1144,$BW$5)</f>
        <v>284</v>
      </c>
      <c r="BW1144" s="17" t="n">
        <v>1136</v>
      </c>
      <c r="BX1144" s="141" t="n">
        <f aca="false">DATE(2023,2,(1-QUOTIENT(BW1144,$BW$5)))</f>
        <v>44674</v>
      </c>
      <c r="BY1144" s="190" t="s">
        <v>80</v>
      </c>
      <c r="BZ1144" s="143" t="e">
        <f aca="true">INDIRECT( ADDRESS(CELL("строка",BG1144)-BW1144+BV1144,68)) * CL1144</f>
        <v>#VALUE!</v>
      </c>
      <c r="CA1144" s="144" t="e">
        <f aca="true">INDIRECT( ADDRESS(CELL("строка",BG1144)-BW1144+BV1144,59)) *CI1144</f>
        <v>#VALUE!</v>
      </c>
      <c r="CB1144" s="145" t="e">
        <f aca="true">INDIRECT( ADDRESS(CELL("строка",BG1144)-BW1144+BV1144,69)) * CL1144</f>
        <v>#VALUE!</v>
      </c>
      <c r="CC1144" s="146" t="e">
        <f aca="true">INDIRECT( ADDRESS(CELL("строка",BG1144)-BW1144+BV1144,61)) *CI1144</f>
        <v>#VALUE!</v>
      </c>
      <c r="CD1144" s="147" t="e">
        <f aca="false">BZ1144-CA1144</f>
        <v>#VALUE!</v>
      </c>
      <c r="CE1144" s="188" t="e">
        <f aca="false">CB1144-CC1144</f>
        <v>#VALUE!</v>
      </c>
      <c r="CI1144" s="22" t="n">
        <f aca="false">$CI$4</f>
        <v>0.2</v>
      </c>
      <c r="CL1144" s="23" t="n">
        <f aca="false">CL1140</f>
        <v>0.25</v>
      </c>
    </row>
    <row r="1145" customFormat="false" ht="13.25" hidden="false" customHeight="true" outlineLevel="0" collapsed="false">
      <c r="A1145" s="151" t="s">
        <v>1240</v>
      </c>
      <c r="B1145" s="152" t="n">
        <v>24.1</v>
      </c>
      <c r="C1145" s="152" t="n">
        <v>751.8</v>
      </c>
      <c r="D1145" s="153" t="n">
        <v>55</v>
      </c>
      <c r="E1145" s="154" t="s">
        <v>78</v>
      </c>
      <c r="F1145" s="153" t="n">
        <v>1.5</v>
      </c>
      <c r="G1145" s="115" t="n">
        <v>0.75</v>
      </c>
      <c r="H1145" s="116" t="n">
        <f aca="false">RANDBETWEEN(80,100)/100</f>
        <v>0.84</v>
      </c>
      <c r="I1145" s="117"/>
      <c r="J1145" s="118"/>
      <c r="K1145" s="119"/>
      <c r="L1145" s="118"/>
      <c r="M1145" s="179"/>
      <c r="Q1145" s="151" t="s">
        <v>1240</v>
      </c>
      <c r="R1145" s="152" t="n">
        <v>11.1</v>
      </c>
      <c r="S1145" s="152" t="n">
        <v>750.4</v>
      </c>
      <c r="T1145" s="153" t="n">
        <v>79</v>
      </c>
      <c r="U1145" s="154" t="s">
        <v>78</v>
      </c>
      <c r="V1145" s="153" t="n">
        <v>2</v>
      </c>
      <c r="W1145" s="115" t="n">
        <v>0.9</v>
      </c>
      <c r="X1145" s="116" t="n">
        <f aca="false">RANDBETWEEN(80,100)/100</f>
        <v>1</v>
      </c>
      <c r="Y1145" s="117"/>
      <c r="Z1145" s="118"/>
      <c r="AA1145" s="119"/>
      <c r="AB1145" s="123"/>
      <c r="AC1145" s="124"/>
      <c r="AG1145" s="186"/>
      <c r="BO1145" s="202"/>
      <c r="BT1145" s="82"/>
      <c r="BU1145" s="158"/>
      <c r="BV1145" s="140" t="n">
        <f aca="false">QUOTIENT(BW1145,$BW$5)</f>
        <v>284</v>
      </c>
      <c r="BW1145" s="17" t="n">
        <v>1137</v>
      </c>
      <c r="BX1145" s="141"/>
      <c r="BY1145" s="191" t="s">
        <v>84</v>
      </c>
      <c r="BZ1145" s="160" t="e">
        <f aca="true">INDIRECT( ADDRESS(CELL("строка",BG1145)-BW1145+BV1145,68)) * CL1145</f>
        <v>#VALUE!</v>
      </c>
      <c r="CA1145" s="161" t="e">
        <f aca="true">INDIRECT( ADDRESS(CELL("строка",BG1145)-BW1145+BV1145,59)) *CI1145</f>
        <v>#VALUE!</v>
      </c>
      <c r="CB1145" s="162" t="e">
        <f aca="true">INDIRECT( ADDRESS(CELL("строка",BG1145)-BW1145+BV1145,69)) * CL1145</f>
        <v>#VALUE!</v>
      </c>
      <c r="CC1145" s="163" t="e">
        <f aca="true">INDIRECT( ADDRESS(CELL("строка",BG1145)-BW1145+BV1145,61)) *CI1145</f>
        <v>#VALUE!</v>
      </c>
      <c r="CD1145" s="164" t="e">
        <f aca="false">BZ1145-CA1145</f>
        <v>#VALUE!</v>
      </c>
      <c r="CE1145" s="189" t="e">
        <f aca="false">CB1145-CC1145</f>
        <v>#VALUE!</v>
      </c>
      <c r="CI1145" s="22" t="n">
        <f aca="false">$CI$5</f>
        <v>0.3</v>
      </c>
      <c r="CL1145" s="23" t="n">
        <f aca="false">CL1141</f>
        <v>0.25</v>
      </c>
    </row>
    <row r="1146" customFormat="false" ht="13.25" hidden="false" customHeight="true" outlineLevel="0" collapsed="false">
      <c r="A1146" s="151" t="s">
        <v>1241</v>
      </c>
      <c r="B1146" s="152" t="n">
        <v>22.1</v>
      </c>
      <c r="C1146" s="152" t="n">
        <v>752.8</v>
      </c>
      <c r="D1146" s="153" t="n">
        <v>63</v>
      </c>
      <c r="E1146" s="154" t="s">
        <v>91</v>
      </c>
      <c r="F1146" s="153" t="n">
        <v>1.5</v>
      </c>
      <c r="G1146" s="182" t="s">
        <v>110</v>
      </c>
      <c r="H1146" s="116" t="n">
        <f aca="false">RANDBETWEEN(80,100)/100</f>
        <v>0.81</v>
      </c>
      <c r="I1146" s="117"/>
      <c r="J1146" s="118"/>
      <c r="K1146" s="119"/>
      <c r="L1146" s="118"/>
      <c r="M1146" s="179"/>
      <c r="Q1146" s="151" t="s">
        <v>1241</v>
      </c>
      <c r="R1146" s="152" t="n">
        <v>9.3</v>
      </c>
      <c r="S1146" s="152" t="n">
        <v>750.3</v>
      </c>
      <c r="T1146" s="153" t="n">
        <v>90</v>
      </c>
      <c r="U1146" s="154" t="s">
        <v>83</v>
      </c>
      <c r="V1146" s="153" t="n">
        <v>1</v>
      </c>
      <c r="W1146" s="115" t="n">
        <v>0.9</v>
      </c>
      <c r="X1146" s="116" t="n">
        <f aca="false">RANDBETWEEN(80,100)/100</f>
        <v>0.85</v>
      </c>
      <c r="Y1146" s="117"/>
      <c r="Z1146" s="118"/>
      <c r="AA1146" s="119"/>
      <c r="AB1146" s="123"/>
      <c r="AC1146" s="124"/>
      <c r="AG1146" s="186"/>
      <c r="BO1146" s="202"/>
      <c r="BT1146" s="82"/>
      <c r="BU1146" s="158"/>
      <c r="BV1146" s="140" t="n">
        <f aca="false">QUOTIENT(BW1146,$BW$5)</f>
        <v>284</v>
      </c>
      <c r="BW1146" s="17" t="n">
        <v>1138</v>
      </c>
      <c r="BX1146" s="141"/>
      <c r="BY1146" s="191" t="s">
        <v>58</v>
      </c>
      <c r="BZ1146" s="160" t="e">
        <f aca="true">INDIRECT( ADDRESS(CELL("строка",BG1146)-BW1146+BV1146,68)) * CL1146</f>
        <v>#VALUE!</v>
      </c>
      <c r="CA1146" s="161" t="e">
        <f aca="true">INDIRECT( ADDRESS(CELL("строка",BG1146)-BW1146+BV1146,59)) *CI1146</f>
        <v>#VALUE!</v>
      </c>
      <c r="CB1146" s="162" t="e">
        <f aca="true">INDIRECT( ADDRESS(CELL("строка",BG1146)-BW1146+BV1146,69)) * CL1146</f>
        <v>#VALUE!</v>
      </c>
      <c r="CC1146" s="163" t="e">
        <f aca="true">INDIRECT( ADDRESS(CELL("строка",BG1146)-BW1146+BV1146,61)) *CI1146</f>
        <v>#VALUE!</v>
      </c>
      <c r="CD1146" s="164" t="e">
        <f aca="false">BZ1146-CA1146</f>
        <v>#VALUE!</v>
      </c>
      <c r="CE1146" s="189" t="e">
        <f aca="false">CB1146-CC1146</f>
        <v>#VALUE!</v>
      </c>
      <c r="CI1146" s="22" t="n">
        <f aca="false">$CI$6</f>
        <v>0.4</v>
      </c>
      <c r="CL1146" s="23" t="n">
        <f aca="false">CL1142</f>
        <v>0.25</v>
      </c>
    </row>
    <row r="1147" customFormat="false" ht="13.25" hidden="false" customHeight="true" outlineLevel="0" collapsed="false">
      <c r="A1147" s="151" t="s">
        <v>1242</v>
      </c>
      <c r="B1147" s="152" t="n">
        <v>13.9</v>
      </c>
      <c r="C1147" s="152" t="n">
        <v>752.6</v>
      </c>
      <c r="D1147" s="153" t="n">
        <v>84</v>
      </c>
      <c r="E1147" s="154" t="s">
        <v>83</v>
      </c>
      <c r="F1147" s="153" t="n">
        <v>1.5</v>
      </c>
      <c r="G1147" s="115" t="n">
        <v>0.75</v>
      </c>
      <c r="H1147" s="116" t="n">
        <f aca="false">RANDBETWEEN(80,100)/100</f>
        <v>0.96</v>
      </c>
      <c r="I1147" s="117"/>
      <c r="J1147" s="118"/>
      <c r="K1147" s="119"/>
      <c r="L1147" s="118"/>
      <c r="M1147" s="179"/>
      <c r="Q1147" s="151" t="s">
        <v>1242</v>
      </c>
      <c r="R1147" s="152" t="n">
        <v>9.3</v>
      </c>
      <c r="S1147" s="152" t="n">
        <v>750.3</v>
      </c>
      <c r="T1147" s="153" t="n">
        <v>86</v>
      </c>
      <c r="U1147" s="154" t="n">
        <v>0</v>
      </c>
      <c r="V1147" s="153" t="n">
        <v>0</v>
      </c>
      <c r="W1147" s="115" t="n">
        <v>0.9</v>
      </c>
      <c r="X1147" s="116" t="n">
        <f aca="false">RANDBETWEEN(80,100)/100</f>
        <v>0.92</v>
      </c>
      <c r="Y1147" s="117"/>
      <c r="Z1147" s="118"/>
      <c r="AA1147" s="119"/>
      <c r="AB1147" s="123"/>
      <c r="AC1147" s="124"/>
      <c r="AG1147" s="186"/>
      <c r="BO1147" s="202"/>
      <c r="BT1147" s="82" t="e">
        <f aca="false">IF(SUM(CD1144:CD1147) &gt; 0,0,(SUM(CD1144:CD1147))/(-$BM$10*1000))</f>
        <v>#VALUE!</v>
      </c>
      <c r="BU1147" s="158" t="e">
        <f aca="false">IF(SUM(CE1144:CE1147) &gt; 0,0,(SUM(CE1144:CE1147))/(-$BM$10*1000))</f>
        <v>#VALUE!</v>
      </c>
      <c r="BV1147" s="140" t="n">
        <f aca="false">QUOTIENT(BW1147,$BW$5)</f>
        <v>284</v>
      </c>
      <c r="BW1147" s="17" t="n">
        <v>1139</v>
      </c>
      <c r="BX1147" s="141"/>
      <c r="BY1147" s="192" t="s">
        <v>75</v>
      </c>
      <c r="BZ1147" s="172" t="e">
        <f aca="true">INDIRECT( ADDRESS(CELL("строка",BG1147)-BW1147+BV1147,68)) * CL1147</f>
        <v>#VALUE!</v>
      </c>
      <c r="CA1147" s="173" t="e">
        <f aca="true">INDIRECT( ADDRESS(CELL("строка",BG1147)-BW1147+BV1147,59)) * CI1147</f>
        <v>#VALUE!</v>
      </c>
      <c r="CB1147" s="174" t="e">
        <f aca="true">INDIRECT( ADDRESS(CELL("строка",BG1147)-BW1147+BV1147,69)) * CL1147</f>
        <v>#VALUE!</v>
      </c>
      <c r="CC1147" s="175" t="e">
        <f aca="true">INDIRECT( ADDRESS(CELL("строка",BG1147)-BW1147+BV1147,61)) *CI1147</f>
        <v>#VALUE!</v>
      </c>
      <c r="CD1147" s="176" t="e">
        <f aca="false">BZ1147-CA1147</f>
        <v>#VALUE!</v>
      </c>
      <c r="CE1147" s="187" t="e">
        <f aca="false">CB1147-CC1147</f>
        <v>#VALUE!</v>
      </c>
      <c r="CI1147" s="178" t="n">
        <f aca="false">$CI$7</f>
        <v>0.1</v>
      </c>
      <c r="CL1147" s="23" t="n">
        <f aca="false">CL1143</f>
        <v>0.25</v>
      </c>
    </row>
    <row r="1148" customFormat="false" ht="13.25" hidden="false" customHeight="true" outlineLevel="0" collapsed="false">
      <c r="A1148" s="151" t="s">
        <v>1243</v>
      </c>
      <c r="B1148" s="152" t="n">
        <v>14.3</v>
      </c>
      <c r="C1148" s="152" t="n">
        <v>753.1</v>
      </c>
      <c r="D1148" s="153" t="n">
        <v>80</v>
      </c>
      <c r="E1148" s="154" t="s">
        <v>83</v>
      </c>
      <c r="F1148" s="153" t="n">
        <v>1.5</v>
      </c>
      <c r="G1148" s="182" t="s">
        <v>194</v>
      </c>
      <c r="H1148" s="116" t="n">
        <f aca="false">RANDBETWEEN(80,100)/100</f>
        <v>0.89</v>
      </c>
      <c r="I1148" s="117"/>
      <c r="J1148" s="118"/>
      <c r="K1148" s="119"/>
      <c r="L1148" s="118"/>
      <c r="M1148" s="179"/>
      <c r="Q1148" s="151" t="s">
        <v>1243</v>
      </c>
      <c r="R1148" s="152" t="n">
        <v>10.8</v>
      </c>
      <c r="S1148" s="152" t="n">
        <v>750.7</v>
      </c>
      <c r="T1148" s="153" t="n">
        <v>71</v>
      </c>
      <c r="U1148" s="154" t="n">
        <v>0</v>
      </c>
      <c r="V1148" s="153" t="n">
        <v>0</v>
      </c>
      <c r="W1148" s="115" t="n">
        <v>0.9</v>
      </c>
      <c r="X1148" s="116" t="n">
        <f aca="false">RANDBETWEEN(80,100)/100</f>
        <v>0.82</v>
      </c>
      <c r="Y1148" s="117"/>
      <c r="Z1148" s="118"/>
      <c r="AA1148" s="119"/>
      <c r="AB1148" s="123"/>
      <c r="AC1148" s="124"/>
      <c r="AG1148" s="186"/>
      <c r="BO1148" s="202"/>
      <c r="BT1148" s="82" t="s">
        <v>79</v>
      </c>
      <c r="BU1148" s="158"/>
      <c r="BV1148" s="140" t="n">
        <f aca="false">QUOTIENT(BW1148,$BW$5)</f>
        <v>285</v>
      </c>
      <c r="BW1148" s="17" t="n">
        <v>1140</v>
      </c>
      <c r="BX1148" s="141" t="n">
        <f aca="false">DATE(2023,2,(1-QUOTIENT(BW1148,$BW$5)))</f>
        <v>44673</v>
      </c>
      <c r="BY1148" s="190" t="s">
        <v>80</v>
      </c>
      <c r="BZ1148" s="143" t="e">
        <f aca="true">INDIRECT( ADDRESS(CELL("строка",BG1148)-BW1148+BV1148,68)) * CL1148</f>
        <v>#VALUE!</v>
      </c>
      <c r="CA1148" s="144" t="e">
        <f aca="true">INDIRECT( ADDRESS(CELL("строка",BG1148)-BW1148+BV1148,59)) *CI1148</f>
        <v>#VALUE!</v>
      </c>
      <c r="CB1148" s="145" t="e">
        <f aca="true">INDIRECT( ADDRESS(CELL("строка",BG1148)-BW1148+BV1148,69)) * CL1148</f>
        <v>#VALUE!</v>
      </c>
      <c r="CC1148" s="146" t="e">
        <f aca="true">INDIRECT( ADDRESS(CELL("строка",BG1148)-BW1148+BV1148,61)) *CI1148</f>
        <v>#VALUE!</v>
      </c>
      <c r="CD1148" s="147" t="e">
        <f aca="false">BZ1148-CA1148</f>
        <v>#VALUE!</v>
      </c>
      <c r="CE1148" s="188" t="e">
        <f aca="false">CB1148-CC1148</f>
        <v>#VALUE!</v>
      </c>
      <c r="CI1148" s="22" t="n">
        <f aca="false">$CI$4</f>
        <v>0.2</v>
      </c>
      <c r="CL1148" s="23" t="n">
        <f aca="false">CL1144</f>
        <v>0.25</v>
      </c>
    </row>
    <row r="1149" customFormat="false" ht="13.25" hidden="false" customHeight="true" outlineLevel="0" collapsed="false">
      <c r="A1149" s="151" t="s">
        <v>1244</v>
      </c>
      <c r="B1149" s="152" t="n">
        <v>16.6</v>
      </c>
      <c r="C1149" s="152" t="n">
        <v>753.4</v>
      </c>
      <c r="D1149" s="153" t="n">
        <v>67</v>
      </c>
      <c r="E1149" s="154" t="s">
        <v>83</v>
      </c>
      <c r="F1149" s="153" t="n">
        <v>3</v>
      </c>
      <c r="G1149" s="115" t="n">
        <v>0.05</v>
      </c>
      <c r="H1149" s="116" t="n">
        <f aca="false">RANDBETWEEN(80,100)/100</f>
        <v>0.82</v>
      </c>
      <c r="I1149" s="117"/>
      <c r="J1149" s="118"/>
      <c r="K1149" s="119"/>
      <c r="L1149" s="118"/>
      <c r="M1149" s="179"/>
      <c r="Q1149" s="151" t="s">
        <v>1244</v>
      </c>
      <c r="R1149" s="152" t="n">
        <v>9.8</v>
      </c>
      <c r="S1149" s="152" t="n">
        <v>750.7</v>
      </c>
      <c r="T1149" s="153" t="n">
        <v>74</v>
      </c>
      <c r="U1149" s="154" t="n">
        <v>0</v>
      </c>
      <c r="V1149" s="153" t="n">
        <v>0</v>
      </c>
      <c r="W1149" s="115" t="n">
        <v>0.9</v>
      </c>
      <c r="X1149" s="116" t="n">
        <f aca="false">RANDBETWEEN(80,100)/100</f>
        <v>0.91</v>
      </c>
      <c r="Y1149" s="117"/>
      <c r="Z1149" s="118"/>
      <c r="AA1149" s="119"/>
      <c r="AB1149" s="123"/>
      <c r="AC1149" s="124"/>
      <c r="AG1149" s="186"/>
      <c r="BO1149" s="202"/>
      <c r="BT1149" s="82"/>
      <c r="BU1149" s="158"/>
      <c r="BV1149" s="140" t="n">
        <f aca="false">QUOTIENT(BW1149,$BW$5)</f>
        <v>285</v>
      </c>
      <c r="BW1149" s="17" t="n">
        <v>1141</v>
      </c>
      <c r="BX1149" s="141"/>
      <c r="BY1149" s="191" t="s">
        <v>84</v>
      </c>
      <c r="BZ1149" s="160" t="e">
        <f aca="true">INDIRECT( ADDRESS(CELL("строка",BG1149)-BW1149+BV1149,68)) * CL1149</f>
        <v>#VALUE!</v>
      </c>
      <c r="CA1149" s="161" t="e">
        <f aca="true">INDIRECT( ADDRESS(CELL("строка",BG1149)-BW1149+BV1149,59)) *CI1149</f>
        <v>#VALUE!</v>
      </c>
      <c r="CB1149" s="162" t="e">
        <f aca="true">INDIRECT( ADDRESS(CELL("строка",BG1149)-BW1149+BV1149,69)) * CL1149</f>
        <v>#VALUE!</v>
      </c>
      <c r="CC1149" s="163" t="e">
        <f aca="true">INDIRECT( ADDRESS(CELL("строка",BG1149)-BW1149+BV1149,61)) *CI1149</f>
        <v>#VALUE!</v>
      </c>
      <c r="CD1149" s="164" t="e">
        <f aca="false">BZ1149-CA1149</f>
        <v>#VALUE!</v>
      </c>
      <c r="CE1149" s="189" t="e">
        <f aca="false">CB1149-CC1149</f>
        <v>#VALUE!</v>
      </c>
      <c r="CI1149" s="22" t="n">
        <f aca="false">$CI$5</f>
        <v>0.3</v>
      </c>
      <c r="CL1149" s="23" t="n">
        <f aca="false">CL1145</f>
        <v>0.25</v>
      </c>
    </row>
    <row r="1150" customFormat="false" ht="13.25" hidden="false" customHeight="true" outlineLevel="0" collapsed="false">
      <c r="A1150" s="151" t="s">
        <v>1245</v>
      </c>
      <c r="B1150" s="152" t="n">
        <v>20.6</v>
      </c>
      <c r="C1150" s="152" t="n">
        <v>754.3</v>
      </c>
      <c r="D1150" s="153" t="n">
        <v>49</v>
      </c>
      <c r="E1150" s="154" t="s">
        <v>83</v>
      </c>
      <c r="F1150" s="153" t="n">
        <v>4.5</v>
      </c>
      <c r="G1150" s="115" t="n">
        <v>0.05</v>
      </c>
      <c r="H1150" s="116" t="n">
        <f aca="false">RANDBETWEEN(80,100)/100</f>
        <v>0.94</v>
      </c>
      <c r="I1150" s="117" t="n">
        <v>0.532511574074074</v>
      </c>
      <c r="J1150" s="118" t="n">
        <v>0.532511574074074</v>
      </c>
      <c r="K1150" s="119" t="n">
        <f aca="false">(J1150 * 24) * $B$3 * $F$3 * (1 - 0.7*AVERAGE(G1150:G1157)) * AVERAGE(H1150:H1157)</f>
        <v>9097.02169140625</v>
      </c>
      <c r="L1150" s="118" t="n">
        <f aca="false">IF(AVERAGE(F1150:F1157)&gt; $J$3, $B$4*$F$4*AVERAGE(F1150:F1157)/$B$5*24*AVERAGE(H1150:H1157), $B$4*$F$4*AVERAGE(F1150:F1157)/$B$5*24*AVERAGE(H1150:H1157) * 0.2)</f>
        <v>35280</v>
      </c>
      <c r="M1150" s="179" t="n">
        <f aca="false">K1150+L1150</f>
        <v>44377.0216914063</v>
      </c>
      <c r="Q1150" s="151" t="s">
        <v>1245</v>
      </c>
      <c r="R1150" s="152" t="n">
        <v>10.4</v>
      </c>
      <c r="S1150" s="152" t="n">
        <v>751</v>
      </c>
      <c r="T1150" s="153" t="n">
        <v>68</v>
      </c>
      <c r="U1150" s="154" t="n">
        <v>0</v>
      </c>
      <c r="V1150" s="153" t="n">
        <v>0</v>
      </c>
      <c r="W1150" s="115" t="n">
        <v>0.9</v>
      </c>
      <c r="X1150" s="116" t="n">
        <f aca="false">RANDBETWEEN(80,100)/100</f>
        <v>0.96</v>
      </c>
      <c r="Y1150" s="117" t="n">
        <v>0.546377314814815</v>
      </c>
      <c r="Z1150" s="118" t="n">
        <v>0.546377314814815</v>
      </c>
      <c r="AA1150" s="119" t="n">
        <f aca="false">(Z1150 * 24) * $B$3 * $F$3 * (1 - 0.7 * AVERAGE(W1150:W1157)) * AVERAGE(X1150:X1157)</f>
        <v>8446.90586666667</v>
      </c>
      <c r="AB1150" s="123" t="n">
        <f aca="false">IF(AVERAGE(V1150:V1157)&gt; $J$3, $B$4*$F$4*AVERAGE(V1150:V1157)/$B$5*24*AVERAGE(X1150:X1157), $B$4*$F$4*AVERAGE(V1150:V1157)/$B$5*24*AVERAGE(X1150:X1157) * 0.2)</f>
        <v>704</v>
      </c>
      <c r="AC1150" s="124" t="n">
        <f aca="false">AA1150+AB1150</f>
        <v>9150.90586666667</v>
      </c>
      <c r="AG1150" s="186"/>
      <c r="BO1150" s="202"/>
      <c r="BT1150" s="82"/>
      <c r="BU1150" s="158"/>
      <c r="BV1150" s="140" t="n">
        <f aca="false">QUOTIENT(BW1150,$BW$5)</f>
        <v>285</v>
      </c>
      <c r="BW1150" s="17" t="n">
        <v>1142</v>
      </c>
      <c r="BX1150" s="141"/>
      <c r="BY1150" s="191" t="s">
        <v>58</v>
      </c>
      <c r="BZ1150" s="160" t="e">
        <f aca="true">INDIRECT( ADDRESS(CELL("строка",BG1150)-BW1150+BV1150,68)) * CL1150</f>
        <v>#VALUE!</v>
      </c>
      <c r="CA1150" s="161" t="e">
        <f aca="true">INDIRECT( ADDRESS(CELL("строка",BG1150)-BW1150+BV1150,59)) *CI1150</f>
        <v>#VALUE!</v>
      </c>
      <c r="CB1150" s="162" t="e">
        <f aca="true">INDIRECT( ADDRESS(CELL("строка",BG1150)-BW1150+BV1150,69)) * CL1150</f>
        <v>#VALUE!</v>
      </c>
      <c r="CC1150" s="163" t="e">
        <f aca="true">INDIRECT( ADDRESS(CELL("строка",BG1150)-BW1150+BV1150,61)) *CI1150</f>
        <v>#VALUE!</v>
      </c>
      <c r="CD1150" s="164" t="e">
        <f aca="false">BZ1150-CA1150</f>
        <v>#VALUE!</v>
      </c>
      <c r="CE1150" s="189" t="e">
        <f aca="false">CB1150-CC1150</f>
        <v>#VALUE!</v>
      </c>
      <c r="CI1150" s="22" t="n">
        <f aca="false">$CI$6</f>
        <v>0.4</v>
      </c>
      <c r="CL1150" s="23" t="n">
        <f aca="false">CL1146</f>
        <v>0.25</v>
      </c>
    </row>
    <row r="1151" customFormat="false" ht="13.25" hidden="false" customHeight="true" outlineLevel="0" collapsed="false">
      <c r="A1151" s="151" t="s">
        <v>1246</v>
      </c>
      <c r="B1151" s="152" t="n">
        <v>26.4</v>
      </c>
      <c r="C1151" s="152" t="n">
        <v>754.3</v>
      </c>
      <c r="D1151" s="153" t="n">
        <v>39</v>
      </c>
      <c r="E1151" s="154" t="s">
        <v>83</v>
      </c>
      <c r="F1151" s="153" t="n">
        <v>1.5</v>
      </c>
      <c r="G1151" s="115" t="n">
        <v>0.75</v>
      </c>
      <c r="H1151" s="116" t="n">
        <f aca="false">RANDBETWEEN(80,100)/100</f>
        <v>0.96</v>
      </c>
      <c r="I1151" s="117"/>
      <c r="J1151" s="118"/>
      <c r="K1151" s="119"/>
      <c r="L1151" s="118"/>
      <c r="M1151" s="179"/>
      <c r="Q1151" s="151" t="s">
        <v>1246</v>
      </c>
      <c r="R1151" s="152" t="n">
        <v>14.1</v>
      </c>
      <c r="S1151" s="152" t="n">
        <v>751.3</v>
      </c>
      <c r="T1151" s="153" t="n">
        <v>49</v>
      </c>
      <c r="U1151" s="154" t="s">
        <v>78</v>
      </c>
      <c r="V1151" s="153" t="n">
        <v>1</v>
      </c>
      <c r="W1151" s="115" t="n">
        <v>0.9</v>
      </c>
      <c r="X1151" s="116" t="n">
        <f aca="false">RANDBETWEEN(80,100)/100</f>
        <v>0.95</v>
      </c>
      <c r="Y1151" s="117"/>
      <c r="Z1151" s="118"/>
      <c r="AA1151" s="119"/>
      <c r="AB1151" s="123"/>
      <c r="AC1151" s="124"/>
      <c r="AG1151" s="186"/>
      <c r="BO1151" s="202"/>
      <c r="BT1151" s="82" t="e">
        <f aca="false">IF(SUM(CD1148:CD1151) &gt; 0,0,(SUM(CD1148:CD1151))/(-$BM$10*1000))</f>
        <v>#VALUE!</v>
      </c>
      <c r="BU1151" s="158" t="e">
        <f aca="false">IF(SUM(CE1148:CE1151) &gt; 0,0,(SUM(CE1148:CE1151))/(-$BM$10*1000))</f>
        <v>#VALUE!</v>
      </c>
      <c r="BV1151" s="140" t="n">
        <f aca="false">QUOTIENT(BW1151,$BW$5)</f>
        <v>285</v>
      </c>
      <c r="BW1151" s="17" t="n">
        <v>1143</v>
      </c>
      <c r="BX1151" s="141"/>
      <c r="BY1151" s="192" t="s">
        <v>75</v>
      </c>
      <c r="BZ1151" s="172" t="e">
        <f aca="true">INDIRECT( ADDRESS(CELL("строка",BG1151)-BW1151+BV1151,68)) * CL1151</f>
        <v>#VALUE!</v>
      </c>
      <c r="CA1151" s="173" t="e">
        <f aca="true">INDIRECT( ADDRESS(CELL("строка",BG1151)-BW1151+BV1151,59)) * CI1151</f>
        <v>#VALUE!</v>
      </c>
      <c r="CB1151" s="174" t="e">
        <f aca="true">INDIRECT( ADDRESS(CELL("строка",BG1151)-BW1151+BV1151,69)) * CL1151</f>
        <v>#VALUE!</v>
      </c>
      <c r="CC1151" s="175" t="e">
        <f aca="true">INDIRECT( ADDRESS(CELL("строка",BG1151)-BW1151+BV1151,61)) *CI1151</f>
        <v>#VALUE!</v>
      </c>
      <c r="CD1151" s="176" t="e">
        <f aca="false">BZ1151-CA1151</f>
        <v>#VALUE!</v>
      </c>
      <c r="CE1151" s="187" t="e">
        <f aca="false">CB1151-CC1151</f>
        <v>#VALUE!</v>
      </c>
      <c r="CI1151" s="178" t="n">
        <f aca="false">$CI$7</f>
        <v>0.1</v>
      </c>
      <c r="CL1151" s="23" t="n">
        <f aca="false">CL1147</f>
        <v>0.25</v>
      </c>
    </row>
    <row r="1152" customFormat="false" ht="13.25" hidden="false" customHeight="true" outlineLevel="0" collapsed="false">
      <c r="A1152" s="151" t="s">
        <v>1247</v>
      </c>
      <c r="B1152" s="152" t="n">
        <v>27.8</v>
      </c>
      <c r="C1152" s="152" t="n">
        <v>755.1</v>
      </c>
      <c r="D1152" s="153" t="n">
        <v>31</v>
      </c>
      <c r="E1152" s="154" t="s">
        <v>107</v>
      </c>
      <c r="F1152" s="153" t="n">
        <v>6</v>
      </c>
      <c r="G1152" s="115" t="n">
        <v>0.9</v>
      </c>
      <c r="H1152" s="116" t="n">
        <f aca="false">RANDBETWEEN(80,100)/100</f>
        <v>0.85</v>
      </c>
      <c r="I1152" s="117"/>
      <c r="J1152" s="118"/>
      <c r="K1152" s="119"/>
      <c r="L1152" s="118"/>
      <c r="M1152" s="179"/>
      <c r="Q1152" s="151" t="s">
        <v>1247</v>
      </c>
      <c r="R1152" s="152" t="n">
        <v>15.1</v>
      </c>
      <c r="S1152" s="152" t="n">
        <v>752.2</v>
      </c>
      <c r="T1152" s="153" t="n">
        <v>43</v>
      </c>
      <c r="U1152" s="154" t="s">
        <v>78</v>
      </c>
      <c r="V1152" s="153" t="n">
        <v>2</v>
      </c>
      <c r="W1152" s="115" t="n">
        <v>0.9</v>
      </c>
      <c r="X1152" s="116" t="n">
        <f aca="false">RANDBETWEEN(80,100)/100</f>
        <v>0.83</v>
      </c>
      <c r="Y1152" s="117"/>
      <c r="Z1152" s="118"/>
      <c r="AA1152" s="119"/>
      <c r="AB1152" s="123"/>
      <c r="AC1152" s="124"/>
      <c r="AG1152" s="186"/>
      <c r="BO1152" s="202"/>
      <c r="BT1152" s="82" t="s">
        <v>79</v>
      </c>
      <c r="BU1152" s="158"/>
      <c r="BV1152" s="140" t="n">
        <f aca="false">QUOTIENT(BW1152,$BW$5)</f>
        <v>286</v>
      </c>
      <c r="BW1152" s="17" t="n">
        <v>1144</v>
      </c>
      <c r="BX1152" s="141" t="n">
        <f aca="false">DATE(2023,2,(1-QUOTIENT(BW1152,$BW$5)))</f>
        <v>44672</v>
      </c>
      <c r="BY1152" s="190" t="s">
        <v>80</v>
      </c>
      <c r="BZ1152" s="143" t="e">
        <f aca="true">INDIRECT( ADDRESS(CELL("строка",BG1152)-BW1152+BV1152,68)) * CL1152</f>
        <v>#VALUE!</v>
      </c>
      <c r="CA1152" s="144" t="e">
        <f aca="true">INDIRECT( ADDRESS(CELL("строка",BG1152)-BW1152+BV1152,59)) *CI1152</f>
        <v>#VALUE!</v>
      </c>
      <c r="CB1152" s="145" t="e">
        <f aca="true">INDIRECT( ADDRESS(CELL("строка",BG1152)-BW1152+BV1152,69)) * CL1152</f>
        <v>#VALUE!</v>
      </c>
      <c r="CC1152" s="146" t="e">
        <f aca="true">INDIRECT( ADDRESS(CELL("строка",BG1152)-BW1152+BV1152,61)) *CI1152</f>
        <v>#VALUE!</v>
      </c>
      <c r="CD1152" s="147" t="e">
        <f aca="false">BZ1152-CA1152</f>
        <v>#VALUE!</v>
      </c>
      <c r="CE1152" s="188" t="e">
        <f aca="false">CB1152-CC1152</f>
        <v>#VALUE!</v>
      </c>
      <c r="CI1152" s="22" t="n">
        <f aca="false">$CI$4</f>
        <v>0.2</v>
      </c>
      <c r="CL1152" s="23" t="n">
        <f aca="false">CL1148</f>
        <v>0.25</v>
      </c>
    </row>
    <row r="1153" customFormat="false" ht="13.25" hidden="false" customHeight="true" outlineLevel="0" collapsed="false">
      <c r="A1153" s="151" t="s">
        <v>1248</v>
      </c>
      <c r="B1153" s="152" t="n">
        <v>24.3</v>
      </c>
      <c r="C1153" s="152" t="n">
        <v>756.2</v>
      </c>
      <c r="D1153" s="153" t="n">
        <v>43</v>
      </c>
      <c r="E1153" s="154" t="s">
        <v>83</v>
      </c>
      <c r="F1153" s="153" t="n">
        <v>6</v>
      </c>
      <c r="G1153" s="115" t="n">
        <v>0.9</v>
      </c>
      <c r="H1153" s="116" t="n">
        <f aca="false">RANDBETWEEN(80,100)/100</f>
        <v>0.96</v>
      </c>
      <c r="I1153" s="117"/>
      <c r="J1153" s="118"/>
      <c r="K1153" s="119"/>
      <c r="L1153" s="118"/>
      <c r="M1153" s="179"/>
      <c r="Q1153" s="151" t="s">
        <v>1248</v>
      </c>
      <c r="R1153" s="152" t="n">
        <v>14.8</v>
      </c>
      <c r="S1153" s="152" t="n">
        <v>752.8</v>
      </c>
      <c r="T1153" s="153" t="n">
        <v>46</v>
      </c>
      <c r="U1153" s="154" t="s">
        <v>78</v>
      </c>
      <c r="V1153" s="153" t="n">
        <v>1</v>
      </c>
      <c r="W1153" s="115" t="n">
        <v>0.95</v>
      </c>
      <c r="X1153" s="116" t="n">
        <f aca="false">RANDBETWEEN(80,100)/100</f>
        <v>0.8</v>
      </c>
      <c r="Y1153" s="117"/>
      <c r="Z1153" s="118"/>
      <c r="AA1153" s="119"/>
      <c r="AB1153" s="123"/>
      <c r="AC1153" s="124"/>
      <c r="AG1153" s="186"/>
      <c r="BO1153" s="202"/>
      <c r="BT1153" s="82"/>
      <c r="BU1153" s="158"/>
      <c r="BV1153" s="140" t="n">
        <f aca="false">QUOTIENT(BW1153,$BW$5)</f>
        <v>286</v>
      </c>
      <c r="BW1153" s="17" t="n">
        <v>1145</v>
      </c>
      <c r="BX1153" s="141"/>
      <c r="BY1153" s="191" t="s">
        <v>84</v>
      </c>
      <c r="BZ1153" s="160" t="e">
        <f aca="true">INDIRECT( ADDRESS(CELL("строка",BG1153)-BW1153+BV1153,68)) * CL1153</f>
        <v>#VALUE!</v>
      </c>
      <c r="CA1153" s="161" t="e">
        <f aca="true">INDIRECT( ADDRESS(CELL("строка",BG1153)-BW1153+BV1153,59)) *CI1153</f>
        <v>#VALUE!</v>
      </c>
      <c r="CB1153" s="162" t="e">
        <f aca="true">INDIRECT( ADDRESS(CELL("строка",BG1153)-BW1153+BV1153,69)) * CL1153</f>
        <v>#VALUE!</v>
      </c>
      <c r="CC1153" s="163" t="e">
        <f aca="true">INDIRECT( ADDRESS(CELL("строка",BG1153)-BW1153+BV1153,61)) *CI1153</f>
        <v>#VALUE!</v>
      </c>
      <c r="CD1153" s="164" t="e">
        <f aca="false">BZ1153-CA1153</f>
        <v>#VALUE!</v>
      </c>
      <c r="CE1153" s="189" t="e">
        <f aca="false">CB1153-CC1153</f>
        <v>#VALUE!</v>
      </c>
      <c r="CI1153" s="22" t="n">
        <f aca="false">$CI$5</f>
        <v>0.3</v>
      </c>
      <c r="CL1153" s="23" t="n">
        <f aca="false">CL1149</f>
        <v>0.25</v>
      </c>
    </row>
    <row r="1154" customFormat="false" ht="13.25" hidden="false" customHeight="true" outlineLevel="0" collapsed="false">
      <c r="A1154" s="151" t="s">
        <v>1249</v>
      </c>
      <c r="B1154" s="152" t="n">
        <v>18.1</v>
      </c>
      <c r="C1154" s="152" t="n">
        <v>757.2</v>
      </c>
      <c r="D1154" s="153" t="n">
        <v>56</v>
      </c>
      <c r="E1154" s="154" t="s">
        <v>107</v>
      </c>
      <c r="F1154" s="153" t="n">
        <v>7.5</v>
      </c>
      <c r="G1154" s="115" t="n">
        <v>0.9</v>
      </c>
      <c r="H1154" s="116" t="n">
        <f aca="false">RANDBETWEEN(80,100)/100</f>
        <v>0.82</v>
      </c>
      <c r="I1154" s="117"/>
      <c r="J1154" s="118"/>
      <c r="K1154" s="119"/>
      <c r="L1154" s="118"/>
      <c r="M1154" s="179"/>
      <c r="Q1154" s="151" t="s">
        <v>1249</v>
      </c>
      <c r="R1154" s="152" t="n">
        <v>11.7</v>
      </c>
      <c r="S1154" s="152" t="n">
        <v>753.5</v>
      </c>
      <c r="T1154" s="153" t="n">
        <v>63</v>
      </c>
      <c r="U1154" s="154" t="s">
        <v>107</v>
      </c>
      <c r="V1154" s="153" t="n">
        <v>1</v>
      </c>
      <c r="W1154" s="182" t="s">
        <v>194</v>
      </c>
      <c r="X1154" s="116" t="n">
        <f aca="false">RANDBETWEEN(80,100)/100</f>
        <v>0.86</v>
      </c>
      <c r="Y1154" s="117"/>
      <c r="Z1154" s="118"/>
      <c r="AA1154" s="119"/>
      <c r="AB1154" s="123"/>
      <c r="AC1154" s="124"/>
      <c r="AG1154" s="186"/>
      <c r="BO1154" s="202"/>
      <c r="BT1154" s="82"/>
      <c r="BU1154" s="158"/>
      <c r="BV1154" s="140" t="n">
        <f aca="false">QUOTIENT(BW1154,$BW$5)</f>
        <v>286</v>
      </c>
      <c r="BW1154" s="17" t="n">
        <v>1146</v>
      </c>
      <c r="BX1154" s="141"/>
      <c r="BY1154" s="191" t="s">
        <v>58</v>
      </c>
      <c r="BZ1154" s="160" t="e">
        <f aca="true">INDIRECT( ADDRESS(CELL("строка",BG1154)-BW1154+BV1154,68)) * CL1154</f>
        <v>#VALUE!</v>
      </c>
      <c r="CA1154" s="161" t="e">
        <f aca="true">INDIRECT( ADDRESS(CELL("строка",BG1154)-BW1154+BV1154,59)) *CI1154</f>
        <v>#VALUE!</v>
      </c>
      <c r="CB1154" s="162" t="e">
        <f aca="true">INDIRECT( ADDRESS(CELL("строка",BG1154)-BW1154+BV1154,69)) * CL1154</f>
        <v>#VALUE!</v>
      </c>
      <c r="CC1154" s="163" t="e">
        <f aca="true">INDIRECT( ADDRESS(CELL("строка",BG1154)-BW1154+BV1154,61)) *CI1154</f>
        <v>#VALUE!</v>
      </c>
      <c r="CD1154" s="164" t="e">
        <f aca="false">BZ1154-CA1154</f>
        <v>#VALUE!</v>
      </c>
      <c r="CE1154" s="189" t="e">
        <f aca="false">CB1154-CC1154</f>
        <v>#VALUE!</v>
      </c>
      <c r="CI1154" s="22" t="n">
        <f aca="false">$CI$6</f>
        <v>0.4</v>
      </c>
      <c r="CL1154" s="23" t="n">
        <f aca="false">CL1150</f>
        <v>0.25</v>
      </c>
    </row>
    <row r="1155" customFormat="false" ht="13.25" hidden="false" customHeight="true" outlineLevel="0" collapsed="false">
      <c r="A1155" s="151" t="s">
        <v>1250</v>
      </c>
      <c r="B1155" s="152" t="n">
        <v>12.9</v>
      </c>
      <c r="C1155" s="152" t="n">
        <v>757.8</v>
      </c>
      <c r="D1155" s="153" t="n">
        <v>58</v>
      </c>
      <c r="E1155" s="154" t="s">
        <v>83</v>
      </c>
      <c r="F1155" s="153" t="n">
        <v>6</v>
      </c>
      <c r="G1155" s="115" t="n">
        <v>0.25</v>
      </c>
      <c r="H1155" s="116" t="n">
        <f aca="false">RANDBETWEEN(80,100)/100</f>
        <v>0.95</v>
      </c>
      <c r="I1155" s="117"/>
      <c r="J1155" s="118"/>
      <c r="K1155" s="119"/>
      <c r="L1155" s="118"/>
      <c r="M1155" s="179"/>
      <c r="Q1155" s="151" t="s">
        <v>1250</v>
      </c>
      <c r="R1155" s="152" t="n">
        <v>2.8</v>
      </c>
      <c r="S1155" s="152" t="n">
        <v>753.9</v>
      </c>
      <c r="T1155" s="153" t="n">
        <v>98</v>
      </c>
      <c r="U1155" s="154" t="n">
        <v>0</v>
      </c>
      <c r="V1155" s="153" t="n">
        <v>0</v>
      </c>
      <c r="W1155" s="115" t="n">
        <v>0.25</v>
      </c>
      <c r="X1155" s="116" t="n">
        <f aca="false">RANDBETWEEN(80,100)/100</f>
        <v>0.9</v>
      </c>
      <c r="Y1155" s="117"/>
      <c r="Z1155" s="118"/>
      <c r="AA1155" s="119"/>
      <c r="AB1155" s="123"/>
      <c r="AC1155" s="124"/>
      <c r="AG1155" s="186"/>
      <c r="BO1155" s="202"/>
      <c r="BT1155" s="82" t="e">
        <f aca="false">IF(SUM(CD1152:CD1155) &gt; 0,0,(SUM(CD1152:CD1155))/(-$BM$10*1000))</f>
        <v>#VALUE!</v>
      </c>
      <c r="BU1155" s="158" t="e">
        <f aca="false">IF(SUM(CE1152:CE1155) &gt; 0,0,(SUM(CE1152:CE1155))/(-$BM$10*1000))</f>
        <v>#VALUE!</v>
      </c>
      <c r="BV1155" s="140" t="n">
        <f aca="false">QUOTIENT(BW1155,$BW$5)</f>
        <v>286</v>
      </c>
      <c r="BW1155" s="17" t="n">
        <v>1147</v>
      </c>
      <c r="BX1155" s="141"/>
      <c r="BY1155" s="192" t="s">
        <v>75</v>
      </c>
      <c r="BZ1155" s="172" t="e">
        <f aca="true">INDIRECT( ADDRESS(CELL("строка",BG1155)-BW1155+BV1155,68)) * CL1155</f>
        <v>#VALUE!</v>
      </c>
      <c r="CA1155" s="173" t="e">
        <f aca="true">INDIRECT( ADDRESS(CELL("строка",BG1155)-BW1155+BV1155,59)) * CI1155</f>
        <v>#VALUE!</v>
      </c>
      <c r="CB1155" s="174" t="e">
        <f aca="true">INDIRECT( ADDRESS(CELL("строка",BG1155)-BW1155+BV1155,69)) * CL1155</f>
        <v>#VALUE!</v>
      </c>
      <c r="CC1155" s="175" t="e">
        <f aca="true">INDIRECT( ADDRESS(CELL("строка",BG1155)-BW1155+BV1155,61)) *CI1155</f>
        <v>#VALUE!</v>
      </c>
      <c r="CD1155" s="176" t="e">
        <f aca="false">BZ1155-CA1155</f>
        <v>#VALUE!</v>
      </c>
      <c r="CE1155" s="187" t="e">
        <f aca="false">CB1155-CC1155</f>
        <v>#VALUE!</v>
      </c>
      <c r="CI1155" s="178" t="n">
        <f aca="false">$CI$7</f>
        <v>0.1</v>
      </c>
      <c r="CL1155" s="23" t="n">
        <f aca="false">CL1151</f>
        <v>0.25</v>
      </c>
    </row>
    <row r="1156" customFormat="false" ht="13.25" hidden="false" customHeight="true" outlineLevel="0" collapsed="false">
      <c r="A1156" s="151" t="s">
        <v>1251</v>
      </c>
      <c r="B1156" s="152" t="n">
        <v>15</v>
      </c>
      <c r="C1156" s="152" t="n">
        <v>758.2</v>
      </c>
      <c r="D1156" s="153" t="n">
        <v>48</v>
      </c>
      <c r="E1156" s="154" t="s">
        <v>107</v>
      </c>
      <c r="F1156" s="153" t="n">
        <v>7.5</v>
      </c>
      <c r="G1156" s="115" t="n">
        <v>0.15</v>
      </c>
      <c r="H1156" s="116" t="n">
        <f aca="false">RANDBETWEEN(80,100)/100</f>
        <v>0.93</v>
      </c>
      <c r="I1156" s="117"/>
      <c r="J1156" s="118"/>
      <c r="K1156" s="119"/>
      <c r="L1156" s="118"/>
      <c r="M1156" s="179"/>
      <c r="Q1156" s="151" t="s">
        <v>1251</v>
      </c>
      <c r="R1156" s="152" t="n">
        <v>3.9</v>
      </c>
      <c r="S1156" s="152" t="n">
        <v>754.1</v>
      </c>
      <c r="T1156" s="153" t="n">
        <v>97</v>
      </c>
      <c r="U1156" s="154" t="n">
        <v>0</v>
      </c>
      <c r="V1156" s="153" t="n">
        <v>0</v>
      </c>
      <c r="W1156" s="115" t="n">
        <v>0</v>
      </c>
      <c r="X1156" s="116" t="n">
        <f aca="false">RANDBETWEEN(80,100)/100</f>
        <v>0.94</v>
      </c>
      <c r="Y1156" s="117"/>
      <c r="Z1156" s="118"/>
      <c r="AA1156" s="119"/>
      <c r="AB1156" s="123"/>
      <c r="AC1156" s="124"/>
      <c r="AG1156" s="186"/>
      <c r="BO1156" s="202"/>
      <c r="BT1156" s="82" t="s">
        <v>79</v>
      </c>
      <c r="BU1156" s="158"/>
      <c r="BV1156" s="140" t="n">
        <f aca="false">QUOTIENT(BW1156,$BW$5)</f>
        <v>287</v>
      </c>
      <c r="BW1156" s="17" t="n">
        <v>1148</v>
      </c>
      <c r="BX1156" s="141" t="n">
        <f aca="false">DATE(2023,2,(1-QUOTIENT(BW1156,$BW$5)))</f>
        <v>44671</v>
      </c>
      <c r="BY1156" s="190" t="s">
        <v>80</v>
      </c>
      <c r="BZ1156" s="143" t="e">
        <f aca="true">INDIRECT( ADDRESS(CELL("строка",BG1156)-BW1156+BV1156,68)) * CL1156</f>
        <v>#VALUE!</v>
      </c>
      <c r="CA1156" s="144" t="e">
        <f aca="true">INDIRECT( ADDRESS(CELL("строка",BG1156)-BW1156+BV1156,59)) *CI1156</f>
        <v>#VALUE!</v>
      </c>
      <c r="CB1156" s="145" t="e">
        <f aca="true">INDIRECT( ADDRESS(CELL("строка",BG1156)-BW1156+BV1156,69)) * CL1156</f>
        <v>#VALUE!</v>
      </c>
      <c r="CC1156" s="146" t="e">
        <f aca="true">INDIRECT( ADDRESS(CELL("строка",BG1156)-BW1156+BV1156,61)) *CI1156</f>
        <v>#VALUE!</v>
      </c>
      <c r="CD1156" s="147" t="e">
        <f aca="false">BZ1156-CA1156</f>
        <v>#VALUE!</v>
      </c>
      <c r="CE1156" s="188" t="e">
        <f aca="false">CB1156-CC1156</f>
        <v>#VALUE!</v>
      </c>
      <c r="CI1156" s="22" t="n">
        <f aca="false">$CI$4</f>
        <v>0.2</v>
      </c>
      <c r="CL1156" s="23" t="n">
        <f aca="false">CL1152</f>
        <v>0.25</v>
      </c>
    </row>
    <row r="1157" customFormat="false" ht="13.25" hidden="false" customHeight="true" outlineLevel="0" collapsed="false">
      <c r="A1157" s="151" t="s">
        <v>1252</v>
      </c>
      <c r="B1157" s="152" t="n">
        <v>17.1</v>
      </c>
      <c r="C1157" s="152" t="n">
        <v>759.1</v>
      </c>
      <c r="D1157" s="153" t="n">
        <v>40</v>
      </c>
      <c r="E1157" s="154" t="s">
        <v>83</v>
      </c>
      <c r="F1157" s="153" t="n">
        <v>9</v>
      </c>
      <c r="G1157" s="115" t="n">
        <v>0.15</v>
      </c>
      <c r="H1157" s="116" t="n">
        <f aca="false">RANDBETWEEN(80,100)/100</f>
        <v>0.94</v>
      </c>
      <c r="I1157" s="117"/>
      <c r="J1157" s="118"/>
      <c r="K1157" s="119"/>
      <c r="L1157" s="118"/>
      <c r="M1157" s="179"/>
      <c r="Q1157" s="151" t="s">
        <v>1252</v>
      </c>
      <c r="R1157" s="152" t="n">
        <v>5.1</v>
      </c>
      <c r="S1157" s="152" t="n">
        <v>754.6</v>
      </c>
      <c r="T1157" s="153" t="n">
        <v>93</v>
      </c>
      <c r="U1157" s="154" t="n">
        <v>0</v>
      </c>
      <c r="V1157" s="153" t="n">
        <v>0</v>
      </c>
      <c r="W1157" s="115" t="n">
        <v>0</v>
      </c>
      <c r="X1157" s="116" t="n">
        <f aca="false">RANDBETWEEN(80,100)/100</f>
        <v>0.8</v>
      </c>
      <c r="Y1157" s="117"/>
      <c r="Z1157" s="118"/>
      <c r="AA1157" s="119"/>
      <c r="AB1157" s="123"/>
      <c r="AC1157" s="124"/>
      <c r="AG1157" s="186"/>
      <c r="BO1157" s="202"/>
      <c r="BT1157" s="82"/>
      <c r="BU1157" s="158"/>
      <c r="BV1157" s="140" t="n">
        <f aca="false">QUOTIENT(BW1157,$BW$5)</f>
        <v>287</v>
      </c>
      <c r="BW1157" s="17" t="n">
        <v>1149</v>
      </c>
      <c r="BX1157" s="141"/>
      <c r="BY1157" s="191" t="s">
        <v>84</v>
      </c>
      <c r="BZ1157" s="160" t="e">
        <f aca="true">INDIRECT( ADDRESS(CELL("строка",BG1157)-BW1157+BV1157,68)) * CL1157</f>
        <v>#VALUE!</v>
      </c>
      <c r="CA1157" s="161" t="e">
        <f aca="true">INDIRECT( ADDRESS(CELL("строка",BG1157)-BW1157+BV1157,59)) *CI1157</f>
        <v>#VALUE!</v>
      </c>
      <c r="CB1157" s="162" t="e">
        <f aca="true">INDIRECT( ADDRESS(CELL("строка",BG1157)-BW1157+BV1157,69)) * CL1157</f>
        <v>#VALUE!</v>
      </c>
      <c r="CC1157" s="163" t="e">
        <f aca="true">INDIRECT( ADDRESS(CELL("строка",BG1157)-BW1157+BV1157,61)) *CI1157</f>
        <v>#VALUE!</v>
      </c>
      <c r="CD1157" s="164" t="e">
        <f aca="false">BZ1157-CA1157</f>
        <v>#VALUE!</v>
      </c>
      <c r="CE1157" s="189" t="e">
        <f aca="false">CB1157-CC1157</f>
        <v>#VALUE!</v>
      </c>
      <c r="CI1157" s="22" t="n">
        <f aca="false">$CI$5</f>
        <v>0.3</v>
      </c>
      <c r="CL1157" s="23" t="n">
        <f aca="false">CL1153</f>
        <v>0.25</v>
      </c>
    </row>
    <row r="1158" customFormat="false" ht="13.25" hidden="false" customHeight="true" outlineLevel="0" collapsed="false">
      <c r="A1158" s="151" t="s">
        <v>1253</v>
      </c>
      <c r="B1158" s="152" t="n">
        <v>19.7</v>
      </c>
      <c r="C1158" s="152" t="n">
        <v>760</v>
      </c>
      <c r="D1158" s="153" t="n">
        <v>34</v>
      </c>
      <c r="E1158" s="154" t="s">
        <v>83</v>
      </c>
      <c r="F1158" s="153" t="n">
        <v>9</v>
      </c>
      <c r="G1158" s="115" t="n">
        <v>0.15</v>
      </c>
      <c r="H1158" s="116" t="n">
        <f aca="false">RANDBETWEEN(80,100)/100</f>
        <v>0.9</v>
      </c>
      <c r="I1158" s="117" t="n">
        <v>0.534652777777778</v>
      </c>
      <c r="J1158" s="118" t="n">
        <v>0.534652777777778</v>
      </c>
      <c r="K1158" s="119" t="n">
        <f aca="false">(J1158 * 24) * $B$3 * $F$3 * (1 - 0.7*AVERAGE(G1158:G1165)) * AVERAGE(H1158:H1165)</f>
        <v>12146.8406166667</v>
      </c>
      <c r="L1158" s="118" t="n">
        <f aca="false">IF(AVERAGE(F1158:F1165)&gt; $J$3, $B$4*$F$4*AVERAGE(F1158:F1165)/$B$5*24*AVERAGE(H1158:H1165), $B$4*$F$4*AVERAGE(F1158:F1165)/$B$5*24*AVERAGE(H1158:H1165) * 0.2)</f>
        <v>32580</v>
      </c>
      <c r="M1158" s="179" t="n">
        <f aca="false">K1158+L1158</f>
        <v>44726.8406166667</v>
      </c>
      <c r="Q1158" s="151" t="s">
        <v>1253</v>
      </c>
      <c r="R1158" s="152" t="n">
        <v>7.2</v>
      </c>
      <c r="S1158" s="152" t="n">
        <v>754.8</v>
      </c>
      <c r="T1158" s="153" t="n">
        <v>81</v>
      </c>
      <c r="U1158" s="154" t="n">
        <v>0</v>
      </c>
      <c r="V1158" s="153" t="n">
        <v>0</v>
      </c>
      <c r="W1158" s="115" t="n">
        <v>0</v>
      </c>
      <c r="X1158" s="116" t="n">
        <f aca="false">RANDBETWEEN(80,100)/100</f>
        <v>0.94</v>
      </c>
      <c r="Y1158" s="117" t="n">
        <v>0.549537037037037</v>
      </c>
      <c r="Z1158" s="118" t="n">
        <v>0.549537037037037</v>
      </c>
      <c r="AA1158" s="119" t="n">
        <f aca="false">(Z1158 * 24) * $B$3 * $F$3 * (1 - 0.7 * AVERAGE(W1158:W1165)) * AVERAGE(X1158:X1165)</f>
        <v>13212.2991666667</v>
      </c>
      <c r="AB1158" s="123" t="n">
        <f aca="false">IF(AVERAGE(V1158:V1165)&gt; $J$3, $B$4*$F$4*AVERAGE(V1158:V1165)/$B$5*24*AVERAGE(X1158:X1165), $B$4*$F$4*AVERAGE(V1158:V1165)/$B$5*24*AVERAGE(X1158:X1165) * 0.2)</f>
        <v>421.8</v>
      </c>
      <c r="AC1158" s="124" t="n">
        <f aca="false">AA1158+AB1158</f>
        <v>13634.0991666667</v>
      </c>
      <c r="AG1158" s="186"/>
      <c r="BO1158" s="202"/>
      <c r="BT1158" s="82"/>
      <c r="BU1158" s="158"/>
      <c r="BV1158" s="140" t="n">
        <f aca="false">QUOTIENT(BW1158,$BW$5)</f>
        <v>287</v>
      </c>
      <c r="BW1158" s="17" t="n">
        <v>1150</v>
      </c>
      <c r="BX1158" s="141"/>
      <c r="BY1158" s="191" t="s">
        <v>58</v>
      </c>
      <c r="BZ1158" s="160" t="e">
        <f aca="true">INDIRECT( ADDRESS(CELL("строка",BG1158)-BW1158+BV1158,68)) * CL1158</f>
        <v>#VALUE!</v>
      </c>
      <c r="CA1158" s="161" t="e">
        <f aca="true">INDIRECT( ADDRESS(CELL("строка",BG1158)-BW1158+BV1158,59)) *CI1158</f>
        <v>#VALUE!</v>
      </c>
      <c r="CB1158" s="162" t="e">
        <f aca="true">INDIRECT( ADDRESS(CELL("строка",BG1158)-BW1158+BV1158,69)) * CL1158</f>
        <v>#VALUE!</v>
      </c>
      <c r="CC1158" s="163" t="e">
        <f aca="true">INDIRECT( ADDRESS(CELL("строка",BG1158)-BW1158+BV1158,61)) *CI1158</f>
        <v>#VALUE!</v>
      </c>
      <c r="CD1158" s="164" t="e">
        <f aca="false">BZ1158-CA1158</f>
        <v>#VALUE!</v>
      </c>
      <c r="CE1158" s="189" t="e">
        <f aca="false">CB1158-CC1158</f>
        <v>#VALUE!</v>
      </c>
      <c r="CI1158" s="22" t="n">
        <f aca="false">$CI$6</f>
        <v>0.4</v>
      </c>
      <c r="CL1158" s="23" t="n">
        <f aca="false">CL1154</f>
        <v>0.25</v>
      </c>
    </row>
    <row r="1159" customFormat="false" ht="13.25" hidden="false" customHeight="true" outlineLevel="0" collapsed="false">
      <c r="A1159" s="151" t="s">
        <v>1254</v>
      </c>
      <c r="B1159" s="152" t="n">
        <v>23.7</v>
      </c>
      <c r="C1159" s="152" t="n">
        <v>760</v>
      </c>
      <c r="D1159" s="153" t="n">
        <v>29</v>
      </c>
      <c r="E1159" s="154" t="s">
        <v>83</v>
      </c>
      <c r="F1159" s="153" t="n">
        <v>9</v>
      </c>
      <c r="G1159" s="115" t="n">
        <v>0.25</v>
      </c>
      <c r="H1159" s="116" t="n">
        <f aca="false">RANDBETWEEN(80,100)/100</f>
        <v>0.89</v>
      </c>
      <c r="I1159" s="117"/>
      <c r="J1159" s="118"/>
      <c r="K1159" s="119"/>
      <c r="L1159" s="118"/>
      <c r="M1159" s="179"/>
      <c r="Q1159" s="151" t="s">
        <v>1254</v>
      </c>
      <c r="R1159" s="152" t="n">
        <v>13.2</v>
      </c>
      <c r="S1159" s="152" t="n">
        <v>755</v>
      </c>
      <c r="T1159" s="153" t="n">
        <v>48</v>
      </c>
      <c r="U1159" s="154" t="n">
        <v>0</v>
      </c>
      <c r="V1159" s="153" t="n">
        <v>0</v>
      </c>
      <c r="W1159" s="115" t="n">
        <v>0</v>
      </c>
      <c r="X1159" s="116" t="n">
        <f aca="false">RANDBETWEEN(80,100)/100</f>
        <v>0.8</v>
      </c>
      <c r="Y1159" s="117"/>
      <c r="Z1159" s="118"/>
      <c r="AA1159" s="119"/>
      <c r="AB1159" s="123"/>
      <c r="AC1159" s="124"/>
      <c r="AG1159" s="186"/>
      <c r="BO1159" s="202"/>
      <c r="BT1159" s="82" t="e">
        <f aca="false">IF(SUM(CD1156:CD1159) &gt; 0,0,(SUM(CD1156:CD1159))/(-$BM$10*1000))</f>
        <v>#VALUE!</v>
      </c>
      <c r="BU1159" s="158" t="e">
        <f aca="false">IF(SUM(CE1156:CE1159) &gt; 0,0,(SUM(CE1156:CE1159))/(-$BM$10*1000))</f>
        <v>#VALUE!</v>
      </c>
      <c r="BV1159" s="140" t="n">
        <f aca="false">QUOTIENT(BW1159,$BW$5)</f>
        <v>287</v>
      </c>
      <c r="BW1159" s="17" t="n">
        <v>1151</v>
      </c>
      <c r="BX1159" s="141"/>
      <c r="BY1159" s="192" t="s">
        <v>75</v>
      </c>
      <c r="BZ1159" s="172" t="e">
        <f aca="true">INDIRECT( ADDRESS(CELL("строка",BG1159)-BW1159+BV1159,68)) * CL1159</f>
        <v>#VALUE!</v>
      </c>
      <c r="CA1159" s="173" t="e">
        <f aca="true">INDIRECT( ADDRESS(CELL("строка",BG1159)-BW1159+BV1159,59)) * CI1159</f>
        <v>#VALUE!</v>
      </c>
      <c r="CB1159" s="174" t="e">
        <f aca="true">INDIRECT( ADDRESS(CELL("строка",BG1159)-BW1159+BV1159,69)) * CL1159</f>
        <v>#VALUE!</v>
      </c>
      <c r="CC1159" s="175" t="e">
        <f aca="true">INDIRECT( ADDRESS(CELL("строка",BG1159)-BW1159+BV1159,61)) *CI1159</f>
        <v>#VALUE!</v>
      </c>
      <c r="CD1159" s="176" t="e">
        <f aca="false">BZ1159-CA1159</f>
        <v>#VALUE!</v>
      </c>
      <c r="CE1159" s="187" t="e">
        <f aca="false">CB1159-CC1159</f>
        <v>#VALUE!</v>
      </c>
      <c r="CI1159" s="178" t="n">
        <f aca="false">$CI$7</f>
        <v>0.1</v>
      </c>
      <c r="CL1159" s="23" t="n">
        <f aca="false">CL1155</f>
        <v>0.25</v>
      </c>
    </row>
    <row r="1160" customFormat="false" ht="13.25" hidden="false" customHeight="true" outlineLevel="0" collapsed="false">
      <c r="A1160" s="151" t="s">
        <v>1255</v>
      </c>
      <c r="B1160" s="152" t="n">
        <v>26</v>
      </c>
      <c r="C1160" s="152" t="n">
        <v>761</v>
      </c>
      <c r="D1160" s="153" t="n">
        <v>27</v>
      </c>
      <c r="E1160" s="154" t="s">
        <v>83</v>
      </c>
      <c r="F1160" s="153" t="n">
        <v>7.5</v>
      </c>
      <c r="G1160" s="182" t="s">
        <v>194</v>
      </c>
      <c r="H1160" s="116" t="n">
        <f aca="false">RANDBETWEEN(80,100)/100</f>
        <v>0.87</v>
      </c>
      <c r="I1160" s="117"/>
      <c r="J1160" s="118"/>
      <c r="K1160" s="119"/>
      <c r="L1160" s="118"/>
      <c r="M1160" s="179"/>
      <c r="Q1160" s="151" t="s">
        <v>1255</v>
      </c>
      <c r="R1160" s="152" t="n">
        <v>15.3</v>
      </c>
      <c r="S1160" s="152" t="n">
        <v>756.4</v>
      </c>
      <c r="T1160" s="153" t="n">
        <v>40</v>
      </c>
      <c r="U1160" s="154" t="s">
        <v>93</v>
      </c>
      <c r="V1160" s="153" t="n">
        <v>1</v>
      </c>
      <c r="W1160" s="115" t="n">
        <v>0</v>
      </c>
      <c r="X1160" s="116" t="n">
        <f aca="false">RANDBETWEEN(80,100)/100</f>
        <v>0.87</v>
      </c>
      <c r="Y1160" s="117"/>
      <c r="Z1160" s="118"/>
      <c r="AA1160" s="119"/>
      <c r="AB1160" s="123"/>
      <c r="AC1160" s="124"/>
      <c r="AG1160" s="186"/>
      <c r="BO1160" s="202"/>
      <c r="BT1160" s="82" t="s">
        <v>79</v>
      </c>
      <c r="BU1160" s="158"/>
      <c r="BV1160" s="140" t="n">
        <f aca="false">QUOTIENT(BW1160,$BW$5)</f>
        <v>288</v>
      </c>
      <c r="BW1160" s="17" t="n">
        <v>1152</v>
      </c>
      <c r="BX1160" s="141" t="n">
        <f aca="false">DATE(2023,2,(1-QUOTIENT(BW1160,$BW$5)))</f>
        <v>44670</v>
      </c>
      <c r="BY1160" s="190" t="s">
        <v>80</v>
      </c>
      <c r="BZ1160" s="143" t="e">
        <f aca="true">INDIRECT( ADDRESS(CELL("строка",BG1160)-BW1160+BV1160,68)) * CL1160</f>
        <v>#VALUE!</v>
      </c>
      <c r="CA1160" s="144" t="e">
        <f aca="true">INDIRECT( ADDRESS(CELL("строка",BG1160)-BW1160+BV1160,59)) *CI1160</f>
        <v>#VALUE!</v>
      </c>
      <c r="CB1160" s="145" t="e">
        <f aca="true">INDIRECT( ADDRESS(CELL("строка",BG1160)-BW1160+BV1160,69)) * CL1160</f>
        <v>#VALUE!</v>
      </c>
      <c r="CC1160" s="146" t="e">
        <f aca="true">INDIRECT( ADDRESS(CELL("строка",BG1160)-BW1160+BV1160,61)) *CI1160</f>
        <v>#VALUE!</v>
      </c>
      <c r="CD1160" s="147" t="e">
        <f aca="false">BZ1160-CA1160</f>
        <v>#VALUE!</v>
      </c>
      <c r="CE1160" s="188" t="e">
        <f aca="false">CB1160-CC1160</f>
        <v>#VALUE!</v>
      </c>
      <c r="CI1160" s="22" t="n">
        <f aca="false">$CI$4</f>
        <v>0.2</v>
      </c>
      <c r="CL1160" s="23" t="n">
        <f aca="false">CL1156</f>
        <v>0.25</v>
      </c>
    </row>
    <row r="1161" customFormat="false" ht="13.25" hidden="false" customHeight="true" outlineLevel="0" collapsed="false">
      <c r="A1161" s="151" t="s">
        <v>1256</v>
      </c>
      <c r="B1161" s="152" t="n">
        <v>24.4</v>
      </c>
      <c r="C1161" s="152" t="n">
        <v>762.3</v>
      </c>
      <c r="D1161" s="153" t="n">
        <v>31</v>
      </c>
      <c r="E1161" s="154" t="s">
        <v>107</v>
      </c>
      <c r="F1161" s="153" t="n">
        <v>9</v>
      </c>
      <c r="G1161" s="115" t="n">
        <v>0.25</v>
      </c>
      <c r="H1161" s="116" t="n">
        <f aca="false">RANDBETWEEN(80,100)/100</f>
        <v>0.94</v>
      </c>
      <c r="I1161" s="117"/>
      <c r="J1161" s="118"/>
      <c r="K1161" s="119"/>
      <c r="L1161" s="118"/>
      <c r="M1161" s="179"/>
      <c r="Q1161" s="151" t="s">
        <v>1256</v>
      </c>
      <c r="R1161" s="152" t="n">
        <v>13.5</v>
      </c>
      <c r="S1161" s="152" t="n">
        <v>757.6</v>
      </c>
      <c r="T1161" s="153" t="n">
        <v>47</v>
      </c>
      <c r="U1161" s="154" t="s">
        <v>93</v>
      </c>
      <c r="V1161" s="153" t="n">
        <v>1</v>
      </c>
      <c r="W1161" s="115" t="n">
        <v>0.25</v>
      </c>
      <c r="X1161" s="116" t="n">
        <f aca="false">RANDBETWEEN(80,100)/100</f>
        <v>0.9</v>
      </c>
      <c r="Y1161" s="117"/>
      <c r="Z1161" s="118"/>
      <c r="AA1161" s="119"/>
      <c r="AB1161" s="123"/>
      <c r="AC1161" s="124"/>
      <c r="AG1161" s="186"/>
      <c r="BO1161" s="202"/>
      <c r="BT1161" s="82"/>
      <c r="BU1161" s="158"/>
      <c r="BV1161" s="140" t="n">
        <f aca="false">QUOTIENT(BW1161,$BW$5)</f>
        <v>288</v>
      </c>
      <c r="BW1161" s="17" t="n">
        <v>1153</v>
      </c>
      <c r="BX1161" s="141"/>
      <c r="BY1161" s="191" t="s">
        <v>84</v>
      </c>
      <c r="BZ1161" s="160" t="e">
        <f aca="true">INDIRECT( ADDRESS(CELL("строка",BG1161)-BW1161+BV1161,68)) * CL1161</f>
        <v>#VALUE!</v>
      </c>
      <c r="CA1161" s="161" t="e">
        <f aca="true">INDIRECT( ADDRESS(CELL("строка",BG1161)-BW1161+BV1161,59)) *CI1161</f>
        <v>#VALUE!</v>
      </c>
      <c r="CB1161" s="162" t="e">
        <f aca="true">INDIRECT( ADDRESS(CELL("строка",BG1161)-BW1161+BV1161,69)) * CL1161</f>
        <v>#VALUE!</v>
      </c>
      <c r="CC1161" s="163" t="e">
        <f aca="true">INDIRECT( ADDRESS(CELL("строка",BG1161)-BW1161+BV1161,61)) *CI1161</f>
        <v>#VALUE!</v>
      </c>
      <c r="CD1161" s="164" t="e">
        <f aca="false">BZ1161-CA1161</f>
        <v>#VALUE!</v>
      </c>
      <c r="CE1161" s="189" t="e">
        <f aca="false">CB1161-CC1161</f>
        <v>#VALUE!</v>
      </c>
      <c r="CI1161" s="22" t="n">
        <f aca="false">$CI$5</f>
        <v>0.3</v>
      </c>
      <c r="CL1161" s="23" t="n">
        <f aca="false">CL1157</f>
        <v>0.25</v>
      </c>
    </row>
    <row r="1162" customFormat="false" ht="13.25" hidden="false" customHeight="true" outlineLevel="0" collapsed="false">
      <c r="A1162" s="151" t="s">
        <v>1257</v>
      </c>
      <c r="B1162" s="152" t="n">
        <v>18.2</v>
      </c>
      <c r="C1162" s="152" t="n">
        <v>763</v>
      </c>
      <c r="D1162" s="153" t="n">
        <v>47</v>
      </c>
      <c r="E1162" s="154" t="s">
        <v>83</v>
      </c>
      <c r="F1162" s="153" t="n">
        <v>6</v>
      </c>
      <c r="G1162" s="182" t="s">
        <v>185</v>
      </c>
      <c r="H1162" s="116" t="n">
        <f aca="false">RANDBETWEEN(80,100)/100</f>
        <v>0.98</v>
      </c>
      <c r="I1162" s="117"/>
      <c r="J1162" s="118"/>
      <c r="K1162" s="119"/>
      <c r="L1162" s="118"/>
      <c r="M1162" s="179"/>
      <c r="Q1162" s="151" t="s">
        <v>1257</v>
      </c>
      <c r="R1162" s="152" t="n">
        <v>10.5</v>
      </c>
      <c r="S1162" s="152" t="n">
        <v>758.2</v>
      </c>
      <c r="T1162" s="153" t="n">
        <v>63</v>
      </c>
      <c r="U1162" s="154" t="s">
        <v>93</v>
      </c>
      <c r="V1162" s="153" t="n">
        <v>1</v>
      </c>
      <c r="W1162" s="115" t="n">
        <v>0</v>
      </c>
      <c r="X1162" s="116" t="n">
        <f aca="false">RANDBETWEEN(80,100)/100</f>
        <v>0.97</v>
      </c>
      <c r="Y1162" s="117"/>
      <c r="Z1162" s="118"/>
      <c r="AA1162" s="119"/>
      <c r="AB1162" s="123"/>
      <c r="AC1162" s="124"/>
      <c r="AG1162" s="186"/>
      <c r="BO1162" s="202"/>
      <c r="BT1162" s="82"/>
      <c r="BU1162" s="158"/>
      <c r="BV1162" s="140" t="n">
        <f aca="false">QUOTIENT(BW1162,$BW$5)</f>
        <v>288</v>
      </c>
      <c r="BW1162" s="17" t="n">
        <v>1154</v>
      </c>
      <c r="BX1162" s="141"/>
      <c r="BY1162" s="191" t="s">
        <v>58</v>
      </c>
      <c r="BZ1162" s="160" t="e">
        <f aca="true">INDIRECT( ADDRESS(CELL("строка",BG1162)-BW1162+BV1162,68)) * CL1162</f>
        <v>#VALUE!</v>
      </c>
      <c r="CA1162" s="161" t="e">
        <f aca="true">INDIRECT( ADDRESS(CELL("строка",BG1162)-BW1162+BV1162,59)) *CI1162</f>
        <v>#VALUE!</v>
      </c>
      <c r="CB1162" s="162" t="e">
        <f aca="true">INDIRECT( ADDRESS(CELL("строка",BG1162)-BW1162+BV1162,69)) * CL1162</f>
        <v>#VALUE!</v>
      </c>
      <c r="CC1162" s="163" t="e">
        <f aca="true">INDIRECT( ADDRESS(CELL("строка",BG1162)-BW1162+BV1162,61)) *CI1162</f>
        <v>#VALUE!</v>
      </c>
      <c r="CD1162" s="164" t="e">
        <f aca="false">BZ1162-CA1162</f>
        <v>#VALUE!</v>
      </c>
      <c r="CE1162" s="189" t="e">
        <f aca="false">CB1162-CC1162</f>
        <v>#VALUE!</v>
      </c>
      <c r="CI1162" s="22" t="n">
        <f aca="false">$CI$6</f>
        <v>0.4</v>
      </c>
      <c r="CL1162" s="23" t="n">
        <f aca="false">CL1158</f>
        <v>0.25</v>
      </c>
    </row>
    <row r="1163" customFormat="false" ht="13.25" hidden="false" customHeight="true" outlineLevel="0" collapsed="false">
      <c r="A1163" s="151" t="s">
        <v>1258</v>
      </c>
      <c r="B1163" s="152" t="n">
        <v>11</v>
      </c>
      <c r="C1163" s="152" t="n">
        <v>762.7</v>
      </c>
      <c r="D1163" s="153" t="n">
        <v>73</v>
      </c>
      <c r="E1163" s="154" t="s">
        <v>83</v>
      </c>
      <c r="F1163" s="153" t="n">
        <v>1.5</v>
      </c>
      <c r="G1163" s="115" t="n">
        <v>0.15</v>
      </c>
      <c r="H1163" s="116" t="n">
        <f aca="false">RANDBETWEEN(80,100)/100</f>
        <v>0.81</v>
      </c>
      <c r="I1163" s="117"/>
      <c r="J1163" s="118"/>
      <c r="K1163" s="119"/>
      <c r="L1163" s="118"/>
      <c r="M1163" s="179"/>
      <c r="Q1163" s="151" t="s">
        <v>1258</v>
      </c>
      <c r="R1163" s="152" t="n">
        <v>2.2</v>
      </c>
      <c r="S1163" s="152" t="n">
        <v>758.2</v>
      </c>
      <c r="T1163" s="153" t="n">
        <v>98</v>
      </c>
      <c r="U1163" s="154" t="n">
        <v>0</v>
      </c>
      <c r="V1163" s="153" t="n">
        <v>0</v>
      </c>
      <c r="W1163" s="115" t="n">
        <v>0</v>
      </c>
      <c r="X1163" s="116" t="n">
        <f aca="false">RANDBETWEEN(80,100)/100</f>
        <v>0.81</v>
      </c>
      <c r="Y1163" s="117"/>
      <c r="Z1163" s="118"/>
      <c r="AA1163" s="119"/>
      <c r="AB1163" s="123"/>
      <c r="AC1163" s="124"/>
      <c r="AG1163" s="186"/>
      <c r="BO1163" s="202"/>
      <c r="BT1163" s="82" t="e">
        <f aca="false">IF(SUM(CD1160:CD1163) &gt; 0,0,(SUM(CD1160:CD1163))/(-$BM$10*1000))</f>
        <v>#VALUE!</v>
      </c>
      <c r="BU1163" s="158" t="e">
        <f aca="false">IF(SUM(CE1160:CE1163) &gt; 0,0,(SUM(CE1160:CE1163))/(-$BM$10*1000))</f>
        <v>#VALUE!</v>
      </c>
      <c r="BV1163" s="140" t="n">
        <f aca="false">QUOTIENT(BW1163,$BW$5)</f>
        <v>288</v>
      </c>
      <c r="BW1163" s="17" t="n">
        <v>1155</v>
      </c>
      <c r="BX1163" s="141"/>
      <c r="BY1163" s="192" t="s">
        <v>75</v>
      </c>
      <c r="BZ1163" s="172" t="e">
        <f aca="true">INDIRECT( ADDRESS(CELL("строка",BG1163)-BW1163+BV1163,68)) * CL1163</f>
        <v>#VALUE!</v>
      </c>
      <c r="CA1163" s="173" t="e">
        <f aca="true">INDIRECT( ADDRESS(CELL("строка",BG1163)-BW1163+BV1163,59)) * CI1163</f>
        <v>#VALUE!</v>
      </c>
      <c r="CB1163" s="174" t="e">
        <f aca="true">INDIRECT( ADDRESS(CELL("строка",BG1163)-BW1163+BV1163,69)) * CL1163</f>
        <v>#VALUE!</v>
      </c>
      <c r="CC1163" s="175" t="e">
        <f aca="true">INDIRECT( ADDRESS(CELL("строка",BG1163)-BW1163+BV1163,61)) *CI1163</f>
        <v>#VALUE!</v>
      </c>
      <c r="CD1163" s="176" t="e">
        <f aca="false">BZ1163-CA1163</f>
        <v>#VALUE!</v>
      </c>
      <c r="CE1163" s="187" t="e">
        <f aca="false">CB1163-CC1163</f>
        <v>#VALUE!</v>
      </c>
      <c r="CI1163" s="178" t="n">
        <f aca="false">$CI$7</f>
        <v>0.1</v>
      </c>
      <c r="CL1163" s="23" t="n">
        <f aca="false">CL1159</f>
        <v>0.25</v>
      </c>
    </row>
    <row r="1164" customFormat="false" ht="13.25" hidden="false" customHeight="true" outlineLevel="0" collapsed="false">
      <c r="A1164" s="151" t="s">
        <v>1259</v>
      </c>
      <c r="B1164" s="152" t="n">
        <v>10.8</v>
      </c>
      <c r="C1164" s="152" t="n">
        <v>762.7</v>
      </c>
      <c r="D1164" s="153" t="n">
        <v>82</v>
      </c>
      <c r="E1164" s="154" t="s">
        <v>77</v>
      </c>
      <c r="F1164" s="153" t="n">
        <v>3</v>
      </c>
      <c r="G1164" s="115" t="n">
        <v>0.15</v>
      </c>
      <c r="H1164" s="116" t="n">
        <f aca="false">RANDBETWEEN(80,100)/100</f>
        <v>0.92</v>
      </c>
      <c r="I1164" s="117"/>
      <c r="J1164" s="118"/>
      <c r="K1164" s="119"/>
      <c r="L1164" s="118"/>
      <c r="M1164" s="179"/>
      <c r="Q1164" s="151" t="s">
        <v>1259</v>
      </c>
      <c r="R1164" s="152" t="n">
        <v>2.9</v>
      </c>
      <c r="S1164" s="152" t="n">
        <v>758</v>
      </c>
      <c r="T1164" s="153" t="n">
        <v>97</v>
      </c>
      <c r="U1164" s="154" t="n">
        <v>0</v>
      </c>
      <c r="V1164" s="153" t="n">
        <v>0</v>
      </c>
      <c r="W1164" s="115" t="n">
        <v>0.25</v>
      </c>
      <c r="X1164" s="116" t="n">
        <f aca="false">RANDBETWEEN(80,100)/100</f>
        <v>0.8</v>
      </c>
      <c r="Y1164" s="117"/>
      <c r="Z1164" s="118"/>
      <c r="AA1164" s="119"/>
      <c r="AB1164" s="123"/>
      <c r="AC1164" s="124"/>
      <c r="AG1164" s="186"/>
      <c r="BO1164" s="202"/>
      <c r="BT1164" s="82" t="s">
        <v>79</v>
      </c>
      <c r="BU1164" s="158"/>
      <c r="BV1164" s="140" t="n">
        <f aca="false">QUOTIENT(BW1164,$BW$5)</f>
        <v>289</v>
      </c>
      <c r="BW1164" s="17" t="n">
        <v>1156</v>
      </c>
      <c r="BX1164" s="141" t="n">
        <f aca="false">DATE(2023,2,(1-QUOTIENT(BW1164,$BW$5)))</f>
        <v>44669</v>
      </c>
      <c r="BY1164" s="190" t="s">
        <v>80</v>
      </c>
      <c r="BZ1164" s="143" t="e">
        <f aca="true">INDIRECT( ADDRESS(CELL("строка",BG1164)-BW1164+BV1164,68)) * CL1164</f>
        <v>#VALUE!</v>
      </c>
      <c r="CA1164" s="144" t="e">
        <f aca="true">INDIRECT( ADDRESS(CELL("строка",BG1164)-BW1164+BV1164,59)) *CI1164</f>
        <v>#VALUE!</v>
      </c>
      <c r="CB1164" s="145" t="e">
        <f aca="true">INDIRECT( ADDRESS(CELL("строка",BG1164)-BW1164+BV1164,69)) * CL1164</f>
        <v>#VALUE!</v>
      </c>
      <c r="CC1164" s="146" t="e">
        <f aca="true">INDIRECT( ADDRESS(CELL("строка",BG1164)-BW1164+BV1164,61)) *CI1164</f>
        <v>#VALUE!</v>
      </c>
      <c r="CD1164" s="147" t="e">
        <f aca="false">BZ1164-CA1164</f>
        <v>#VALUE!</v>
      </c>
      <c r="CE1164" s="188" t="e">
        <f aca="false">CB1164-CC1164</f>
        <v>#VALUE!</v>
      </c>
      <c r="CI1164" s="22" t="n">
        <f aca="false">$CI$4</f>
        <v>0.2</v>
      </c>
      <c r="CL1164" s="23" t="n">
        <f aca="false">CL1160</f>
        <v>0.25</v>
      </c>
    </row>
    <row r="1165" customFormat="false" ht="13.25" hidden="false" customHeight="true" outlineLevel="0" collapsed="false">
      <c r="A1165" s="151" t="s">
        <v>1260</v>
      </c>
      <c r="B1165" s="152" t="n">
        <v>15.3</v>
      </c>
      <c r="C1165" s="152" t="n">
        <v>762.9</v>
      </c>
      <c r="D1165" s="153" t="n">
        <v>56</v>
      </c>
      <c r="E1165" s="154" t="n">
        <v>0</v>
      </c>
      <c r="F1165" s="153" t="n">
        <v>0</v>
      </c>
      <c r="G1165" s="115" t="n">
        <v>0.15</v>
      </c>
      <c r="H1165" s="116" t="n">
        <f aca="false">RANDBETWEEN(80,100)/100</f>
        <v>0.93</v>
      </c>
      <c r="I1165" s="117"/>
      <c r="J1165" s="118"/>
      <c r="K1165" s="119"/>
      <c r="L1165" s="118"/>
      <c r="M1165" s="179"/>
      <c r="Q1165" s="151" t="s">
        <v>1260</v>
      </c>
      <c r="R1165" s="152" t="n">
        <v>3.9</v>
      </c>
      <c r="S1165" s="152" t="n">
        <v>757.8</v>
      </c>
      <c r="T1165" s="153" t="n">
        <v>93</v>
      </c>
      <c r="U1165" s="154" t="n">
        <v>0</v>
      </c>
      <c r="V1165" s="153" t="n">
        <v>0</v>
      </c>
      <c r="W1165" s="182" t="s">
        <v>194</v>
      </c>
      <c r="X1165" s="116" t="n">
        <f aca="false">RANDBETWEEN(80,100)/100</f>
        <v>0.94</v>
      </c>
      <c r="Y1165" s="117"/>
      <c r="Z1165" s="118"/>
      <c r="AA1165" s="119"/>
      <c r="AB1165" s="123"/>
      <c r="AC1165" s="124"/>
      <c r="AG1165" s="186"/>
      <c r="BO1165" s="202"/>
      <c r="BT1165" s="82"/>
      <c r="BU1165" s="158"/>
      <c r="BV1165" s="140" t="n">
        <f aca="false">QUOTIENT(BW1165,$BW$5)</f>
        <v>289</v>
      </c>
      <c r="BW1165" s="17" t="n">
        <v>1157</v>
      </c>
      <c r="BX1165" s="141"/>
      <c r="BY1165" s="191" t="s">
        <v>84</v>
      </c>
      <c r="BZ1165" s="160" t="e">
        <f aca="true">INDIRECT( ADDRESS(CELL("строка",BG1165)-BW1165+BV1165,68)) * CL1165</f>
        <v>#VALUE!</v>
      </c>
      <c r="CA1165" s="161" t="e">
        <f aca="true">INDIRECT( ADDRESS(CELL("строка",BG1165)-BW1165+BV1165,59)) *CI1165</f>
        <v>#VALUE!</v>
      </c>
      <c r="CB1165" s="162" t="e">
        <f aca="true">INDIRECT( ADDRESS(CELL("строка",BG1165)-BW1165+BV1165,69)) * CL1165</f>
        <v>#VALUE!</v>
      </c>
      <c r="CC1165" s="163" t="e">
        <f aca="true">INDIRECT( ADDRESS(CELL("строка",BG1165)-BW1165+BV1165,61)) *CI1165</f>
        <v>#VALUE!</v>
      </c>
      <c r="CD1165" s="164" t="e">
        <f aca="false">BZ1165-CA1165</f>
        <v>#VALUE!</v>
      </c>
      <c r="CE1165" s="189" t="e">
        <f aca="false">CB1165-CC1165</f>
        <v>#VALUE!</v>
      </c>
      <c r="CI1165" s="22" t="n">
        <f aca="false">$CI$5</f>
        <v>0.3</v>
      </c>
      <c r="CL1165" s="23" t="n">
        <f aca="false">CL1161</f>
        <v>0.25</v>
      </c>
    </row>
    <row r="1166" customFormat="false" ht="13.25" hidden="false" customHeight="true" outlineLevel="0" collapsed="false">
      <c r="A1166" s="151" t="s">
        <v>1261</v>
      </c>
      <c r="B1166" s="152" t="n">
        <v>14.7</v>
      </c>
      <c r="C1166" s="152" t="n">
        <v>763.2</v>
      </c>
      <c r="D1166" s="153" t="n">
        <v>64</v>
      </c>
      <c r="E1166" s="154" t="s">
        <v>83</v>
      </c>
      <c r="F1166" s="153" t="n">
        <v>3</v>
      </c>
      <c r="G1166" s="115" t="n">
        <v>0.25</v>
      </c>
      <c r="H1166" s="116" t="n">
        <f aca="false">RANDBETWEEN(80,100)/100</f>
        <v>0.94</v>
      </c>
      <c r="I1166" s="117" t="n">
        <v>0.536793981481481</v>
      </c>
      <c r="J1166" s="118" t="n">
        <v>0.536793981481481</v>
      </c>
      <c r="K1166" s="119" t="n">
        <f aca="false">(J1166 * 24) * $B$3 * $F$3 * (1 - 0.7*AVERAGE(G1166:G1173)) * AVERAGE(H1166:H1173)</f>
        <v>11728.089625</v>
      </c>
      <c r="L1166" s="118" t="n">
        <f aca="false">IF(AVERAGE(F1166:F1173)&gt; $J$3, $B$4*$F$4*AVERAGE(F1166:F1173)/$B$5*24*AVERAGE(H1166:H1173), $B$4*$F$4*AVERAGE(F1166:F1173)/$B$5*24*AVERAGE(H1166:H1173) * 0.2)</f>
        <v>1890</v>
      </c>
      <c r="M1166" s="179" t="n">
        <f aca="false">K1166+L1166</f>
        <v>13618.089625</v>
      </c>
      <c r="Q1166" s="151" t="s">
        <v>1261</v>
      </c>
      <c r="R1166" s="152" t="n">
        <v>6.2</v>
      </c>
      <c r="S1166" s="152" t="n">
        <v>757.4</v>
      </c>
      <c r="T1166" s="153" t="n">
        <v>83</v>
      </c>
      <c r="U1166" s="154" t="n">
        <v>0</v>
      </c>
      <c r="V1166" s="153" t="n">
        <v>0</v>
      </c>
      <c r="W1166" s="115" t="n">
        <v>0</v>
      </c>
      <c r="X1166" s="116" t="n">
        <f aca="false">RANDBETWEEN(80,100)/100</f>
        <v>0.88</v>
      </c>
      <c r="Y1166" s="117" t="n">
        <v>0.552696759259259</v>
      </c>
      <c r="Z1166" s="118" t="n">
        <v>0.552696759259259</v>
      </c>
      <c r="AA1166" s="119" t="n">
        <f aca="false">(Z1166 * 24) * $B$3 * $F$3 * (1 - 0.7 * AVERAGE(W1166:W1173)) * AVERAGE(X1166:X1173)</f>
        <v>10091.9001520833</v>
      </c>
      <c r="AB1166" s="123" t="n">
        <f aca="false">IF(AVERAGE(V1166:V1173)&gt; $J$3, $B$4*$F$4*AVERAGE(V1166:V1173)/$B$5*24*AVERAGE(X1166:X1173), $B$4*$F$4*AVERAGE(V1166:V1173)/$B$5*24*AVERAGE(X1166:X1173) * 0.2)</f>
        <v>1299.6</v>
      </c>
      <c r="AC1166" s="124" t="n">
        <f aca="false">AA1166+AB1166</f>
        <v>11391.5001520833</v>
      </c>
      <c r="AG1166" s="186"/>
      <c r="BO1166" s="202"/>
      <c r="BT1166" s="82"/>
      <c r="BU1166" s="158"/>
      <c r="BV1166" s="140" t="n">
        <f aca="false">QUOTIENT(BW1166,$BW$5)</f>
        <v>289</v>
      </c>
      <c r="BW1166" s="17" t="n">
        <v>1158</v>
      </c>
      <c r="BX1166" s="141"/>
      <c r="BY1166" s="191" t="s">
        <v>58</v>
      </c>
      <c r="BZ1166" s="160" t="e">
        <f aca="true">INDIRECT( ADDRESS(CELL("строка",BG1166)-BW1166+BV1166,68)) * CL1166</f>
        <v>#VALUE!</v>
      </c>
      <c r="CA1166" s="161" t="e">
        <f aca="true">INDIRECT( ADDRESS(CELL("строка",BG1166)-BW1166+BV1166,59)) *CI1166</f>
        <v>#VALUE!</v>
      </c>
      <c r="CB1166" s="162" t="e">
        <f aca="true">INDIRECT( ADDRESS(CELL("строка",BG1166)-BW1166+BV1166,69)) * CL1166</f>
        <v>#VALUE!</v>
      </c>
      <c r="CC1166" s="163" t="e">
        <f aca="true">INDIRECT( ADDRESS(CELL("строка",BG1166)-BW1166+BV1166,61)) *CI1166</f>
        <v>#VALUE!</v>
      </c>
      <c r="CD1166" s="164" t="e">
        <f aca="false">BZ1166-CA1166</f>
        <v>#VALUE!</v>
      </c>
      <c r="CE1166" s="189" t="e">
        <f aca="false">CB1166-CC1166</f>
        <v>#VALUE!</v>
      </c>
      <c r="CI1166" s="22" t="n">
        <f aca="false">$CI$6</f>
        <v>0.4</v>
      </c>
      <c r="CL1166" s="23" t="n">
        <f aca="false">CL1162</f>
        <v>0.25</v>
      </c>
    </row>
    <row r="1167" customFormat="false" ht="13.25" hidden="false" customHeight="true" outlineLevel="0" collapsed="false">
      <c r="A1167" s="151" t="s">
        <v>1262</v>
      </c>
      <c r="B1167" s="152" t="n">
        <v>23</v>
      </c>
      <c r="C1167" s="152" t="n">
        <v>762.4</v>
      </c>
      <c r="D1167" s="153" t="n">
        <v>29</v>
      </c>
      <c r="E1167" s="154" t="s">
        <v>77</v>
      </c>
      <c r="F1167" s="153" t="n">
        <v>3</v>
      </c>
      <c r="G1167" s="182" t="s">
        <v>185</v>
      </c>
      <c r="H1167" s="116" t="n">
        <f aca="false">RANDBETWEEN(80,100)/100</f>
        <v>0.86</v>
      </c>
      <c r="I1167" s="117"/>
      <c r="J1167" s="118"/>
      <c r="K1167" s="119"/>
      <c r="L1167" s="118"/>
      <c r="M1167" s="179"/>
      <c r="Q1167" s="151" t="s">
        <v>1262</v>
      </c>
      <c r="R1167" s="152" t="n">
        <v>11.6</v>
      </c>
      <c r="S1167" s="152" t="n">
        <v>756.7</v>
      </c>
      <c r="T1167" s="153" t="n">
        <v>48</v>
      </c>
      <c r="U1167" s="154" t="s">
        <v>77</v>
      </c>
      <c r="V1167" s="153" t="n">
        <v>2</v>
      </c>
      <c r="W1167" s="182" t="s">
        <v>185</v>
      </c>
      <c r="X1167" s="116" t="n">
        <f aca="false">RANDBETWEEN(80,100)/100</f>
        <v>0.96</v>
      </c>
      <c r="Y1167" s="117"/>
      <c r="Z1167" s="118"/>
      <c r="AA1167" s="119"/>
      <c r="AB1167" s="123"/>
      <c r="AC1167" s="124"/>
      <c r="AG1167" s="186"/>
      <c r="BO1167" s="202"/>
      <c r="BT1167" s="82" t="e">
        <f aca="false">IF(SUM(CD1164:CD1167) &gt; 0,0,(SUM(CD1164:CD1167))/(-$BM$10*1000))</f>
        <v>#VALUE!</v>
      </c>
      <c r="BU1167" s="158" t="e">
        <f aca="false">IF(SUM(CE1164:CE1167) &gt; 0,0,(SUM(CE1164:CE1167))/(-$BM$10*1000))</f>
        <v>#VALUE!</v>
      </c>
      <c r="BV1167" s="140" t="n">
        <f aca="false">QUOTIENT(BW1167,$BW$5)</f>
        <v>289</v>
      </c>
      <c r="BW1167" s="17" t="n">
        <v>1159</v>
      </c>
      <c r="BX1167" s="141"/>
      <c r="BY1167" s="192" t="s">
        <v>75</v>
      </c>
      <c r="BZ1167" s="172" t="e">
        <f aca="true">INDIRECT( ADDRESS(CELL("строка",BG1167)-BW1167+BV1167,68)) * CL1167</f>
        <v>#VALUE!</v>
      </c>
      <c r="CA1167" s="173" t="e">
        <f aca="true">INDIRECT( ADDRESS(CELL("строка",BG1167)-BW1167+BV1167,59)) * CI1167</f>
        <v>#VALUE!</v>
      </c>
      <c r="CB1167" s="174" t="e">
        <f aca="true">INDIRECT( ADDRESS(CELL("строка",BG1167)-BW1167+BV1167,69)) * CL1167</f>
        <v>#VALUE!</v>
      </c>
      <c r="CC1167" s="175" t="e">
        <f aca="true">INDIRECT( ADDRESS(CELL("строка",BG1167)-BW1167+BV1167,61)) *CI1167</f>
        <v>#VALUE!</v>
      </c>
      <c r="CD1167" s="176" t="e">
        <f aca="false">BZ1167-CA1167</f>
        <v>#VALUE!</v>
      </c>
      <c r="CE1167" s="187" t="e">
        <f aca="false">CB1167-CC1167</f>
        <v>#VALUE!</v>
      </c>
      <c r="CI1167" s="178" t="n">
        <f aca="false">$CI$7</f>
        <v>0.1</v>
      </c>
      <c r="CL1167" s="23" t="n">
        <f aca="false">CL1163</f>
        <v>0.25</v>
      </c>
    </row>
    <row r="1168" customFormat="false" ht="13.25" hidden="false" customHeight="true" outlineLevel="0" collapsed="false">
      <c r="A1168" s="151" t="s">
        <v>1263</v>
      </c>
      <c r="B1168" s="152" t="n">
        <v>25.1</v>
      </c>
      <c r="C1168" s="152" t="n">
        <v>762.4</v>
      </c>
      <c r="D1168" s="153" t="n">
        <v>26</v>
      </c>
      <c r="E1168" s="154" t="s">
        <v>77</v>
      </c>
      <c r="F1168" s="153" t="n">
        <v>1.5</v>
      </c>
      <c r="G1168" s="182" t="s">
        <v>185</v>
      </c>
      <c r="H1168" s="116" t="n">
        <f aca="false">RANDBETWEEN(80,100)/100</f>
        <v>0.96</v>
      </c>
      <c r="I1168" s="117"/>
      <c r="J1168" s="118"/>
      <c r="K1168" s="119"/>
      <c r="L1168" s="118"/>
      <c r="M1168" s="179"/>
      <c r="Q1168" s="151" t="s">
        <v>1263</v>
      </c>
      <c r="R1168" s="152" t="n">
        <v>12.2</v>
      </c>
      <c r="S1168" s="152" t="n">
        <v>756.8</v>
      </c>
      <c r="T1168" s="153" t="n">
        <v>48</v>
      </c>
      <c r="U1168" s="154" t="s">
        <v>93</v>
      </c>
      <c r="V1168" s="153" t="n">
        <v>1</v>
      </c>
      <c r="W1168" s="182" t="s">
        <v>110</v>
      </c>
      <c r="X1168" s="116" t="n">
        <f aca="false">RANDBETWEEN(80,100)/100</f>
        <v>0.82</v>
      </c>
      <c r="Y1168" s="117"/>
      <c r="Z1168" s="118"/>
      <c r="AA1168" s="119"/>
      <c r="AB1168" s="123"/>
      <c r="AC1168" s="124"/>
      <c r="AG1168" s="186"/>
      <c r="BO1168" s="202"/>
      <c r="BT1168" s="82" t="s">
        <v>79</v>
      </c>
      <c r="BU1168" s="158"/>
      <c r="BV1168" s="140" t="n">
        <f aca="false">QUOTIENT(BW1168,$BW$5)</f>
        <v>290</v>
      </c>
      <c r="BW1168" s="17" t="n">
        <v>1160</v>
      </c>
      <c r="BX1168" s="141" t="n">
        <f aca="false">DATE(2023,2,(1-QUOTIENT(BW1168,$BW$5)))</f>
        <v>44668</v>
      </c>
      <c r="BY1168" s="190" t="s">
        <v>80</v>
      </c>
      <c r="BZ1168" s="143" t="e">
        <f aca="true">INDIRECT( ADDRESS(CELL("строка",BG1168)-BW1168+BV1168,68)) * CL1168</f>
        <v>#VALUE!</v>
      </c>
      <c r="CA1168" s="144" t="e">
        <f aca="true">INDIRECT( ADDRESS(CELL("строка",BG1168)-BW1168+BV1168,59)) *CI1168</f>
        <v>#VALUE!</v>
      </c>
      <c r="CB1168" s="145" t="e">
        <f aca="true">INDIRECT( ADDRESS(CELL("строка",BG1168)-BW1168+BV1168,69)) * CL1168</f>
        <v>#VALUE!</v>
      </c>
      <c r="CC1168" s="146" t="e">
        <f aca="true">INDIRECT( ADDRESS(CELL("строка",BG1168)-BW1168+BV1168,61)) *CI1168</f>
        <v>#VALUE!</v>
      </c>
      <c r="CD1168" s="147" t="e">
        <f aca="false">BZ1168-CA1168</f>
        <v>#VALUE!</v>
      </c>
      <c r="CE1168" s="188" t="e">
        <f aca="false">CB1168-CC1168</f>
        <v>#VALUE!</v>
      </c>
      <c r="CI1168" s="22" t="n">
        <f aca="false">$CI$4</f>
        <v>0.2</v>
      </c>
      <c r="CL1168" s="23" t="n">
        <f aca="false">CL1164</f>
        <v>0.25</v>
      </c>
    </row>
    <row r="1169" customFormat="false" ht="13.25" hidden="false" customHeight="true" outlineLevel="0" collapsed="false">
      <c r="A1169" s="151" t="s">
        <v>1264</v>
      </c>
      <c r="B1169" s="152" t="n">
        <v>21.8</v>
      </c>
      <c r="C1169" s="152" t="n">
        <v>763.3</v>
      </c>
      <c r="D1169" s="153" t="n">
        <v>34</v>
      </c>
      <c r="E1169" s="154" t="s">
        <v>101</v>
      </c>
      <c r="F1169" s="153" t="n">
        <v>1.5</v>
      </c>
      <c r="G1169" s="182" t="s">
        <v>185</v>
      </c>
      <c r="H1169" s="116" t="n">
        <f aca="false">RANDBETWEEN(80,100)/100</f>
        <v>0.8</v>
      </c>
      <c r="I1169" s="117"/>
      <c r="J1169" s="118"/>
      <c r="K1169" s="119"/>
      <c r="L1169" s="118"/>
      <c r="M1169" s="179"/>
      <c r="Q1169" s="151" t="s">
        <v>1264</v>
      </c>
      <c r="R1169" s="152" t="n">
        <v>10.9</v>
      </c>
      <c r="S1169" s="152" t="n">
        <v>756.7</v>
      </c>
      <c r="T1169" s="153" t="n">
        <v>51</v>
      </c>
      <c r="U1169" s="154" t="s">
        <v>77</v>
      </c>
      <c r="V1169" s="153" t="n">
        <v>2</v>
      </c>
      <c r="W1169" s="182" t="s">
        <v>110</v>
      </c>
      <c r="X1169" s="116" t="n">
        <f aca="false">RANDBETWEEN(80,100)/100</f>
        <v>0.98</v>
      </c>
      <c r="Y1169" s="117"/>
      <c r="Z1169" s="118"/>
      <c r="AA1169" s="119"/>
      <c r="AB1169" s="123"/>
      <c r="AC1169" s="124"/>
      <c r="AG1169" s="186"/>
      <c r="BO1169" s="202"/>
      <c r="BT1169" s="82"/>
      <c r="BU1169" s="158"/>
      <c r="BV1169" s="140" t="n">
        <f aca="false">QUOTIENT(BW1169,$BW$5)</f>
        <v>290</v>
      </c>
      <c r="BW1169" s="17" t="n">
        <v>1161</v>
      </c>
      <c r="BX1169" s="141"/>
      <c r="BY1169" s="191" t="s">
        <v>84</v>
      </c>
      <c r="BZ1169" s="160" t="e">
        <f aca="true">INDIRECT( ADDRESS(CELL("строка",BG1169)-BW1169+BV1169,68)) * CL1169</f>
        <v>#VALUE!</v>
      </c>
      <c r="CA1169" s="161" t="e">
        <f aca="true">INDIRECT( ADDRESS(CELL("строка",BG1169)-BW1169+BV1169,59)) *CI1169</f>
        <v>#VALUE!</v>
      </c>
      <c r="CB1169" s="162" t="e">
        <f aca="true">INDIRECT( ADDRESS(CELL("строка",BG1169)-BW1169+BV1169,69)) * CL1169</f>
        <v>#VALUE!</v>
      </c>
      <c r="CC1169" s="163" t="e">
        <f aca="true">INDIRECT( ADDRESS(CELL("строка",BG1169)-BW1169+BV1169,61)) *CI1169</f>
        <v>#VALUE!</v>
      </c>
      <c r="CD1169" s="164" t="e">
        <f aca="false">BZ1169-CA1169</f>
        <v>#VALUE!</v>
      </c>
      <c r="CE1169" s="189" t="e">
        <f aca="false">CB1169-CC1169</f>
        <v>#VALUE!</v>
      </c>
      <c r="CI1169" s="22" t="n">
        <f aca="false">$CI$5</f>
        <v>0.3</v>
      </c>
      <c r="CL1169" s="23" t="n">
        <f aca="false">CL1165</f>
        <v>0.25</v>
      </c>
    </row>
    <row r="1170" customFormat="false" ht="13.25" hidden="false" customHeight="true" outlineLevel="0" collapsed="false">
      <c r="A1170" s="151" t="s">
        <v>1265</v>
      </c>
      <c r="B1170" s="152" t="n">
        <v>17.9</v>
      </c>
      <c r="C1170" s="152" t="n">
        <v>763.7</v>
      </c>
      <c r="D1170" s="153" t="n">
        <v>53</v>
      </c>
      <c r="E1170" s="154" t="s">
        <v>83</v>
      </c>
      <c r="F1170" s="153" t="n">
        <v>1.5</v>
      </c>
      <c r="G1170" s="115" t="n">
        <v>0.25</v>
      </c>
      <c r="H1170" s="116" t="n">
        <f aca="false">RANDBETWEEN(80,100)/100</f>
        <v>0.8</v>
      </c>
      <c r="I1170" s="117"/>
      <c r="J1170" s="118"/>
      <c r="K1170" s="119"/>
      <c r="L1170" s="118"/>
      <c r="M1170" s="179"/>
      <c r="Q1170" s="151" t="s">
        <v>1265</v>
      </c>
      <c r="R1170" s="152" t="n">
        <v>8.4</v>
      </c>
      <c r="S1170" s="152" t="n">
        <v>756</v>
      </c>
      <c r="T1170" s="153" t="n">
        <v>70</v>
      </c>
      <c r="U1170" s="154" t="s">
        <v>77</v>
      </c>
      <c r="V1170" s="153" t="n">
        <v>2</v>
      </c>
      <c r="W1170" s="115" t="n">
        <v>0</v>
      </c>
      <c r="X1170" s="116" t="n">
        <f aca="false">RANDBETWEEN(80,100)/100</f>
        <v>0.9</v>
      </c>
      <c r="Y1170" s="117"/>
      <c r="Z1170" s="118"/>
      <c r="AA1170" s="119"/>
      <c r="AB1170" s="123"/>
      <c r="AC1170" s="124"/>
      <c r="AG1170" s="186"/>
      <c r="BO1170" s="202"/>
      <c r="BT1170" s="82"/>
      <c r="BU1170" s="158"/>
      <c r="BV1170" s="140" t="n">
        <f aca="false">QUOTIENT(BW1170,$BW$5)</f>
        <v>290</v>
      </c>
      <c r="BW1170" s="17" t="n">
        <v>1162</v>
      </c>
      <c r="BX1170" s="141"/>
      <c r="BY1170" s="191" t="s">
        <v>58</v>
      </c>
      <c r="BZ1170" s="160" t="e">
        <f aca="true">INDIRECT( ADDRESS(CELL("строка",BG1170)-BW1170+BV1170,68)) * CL1170</f>
        <v>#VALUE!</v>
      </c>
      <c r="CA1170" s="161" t="e">
        <f aca="true">INDIRECT( ADDRESS(CELL("строка",BG1170)-BW1170+BV1170,59)) *CI1170</f>
        <v>#VALUE!</v>
      </c>
      <c r="CB1170" s="162" t="e">
        <f aca="true">INDIRECT( ADDRESS(CELL("строка",BG1170)-BW1170+BV1170,69)) * CL1170</f>
        <v>#VALUE!</v>
      </c>
      <c r="CC1170" s="163" t="e">
        <f aca="true">INDIRECT( ADDRESS(CELL("строка",BG1170)-BW1170+BV1170,61)) *CI1170</f>
        <v>#VALUE!</v>
      </c>
      <c r="CD1170" s="164" t="e">
        <f aca="false">BZ1170-CA1170</f>
        <v>#VALUE!</v>
      </c>
      <c r="CE1170" s="189" t="e">
        <f aca="false">CB1170-CC1170</f>
        <v>#VALUE!</v>
      </c>
      <c r="CI1170" s="22" t="n">
        <f aca="false">$CI$6</f>
        <v>0.4</v>
      </c>
      <c r="CL1170" s="23" t="n">
        <f aca="false">CL1166</f>
        <v>0.25</v>
      </c>
    </row>
    <row r="1171" customFormat="false" ht="13.25" hidden="false" customHeight="true" outlineLevel="0" collapsed="false">
      <c r="A1171" s="151" t="s">
        <v>1266</v>
      </c>
      <c r="B1171" s="152" t="n">
        <v>7.9</v>
      </c>
      <c r="C1171" s="152" t="n">
        <v>763</v>
      </c>
      <c r="D1171" s="153" t="n">
        <v>100</v>
      </c>
      <c r="E1171" s="154" t="s">
        <v>91</v>
      </c>
      <c r="F1171" s="153" t="n">
        <v>1.5</v>
      </c>
      <c r="G1171" s="115" t="n">
        <v>0.15</v>
      </c>
      <c r="H1171" s="116" t="n">
        <f aca="false">RANDBETWEEN(80,100)/100</f>
        <v>0.88</v>
      </c>
      <c r="I1171" s="117"/>
      <c r="J1171" s="118"/>
      <c r="K1171" s="119"/>
      <c r="L1171" s="118"/>
      <c r="M1171" s="179"/>
      <c r="Q1171" s="151" t="s">
        <v>1266</v>
      </c>
      <c r="R1171" s="152" t="n">
        <v>4.7</v>
      </c>
      <c r="S1171" s="152" t="n">
        <v>755.3</v>
      </c>
      <c r="T1171" s="153" t="n">
        <v>90</v>
      </c>
      <c r="U1171" s="154" t="n">
        <v>0</v>
      </c>
      <c r="V1171" s="153" t="n">
        <v>0</v>
      </c>
      <c r="W1171" s="182" t="s">
        <v>185</v>
      </c>
      <c r="X1171" s="116" t="n">
        <f aca="false">RANDBETWEEN(80,100)/100</f>
        <v>0.88</v>
      </c>
      <c r="Y1171" s="117"/>
      <c r="Z1171" s="118"/>
      <c r="AA1171" s="119"/>
      <c r="AB1171" s="123"/>
      <c r="AC1171" s="124"/>
      <c r="AG1171" s="186"/>
      <c r="BO1171" s="202"/>
      <c r="BT1171" s="82" t="e">
        <f aca="false">IF(SUM(CD1168:CD1171) &gt; 0,0,(SUM(CD1168:CD1171))/(-$BM$10*1000))</f>
        <v>#VALUE!</v>
      </c>
      <c r="BU1171" s="158" t="e">
        <f aca="false">IF(SUM(CE1168:CE1171) &gt; 0,0,(SUM(CE1168:CE1171))/(-$BM$10*1000))</f>
        <v>#VALUE!</v>
      </c>
      <c r="BV1171" s="140" t="n">
        <f aca="false">QUOTIENT(BW1171,$BW$5)</f>
        <v>290</v>
      </c>
      <c r="BW1171" s="17" t="n">
        <v>1163</v>
      </c>
      <c r="BX1171" s="141"/>
      <c r="BY1171" s="192" t="s">
        <v>75</v>
      </c>
      <c r="BZ1171" s="172" t="e">
        <f aca="true">INDIRECT( ADDRESS(CELL("строка",BG1171)-BW1171+BV1171,68)) * CL1171</f>
        <v>#VALUE!</v>
      </c>
      <c r="CA1171" s="173" t="e">
        <f aca="true">INDIRECT( ADDRESS(CELL("строка",BG1171)-BW1171+BV1171,59)) * CI1171</f>
        <v>#VALUE!</v>
      </c>
      <c r="CB1171" s="174" t="e">
        <f aca="true">INDIRECT( ADDRESS(CELL("строка",BG1171)-BW1171+BV1171,69)) * CL1171</f>
        <v>#VALUE!</v>
      </c>
      <c r="CC1171" s="175" t="e">
        <f aca="true">INDIRECT( ADDRESS(CELL("строка",BG1171)-BW1171+BV1171,61)) *CI1171</f>
        <v>#VALUE!</v>
      </c>
      <c r="CD1171" s="176" t="e">
        <f aca="false">BZ1171-CA1171</f>
        <v>#VALUE!</v>
      </c>
      <c r="CE1171" s="187" t="e">
        <f aca="false">CB1171-CC1171</f>
        <v>#VALUE!</v>
      </c>
      <c r="CI1171" s="178" t="n">
        <f aca="false">$CI$7</f>
        <v>0.1</v>
      </c>
      <c r="CL1171" s="23" t="n">
        <f aca="false">CL1167</f>
        <v>0.25</v>
      </c>
    </row>
    <row r="1172" customFormat="false" ht="13.25" hidden="false" customHeight="true" outlineLevel="0" collapsed="false">
      <c r="A1172" s="151" t="s">
        <v>1267</v>
      </c>
      <c r="B1172" s="152" t="n">
        <v>8.8</v>
      </c>
      <c r="C1172" s="152" t="n">
        <v>762.8</v>
      </c>
      <c r="D1172" s="153" t="n">
        <v>91</v>
      </c>
      <c r="E1172" s="154" t="n">
        <v>0</v>
      </c>
      <c r="F1172" s="153" t="n">
        <v>0</v>
      </c>
      <c r="G1172" s="115" t="n">
        <v>0.15</v>
      </c>
      <c r="H1172" s="116" t="n">
        <f aca="false">RANDBETWEEN(80,100)/100</f>
        <v>0.84</v>
      </c>
      <c r="I1172" s="117"/>
      <c r="J1172" s="118"/>
      <c r="K1172" s="119"/>
      <c r="L1172" s="118"/>
      <c r="M1172" s="179"/>
      <c r="Q1172" s="151" t="s">
        <v>1267</v>
      </c>
      <c r="R1172" s="152" t="n">
        <v>6.3</v>
      </c>
      <c r="S1172" s="152" t="n">
        <v>754.3</v>
      </c>
      <c r="T1172" s="153" t="n">
        <v>81</v>
      </c>
      <c r="U1172" s="154" t="s">
        <v>93</v>
      </c>
      <c r="V1172" s="153" t="n">
        <v>1</v>
      </c>
      <c r="W1172" s="115" t="n">
        <v>0.95</v>
      </c>
      <c r="X1172" s="116" t="n">
        <f aca="false">RANDBETWEEN(80,100)/100</f>
        <v>0.98</v>
      </c>
      <c r="Y1172" s="117"/>
      <c r="Z1172" s="118"/>
      <c r="AA1172" s="119"/>
      <c r="AB1172" s="123"/>
      <c r="AC1172" s="124"/>
      <c r="AG1172" s="186"/>
      <c r="BO1172" s="202"/>
      <c r="BT1172" s="82" t="s">
        <v>79</v>
      </c>
      <c r="BU1172" s="158"/>
      <c r="BV1172" s="140" t="n">
        <f aca="false">QUOTIENT(BW1172,$BW$5)</f>
        <v>291</v>
      </c>
      <c r="BW1172" s="17" t="n">
        <v>1164</v>
      </c>
      <c r="BX1172" s="141" t="n">
        <f aca="false">DATE(2023,2,(1-QUOTIENT(BW1172,$BW$5)))</f>
        <v>44667</v>
      </c>
      <c r="BY1172" s="190" t="s">
        <v>80</v>
      </c>
      <c r="BZ1172" s="143" t="e">
        <f aca="true">INDIRECT( ADDRESS(CELL("строка",BG1172)-BW1172+BV1172,68)) * CL1172</f>
        <v>#VALUE!</v>
      </c>
      <c r="CA1172" s="144" t="e">
        <f aca="true">INDIRECT( ADDRESS(CELL("строка",BG1172)-BW1172+BV1172,59)) *CI1172</f>
        <v>#VALUE!</v>
      </c>
      <c r="CB1172" s="145" t="e">
        <f aca="true">INDIRECT( ADDRESS(CELL("строка",BG1172)-BW1172+BV1172,69)) * CL1172</f>
        <v>#VALUE!</v>
      </c>
      <c r="CC1172" s="146" t="e">
        <f aca="true">INDIRECT( ADDRESS(CELL("строка",BG1172)-BW1172+BV1172,61)) *CI1172</f>
        <v>#VALUE!</v>
      </c>
      <c r="CD1172" s="147" t="e">
        <f aca="false">BZ1172-CA1172</f>
        <v>#VALUE!</v>
      </c>
      <c r="CE1172" s="188" t="e">
        <f aca="false">CB1172-CC1172</f>
        <v>#VALUE!</v>
      </c>
      <c r="CI1172" s="22" t="n">
        <f aca="false">$CI$4</f>
        <v>0.2</v>
      </c>
      <c r="CL1172" s="23" t="n">
        <f aca="false">CL1168</f>
        <v>0.25</v>
      </c>
    </row>
    <row r="1173" customFormat="false" ht="13.25" hidden="false" customHeight="true" outlineLevel="0" collapsed="false">
      <c r="A1173" s="151" t="s">
        <v>1268</v>
      </c>
      <c r="B1173" s="152" t="n">
        <v>11.6</v>
      </c>
      <c r="C1173" s="152" t="n">
        <v>763</v>
      </c>
      <c r="D1173" s="153" t="n">
        <v>71</v>
      </c>
      <c r="E1173" s="154" t="s">
        <v>101</v>
      </c>
      <c r="F1173" s="153" t="n">
        <v>1.5</v>
      </c>
      <c r="G1173" s="115" t="n">
        <v>0.15</v>
      </c>
      <c r="H1173" s="116" t="n">
        <f aca="false">RANDBETWEEN(80,100)/100</f>
        <v>0.92</v>
      </c>
      <c r="I1173" s="117"/>
      <c r="J1173" s="118"/>
      <c r="K1173" s="119"/>
      <c r="L1173" s="118"/>
      <c r="M1173" s="179"/>
      <c r="Q1173" s="151" t="s">
        <v>1268</v>
      </c>
      <c r="R1173" s="152" t="n">
        <v>6.8</v>
      </c>
      <c r="S1173" s="152" t="n">
        <v>753.5</v>
      </c>
      <c r="T1173" s="153" t="n">
        <v>76</v>
      </c>
      <c r="U1173" s="154" t="s">
        <v>77</v>
      </c>
      <c r="V1173" s="153" t="n">
        <v>1</v>
      </c>
      <c r="W1173" s="115" t="n">
        <v>0.75</v>
      </c>
      <c r="X1173" s="116" t="n">
        <f aca="false">RANDBETWEEN(80,100)/100</f>
        <v>0.82</v>
      </c>
      <c r="Y1173" s="117"/>
      <c r="Z1173" s="118"/>
      <c r="AA1173" s="119"/>
      <c r="AB1173" s="123"/>
      <c r="AC1173" s="124"/>
      <c r="AG1173" s="186"/>
      <c r="BO1173" s="202"/>
      <c r="BT1173" s="82"/>
      <c r="BU1173" s="158"/>
      <c r="BV1173" s="140" t="n">
        <f aca="false">QUOTIENT(BW1173,$BW$5)</f>
        <v>291</v>
      </c>
      <c r="BW1173" s="17" t="n">
        <v>1165</v>
      </c>
      <c r="BX1173" s="141"/>
      <c r="BY1173" s="191" t="s">
        <v>84</v>
      </c>
      <c r="BZ1173" s="160" t="e">
        <f aca="true">INDIRECT( ADDRESS(CELL("строка",BG1173)-BW1173+BV1173,68)) * CL1173</f>
        <v>#VALUE!</v>
      </c>
      <c r="CA1173" s="161" t="e">
        <f aca="true">INDIRECT( ADDRESS(CELL("строка",BG1173)-BW1173+BV1173,59)) *CI1173</f>
        <v>#VALUE!</v>
      </c>
      <c r="CB1173" s="162" t="e">
        <f aca="true">INDIRECT( ADDRESS(CELL("строка",BG1173)-BW1173+BV1173,69)) * CL1173</f>
        <v>#VALUE!</v>
      </c>
      <c r="CC1173" s="163" t="e">
        <f aca="true">INDIRECT( ADDRESS(CELL("строка",BG1173)-BW1173+BV1173,61)) *CI1173</f>
        <v>#VALUE!</v>
      </c>
      <c r="CD1173" s="164" t="e">
        <f aca="false">BZ1173-CA1173</f>
        <v>#VALUE!</v>
      </c>
      <c r="CE1173" s="189" t="e">
        <f aca="false">CB1173-CC1173</f>
        <v>#VALUE!</v>
      </c>
      <c r="CI1173" s="22" t="n">
        <f aca="false">$CI$5</f>
        <v>0.3</v>
      </c>
      <c r="CL1173" s="23" t="n">
        <f aca="false">CL1169</f>
        <v>0.25</v>
      </c>
    </row>
    <row r="1174" customFormat="false" ht="13.25" hidden="false" customHeight="true" outlineLevel="0" collapsed="false">
      <c r="A1174" s="151" t="s">
        <v>1269</v>
      </c>
      <c r="B1174" s="152" t="n">
        <v>17.1</v>
      </c>
      <c r="C1174" s="152" t="n">
        <v>762.8</v>
      </c>
      <c r="D1174" s="153" t="n">
        <v>46</v>
      </c>
      <c r="E1174" s="154" t="s">
        <v>77</v>
      </c>
      <c r="F1174" s="153" t="n">
        <v>4.5</v>
      </c>
      <c r="G1174" s="115" t="n">
        <v>0.15</v>
      </c>
      <c r="H1174" s="116" t="n">
        <f aca="false">RANDBETWEEN(80,100)/100</f>
        <v>0.95</v>
      </c>
      <c r="I1174" s="117" t="n">
        <v>0.538923611111111</v>
      </c>
      <c r="J1174" s="118" t="n">
        <v>0.538923611111111</v>
      </c>
      <c r="K1174" s="119" t="n">
        <f aca="false">(J1174 * 24) * $B$3 * $F$3 * (1 - 0.7*AVERAGE(G1174:G1181)) * AVERAGE(H1174:H1181)</f>
        <v>9960.0197125</v>
      </c>
      <c r="L1174" s="118" t="n">
        <f aca="false">IF(AVERAGE(F1174:F1181)&gt; $J$3, $B$4*$F$4*AVERAGE(F1174:F1181)/$B$5*24*AVERAGE(H1174:H1181), $B$4*$F$4*AVERAGE(F1174:F1181)/$B$5*24*AVERAGE(H1174:H1181) * 0.2)</f>
        <v>2584.8</v>
      </c>
      <c r="M1174" s="179" t="n">
        <f aca="false">K1174+L1174</f>
        <v>12544.8197125</v>
      </c>
      <c r="Q1174" s="151" t="s">
        <v>1269</v>
      </c>
      <c r="R1174" s="152" t="n">
        <v>7.4</v>
      </c>
      <c r="S1174" s="152" t="n">
        <v>752.8</v>
      </c>
      <c r="T1174" s="153" t="n">
        <v>76</v>
      </c>
      <c r="U1174" s="154" t="s">
        <v>93</v>
      </c>
      <c r="V1174" s="153" t="n">
        <v>2</v>
      </c>
      <c r="W1174" s="115" t="n">
        <v>0.05</v>
      </c>
      <c r="X1174" s="116" t="n">
        <f aca="false">RANDBETWEEN(80,100)/100</f>
        <v>0.99</v>
      </c>
      <c r="Y1174" s="117" t="n">
        <v>0.555844907407407</v>
      </c>
      <c r="Z1174" s="118" t="n">
        <v>0.555844907407407</v>
      </c>
      <c r="AA1174" s="119" t="n">
        <f aca="false">(Z1174 * 24) * $B$3 * $F$3 * (1 - 0.7 * AVERAGE(W1174:W1181)) * AVERAGE(X1174:X1181)</f>
        <v>6483.32497395833</v>
      </c>
      <c r="AB1174" s="123" t="n">
        <f aca="false">IF(AVERAGE(V1174:V1181)&gt; $J$3, $B$4*$F$4*AVERAGE(V1174:V1181)/$B$5*24*AVERAGE(X1174:X1181), $B$4*$F$4*AVERAGE(V1174:V1181)/$B$5*24*AVERAGE(X1174:X1181) * 0.2)</f>
        <v>2599.2</v>
      </c>
      <c r="AC1174" s="124" t="n">
        <f aca="false">AA1174+AB1174</f>
        <v>9082.52497395833</v>
      </c>
      <c r="AG1174" s="186"/>
      <c r="BO1174" s="202"/>
      <c r="BT1174" s="82"/>
      <c r="BU1174" s="158"/>
      <c r="BV1174" s="140" t="n">
        <f aca="false">QUOTIENT(BW1174,$BW$5)</f>
        <v>291</v>
      </c>
      <c r="BW1174" s="17" t="n">
        <v>1166</v>
      </c>
      <c r="BX1174" s="141"/>
      <c r="BY1174" s="191" t="s">
        <v>58</v>
      </c>
      <c r="BZ1174" s="160" t="e">
        <f aca="true">INDIRECT( ADDRESS(CELL("строка",BG1174)-BW1174+BV1174,68)) * CL1174</f>
        <v>#VALUE!</v>
      </c>
      <c r="CA1174" s="161" t="e">
        <f aca="true">INDIRECT( ADDRESS(CELL("строка",BG1174)-BW1174+BV1174,59)) *CI1174</f>
        <v>#VALUE!</v>
      </c>
      <c r="CB1174" s="162" t="e">
        <f aca="true">INDIRECT( ADDRESS(CELL("строка",BG1174)-BW1174+BV1174,69)) * CL1174</f>
        <v>#VALUE!</v>
      </c>
      <c r="CC1174" s="163" t="e">
        <f aca="true">INDIRECT( ADDRESS(CELL("строка",BG1174)-BW1174+BV1174,61)) *CI1174</f>
        <v>#VALUE!</v>
      </c>
      <c r="CD1174" s="164" t="e">
        <f aca="false">BZ1174-CA1174</f>
        <v>#VALUE!</v>
      </c>
      <c r="CE1174" s="189" t="e">
        <f aca="false">CB1174-CC1174</f>
        <v>#VALUE!</v>
      </c>
      <c r="CI1174" s="22" t="n">
        <f aca="false">$CI$6</f>
        <v>0.4</v>
      </c>
      <c r="CL1174" s="23" t="n">
        <f aca="false">CL1170</f>
        <v>0.25</v>
      </c>
    </row>
    <row r="1175" customFormat="false" ht="13.25" hidden="false" customHeight="true" outlineLevel="0" collapsed="false">
      <c r="A1175" s="151" t="s">
        <v>1270</v>
      </c>
      <c r="B1175" s="152" t="n">
        <v>22.5</v>
      </c>
      <c r="C1175" s="152" t="n">
        <v>761.5</v>
      </c>
      <c r="D1175" s="153" t="n">
        <v>37</v>
      </c>
      <c r="E1175" s="154" t="s">
        <v>101</v>
      </c>
      <c r="F1175" s="153" t="n">
        <v>3</v>
      </c>
      <c r="G1175" s="115" t="n">
        <v>0.25</v>
      </c>
      <c r="H1175" s="116" t="n">
        <f aca="false">RANDBETWEEN(80,100)/100</f>
        <v>0.82</v>
      </c>
      <c r="I1175" s="117"/>
      <c r="J1175" s="118"/>
      <c r="K1175" s="119"/>
      <c r="L1175" s="118"/>
      <c r="M1175" s="179"/>
      <c r="Q1175" s="151" t="s">
        <v>1270</v>
      </c>
      <c r="R1175" s="152" t="n">
        <v>8.6</v>
      </c>
      <c r="S1175" s="152" t="n">
        <v>751.6</v>
      </c>
      <c r="T1175" s="153" t="n">
        <v>76</v>
      </c>
      <c r="U1175" s="154" t="s">
        <v>93</v>
      </c>
      <c r="V1175" s="153" t="n">
        <v>3</v>
      </c>
      <c r="W1175" s="115" t="n">
        <v>0.95</v>
      </c>
      <c r="X1175" s="116" t="n">
        <f aca="false">RANDBETWEEN(80,100)/100</f>
        <v>0.86</v>
      </c>
      <c r="Y1175" s="117"/>
      <c r="Z1175" s="118"/>
      <c r="AA1175" s="119"/>
      <c r="AB1175" s="123"/>
      <c r="AC1175" s="124"/>
      <c r="AG1175" s="186"/>
      <c r="BO1175" s="202"/>
      <c r="BT1175" s="82" t="e">
        <f aca="false">IF(SUM(CD1172:CD1175) &gt; 0,0,(SUM(CD1172:CD1175))/(-$BM$10*1000))</f>
        <v>#VALUE!</v>
      </c>
      <c r="BU1175" s="158" t="e">
        <f aca="false">IF(SUM(CE1172:CE1175) &gt; 0,0,(SUM(CE1172:CE1175))/(-$BM$10*1000))</f>
        <v>#VALUE!</v>
      </c>
      <c r="BV1175" s="140" t="n">
        <f aca="false">QUOTIENT(BW1175,$BW$5)</f>
        <v>291</v>
      </c>
      <c r="BW1175" s="17" t="n">
        <v>1167</v>
      </c>
      <c r="BX1175" s="141"/>
      <c r="BY1175" s="192" t="s">
        <v>75</v>
      </c>
      <c r="BZ1175" s="172" t="e">
        <f aca="true">INDIRECT( ADDRESS(CELL("строка",BG1175)-BW1175+BV1175,68)) * CL1175</f>
        <v>#VALUE!</v>
      </c>
      <c r="CA1175" s="173" t="e">
        <f aca="true">INDIRECT( ADDRESS(CELL("строка",BG1175)-BW1175+BV1175,59)) * CI1175</f>
        <v>#VALUE!</v>
      </c>
      <c r="CB1175" s="174" t="e">
        <f aca="true">INDIRECT( ADDRESS(CELL("строка",BG1175)-BW1175+BV1175,69)) * CL1175</f>
        <v>#VALUE!</v>
      </c>
      <c r="CC1175" s="175" t="e">
        <f aca="true">INDIRECT( ADDRESS(CELL("строка",BG1175)-BW1175+BV1175,61)) *CI1175</f>
        <v>#VALUE!</v>
      </c>
      <c r="CD1175" s="176" t="e">
        <f aca="false">BZ1175-CA1175</f>
        <v>#VALUE!</v>
      </c>
      <c r="CE1175" s="187" t="e">
        <f aca="false">CB1175-CC1175</f>
        <v>#VALUE!</v>
      </c>
      <c r="CI1175" s="178" t="n">
        <f aca="false">$CI$7</f>
        <v>0.1</v>
      </c>
      <c r="CL1175" s="23" t="n">
        <f aca="false">CL1171</f>
        <v>0.25</v>
      </c>
    </row>
    <row r="1176" customFormat="false" ht="13.25" hidden="false" customHeight="true" outlineLevel="0" collapsed="false">
      <c r="A1176" s="151" t="s">
        <v>1271</v>
      </c>
      <c r="B1176" s="152" t="n">
        <v>23</v>
      </c>
      <c r="C1176" s="152" t="n">
        <v>761.7</v>
      </c>
      <c r="D1176" s="153" t="n">
        <v>32</v>
      </c>
      <c r="E1176" s="154" t="s">
        <v>101</v>
      </c>
      <c r="F1176" s="153" t="n">
        <v>3</v>
      </c>
      <c r="G1176" s="182" t="s">
        <v>194</v>
      </c>
      <c r="H1176" s="116" t="n">
        <f aca="false">RANDBETWEEN(80,100)/100</f>
        <v>0.99</v>
      </c>
      <c r="I1176" s="117"/>
      <c r="J1176" s="118"/>
      <c r="K1176" s="119"/>
      <c r="L1176" s="118"/>
      <c r="M1176" s="179"/>
      <c r="Q1176" s="151" t="s">
        <v>1271</v>
      </c>
      <c r="R1176" s="152" t="n">
        <v>10.2</v>
      </c>
      <c r="S1176" s="152" t="n">
        <v>750.4</v>
      </c>
      <c r="T1176" s="153" t="n">
        <v>71</v>
      </c>
      <c r="U1176" s="154" t="s">
        <v>93</v>
      </c>
      <c r="V1176" s="153" t="n">
        <v>2</v>
      </c>
      <c r="W1176" s="115" t="n">
        <v>0.75</v>
      </c>
      <c r="X1176" s="116" t="n">
        <f aca="false">RANDBETWEEN(80,100)/100</f>
        <v>0.94</v>
      </c>
      <c r="Y1176" s="117"/>
      <c r="Z1176" s="118"/>
      <c r="AA1176" s="119"/>
      <c r="AB1176" s="123"/>
      <c r="AC1176" s="124"/>
      <c r="AG1176" s="186"/>
      <c r="BO1176" s="202"/>
      <c r="BT1176" s="82" t="s">
        <v>79</v>
      </c>
      <c r="BU1176" s="158"/>
      <c r="BV1176" s="140" t="n">
        <f aca="false">QUOTIENT(BW1176,$BW$5)</f>
        <v>292</v>
      </c>
      <c r="BW1176" s="17" t="n">
        <v>1168</v>
      </c>
      <c r="BX1176" s="141" t="n">
        <f aca="false">DATE(2023,2,(1-QUOTIENT(BW1176,$BW$5)))</f>
        <v>44666</v>
      </c>
      <c r="BY1176" s="190" t="s">
        <v>80</v>
      </c>
      <c r="BZ1176" s="143" t="e">
        <f aca="true">INDIRECT( ADDRESS(CELL("строка",BG1176)-BW1176+BV1176,68)) * CL1176</f>
        <v>#VALUE!</v>
      </c>
      <c r="CA1176" s="144" t="e">
        <f aca="true">INDIRECT( ADDRESS(CELL("строка",BG1176)-BW1176+BV1176,59)) *CI1176</f>
        <v>#VALUE!</v>
      </c>
      <c r="CB1176" s="145" t="e">
        <f aca="true">INDIRECT( ADDRESS(CELL("строка",BG1176)-BW1176+BV1176,69)) * CL1176</f>
        <v>#VALUE!</v>
      </c>
      <c r="CC1176" s="146" t="e">
        <f aca="true">INDIRECT( ADDRESS(CELL("строка",BG1176)-BW1176+BV1176,61)) *CI1176</f>
        <v>#VALUE!</v>
      </c>
      <c r="CD1176" s="147" t="e">
        <f aca="false">BZ1176-CA1176</f>
        <v>#VALUE!</v>
      </c>
      <c r="CE1176" s="188" t="e">
        <f aca="false">CB1176-CC1176</f>
        <v>#VALUE!</v>
      </c>
      <c r="CI1176" s="22" t="n">
        <f aca="false">$CI$4</f>
        <v>0.2</v>
      </c>
      <c r="CL1176" s="23" t="n">
        <f aca="false">CL1172</f>
        <v>0.25</v>
      </c>
    </row>
    <row r="1177" customFormat="false" ht="13.25" hidden="false" customHeight="true" outlineLevel="0" collapsed="false">
      <c r="A1177" s="151" t="s">
        <v>1272</v>
      </c>
      <c r="B1177" s="152" t="n">
        <v>21.8</v>
      </c>
      <c r="C1177" s="152" t="n">
        <v>762.4</v>
      </c>
      <c r="D1177" s="153" t="n">
        <v>28</v>
      </c>
      <c r="E1177" s="154" t="s">
        <v>107</v>
      </c>
      <c r="F1177" s="153" t="n">
        <v>3</v>
      </c>
      <c r="G1177" s="115" t="n">
        <v>0.25</v>
      </c>
      <c r="H1177" s="116" t="n">
        <f aca="false">RANDBETWEEN(80,100)/100</f>
        <v>0.87</v>
      </c>
      <c r="I1177" s="117"/>
      <c r="J1177" s="118"/>
      <c r="K1177" s="119"/>
      <c r="L1177" s="118"/>
      <c r="M1177" s="179"/>
      <c r="Q1177" s="151" t="s">
        <v>1272</v>
      </c>
      <c r="R1177" s="152" t="n">
        <v>9.3</v>
      </c>
      <c r="S1177" s="152" t="n">
        <v>749.4</v>
      </c>
      <c r="T1177" s="153" t="n">
        <v>75</v>
      </c>
      <c r="U1177" s="154" t="s">
        <v>77</v>
      </c>
      <c r="V1177" s="153" t="n">
        <v>4</v>
      </c>
      <c r="W1177" s="115" t="n">
        <v>0.95</v>
      </c>
      <c r="X1177" s="116" t="n">
        <f aca="false">RANDBETWEEN(80,100)/100</f>
        <v>0.82</v>
      </c>
      <c r="Y1177" s="117"/>
      <c r="Z1177" s="118"/>
      <c r="AA1177" s="119"/>
      <c r="AB1177" s="123"/>
      <c r="AC1177" s="124"/>
      <c r="AG1177" s="186"/>
      <c r="BO1177" s="202"/>
      <c r="BT1177" s="82"/>
      <c r="BU1177" s="158"/>
      <c r="BV1177" s="140" t="n">
        <f aca="false">QUOTIENT(BW1177,$BW$5)</f>
        <v>292</v>
      </c>
      <c r="BW1177" s="17" t="n">
        <v>1169</v>
      </c>
      <c r="BX1177" s="141"/>
      <c r="BY1177" s="191" t="s">
        <v>84</v>
      </c>
      <c r="BZ1177" s="160" t="e">
        <f aca="true">INDIRECT( ADDRESS(CELL("строка",BG1177)-BW1177+BV1177,68)) * CL1177</f>
        <v>#VALUE!</v>
      </c>
      <c r="CA1177" s="161" t="e">
        <f aca="true">INDIRECT( ADDRESS(CELL("строка",BG1177)-BW1177+BV1177,59)) *CI1177</f>
        <v>#VALUE!</v>
      </c>
      <c r="CB1177" s="162" t="e">
        <f aca="true">INDIRECT( ADDRESS(CELL("строка",BG1177)-BW1177+BV1177,69)) * CL1177</f>
        <v>#VALUE!</v>
      </c>
      <c r="CC1177" s="163" t="e">
        <f aca="true">INDIRECT( ADDRESS(CELL("строка",BG1177)-BW1177+BV1177,61)) *CI1177</f>
        <v>#VALUE!</v>
      </c>
      <c r="CD1177" s="164" t="e">
        <f aca="false">BZ1177-CA1177</f>
        <v>#VALUE!</v>
      </c>
      <c r="CE1177" s="189" t="e">
        <f aca="false">CB1177-CC1177</f>
        <v>#VALUE!</v>
      </c>
      <c r="CI1177" s="22" t="n">
        <f aca="false">$CI$5</f>
        <v>0.3</v>
      </c>
      <c r="CL1177" s="23" t="n">
        <f aca="false">CL1173</f>
        <v>0.25</v>
      </c>
    </row>
    <row r="1178" customFormat="false" ht="13.25" hidden="false" customHeight="true" outlineLevel="0" collapsed="false">
      <c r="A1178" s="151" t="s">
        <v>1273</v>
      </c>
      <c r="B1178" s="152" t="n">
        <v>14.9</v>
      </c>
      <c r="C1178" s="152" t="n">
        <v>762.8</v>
      </c>
      <c r="D1178" s="153" t="n">
        <v>48</v>
      </c>
      <c r="E1178" s="154" t="n">
        <v>0</v>
      </c>
      <c r="F1178" s="153" t="n">
        <v>0</v>
      </c>
      <c r="G1178" s="115" t="n">
        <v>0.75</v>
      </c>
      <c r="H1178" s="116" t="n">
        <f aca="false">RANDBETWEEN(80,100)/100</f>
        <v>0.89</v>
      </c>
      <c r="I1178" s="117"/>
      <c r="J1178" s="118"/>
      <c r="K1178" s="119"/>
      <c r="L1178" s="118"/>
      <c r="M1178" s="179"/>
      <c r="Q1178" s="151" t="s">
        <v>1273</v>
      </c>
      <c r="R1178" s="152" t="n">
        <v>8.9</v>
      </c>
      <c r="S1178" s="152" t="n">
        <v>748.5</v>
      </c>
      <c r="T1178" s="153" t="n">
        <v>78</v>
      </c>
      <c r="U1178" s="154" t="s">
        <v>93</v>
      </c>
      <c r="V1178" s="153" t="n">
        <v>3</v>
      </c>
      <c r="W1178" s="115" t="n">
        <v>0.9</v>
      </c>
      <c r="X1178" s="116" t="n">
        <f aca="false">RANDBETWEEN(80,100)/100</f>
        <v>0.97</v>
      </c>
      <c r="Y1178" s="117"/>
      <c r="Z1178" s="118"/>
      <c r="AA1178" s="119"/>
      <c r="AB1178" s="123"/>
      <c r="AC1178" s="124"/>
      <c r="AG1178" s="186"/>
      <c r="BO1178" s="202"/>
      <c r="BT1178" s="82"/>
      <c r="BU1178" s="158"/>
      <c r="BV1178" s="140" t="n">
        <f aca="false">QUOTIENT(BW1178,$BW$5)</f>
        <v>292</v>
      </c>
      <c r="BW1178" s="17" t="n">
        <v>1170</v>
      </c>
      <c r="BX1178" s="141"/>
      <c r="BY1178" s="191" t="s">
        <v>58</v>
      </c>
      <c r="BZ1178" s="160" t="e">
        <f aca="true">INDIRECT( ADDRESS(CELL("строка",BG1178)-BW1178+BV1178,68)) * CL1178</f>
        <v>#VALUE!</v>
      </c>
      <c r="CA1178" s="161" t="e">
        <f aca="true">INDIRECT( ADDRESS(CELL("строка",BG1178)-BW1178+BV1178,59)) *CI1178</f>
        <v>#VALUE!</v>
      </c>
      <c r="CB1178" s="162" t="e">
        <f aca="true">INDIRECT( ADDRESS(CELL("строка",BG1178)-BW1178+BV1178,69)) * CL1178</f>
        <v>#VALUE!</v>
      </c>
      <c r="CC1178" s="163" t="e">
        <f aca="true">INDIRECT( ADDRESS(CELL("строка",BG1178)-BW1178+BV1178,61)) *CI1178</f>
        <v>#VALUE!</v>
      </c>
      <c r="CD1178" s="164" t="e">
        <f aca="false">BZ1178-CA1178</f>
        <v>#VALUE!</v>
      </c>
      <c r="CE1178" s="189" t="e">
        <f aca="false">CB1178-CC1178</f>
        <v>#VALUE!</v>
      </c>
      <c r="CI1178" s="22" t="n">
        <f aca="false">$CI$6</f>
        <v>0.4</v>
      </c>
      <c r="CL1178" s="23" t="n">
        <f aca="false">CL1174</f>
        <v>0.25</v>
      </c>
    </row>
    <row r="1179" customFormat="false" ht="13.25" hidden="false" customHeight="true" outlineLevel="0" collapsed="false">
      <c r="A1179" s="151" t="s">
        <v>1274</v>
      </c>
      <c r="B1179" s="152" t="n">
        <v>8.2</v>
      </c>
      <c r="C1179" s="152" t="n">
        <v>762.7</v>
      </c>
      <c r="D1179" s="153" t="n">
        <v>75</v>
      </c>
      <c r="E1179" s="154" t="n">
        <v>0</v>
      </c>
      <c r="F1179" s="153" t="n">
        <v>0</v>
      </c>
      <c r="G1179" s="115" t="n">
        <v>0.95</v>
      </c>
      <c r="H1179" s="116" t="n">
        <f aca="false">RANDBETWEEN(80,100)/100</f>
        <v>0.9</v>
      </c>
      <c r="I1179" s="117"/>
      <c r="J1179" s="118"/>
      <c r="K1179" s="119"/>
      <c r="L1179" s="118"/>
      <c r="M1179" s="179"/>
      <c r="Q1179" s="151" t="s">
        <v>1274</v>
      </c>
      <c r="R1179" s="152" t="n">
        <v>8</v>
      </c>
      <c r="S1179" s="152" t="n">
        <v>747.5</v>
      </c>
      <c r="T1179" s="153" t="n">
        <v>86</v>
      </c>
      <c r="U1179" s="154" t="s">
        <v>93</v>
      </c>
      <c r="V1179" s="153" t="n">
        <v>3</v>
      </c>
      <c r="W1179" s="115" t="n">
        <v>0.9</v>
      </c>
      <c r="X1179" s="116" t="n">
        <f aca="false">RANDBETWEEN(80,100)/100</f>
        <v>0.9</v>
      </c>
      <c r="Y1179" s="117"/>
      <c r="Z1179" s="118"/>
      <c r="AA1179" s="119"/>
      <c r="AB1179" s="123"/>
      <c r="AC1179" s="124"/>
      <c r="AG1179" s="186"/>
      <c r="BO1179" s="202"/>
      <c r="BT1179" s="82" t="e">
        <f aca="false">IF(SUM(CD1176:CD1179) &gt; 0,0,(SUM(CD1176:CD1179))/(-$BM$10*1000))</f>
        <v>#VALUE!</v>
      </c>
      <c r="BU1179" s="158" t="e">
        <f aca="false">IF(SUM(CE1176:CE1179) &gt; 0,0,(SUM(CE1176:CE1179))/(-$BM$10*1000))</f>
        <v>#VALUE!</v>
      </c>
      <c r="BV1179" s="140" t="n">
        <f aca="false">QUOTIENT(BW1179,$BW$5)</f>
        <v>292</v>
      </c>
      <c r="BW1179" s="17" t="n">
        <v>1171</v>
      </c>
      <c r="BX1179" s="141"/>
      <c r="BY1179" s="192" t="s">
        <v>75</v>
      </c>
      <c r="BZ1179" s="172" t="e">
        <f aca="true">INDIRECT( ADDRESS(CELL("строка",BG1179)-BW1179+BV1179,68)) * CL1179</f>
        <v>#VALUE!</v>
      </c>
      <c r="CA1179" s="173" t="e">
        <f aca="true">INDIRECT( ADDRESS(CELL("строка",BG1179)-BW1179+BV1179,59)) * CI1179</f>
        <v>#VALUE!</v>
      </c>
      <c r="CB1179" s="174" t="e">
        <f aca="true">INDIRECT( ADDRESS(CELL("строка",BG1179)-BW1179+BV1179,69)) * CL1179</f>
        <v>#VALUE!</v>
      </c>
      <c r="CC1179" s="175" t="e">
        <f aca="true">INDIRECT( ADDRESS(CELL("строка",BG1179)-BW1179+BV1179,61)) *CI1179</f>
        <v>#VALUE!</v>
      </c>
      <c r="CD1179" s="176" t="e">
        <f aca="false">BZ1179-CA1179</f>
        <v>#VALUE!</v>
      </c>
      <c r="CE1179" s="187" t="e">
        <f aca="false">CB1179-CC1179</f>
        <v>#VALUE!</v>
      </c>
      <c r="CI1179" s="178" t="n">
        <f aca="false">$CI$7</f>
        <v>0.1</v>
      </c>
      <c r="CL1179" s="23" t="n">
        <f aca="false">CL1175</f>
        <v>0.25</v>
      </c>
    </row>
    <row r="1180" customFormat="false" ht="13.25" hidden="false" customHeight="true" outlineLevel="0" collapsed="false">
      <c r="A1180" s="151" t="s">
        <v>1275</v>
      </c>
      <c r="B1180" s="152" t="n">
        <v>9.8</v>
      </c>
      <c r="C1180" s="152" t="n">
        <v>762.9</v>
      </c>
      <c r="D1180" s="153" t="n">
        <v>61</v>
      </c>
      <c r="E1180" s="154" t="s">
        <v>83</v>
      </c>
      <c r="F1180" s="153" t="n">
        <v>1.5</v>
      </c>
      <c r="G1180" s="115" t="n">
        <v>0.25</v>
      </c>
      <c r="H1180" s="116" t="n">
        <f aca="false">RANDBETWEEN(80,100)/100</f>
        <v>0.95</v>
      </c>
      <c r="I1180" s="117"/>
      <c r="J1180" s="118"/>
      <c r="K1180" s="119"/>
      <c r="L1180" s="118"/>
      <c r="M1180" s="179"/>
      <c r="Q1180" s="151" t="s">
        <v>1275</v>
      </c>
      <c r="R1180" s="152" t="n">
        <v>8.5</v>
      </c>
      <c r="S1180" s="152" t="n">
        <v>746.9</v>
      </c>
      <c r="T1180" s="153" t="n">
        <v>89</v>
      </c>
      <c r="U1180" s="154" t="s">
        <v>93</v>
      </c>
      <c r="V1180" s="153" t="n">
        <v>1</v>
      </c>
      <c r="W1180" s="115" t="n">
        <v>0.9</v>
      </c>
      <c r="X1180" s="116" t="n">
        <f aca="false">RANDBETWEEN(80,100)/100</f>
        <v>0.86</v>
      </c>
      <c r="Y1180" s="117"/>
      <c r="Z1180" s="118"/>
      <c r="AA1180" s="119"/>
      <c r="AB1180" s="123"/>
      <c r="AC1180" s="124"/>
      <c r="AG1180" s="186"/>
      <c r="BO1180" s="202"/>
      <c r="BT1180" s="82" t="s">
        <v>79</v>
      </c>
      <c r="BU1180" s="158"/>
      <c r="BV1180" s="140" t="n">
        <f aca="false">QUOTIENT(BW1180,$BW$5)</f>
        <v>293</v>
      </c>
      <c r="BW1180" s="17" t="n">
        <v>1172</v>
      </c>
      <c r="BX1180" s="141" t="n">
        <f aca="false">DATE(2023,2,(1-QUOTIENT(BW1180,$BW$5)))</f>
        <v>44665</v>
      </c>
      <c r="BY1180" s="190" t="s">
        <v>80</v>
      </c>
      <c r="BZ1180" s="143" t="e">
        <f aca="true">INDIRECT( ADDRESS(CELL("строка",BG1180)-BW1180+BV1180,68)) * CL1180</f>
        <v>#VALUE!</v>
      </c>
      <c r="CA1180" s="144" t="e">
        <f aca="true">INDIRECT( ADDRESS(CELL("строка",BG1180)-BW1180+BV1180,59)) *CI1180</f>
        <v>#VALUE!</v>
      </c>
      <c r="CB1180" s="145" t="e">
        <f aca="true">INDIRECT( ADDRESS(CELL("строка",BG1180)-BW1180+BV1180,69)) * CL1180</f>
        <v>#VALUE!</v>
      </c>
      <c r="CC1180" s="146" t="e">
        <f aca="true">INDIRECT( ADDRESS(CELL("строка",BG1180)-BW1180+BV1180,61)) *CI1180</f>
        <v>#VALUE!</v>
      </c>
      <c r="CD1180" s="147" t="e">
        <f aca="false">BZ1180-CA1180</f>
        <v>#VALUE!</v>
      </c>
      <c r="CE1180" s="188" t="e">
        <f aca="false">CB1180-CC1180</f>
        <v>#VALUE!</v>
      </c>
      <c r="CI1180" s="22" t="n">
        <f aca="false">$CI$4</f>
        <v>0.2</v>
      </c>
      <c r="CL1180" s="23" t="n">
        <f aca="false">CL1176</f>
        <v>0.25</v>
      </c>
    </row>
    <row r="1181" customFormat="false" ht="13.25" hidden="false" customHeight="true" outlineLevel="0" collapsed="false">
      <c r="A1181" s="151" t="s">
        <v>1276</v>
      </c>
      <c r="B1181" s="152" t="n">
        <v>12</v>
      </c>
      <c r="C1181" s="152" t="n">
        <v>763.1</v>
      </c>
      <c r="D1181" s="153" t="n">
        <v>60</v>
      </c>
      <c r="E1181" s="154" t="s">
        <v>77</v>
      </c>
      <c r="F1181" s="153" t="n">
        <v>3</v>
      </c>
      <c r="G1181" s="115" t="n">
        <v>0.25</v>
      </c>
      <c r="H1181" s="116" t="n">
        <f aca="false">RANDBETWEEN(80,100)/100</f>
        <v>0.81</v>
      </c>
      <c r="I1181" s="117"/>
      <c r="J1181" s="118"/>
      <c r="K1181" s="119"/>
      <c r="L1181" s="118"/>
      <c r="M1181" s="179"/>
      <c r="Q1181" s="151" t="s">
        <v>1276</v>
      </c>
      <c r="R1181" s="152" t="n">
        <v>7.9</v>
      </c>
      <c r="S1181" s="152" t="n">
        <v>746.6</v>
      </c>
      <c r="T1181" s="153" t="n">
        <v>95</v>
      </c>
      <c r="U1181" s="154" t="n">
        <v>0</v>
      </c>
      <c r="V1181" s="153" t="n">
        <v>0</v>
      </c>
      <c r="W1181" s="115" t="n">
        <v>0.9</v>
      </c>
      <c r="X1181" s="116" t="n">
        <f aca="false">RANDBETWEEN(80,100)/100</f>
        <v>0.88</v>
      </c>
      <c r="Y1181" s="117"/>
      <c r="Z1181" s="118"/>
      <c r="AA1181" s="119"/>
      <c r="AB1181" s="123"/>
      <c r="AC1181" s="124"/>
      <c r="AG1181" s="186"/>
      <c r="BO1181" s="202"/>
      <c r="BT1181" s="82"/>
      <c r="BU1181" s="158"/>
      <c r="BV1181" s="140" t="n">
        <f aca="false">QUOTIENT(BW1181,$BW$5)</f>
        <v>293</v>
      </c>
      <c r="BW1181" s="17" t="n">
        <v>1173</v>
      </c>
      <c r="BX1181" s="141"/>
      <c r="BY1181" s="191" t="s">
        <v>84</v>
      </c>
      <c r="BZ1181" s="160" t="e">
        <f aca="true">INDIRECT( ADDRESS(CELL("строка",BG1181)-BW1181+BV1181,68)) * CL1181</f>
        <v>#VALUE!</v>
      </c>
      <c r="CA1181" s="161" t="e">
        <f aca="true">INDIRECT( ADDRESS(CELL("строка",BG1181)-BW1181+BV1181,59)) *CI1181</f>
        <v>#VALUE!</v>
      </c>
      <c r="CB1181" s="162" t="e">
        <f aca="true">INDIRECT( ADDRESS(CELL("строка",BG1181)-BW1181+BV1181,69)) * CL1181</f>
        <v>#VALUE!</v>
      </c>
      <c r="CC1181" s="163" t="e">
        <f aca="true">INDIRECT( ADDRESS(CELL("строка",BG1181)-BW1181+BV1181,61)) *CI1181</f>
        <v>#VALUE!</v>
      </c>
      <c r="CD1181" s="164" t="e">
        <f aca="false">BZ1181-CA1181</f>
        <v>#VALUE!</v>
      </c>
      <c r="CE1181" s="189" t="e">
        <f aca="false">CB1181-CC1181</f>
        <v>#VALUE!</v>
      </c>
      <c r="CI1181" s="22" t="n">
        <f aca="false">$CI$5</f>
        <v>0.3</v>
      </c>
      <c r="CL1181" s="23" t="n">
        <f aca="false">CL1177</f>
        <v>0.25</v>
      </c>
    </row>
    <row r="1182" customFormat="false" ht="13.25" hidden="false" customHeight="true" outlineLevel="0" collapsed="false">
      <c r="A1182" s="151" t="s">
        <v>1277</v>
      </c>
      <c r="B1182" s="152" t="n">
        <v>14.1</v>
      </c>
      <c r="C1182" s="152" t="n">
        <v>763</v>
      </c>
      <c r="D1182" s="153" t="n">
        <v>46</v>
      </c>
      <c r="E1182" s="154" t="s">
        <v>77</v>
      </c>
      <c r="F1182" s="153" t="n">
        <v>3</v>
      </c>
      <c r="G1182" s="115" t="n">
        <v>0.15</v>
      </c>
      <c r="H1182" s="116" t="n">
        <f aca="false">RANDBETWEEN(80,100)/100</f>
        <v>0.95</v>
      </c>
      <c r="I1182" s="117" t="n">
        <v>0.541053240740741</v>
      </c>
      <c r="J1182" s="118" t="n">
        <v>0.541053240740741</v>
      </c>
      <c r="K1182" s="119" t="n">
        <f aca="false">(J1182 * 24) * $B$3 * $F$3 * (1 - 0.7*AVERAGE(G1182:G1189)) * AVERAGE(H1182:H1189)</f>
        <v>10191.13816875</v>
      </c>
      <c r="L1182" s="118" t="n">
        <f aca="false">IF(AVERAGE(F1182:F1189)&gt; $J$3, $B$4*$F$4*AVERAGE(F1182:F1189)/$B$5*24*AVERAGE(H1182:H1189), $B$4*$F$4*AVERAGE(F1182:F1189)/$B$5*24*AVERAGE(H1182:H1189) * 0.2)</f>
        <v>2702.7</v>
      </c>
      <c r="M1182" s="179" t="n">
        <f aca="false">K1182+L1182</f>
        <v>12893.83816875</v>
      </c>
      <c r="Q1182" s="151" t="s">
        <v>1277</v>
      </c>
      <c r="R1182" s="152" t="n">
        <v>8.2</v>
      </c>
      <c r="S1182" s="152" t="n">
        <v>746.4</v>
      </c>
      <c r="T1182" s="153" t="n">
        <v>90</v>
      </c>
      <c r="U1182" s="154" t="n">
        <v>0</v>
      </c>
      <c r="V1182" s="153" t="n">
        <v>0</v>
      </c>
      <c r="W1182" s="182" t="s">
        <v>110</v>
      </c>
      <c r="X1182" s="116" t="n">
        <f aca="false">RANDBETWEEN(80,100)/100</f>
        <v>0.83</v>
      </c>
      <c r="Y1182" s="117" t="n">
        <v>0.558993055555556</v>
      </c>
      <c r="Z1182" s="118" t="n">
        <v>0.558993055555556</v>
      </c>
      <c r="AA1182" s="119" t="n">
        <f aca="false">(Z1182 * 24) * $B$3 * $F$3 * (1 - 0.7 * AVERAGE(W1182:W1189)) * AVERAGE(X1182:X1189)</f>
        <v>5342.855625</v>
      </c>
      <c r="AB1182" s="123" t="n">
        <f aca="false">IF(AVERAGE(V1182:V1189)&gt; $J$3, $B$4*$F$4*AVERAGE(V1182:V1189)/$B$5*24*AVERAGE(X1182:X1189), $B$4*$F$4*AVERAGE(V1182:V1189)/$B$5*24*AVERAGE(X1182:X1189) * 0.2)</f>
        <v>849.6</v>
      </c>
      <c r="AC1182" s="124" t="n">
        <f aca="false">AA1182+AB1182</f>
        <v>6192.455625</v>
      </c>
      <c r="AG1182" s="186"/>
      <c r="BO1182" s="202"/>
      <c r="BT1182" s="82"/>
      <c r="BU1182" s="158"/>
      <c r="BV1182" s="140" t="n">
        <f aca="false">QUOTIENT(BW1182,$BW$5)</f>
        <v>293</v>
      </c>
      <c r="BW1182" s="17" t="n">
        <v>1174</v>
      </c>
      <c r="BX1182" s="141"/>
      <c r="BY1182" s="191" t="s">
        <v>58</v>
      </c>
      <c r="BZ1182" s="160" t="e">
        <f aca="true">INDIRECT( ADDRESS(CELL("строка",BG1182)-BW1182+BV1182,68)) * CL1182</f>
        <v>#VALUE!</v>
      </c>
      <c r="CA1182" s="161" t="e">
        <f aca="true">INDIRECT( ADDRESS(CELL("строка",BG1182)-BW1182+BV1182,59)) *CI1182</f>
        <v>#VALUE!</v>
      </c>
      <c r="CB1182" s="162" t="e">
        <f aca="true">INDIRECT( ADDRESS(CELL("строка",BG1182)-BW1182+BV1182,69)) * CL1182</f>
        <v>#VALUE!</v>
      </c>
      <c r="CC1182" s="163" t="e">
        <f aca="true">INDIRECT( ADDRESS(CELL("строка",BG1182)-BW1182+BV1182,61)) *CI1182</f>
        <v>#VALUE!</v>
      </c>
      <c r="CD1182" s="164" t="e">
        <f aca="false">BZ1182-CA1182</f>
        <v>#VALUE!</v>
      </c>
      <c r="CE1182" s="189" t="e">
        <f aca="false">CB1182-CC1182</f>
        <v>#VALUE!</v>
      </c>
      <c r="CI1182" s="22" t="n">
        <f aca="false">$CI$6</f>
        <v>0.4</v>
      </c>
      <c r="CL1182" s="23" t="n">
        <f aca="false">CL1178</f>
        <v>0.25</v>
      </c>
    </row>
    <row r="1183" customFormat="false" ht="13.25" hidden="false" customHeight="true" outlineLevel="0" collapsed="false">
      <c r="A1183" s="151" t="s">
        <v>1278</v>
      </c>
      <c r="B1183" s="152" t="n">
        <v>20</v>
      </c>
      <c r="C1183" s="152" t="n">
        <v>762.1</v>
      </c>
      <c r="D1183" s="153" t="n">
        <v>29</v>
      </c>
      <c r="E1183" s="154" t="s">
        <v>83</v>
      </c>
      <c r="F1183" s="153" t="n">
        <v>3</v>
      </c>
      <c r="G1183" s="115" t="n">
        <v>0.15</v>
      </c>
      <c r="H1183" s="116" t="n">
        <f aca="false">RANDBETWEEN(80,100)/100</f>
        <v>0.81</v>
      </c>
      <c r="I1183" s="117"/>
      <c r="J1183" s="118"/>
      <c r="K1183" s="119"/>
      <c r="L1183" s="118"/>
      <c r="M1183" s="179"/>
      <c r="Q1183" s="151" t="s">
        <v>1278</v>
      </c>
      <c r="R1183" s="152" t="n">
        <v>8.9</v>
      </c>
      <c r="S1183" s="152" t="n">
        <v>745.9</v>
      </c>
      <c r="T1183" s="153" t="n">
        <v>94</v>
      </c>
      <c r="U1183" s="154" t="s">
        <v>93</v>
      </c>
      <c r="V1183" s="153" t="n">
        <v>1</v>
      </c>
      <c r="W1183" s="115" t="n">
        <v>0.9</v>
      </c>
      <c r="X1183" s="116" t="n">
        <f aca="false">RANDBETWEEN(80,100)/100</f>
        <v>0.9</v>
      </c>
      <c r="Y1183" s="117"/>
      <c r="Z1183" s="118"/>
      <c r="AA1183" s="119"/>
      <c r="AB1183" s="123"/>
      <c r="AC1183" s="124"/>
      <c r="AG1183" s="186"/>
      <c r="BO1183" s="202"/>
      <c r="BT1183" s="82" t="e">
        <f aca="false">IF(SUM(CD1180:CD1183) &gt; 0,0,(SUM(CD1180:CD1183))/(-$BM$10*1000))</f>
        <v>#VALUE!</v>
      </c>
      <c r="BU1183" s="158" t="e">
        <f aca="false">IF(SUM(CE1180:CE1183) &gt; 0,0,(SUM(CE1180:CE1183))/(-$BM$10*1000))</f>
        <v>#VALUE!</v>
      </c>
      <c r="BV1183" s="140" t="n">
        <f aca="false">QUOTIENT(BW1183,$BW$5)</f>
        <v>293</v>
      </c>
      <c r="BW1183" s="17" t="n">
        <v>1175</v>
      </c>
      <c r="BX1183" s="141"/>
      <c r="BY1183" s="192" t="s">
        <v>75</v>
      </c>
      <c r="BZ1183" s="172" t="e">
        <f aca="true">INDIRECT( ADDRESS(CELL("строка",BG1183)-BW1183+BV1183,68)) * CL1183</f>
        <v>#VALUE!</v>
      </c>
      <c r="CA1183" s="173" t="e">
        <f aca="true">INDIRECT( ADDRESS(CELL("строка",BG1183)-BW1183+BV1183,59)) * CI1183</f>
        <v>#VALUE!</v>
      </c>
      <c r="CB1183" s="174" t="e">
        <f aca="true">INDIRECT( ADDRESS(CELL("строка",BG1183)-BW1183+BV1183,69)) * CL1183</f>
        <v>#VALUE!</v>
      </c>
      <c r="CC1183" s="175" t="e">
        <f aca="true">INDIRECT( ADDRESS(CELL("строка",BG1183)-BW1183+BV1183,61)) *CI1183</f>
        <v>#VALUE!</v>
      </c>
      <c r="CD1183" s="176" t="e">
        <f aca="false">BZ1183-CA1183</f>
        <v>#VALUE!</v>
      </c>
      <c r="CE1183" s="187" t="e">
        <f aca="false">CB1183-CC1183</f>
        <v>#VALUE!</v>
      </c>
      <c r="CI1183" s="178" t="n">
        <f aca="false">$CI$7</f>
        <v>0.1</v>
      </c>
      <c r="CL1183" s="23" t="n">
        <f aca="false">CL1179</f>
        <v>0.25</v>
      </c>
    </row>
    <row r="1184" customFormat="false" ht="13.25" hidden="false" customHeight="true" outlineLevel="0" collapsed="false">
      <c r="A1184" s="151" t="s">
        <v>1279</v>
      </c>
      <c r="B1184" s="152" t="n">
        <v>21.6</v>
      </c>
      <c r="C1184" s="152" t="n">
        <v>761.8</v>
      </c>
      <c r="D1184" s="153" t="n">
        <v>25</v>
      </c>
      <c r="E1184" s="154" t="s">
        <v>78</v>
      </c>
      <c r="F1184" s="153" t="n">
        <v>3</v>
      </c>
      <c r="G1184" s="115" t="n">
        <v>0.25</v>
      </c>
      <c r="H1184" s="116" t="n">
        <f aca="false">RANDBETWEEN(80,100)/100</f>
        <v>0.82</v>
      </c>
      <c r="I1184" s="117"/>
      <c r="J1184" s="118"/>
      <c r="K1184" s="119"/>
      <c r="L1184" s="118"/>
      <c r="M1184" s="179"/>
      <c r="Q1184" s="151" t="s">
        <v>1279</v>
      </c>
      <c r="R1184" s="152" t="n">
        <v>9</v>
      </c>
      <c r="S1184" s="152" t="n">
        <v>746.4</v>
      </c>
      <c r="T1184" s="153" t="n">
        <v>85</v>
      </c>
      <c r="U1184" s="154" t="s">
        <v>101</v>
      </c>
      <c r="V1184" s="153" t="n">
        <v>1</v>
      </c>
      <c r="W1184" s="115" t="n">
        <v>0.9</v>
      </c>
      <c r="X1184" s="116" t="n">
        <f aca="false">RANDBETWEEN(80,100)/100</f>
        <v>0.95</v>
      </c>
      <c r="Y1184" s="117"/>
      <c r="Z1184" s="118"/>
      <c r="AA1184" s="119"/>
      <c r="AB1184" s="123"/>
      <c r="AC1184" s="124"/>
      <c r="AG1184" s="186"/>
      <c r="BO1184" s="202"/>
      <c r="BT1184" s="82" t="s">
        <v>79</v>
      </c>
      <c r="BU1184" s="158"/>
      <c r="BV1184" s="140" t="n">
        <f aca="false">QUOTIENT(BW1184,$BW$5)</f>
        <v>294</v>
      </c>
      <c r="BW1184" s="17" t="n">
        <v>1176</v>
      </c>
      <c r="BX1184" s="141" t="n">
        <f aca="false">DATE(2023,2,(1-QUOTIENT(BW1184,$BW$5)))</f>
        <v>44664</v>
      </c>
      <c r="BY1184" s="190" t="s">
        <v>80</v>
      </c>
      <c r="BZ1184" s="143" t="e">
        <f aca="true">INDIRECT( ADDRESS(CELL("строка",BG1184)-BW1184+BV1184,68)) * CL1184</f>
        <v>#VALUE!</v>
      </c>
      <c r="CA1184" s="144" t="e">
        <f aca="true">INDIRECT( ADDRESS(CELL("строка",BG1184)-BW1184+BV1184,59)) *CI1184</f>
        <v>#VALUE!</v>
      </c>
      <c r="CB1184" s="145" t="e">
        <f aca="true">INDIRECT( ADDRESS(CELL("строка",BG1184)-BW1184+BV1184,69)) * CL1184</f>
        <v>#VALUE!</v>
      </c>
      <c r="CC1184" s="146" t="e">
        <f aca="true">INDIRECT( ADDRESS(CELL("строка",BG1184)-BW1184+BV1184,61)) *CI1184</f>
        <v>#VALUE!</v>
      </c>
      <c r="CD1184" s="147" t="e">
        <f aca="false">BZ1184-CA1184</f>
        <v>#VALUE!</v>
      </c>
      <c r="CE1184" s="188" t="e">
        <f aca="false">CB1184-CC1184</f>
        <v>#VALUE!</v>
      </c>
      <c r="CI1184" s="22" t="n">
        <f aca="false">$CI$4</f>
        <v>0.2</v>
      </c>
      <c r="CL1184" s="23" t="n">
        <f aca="false">CL1180</f>
        <v>0.25</v>
      </c>
    </row>
    <row r="1185" customFormat="false" ht="13.25" hidden="false" customHeight="true" outlineLevel="0" collapsed="false">
      <c r="A1185" s="151" t="s">
        <v>1280</v>
      </c>
      <c r="B1185" s="152" t="n">
        <v>20.1</v>
      </c>
      <c r="C1185" s="152" t="n">
        <v>762.4</v>
      </c>
      <c r="D1185" s="153" t="n">
        <v>31</v>
      </c>
      <c r="E1185" s="154" t="s">
        <v>83</v>
      </c>
      <c r="F1185" s="153" t="n">
        <v>4.5</v>
      </c>
      <c r="G1185" s="115" t="n">
        <v>0.75</v>
      </c>
      <c r="H1185" s="116" t="n">
        <f aca="false">RANDBETWEEN(80,100)/100</f>
        <v>0.84</v>
      </c>
      <c r="I1185" s="117"/>
      <c r="J1185" s="118"/>
      <c r="K1185" s="119"/>
      <c r="L1185" s="118"/>
      <c r="M1185" s="179"/>
      <c r="Q1185" s="151" t="s">
        <v>1280</v>
      </c>
      <c r="R1185" s="152" t="n">
        <v>12.4</v>
      </c>
      <c r="S1185" s="152" t="n">
        <v>746.4</v>
      </c>
      <c r="T1185" s="153" t="n">
        <v>60</v>
      </c>
      <c r="U1185" s="154" t="s">
        <v>129</v>
      </c>
      <c r="V1185" s="153" t="n">
        <v>1</v>
      </c>
      <c r="W1185" s="115" t="n">
        <v>0.95</v>
      </c>
      <c r="X1185" s="116" t="n">
        <f aca="false">RANDBETWEEN(80,100)/100</f>
        <v>0.82</v>
      </c>
      <c r="Y1185" s="117"/>
      <c r="Z1185" s="118"/>
      <c r="AA1185" s="119"/>
      <c r="AB1185" s="123"/>
      <c r="AC1185" s="124"/>
      <c r="AG1185" s="186"/>
      <c r="BO1185" s="202"/>
      <c r="BT1185" s="82"/>
      <c r="BU1185" s="158"/>
      <c r="BV1185" s="140" t="n">
        <f aca="false">QUOTIENT(BW1185,$BW$5)</f>
        <v>294</v>
      </c>
      <c r="BW1185" s="17" t="n">
        <v>1177</v>
      </c>
      <c r="BX1185" s="141"/>
      <c r="BY1185" s="191" t="s">
        <v>84</v>
      </c>
      <c r="BZ1185" s="160" t="e">
        <f aca="true">INDIRECT( ADDRESS(CELL("строка",BG1185)-BW1185+BV1185,68)) * CL1185</f>
        <v>#VALUE!</v>
      </c>
      <c r="CA1185" s="161" t="e">
        <f aca="true">INDIRECT( ADDRESS(CELL("строка",BG1185)-BW1185+BV1185,59)) *CI1185</f>
        <v>#VALUE!</v>
      </c>
      <c r="CB1185" s="162" t="e">
        <f aca="true">INDIRECT( ADDRESS(CELL("строка",BG1185)-BW1185+BV1185,69)) * CL1185</f>
        <v>#VALUE!</v>
      </c>
      <c r="CC1185" s="163" t="e">
        <f aca="true">INDIRECT( ADDRESS(CELL("строка",BG1185)-BW1185+BV1185,61)) *CI1185</f>
        <v>#VALUE!</v>
      </c>
      <c r="CD1185" s="164" t="e">
        <f aca="false">BZ1185-CA1185</f>
        <v>#VALUE!</v>
      </c>
      <c r="CE1185" s="189" t="e">
        <f aca="false">CB1185-CC1185</f>
        <v>#VALUE!</v>
      </c>
      <c r="CI1185" s="22" t="n">
        <f aca="false">$CI$5</f>
        <v>0.3</v>
      </c>
      <c r="CL1185" s="23" t="n">
        <f aca="false">CL1181</f>
        <v>0.25</v>
      </c>
    </row>
    <row r="1186" customFormat="false" ht="13.25" hidden="false" customHeight="true" outlineLevel="0" collapsed="false">
      <c r="A1186" s="151" t="s">
        <v>1281</v>
      </c>
      <c r="B1186" s="152" t="n">
        <v>16.8</v>
      </c>
      <c r="C1186" s="152" t="n">
        <v>762.4</v>
      </c>
      <c r="D1186" s="153" t="n">
        <v>44</v>
      </c>
      <c r="E1186" s="154" t="s">
        <v>83</v>
      </c>
      <c r="F1186" s="153" t="n">
        <v>1.5</v>
      </c>
      <c r="G1186" s="115" t="n">
        <v>0.15</v>
      </c>
      <c r="H1186" s="116" t="n">
        <f aca="false">RANDBETWEEN(80,100)/100</f>
        <v>0.91</v>
      </c>
      <c r="I1186" s="117"/>
      <c r="J1186" s="118"/>
      <c r="K1186" s="119"/>
      <c r="L1186" s="118"/>
      <c r="M1186" s="179"/>
      <c r="Q1186" s="151" t="s">
        <v>1281</v>
      </c>
      <c r="R1186" s="152" t="n">
        <v>8.4</v>
      </c>
      <c r="S1186" s="152" t="n">
        <v>747.1</v>
      </c>
      <c r="T1186" s="153" t="n">
        <v>80</v>
      </c>
      <c r="U1186" s="154" t="s">
        <v>101</v>
      </c>
      <c r="V1186" s="153" t="n">
        <v>1</v>
      </c>
      <c r="W1186" s="115" t="n">
        <v>0.75</v>
      </c>
      <c r="X1186" s="116" t="n">
        <f aca="false">RANDBETWEEN(80,100)/100</f>
        <v>0.88</v>
      </c>
      <c r="Y1186" s="117"/>
      <c r="Z1186" s="118"/>
      <c r="AA1186" s="119"/>
      <c r="AB1186" s="123"/>
      <c r="AC1186" s="124"/>
      <c r="AG1186" s="186"/>
      <c r="BO1186" s="202"/>
      <c r="BT1186" s="82"/>
      <c r="BU1186" s="158"/>
      <c r="BV1186" s="140" t="n">
        <f aca="false">QUOTIENT(BW1186,$BW$5)</f>
        <v>294</v>
      </c>
      <c r="BW1186" s="17" t="n">
        <v>1178</v>
      </c>
      <c r="BX1186" s="141"/>
      <c r="BY1186" s="191" t="s">
        <v>58</v>
      </c>
      <c r="BZ1186" s="160" t="e">
        <f aca="true">INDIRECT( ADDRESS(CELL("строка",BG1186)-BW1186+BV1186,68)) * CL1186</f>
        <v>#VALUE!</v>
      </c>
      <c r="CA1186" s="161" t="e">
        <f aca="true">INDIRECT( ADDRESS(CELL("строка",BG1186)-BW1186+BV1186,59)) *CI1186</f>
        <v>#VALUE!</v>
      </c>
      <c r="CB1186" s="162" t="e">
        <f aca="true">INDIRECT( ADDRESS(CELL("строка",BG1186)-BW1186+BV1186,69)) * CL1186</f>
        <v>#VALUE!</v>
      </c>
      <c r="CC1186" s="163" t="e">
        <f aca="true">INDIRECT( ADDRESS(CELL("строка",BG1186)-BW1186+BV1186,61)) *CI1186</f>
        <v>#VALUE!</v>
      </c>
      <c r="CD1186" s="164" t="e">
        <f aca="false">BZ1186-CA1186</f>
        <v>#VALUE!</v>
      </c>
      <c r="CE1186" s="189" t="e">
        <f aca="false">CB1186-CC1186</f>
        <v>#VALUE!</v>
      </c>
      <c r="CI1186" s="22" t="n">
        <f aca="false">$CI$6</f>
        <v>0.4</v>
      </c>
      <c r="CL1186" s="23" t="n">
        <f aca="false">CL1182</f>
        <v>0.25</v>
      </c>
    </row>
    <row r="1187" customFormat="false" ht="13.25" hidden="false" customHeight="true" outlineLevel="0" collapsed="false">
      <c r="A1187" s="151" t="s">
        <v>1282</v>
      </c>
      <c r="B1187" s="152" t="n">
        <v>6.6</v>
      </c>
      <c r="C1187" s="152" t="n">
        <v>761.8</v>
      </c>
      <c r="D1187" s="153" t="n">
        <v>85</v>
      </c>
      <c r="E1187" s="154" t="s">
        <v>77</v>
      </c>
      <c r="F1187" s="153" t="n">
        <v>1.5</v>
      </c>
      <c r="G1187" s="115" t="n">
        <v>0.25</v>
      </c>
      <c r="H1187" s="116" t="n">
        <f aca="false">RANDBETWEEN(80,100)/100</f>
        <v>0.84</v>
      </c>
      <c r="I1187" s="117"/>
      <c r="J1187" s="118"/>
      <c r="K1187" s="119"/>
      <c r="L1187" s="118"/>
      <c r="M1187" s="179"/>
      <c r="Q1187" s="151" t="s">
        <v>1282</v>
      </c>
      <c r="R1187" s="152" t="n">
        <v>6.5</v>
      </c>
      <c r="S1187" s="152" t="n">
        <v>747.5</v>
      </c>
      <c r="T1187" s="153" t="n">
        <v>86</v>
      </c>
      <c r="U1187" s="154" t="s">
        <v>101</v>
      </c>
      <c r="V1187" s="153" t="n">
        <v>1</v>
      </c>
      <c r="W1187" s="115" t="n">
        <v>0.9</v>
      </c>
      <c r="X1187" s="116" t="n">
        <f aca="false">RANDBETWEEN(80,100)/100</f>
        <v>0.91</v>
      </c>
      <c r="Y1187" s="117"/>
      <c r="Z1187" s="118"/>
      <c r="AA1187" s="119"/>
      <c r="AB1187" s="123"/>
      <c r="AC1187" s="124"/>
      <c r="AG1187" s="186"/>
      <c r="BO1187" s="202"/>
      <c r="BT1187" s="82" t="e">
        <f aca="false">IF(SUM(CD1184:CD1187) &gt; 0,0,(SUM(CD1184:CD1187))/(-$BM$10*1000))</f>
        <v>#VALUE!</v>
      </c>
      <c r="BU1187" s="158" t="e">
        <f aca="false">IF(SUM(CE1184:CE1187) &gt; 0,0,(SUM(CE1184:CE1187))/(-$BM$10*1000))</f>
        <v>#VALUE!</v>
      </c>
      <c r="BV1187" s="140" t="n">
        <f aca="false">QUOTIENT(BW1187,$BW$5)</f>
        <v>294</v>
      </c>
      <c r="BW1187" s="17" t="n">
        <v>1179</v>
      </c>
      <c r="BX1187" s="141"/>
      <c r="BY1187" s="192" t="s">
        <v>75</v>
      </c>
      <c r="BZ1187" s="172" t="e">
        <f aca="true">INDIRECT( ADDRESS(CELL("строка",BG1187)-BW1187+BV1187,68)) * CL1187</f>
        <v>#VALUE!</v>
      </c>
      <c r="CA1187" s="173" t="e">
        <f aca="true">INDIRECT( ADDRESS(CELL("строка",BG1187)-BW1187+BV1187,59)) * CI1187</f>
        <v>#VALUE!</v>
      </c>
      <c r="CB1187" s="174" t="e">
        <f aca="true">INDIRECT( ADDRESS(CELL("строка",BG1187)-BW1187+BV1187,69)) * CL1187</f>
        <v>#VALUE!</v>
      </c>
      <c r="CC1187" s="175" t="e">
        <f aca="true">INDIRECT( ADDRESS(CELL("строка",BG1187)-BW1187+BV1187,61)) *CI1187</f>
        <v>#VALUE!</v>
      </c>
      <c r="CD1187" s="176" t="e">
        <f aca="false">BZ1187-CA1187</f>
        <v>#VALUE!</v>
      </c>
      <c r="CE1187" s="187" t="e">
        <f aca="false">CB1187-CC1187</f>
        <v>#VALUE!</v>
      </c>
      <c r="CI1187" s="178" t="n">
        <f aca="false">$CI$7</f>
        <v>0.1</v>
      </c>
      <c r="CL1187" s="23" t="n">
        <f aca="false">CL1183</f>
        <v>0.25</v>
      </c>
    </row>
    <row r="1188" customFormat="false" ht="13.25" hidden="false" customHeight="true" outlineLevel="0" collapsed="false">
      <c r="A1188" s="151" t="s">
        <v>1283</v>
      </c>
      <c r="B1188" s="152" t="n">
        <v>8.4</v>
      </c>
      <c r="C1188" s="152" t="n">
        <v>761.9</v>
      </c>
      <c r="D1188" s="153" t="n">
        <v>75</v>
      </c>
      <c r="E1188" s="154" t="s">
        <v>93</v>
      </c>
      <c r="F1188" s="153" t="n">
        <v>1.5</v>
      </c>
      <c r="G1188" s="182" t="s">
        <v>185</v>
      </c>
      <c r="H1188" s="116" t="n">
        <f aca="false">RANDBETWEEN(80,100)/100</f>
        <v>0.86</v>
      </c>
      <c r="I1188" s="117"/>
      <c r="J1188" s="118"/>
      <c r="K1188" s="119"/>
      <c r="L1188" s="118"/>
      <c r="M1188" s="179"/>
      <c r="Q1188" s="151" t="s">
        <v>1283</v>
      </c>
      <c r="R1188" s="152" t="n">
        <v>6.8</v>
      </c>
      <c r="S1188" s="152" t="n">
        <v>748.3</v>
      </c>
      <c r="T1188" s="153" t="n">
        <v>85</v>
      </c>
      <c r="U1188" s="154" t="n">
        <v>0</v>
      </c>
      <c r="V1188" s="153" t="n">
        <v>0</v>
      </c>
      <c r="W1188" s="115" t="n">
        <v>0.95</v>
      </c>
      <c r="X1188" s="116" t="n">
        <f aca="false">RANDBETWEEN(80,100)/100</f>
        <v>0.89</v>
      </c>
      <c r="Y1188" s="117"/>
      <c r="Z1188" s="118"/>
      <c r="AA1188" s="119"/>
      <c r="AB1188" s="123"/>
      <c r="AC1188" s="124"/>
      <c r="AG1188" s="186"/>
      <c r="BO1188" s="202"/>
      <c r="BT1188" s="82" t="s">
        <v>79</v>
      </c>
      <c r="BU1188" s="158"/>
      <c r="BV1188" s="140" t="n">
        <f aca="false">QUOTIENT(BW1188,$BW$5)</f>
        <v>295</v>
      </c>
      <c r="BW1188" s="17" t="n">
        <v>1180</v>
      </c>
      <c r="BX1188" s="141" t="n">
        <f aca="false">DATE(2023,2,(1-QUOTIENT(BW1188,$BW$5)))</f>
        <v>44663</v>
      </c>
      <c r="BY1188" s="190" t="s">
        <v>80</v>
      </c>
      <c r="BZ1188" s="143" t="e">
        <f aca="true">INDIRECT( ADDRESS(CELL("строка",BG1188)-BW1188+BV1188,68)) * CL1188</f>
        <v>#VALUE!</v>
      </c>
      <c r="CA1188" s="144" t="e">
        <f aca="true">INDIRECT( ADDRESS(CELL("строка",BG1188)-BW1188+BV1188,59)) *CI1188</f>
        <v>#VALUE!</v>
      </c>
      <c r="CB1188" s="145" t="e">
        <f aca="true">INDIRECT( ADDRESS(CELL("строка",BG1188)-BW1188+BV1188,69)) * CL1188</f>
        <v>#VALUE!</v>
      </c>
      <c r="CC1188" s="146" t="e">
        <f aca="true">INDIRECT( ADDRESS(CELL("строка",BG1188)-BW1188+BV1188,61)) *CI1188</f>
        <v>#VALUE!</v>
      </c>
      <c r="CD1188" s="147" t="e">
        <f aca="false">BZ1188-CA1188</f>
        <v>#VALUE!</v>
      </c>
      <c r="CE1188" s="188" t="e">
        <f aca="false">CB1188-CC1188</f>
        <v>#VALUE!</v>
      </c>
      <c r="CI1188" s="22" t="n">
        <f aca="false">$CI$4</f>
        <v>0.2</v>
      </c>
      <c r="CL1188" s="23" t="n">
        <f aca="false">CL1184</f>
        <v>0.25</v>
      </c>
    </row>
    <row r="1189" customFormat="false" ht="13.25" hidden="false" customHeight="true" outlineLevel="0" collapsed="false">
      <c r="A1189" s="151" t="s">
        <v>1284</v>
      </c>
      <c r="B1189" s="152" t="n">
        <v>11.4</v>
      </c>
      <c r="C1189" s="152" t="n">
        <v>762</v>
      </c>
      <c r="D1189" s="153" t="n">
        <v>61</v>
      </c>
      <c r="E1189" s="154" t="s">
        <v>77</v>
      </c>
      <c r="F1189" s="153" t="n">
        <v>1.5</v>
      </c>
      <c r="G1189" s="115" t="n">
        <v>0.75</v>
      </c>
      <c r="H1189" s="116" t="n">
        <f aca="false">RANDBETWEEN(80,100)/100</f>
        <v>0.9</v>
      </c>
      <c r="I1189" s="117"/>
      <c r="J1189" s="118"/>
      <c r="K1189" s="119"/>
      <c r="L1189" s="118"/>
      <c r="M1189" s="179"/>
      <c r="Q1189" s="151" t="s">
        <v>1284</v>
      </c>
      <c r="R1189" s="152" t="n">
        <v>8</v>
      </c>
      <c r="S1189" s="152" t="n">
        <v>749</v>
      </c>
      <c r="T1189" s="153" t="n">
        <v>74</v>
      </c>
      <c r="U1189" s="154" t="s">
        <v>93</v>
      </c>
      <c r="V1189" s="153" t="n">
        <v>1</v>
      </c>
      <c r="W1189" s="115" t="n">
        <v>0.9</v>
      </c>
      <c r="X1189" s="116" t="n">
        <f aca="false">RANDBETWEEN(80,100)/100</f>
        <v>0.9</v>
      </c>
      <c r="Y1189" s="117"/>
      <c r="Z1189" s="118"/>
      <c r="AA1189" s="119"/>
      <c r="AB1189" s="123"/>
      <c r="AC1189" s="124"/>
      <c r="AG1189" s="186"/>
      <c r="BO1189" s="202"/>
      <c r="BT1189" s="82"/>
      <c r="BU1189" s="158"/>
      <c r="BV1189" s="140" t="n">
        <f aca="false">QUOTIENT(BW1189,$BW$5)</f>
        <v>295</v>
      </c>
      <c r="BW1189" s="17" t="n">
        <v>1181</v>
      </c>
      <c r="BX1189" s="141"/>
      <c r="BY1189" s="191" t="s">
        <v>84</v>
      </c>
      <c r="BZ1189" s="160" t="e">
        <f aca="true">INDIRECT( ADDRESS(CELL("строка",BG1189)-BW1189+BV1189,68)) * CL1189</f>
        <v>#VALUE!</v>
      </c>
      <c r="CA1189" s="161" t="e">
        <f aca="true">INDIRECT( ADDRESS(CELL("строка",BG1189)-BW1189+BV1189,59)) *CI1189</f>
        <v>#VALUE!</v>
      </c>
      <c r="CB1189" s="162" t="e">
        <f aca="true">INDIRECT( ADDRESS(CELL("строка",BG1189)-BW1189+BV1189,69)) * CL1189</f>
        <v>#VALUE!</v>
      </c>
      <c r="CC1189" s="163" t="e">
        <f aca="true">INDIRECT( ADDRESS(CELL("строка",BG1189)-BW1189+BV1189,61)) *CI1189</f>
        <v>#VALUE!</v>
      </c>
      <c r="CD1189" s="164" t="e">
        <f aca="false">BZ1189-CA1189</f>
        <v>#VALUE!</v>
      </c>
      <c r="CE1189" s="189" t="e">
        <f aca="false">CB1189-CC1189</f>
        <v>#VALUE!</v>
      </c>
      <c r="CI1189" s="22" t="n">
        <f aca="false">$CI$5</f>
        <v>0.3</v>
      </c>
      <c r="CL1189" s="23" t="n">
        <f aca="false">CL1185</f>
        <v>0.25</v>
      </c>
    </row>
    <row r="1190" customFormat="false" ht="13.25" hidden="false" customHeight="true" outlineLevel="0" collapsed="false">
      <c r="A1190" s="151" t="s">
        <v>1285</v>
      </c>
      <c r="B1190" s="152" t="n">
        <v>15</v>
      </c>
      <c r="C1190" s="152" t="n">
        <v>761.7</v>
      </c>
      <c r="D1190" s="153" t="n">
        <v>41</v>
      </c>
      <c r="E1190" s="154" t="s">
        <v>93</v>
      </c>
      <c r="F1190" s="153" t="n">
        <v>4.5</v>
      </c>
      <c r="G1190" s="182" t="s">
        <v>194</v>
      </c>
      <c r="H1190" s="116" t="n">
        <f aca="false">RANDBETWEEN(80,100)/100</f>
        <v>0.84</v>
      </c>
      <c r="I1190" s="117" t="n">
        <v>0.543194444444444</v>
      </c>
      <c r="J1190" s="118" t="n">
        <v>0.543194444444444</v>
      </c>
      <c r="K1190" s="119" t="n">
        <f aca="false">(J1190 * 24) * $B$3 * $F$3 * (1 - 0.7*AVERAGE(G1190:G1197)) * AVERAGE(H1190:H1197)</f>
        <v>7406.945125</v>
      </c>
      <c r="L1190" s="118" t="n">
        <f aca="false">IF(AVERAGE(F1190:F1197)&gt; $J$3, $B$4*$F$4*AVERAGE(F1190:F1197)/$B$5*24*AVERAGE(H1190:H1197), $B$4*$F$4*AVERAGE(F1190:F1197)/$B$5*24*AVERAGE(H1190:H1197) * 0.2)</f>
        <v>4170</v>
      </c>
      <c r="M1190" s="179" t="n">
        <f aca="false">K1190+L1190</f>
        <v>11576.945125</v>
      </c>
      <c r="Q1190" s="151" t="s">
        <v>1285</v>
      </c>
      <c r="R1190" s="152" t="n">
        <v>9</v>
      </c>
      <c r="S1190" s="152" t="n">
        <v>749.6</v>
      </c>
      <c r="T1190" s="153" t="n">
        <v>74</v>
      </c>
      <c r="U1190" s="154" t="s">
        <v>93</v>
      </c>
      <c r="V1190" s="153" t="n">
        <v>1</v>
      </c>
      <c r="W1190" s="115" t="n">
        <v>0.95</v>
      </c>
      <c r="X1190" s="116" t="n">
        <f aca="false">RANDBETWEEN(80,100)/100</f>
        <v>0.97</v>
      </c>
      <c r="Y1190" s="117" t="n">
        <v>0.562141203703704</v>
      </c>
      <c r="Z1190" s="118" t="n">
        <v>0.562141203703704</v>
      </c>
      <c r="AA1190" s="119" t="n">
        <f aca="false">(Z1190 * 24) * $B$3 * $F$3 * (1 - 0.7 * AVERAGE(W1190:W1197)) * AVERAGE(X1190:X1197)</f>
        <v>5698.357925</v>
      </c>
      <c r="AB1190" s="123" t="n">
        <f aca="false">IF(AVERAGE(V1190:V1197)&gt; $J$3, $B$4*$F$4*AVERAGE(V1190:V1197)/$B$5*24*AVERAGE(X1190:X1197), $B$4*$F$4*AVERAGE(V1190:V1197)/$B$5*24*AVERAGE(X1190:X1197) * 0.2)</f>
        <v>2519.4</v>
      </c>
      <c r="AC1190" s="124" t="n">
        <f aca="false">AA1190+AB1190</f>
        <v>8217.757925</v>
      </c>
      <c r="AG1190" s="186"/>
      <c r="BO1190" s="202"/>
      <c r="BT1190" s="82"/>
      <c r="BU1190" s="158"/>
      <c r="BV1190" s="140" t="n">
        <f aca="false">QUOTIENT(BW1190,$BW$5)</f>
        <v>295</v>
      </c>
      <c r="BW1190" s="17" t="n">
        <v>1182</v>
      </c>
      <c r="BX1190" s="141"/>
      <c r="BY1190" s="191" t="s">
        <v>58</v>
      </c>
      <c r="BZ1190" s="160" t="e">
        <f aca="true">INDIRECT( ADDRESS(CELL("строка",BG1190)-BW1190+BV1190,68)) * CL1190</f>
        <v>#VALUE!</v>
      </c>
      <c r="CA1190" s="161" t="e">
        <f aca="true">INDIRECT( ADDRESS(CELL("строка",BG1190)-BW1190+BV1190,59)) *CI1190</f>
        <v>#VALUE!</v>
      </c>
      <c r="CB1190" s="162" t="e">
        <f aca="true">INDIRECT( ADDRESS(CELL("строка",BG1190)-BW1190+BV1190,69)) * CL1190</f>
        <v>#VALUE!</v>
      </c>
      <c r="CC1190" s="163" t="e">
        <f aca="true">INDIRECT( ADDRESS(CELL("строка",BG1190)-BW1190+BV1190,61)) *CI1190</f>
        <v>#VALUE!</v>
      </c>
      <c r="CD1190" s="164" t="e">
        <f aca="false">BZ1190-CA1190</f>
        <v>#VALUE!</v>
      </c>
      <c r="CE1190" s="189" t="e">
        <f aca="false">CB1190-CC1190</f>
        <v>#VALUE!</v>
      </c>
      <c r="CI1190" s="22" t="n">
        <f aca="false">$CI$6</f>
        <v>0.4</v>
      </c>
      <c r="CL1190" s="23" t="n">
        <f aca="false">CL1186</f>
        <v>0.25</v>
      </c>
    </row>
    <row r="1191" customFormat="false" ht="13.25" hidden="false" customHeight="true" outlineLevel="0" collapsed="false">
      <c r="A1191" s="151" t="s">
        <v>1286</v>
      </c>
      <c r="B1191" s="152" t="n">
        <v>20.2</v>
      </c>
      <c r="C1191" s="152" t="n">
        <v>760.3</v>
      </c>
      <c r="D1191" s="153" t="n">
        <v>33</v>
      </c>
      <c r="E1191" s="154" t="s">
        <v>93</v>
      </c>
      <c r="F1191" s="153" t="n">
        <v>6</v>
      </c>
      <c r="G1191" s="182" t="s">
        <v>194</v>
      </c>
      <c r="H1191" s="116" t="n">
        <f aca="false">RANDBETWEEN(80,100)/100</f>
        <v>0.99</v>
      </c>
      <c r="I1191" s="117"/>
      <c r="J1191" s="118"/>
      <c r="K1191" s="119"/>
      <c r="L1191" s="118"/>
      <c r="M1191" s="179"/>
      <c r="Q1191" s="151" t="s">
        <v>1286</v>
      </c>
      <c r="R1191" s="152" t="n">
        <v>10.7</v>
      </c>
      <c r="S1191" s="152" t="n">
        <v>749.5</v>
      </c>
      <c r="T1191" s="153" t="n">
        <v>66</v>
      </c>
      <c r="U1191" s="154" t="s">
        <v>93</v>
      </c>
      <c r="V1191" s="153" t="n">
        <v>2</v>
      </c>
      <c r="W1191" s="115" t="n">
        <v>0.9</v>
      </c>
      <c r="X1191" s="116" t="n">
        <f aca="false">RANDBETWEEN(80,100)/100</f>
        <v>0.86</v>
      </c>
      <c r="Y1191" s="117"/>
      <c r="Z1191" s="118"/>
      <c r="AA1191" s="119"/>
      <c r="AB1191" s="123"/>
      <c r="AC1191" s="124"/>
      <c r="AG1191" s="186"/>
      <c r="BO1191" s="202"/>
      <c r="BT1191" s="82" t="e">
        <f aca="false">IF(SUM(CD1188:CD1191) &gt; 0,0,(SUM(CD1188:CD1191))/(-$BM$10*1000))</f>
        <v>#VALUE!</v>
      </c>
      <c r="BU1191" s="158" t="e">
        <f aca="false">IF(SUM(CE1188:CE1191) &gt; 0,0,(SUM(CE1188:CE1191))/(-$BM$10*1000))</f>
        <v>#VALUE!</v>
      </c>
      <c r="BV1191" s="140" t="n">
        <f aca="false">QUOTIENT(BW1191,$BW$5)</f>
        <v>295</v>
      </c>
      <c r="BW1191" s="17" t="n">
        <v>1183</v>
      </c>
      <c r="BX1191" s="141"/>
      <c r="BY1191" s="192" t="s">
        <v>75</v>
      </c>
      <c r="BZ1191" s="172" t="e">
        <f aca="true">INDIRECT( ADDRESS(CELL("строка",BG1191)-BW1191+BV1191,68)) * CL1191</f>
        <v>#VALUE!</v>
      </c>
      <c r="CA1191" s="173" t="e">
        <f aca="true">INDIRECT( ADDRESS(CELL("строка",BG1191)-BW1191+BV1191,59)) * CI1191</f>
        <v>#VALUE!</v>
      </c>
      <c r="CB1191" s="174" t="e">
        <f aca="true">INDIRECT( ADDRESS(CELL("строка",BG1191)-BW1191+BV1191,69)) * CL1191</f>
        <v>#VALUE!</v>
      </c>
      <c r="CC1191" s="175" t="e">
        <f aca="true">INDIRECT( ADDRESS(CELL("строка",BG1191)-BW1191+BV1191,61)) *CI1191</f>
        <v>#VALUE!</v>
      </c>
      <c r="CD1191" s="176" t="e">
        <f aca="false">BZ1191-CA1191</f>
        <v>#VALUE!</v>
      </c>
      <c r="CE1191" s="187" t="e">
        <f aca="false">CB1191-CC1191</f>
        <v>#VALUE!</v>
      </c>
      <c r="CI1191" s="178" t="n">
        <f aca="false">$CI$7</f>
        <v>0.1</v>
      </c>
      <c r="CL1191" s="23" t="n">
        <f aca="false">CL1187</f>
        <v>0.25</v>
      </c>
    </row>
    <row r="1192" customFormat="false" ht="13.25" hidden="false" customHeight="true" outlineLevel="0" collapsed="false">
      <c r="A1192" s="151" t="s">
        <v>1287</v>
      </c>
      <c r="B1192" s="152" t="n">
        <v>21.6</v>
      </c>
      <c r="C1192" s="152" t="n">
        <v>760.2</v>
      </c>
      <c r="D1192" s="153" t="n">
        <v>34</v>
      </c>
      <c r="E1192" s="154" t="s">
        <v>93</v>
      </c>
      <c r="F1192" s="153" t="n">
        <v>4.5</v>
      </c>
      <c r="G1192" s="115" t="n">
        <v>0.75</v>
      </c>
      <c r="H1192" s="116" t="n">
        <f aca="false">RANDBETWEEN(80,100)/100</f>
        <v>0.81</v>
      </c>
      <c r="I1192" s="117"/>
      <c r="J1192" s="118"/>
      <c r="K1192" s="119"/>
      <c r="L1192" s="118"/>
      <c r="M1192" s="179"/>
      <c r="Q1192" s="151" t="s">
        <v>1287</v>
      </c>
      <c r="R1192" s="152" t="n">
        <v>9.9</v>
      </c>
      <c r="S1192" s="152" t="n">
        <v>750.1</v>
      </c>
      <c r="T1192" s="153" t="n">
        <v>80</v>
      </c>
      <c r="U1192" s="154" t="s">
        <v>77</v>
      </c>
      <c r="V1192" s="153" t="n">
        <v>2</v>
      </c>
      <c r="W1192" s="115" t="n">
        <v>0.9</v>
      </c>
      <c r="X1192" s="116" t="n">
        <f aca="false">RANDBETWEEN(80,100)/100</f>
        <v>0.93</v>
      </c>
      <c r="Y1192" s="117"/>
      <c r="Z1192" s="118"/>
      <c r="AA1192" s="119"/>
      <c r="AB1192" s="123"/>
      <c r="AC1192" s="124"/>
      <c r="AG1192" s="186"/>
      <c r="BO1192" s="202"/>
      <c r="BT1192" s="82" t="s">
        <v>79</v>
      </c>
      <c r="BU1192" s="158"/>
      <c r="BV1192" s="140" t="n">
        <f aca="false">QUOTIENT(BW1192,$BW$5)</f>
        <v>296</v>
      </c>
      <c r="BW1192" s="17" t="n">
        <v>1184</v>
      </c>
      <c r="BX1192" s="141" t="n">
        <f aca="false">DATE(2023,2,(1-QUOTIENT(BW1192,$BW$5)))</f>
        <v>44662</v>
      </c>
      <c r="BY1192" s="190" t="s">
        <v>80</v>
      </c>
      <c r="BZ1192" s="143" t="e">
        <f aca="true">INDIRECT( ADDRESS(CELL("строка",BG1192)-BW1192+BV1192,68)) * CL1192</f>
        <v>#VALUE!</v>
      </c>
      <c r="CA1192" s="144" t="e">
        <f aca="true">INDIRECT( ADDRESS(CELL("строка",BG1192)-BW1192+BV1192,59)) *CI1192</f>
        <v>#VALUE!</v>
      </c>
      <c r="CB1192" s="145" t="e">
        <f aca="true">INDIRECT( ADDRESS(CELL("строка",BG1192)-BW1192+BV1192,69)) * CL1192</f>
        <v>#VALUE!</v>
      </c>
      <c r="CC1192" s="146" t="e">
        <f aca="true">INDIRECT( ADDRESS(CELL("строка",BG1192)-BW1192+BV1192,61)) *CI1192</f>
        <v>#VALUE!</v>
      </c>
      <c r="CD1192" s="147" t="e">
        <f aca="false">BZ1192-CA1192</f>
        <v>#VALUE!</v>
      </c>
      <c r="CE1192" s="188" t="e">
        <f aca="false">CB1192-CC1192</f>
        <v>#VALUE!</v>
      </c>
      <c r="CI1192" s="22" t="n">
        <f aca="false">$CI$4</f>
        <v>0.2</v>
      </c>
      <c r="CL1192" s="23" t="n">
        <f aca="false">CL1188</f>
        <v>0.25</v>
      </c>
    </row>
    <row r="1193" customFormat="false" ht="13.25" hidden="false" customHeight="true" outlineLevel="0" collapsed="false">
      <c r="A1193" s="151" t="s">
        <v>1288</v>
      </c>
      <c r="B1193" s="152" t="n">
        <v>22.7</v>
      </c>
      <c r="C1193" s="152" t="n">
        <v>761.1</v>
      </c>
      <c r="D1193" s="153" t="n">
        <v>29</v>
      </c>
      <c r="E1193" s="154" t="s">
        <v>93</v>
      </c>
      <c r="F1193" s="153" t="n">
        <v>3</v>
      </c>
      <c r="G1193" s="182" t="s">
        <v>185</v>
      </c>
      <c r="H1193" s="116" t="n">
        <f aca="false">RANDBETWEEN(80,100)/100</f>
        <v>0.8</v>
      </c>
      <c r="I1193" s="117"/>
      <c r="J1193" s="118"/>
      <c r="K1193" s="119"/>
      <c r="L1193" s="118"/>
      <c r="M1193" s="179"/>
      <c r="Q1193" s="151" t="s">
        <v>1288</v>
      </c>
      <c r="R1193" s="152" t="n">
        <v>10.2</v>
      </c>
      <c r="S1193" s="152" t="n">
        <v>750.3</v>
      </c>
      <c r="T1193" s="153" t="n">
        <v>68</v>
      </c>
      <c r="U1193" s="154" t="s">
        <v>93</v>
      </c>
      <c r="V1193" s="153" t="n">
        <v>3</v>
      </c>
      <c r="W1193" s="115" t="n">
        <v>0.9</v>
      </c>
      <c r="X1193" s="116" t="n">
        <f aca="false">RANDBETWEEN(80,100)/100</f>
        <v>0.93</v>
      </c>
      <c r="Y1193" s="117"/>
      <c r="Z1193" s="118"/>
      <c r="AA1193" s="119"/>
      <c r="AB1193" s="123"/>
      <c r="AC1193" s="124"/>
      <c r="AG1193" s="186"/>
      <c r="BO1193" s="202"/>
      <c r="BT1193" s="82"/>
      <c r="BU1193" s="158"/>
      <c r="BV1193" s="140" t="n">
        <f aca="false">QUOTIENT(BW1193,$BW$5)</f>
        <v>296</v>
      </c>
      <c r="BW1193" s="17" t="n">
        <v>1185</v>
      </c>
      <c r="BX1193" s="141"/>
      <c r="BY1193" s="191" t="s">
        <v>84</v>
      </c>
      <c r="BZ1193" s="160" t="e">
        <f aca="true">INDIRECT( ADDRESS(CELL("строка",BG1193)-BW1193+BV1193,68)) * CL1193</f>
        <v>#VALUE!</v>
      </c>
      <c r="CA1193" s="161" t="e">
        <f aca="true">INDIRECT( ADDRESS(CELL("строка",BG1193)-BW1193+BV1193,59)) *CI1193</f>
        <v>#VALUE!</v>
      </c>
      <c r="CB1193" s="162" t="e">
        <f aca="true">INDIRECT( ADDRESS(CELL("строка",BG1193)-BW1193+BV1193,69)) * CL1193</f>
        <v>#VALUE!</v>
      </c>
      <c r="CC1193" s="163" t="e">
        <f aca="true">INDIRECT( ADDRESS(CELL("строка",BG1193)-BW1193+BV1193,61)) *CI1193</f>
        <v>#VALUE!</v>
      </c>
      <c r="CD1193" s="164" t="e">
        <f aca="false">BZ1193-CA1193</f>
        <v>#VALUE!</v>
      </c>
      <c r="CE1193" s="189" t="e">
        <f aca="false">CB1193-CC1193</f>
        <v>#VALUE!</v>
      </c>
      <c r="CI1193" s="22" t="n">
        <f aca="false">$CI$5</f>
        <v>0.3</v>
      </c>
      <c r="CL1193" s="23" t="n">
        <f aca="false">CL1189</f>
        <v>0.25</v>
      </c>
    </row>
    <row r="1194" customFormat="false" ht="13.25" hidden="false" customHeight="true" outlineLevel="0" collapsed="false">
      <c r="A1194" s="151" t="s">
        <v>1289</v>
      </c>
      <c r="B1194" s="152" t="n">
        <v>19.2</v>
      </c>
      <c r="C1194" s="152" t="n">
        <v>761.8</v>
      </c>
      <c r="D1194" s="153" t="n">
        <v>37</v>
      </c>
      <c r="E1194" s="154" t="s">
        <v>78</v>
      </c>
      <c r="F1194" s="153" t="n">
        <v>1.5</v>
      </c>
      <c r="G1194" s="115" t="n">
        <v>0.15</v>
      </c>
      <c r="H1194" s="116" t="n">
        <f aca="false">RANDBETWEEN(80,100)/100</f>
        <v>0.9</v>
      </c>
      <c r="I1194" s="117"/>
      <c r="J1194" s="118"/>
      <c r="K1194" s="119"/>
      <c r="L1194" s="118"/>
      <c r="M1194" s="179"/>
      <c r="Q1194" s="151" t="s">
        <v>1289</v>
      </c>
      <c r="R1194" s="152" t="n">
        <v>8.2</v>
      </c>
      <c r="S1194" s="152" t="n">
        <v>750.8</v>
      </c>
      <c r="T1194" s="153" t="n">
        <v>79</v>
      </c>
      <c r="U1194" s="154" t="s">
        <v>93</v>
      </c>
      <c r="V1194" s="153" t="n">
        <v>2</v>
      </c>
      <c r="W1194" s="115" t="n">
        <v>0.9</v>
      </c>
      <c r="X1194" s="116" t="n">
        <f aca="false">RANDBETWEEN(80,100)/100</f>
        <v>0.94</v>
      </c>
      <c r="Y1194" s="117"/>
      <c r="Z1194" s="118"/>
      <c r="AA1194" s="119"/>
      <c r="AB1194" s="123"/>
      <c r="AC1194" s="124"/>
      <c r="AG1194" s="186"/>
      <c r="BO1194" s="202"/>
      <c r="BT1194" s="82"/>
      <c r="BU1194" s="158"/>
      <c r="BV1194" s="140" t="n">
        <f aca="false">QUOTIENT(BW1194,$BW$5)</f>
        <v>296</v>
      </c>
      <c r="BW1194" s="17" t="n">
        <v>1186</v>
      </c>
      <c r="BX1194" s="141"/>
      <c r="BY1194" s="191" t="s">
        <v>58</v>
      </c>
      <c r="BZ1194" s="160" t="e">
        <f aca="true">INDIRECT( ADDRESS(CELL("строка",BG1194)-BW1194+BV1194,68)) * CL1194</f>
        <v>#VALUE!</v>
      </c>
      <c r="CA1194" s="161" t="e">
        <f aca="true">INDIRECT( ADDRESS(CELL("строка",BG1194)-BW1194+BV1194,59)) *CI1194</f>
        <v>#VALUE!</v>
      </c>
      <c r="CB1194" s="162" t="e">
        <f aca="true">INDIRECT( ADDRESS(CELL("строка",BG1194)-BW1194+BV1194,69)) * CL1194</f>
        <v>#VALUE!</v>
      </c>
      <c r="CC1194" s="163" t="e">
        <f aca="true">INDIRECT( ADDRESS(CELL("строка",BG1194)-BW1194+BV1194,61)) *CI1194</f>
        <v>#VALUE!</v>
      </c>
      <c r="CD1194" s="164" t="e">
        <f aca="false">BZ1194-CA1194</f>
        <v>#VALUE!</v>
      </c>
      <c r="CE1194" s="189" t="e">
        <f aca="false">CB1194-CC1194</f>
        <v>#VALUE!</v>
      </c>
      <c r="CI1194" s="22" t="n">
        <f aca="false">$CI$6</f>
        <v>0.4</v>
      </c>
      <c r="CL1194" s="23" t="n">
        <f aca="false">CL1190</f>
        <v>0.25</v>
      </c>
    </row>
    <row r="1195" customFormat="false" ht="13.25" hidden="false" customHeight="true" outlineLevel="0" collapsed="false">
      <c r="A1195" s="151" t="s">
        <v>1290</v>
      </c>
      <c r="B1195" s="152" t="n">
        <v>9.4</v>
      </c>
      <c r="C1195" s="152" t="n">
        <v>761.5</v>
      </c>
      <c r="D1195" s="153" t="n">
        <v>70</v>
      </c>
      <c r="E1195" s="154" t="s">
        <v>77</v>
      </c>
      <c r="F1195" s="153" t="n">
        <v>3</v>
      </c>
      <c r="G1195" s="182" t="s">
        <v>110</v>
      </c>
      <c r="H1195" s="116" t="n">
        <f aca="false">RANDBETWEEN(80,100)/100</f>
        <v>0.9</v>
      </c>
      <c r="I1195" s="117"/>
      <c r="J1195" s="118"/>
      <c r="K1195" s="119"/>
      <c r="L1195" s="118"/>
      <c r="M1195" s="179"/>
      <c r="Q1195" s="151" t="s">
        <v>1290</v>
      </c>
      <c r="R1195" s="152" t="n">
        <v>7.6</v>
      </c>
      <c r="S1195" s="152" t="n">
        <v>750.7</v>
      </c>
      <c r="T1195" s="153" t="n">
        <v>83</v>
      </c>
      <c r="U1195" s="154" t="s">
        <v>93</v>
      </c>
      <c r="V1195" s="153" t="n">
        <v>2</v>
      </c>
      <c r="W1195" s="115" t="n">
        <v>0.9</v>
      </c>
      <c r="X1195" s="116" t="n">
        <f aca="false">RANDBETWEEN(80,100)/100</f>
        <v>0.95</v>
      </c>
      <c r="Y1195" s="117"/>
      <c r="Z1195" s="118"/>
      <c r="AA1195" s="119"/>
      <c r="AB1195" s="123"/>
      <c r="AC1195" s="124"/>
      <c r="AG1195" s="186"/>
      <c r="BO1195" s="202"/>
      <c r="BT1195" s="82" t="e">
        <f aca="false">IF(SUM(CD1192:CD1195) &gt; 0,0,(SUM(CD1192:CD1195))/(-$BM$10*1000))</f>
        <v>#VALUE!</v>
      </c>
      <c r="BU1195" s="158" t="e">
        <f aca="false">IF(SUM(CE1192:CE1195) &gt; 0,0,(SUM(CE1192:CE1195))/(-$BM$10*1000))</f>
        <v>#VALUE!</v>
      </c>
      <c r="BV1195" s="140" t="n">
        <f aca="false">QUOTIENT(BW1195,$BW$5)</f>
        <v>296</v>
      </c>
      <c r="BW1195" s="17" t="n">
        <v>1187</v>
      </c>
      <c r="BX1195" s="141"/>
      <c r="BY1195" s="192" t="s">
        <v>75</v>
      </c>
      <c r="BZ1195" s="172" t="e">
        <f aca="true">INDIRECT( ADDRESS(CELL("строка",BG1195)-BW1195+BV1195,68)) * CL1195</f>
        <v>#VALUE!</v>
      </c>
      <c r="CA1195" s="173" t="e">
        <f aca="true">INDIRECT( ADDRESS(CELL("строка",BG1195)-BW1195+BV1195,59)) * CI1195</f>
        <v>#VALUE!</v>
      </c>
      <c r="CB1195" s="174" t="e">
        <f aca="true">INDIRECT( ADDRESS(CELL("строка",BG1195)-BW1195+BV1195,69)) * CL1195</f>
        <v>#VALUE!</v>
      </c>
      <c r="CC1195" s="175" t="e">
        <f aca="true">INDIRECT( ADDRESS(CELL("строка",BG1195)-BW1195+BV1195,61)) *CI1195</f>
        <v>#VALUE!</v>
      </c>
      <c r="CD1195" s="176" t="e">
        <f aca="false">BZ1195-CA1195</f>
        <v>#VALUE!</v>
      </c>
      <c r="CE1195" s="187" t="e">
        <f aca="false">CB1195-CC1195</f>
        <v>#VALUE!</v>
      </c>
      <c r="CI1195" s="178" t="n">
        <f aca="false">$CI$7</f>
        <v>0.1</v>
      </c>
      <c r="CL1195" s="23" t="n">
        <f aca="false">CL1191</f>
        <v>0.25</v>
      </c>
    </row>
    <row r="1196" customFormat="false" ht="13.25" hidden="false" customHeight="true" outlineLevel="0" collapsed="false">
      <c r="A1196" s="151" t="s">
        <v>1291</v>
      </c>
      <c r="B1196" s="152" t="n">
        <v>11.2</v>
      </c>
      <c r="C1196" s="152" t="n">
        <v>761.5</v>
      </c>
      <c r="D1196" s="153" t="n">
        <v>63</v>
      </c>
      <c r="E1196" s="154" t="s">
        <v>83</v>
      </c>
      <c r="F1196" s="153" t="n">
        <v>3</v>
      </c>
      <c r="G1196" s="115" t="n">
        <v>0.75</v>
      </c>
      <c r="H1196" s="116" t="n">
        <f aca="false">RANDBETWEEN(80,100)/100</f>
        <v>0.81</v>
      </c>
      <c r="I1196" s="117"/>
      <c r="J1196" s="118"/>
      <c r="K1196" s="119"/>
      <c r="L1196" s="118"/>
      <c r="M1196" s="179"/>
      <c r="Q1196" s="151" t="s">
        <v>1291</v>
      </c>
      <c r="R1196" s="152" t="n">
        <v>7.9</v>
      </c>
      <c r="S1196" s="152" t="n">
        <v>750.6</v>
      </c>
      <c r="T1196" s="153" t="n">
        <v>84</v>
      </c>
      <c r="U1196" s="154" t="s">
        <v>93</v>
      </c>
      <c r="V1196" s="153" t="n">
        <v>3</v>
      </c>
      <c r="W1196" s="182" t="s">
        <v>110</v>
      </c>
      <c r="X1196" s="116" t="n">
        <f aca="false">RANDBETWEEN(80,100)/100</f>
        <v>0.96</v>
      </c>
      <c r="Y1196" s="117"/>
      <c r="Z1196" s="118"/>
      <c r="AA1196" s="119"/>
      <c r="AB1196" s="123"/>
      <c r="AC1196" s="124"/>
      <c r="AG1196" s="186"/>
      <c r="BO1196" s="202"/>
      <c r="BT1196" s="82" t="s">
        <v>79</v>
      </c>
      <c r="BU1196" s="158"/>
      <c r="BV1196" s="140" t="n">
        <f aca="false">QUOTIENT(BW1196,$BW$5)</f>
        <v>297</v>
      </c>
      <c r="BW1196" s="17" t="n">
        <v>1188</v>
      </c>
      <c r="BX1196" s="141" t="n">
        <f aca="false">DATE(2023,2,(1-QUOTIENT(BW1196,$BW$5)))</f>
        <v>44661</v>
      </c>
      <c r="BY1196" s="190" t="s">
        <v>80</v>
      </c>
      <c r="BZ1196" s="143" t="e">
        <f aca="true">INDIRECT( ADDRESS(CELL("строка",BG1196)-BW1196+BV1196,68)) * CL1196</f>
        <v>#VALUE!</v>
      </c>
      <c r="CA1196" s="144" t="e">
        <f aca="true">INDIRECT( ADDRESS(CELL("строка",BG1196)-BW1196+BV1196,59)) *CI1196</f>
        <v>#VALUE!</v>
      </c>
      <c r="CB1196" s="145" t="e">
        <f aca="true">INDIRECT( ADDRESS(CELL("строка",BG1196)-BW1196+BV1196,69)) * CL1196</f>
        <v>#VALUE!</v>
      </c>
      <c r="CC1196" s="146" t="e">
        <f aca="true">INDIRECT( ADDRESS(CELL("строка",BG1196)-BW1196+BV1196,61)) *CI1196</f>
        <v>#VALUE!</v>
      </c>
      <c r="CD1196" s="147" t="e">
        <f aca="false">BZ1196-CA1196</f>
        <v>#VALUE!</v>
      </c>
      <c r="CE1196" s="188" t="e">
        <f aca="false">CB1196-CC1196</f>
        <v>#VALUE!</v>
      </c>
      <c r="CI1196" s="22" t="n">
        <f aca="false">$CI$4</f>
        <v>0.2</v>
      </c>
      <c r="CL1196" s="23" t="n">
        <f aca="false">CL1192</f>
        <v>0.25</v>
      </c>
    </row>
    <row r="1197" customFormat="false" ht="13.25" hidden="false" customHeight="true" outlineLevel="0" collapsed="false">
      <c r="A1197" s="151" t="s">
        <v>1292</v>
      </c>
      <c r="B1197" s="152" t="n">
        <v>14.7</v>
      </c>
      <c r="C1197" s="152" t="n">
        <v>761.5</v>
      </c>
      <c r="D1197" s="153" t="n">
        <v>53</v>
      </c>
      <c r="E1197" s="154" t="s">
        <v>77</v>
      </c>
      <c r="F1197" s="153" t="n">
        <v>4.5</v>
      </c>
      <c r="G1197" s="115" t="n">
        <v>0.95</v>
      </c>
      <c r="H1197" s="116" t="n">
        <f aca="false">RANDBETWEEN(80,100)/100</f>
        <v>0.9</v>
      </c>
      <c r="I1197" s="117"/>
      <c r="J1197" s="118"/>
      <c r="K1197" s="119"/>
      <c r="L1197" s="118"/>
      <c r="M1197" s="179"/>
      <c r="Q1197" s="151" t="s">
        <v>1292</v>
      </c>
      <c r="R1197" s="152" t="n">
        <v>8.7</v>
      </c>
      <c r="S1197" s="152" t="n">
        <v>750.9</v>
      </c>
      <c r="T1197" s="153" t="n">
        <v>86</v>
      </c>
      <c r="U1197" s="154" t="s">
        <v>93</v>
      </c>
      <c r="V1197" s="153" t="n">
        <v>2</v>
      </c>
      <c r="W1197" s="115" t="n">
        <v>0.75</v>
      </c>
      <c r="X1197" s="116" t="n">
        <f aca="false">RANDBETWEEN(80,100)/100</f>
        <v>0.87</v>
      </c>
      <c r="Y1197" s="117"/>
      <c r="Z1197" s="118"/>
      <c r="AA1197" s="119"/>
      <c r="AB1197" s="123"/>
      <c r="AC1197" s="124"/>
      <c r="AG1197" s="186"/>
      <c r="BO1197" s="202"/>
      <c r="BT1197" s="82"/>
      <c r="BU1197" s="158"/>
      <c r="BV1197" s="140" t="n">
        <f aca="false">QUOTIENT(BW1197,$BW$5)</f>
        <v>297</v>
      </c>
      <c r="BW1197" s="17" t="n">
        <v>1189</v>
      </c>
      <c r="BX1197" s="141"/>
      <c r="BY1197" s="191" t="s">
        <v>84</v>
      </c>
      <c r="BZ1197" s="160" t="e">
        <f aca="true">INDIRECT( ADDRESS(CELL("строка",BG1197)-BW1197+BV1197,68)) * CL1197</f>
        <v>#VALUE!</v>
      </c>
      <c r="CA1197" s="161" t="e">
        <f aca="true">INDIRECT( ADDRESS(CELL("строка",BG1197)-BW1197+BV1197,59)) *CI1197</f>
        <v>#VALUE!</v>
      </c>
      <c r="CB1197" s="162" t="e">
        <f aca="true">INDIRECT( ADDRESS(CELL("строка",BG1197)-BW1197+BV1197,69)) * CL1197</f>
        <v>#VALUE!</v>
      </c>
      <c r="CC1197" s="163" t="e">
        <f aca="true">INDIRECT( ADDRESS(CELL("строка",BG1197)-BW1197+BV1197,61)) *CI1197</f>
        <v>#VALUE!</v>
      </c>
      <c r="CD1197" s="164" t="e">
        <f aca="false">BZ1197-CA1197</f>
        <v>#VALUE!</v>
      </c>
      <c r="CE1197" s="189" t="e">
        <f aca="false">CB1197-CC1197</f>
        <v>#VALUE!</v>
      </c>
      <c r="CI1197" s="22" t="n">
        <f aca="false">$CI$5</f>
        <v>0.3</v>
      </c>
      <c r="CL1197" s="23" t="n">
        <f aca="false">CL1193</f>
        <v>0.25</v>
      </c>
    </row>
    <row r="1198" customFormat="false" ht="13.25" hidden="false" customHeight="true" outlineLevel="0" collapsed="false">
      <c r="A1198" s="151" t="s">
        <v>1293</v>
      </c>
      <c r="B1198" s="152" t="n">
        <v>15.6</v>
      </c>
      <c r="C1198" s="152" t="n">
        <v>761.4</v>
      </c>
      <c r="D1198" s="153" t="n">
        <v>70</v>
      </c>
      <c r="E1198" s="154" t="s">
        <v>77</v>
      </c>
      <c r="F1198" s="153" t="n">
        <v>1.5</v>
      </c>
      <c r="G1198" s="115" t="n">
        <v>0.95</v>
      </c>
      <c r="H1198" s="116" t="n">
        <f aca="false">RANDBETWEEN(80,100)/100</f>
        <v>0.9</v>
      </c>
      <c r="I1198" s="117" t="n">
        <v>0.5453125</v>
      </c>
      <c r="J1198" s="118" t="n">
        <v>0.5453125</v>
      </c>
      <c r="K1198" s="119" t="n">
        <f aca="false">(J1198 * 24) * $B$3 * $F$3 * (1 - 0.7*AVERAGE(G1198:G1205)) * AVERAGE(H1198:H1205)</f>
        <v>4893.334453125</v>
      </c>
      <c r="L1198" s="118" t="n">
        <f aca="false">IF(AVERAGE(F1198:F1205)&gt; $J$3, $B$4*$F$4*AVERAGE(F1198:F1205)/$B$5*24*AVERAGE(H1198:H1205), $B$4*$F$4*AVERAGE(F1198:F1205)/$B$5*24*AVERAGE(H1198:H1205) * 0.2)</f>
        <v>30015</v>
      </c>
      <c r="M1198" s="179" t="n">
        <f aca="false">K1198+L1198</f>
        <v>34908.334453125</v>
      </c>
      <c r="Q1198" s="151" t="s">
        <v>1293</v>
      </c>
      <c r="R1198" s="152" t="n">
        <v>9.4</v>
      </c>
      <c r="S1198" s="152" t="n">
        <v>751.2</v>
      </c>
      <c r="T1198" s="153" t="n">
        <v>86</v>
      </c>
      <c r="U1198" s="154" t="s">
        <v>93</v>
      </c>
      <c r="V1198" s="153" t="n">
        <v>2</v>
      </c>
      <c r="W1198" s="115" t="n">
        <v>0.9</v>
      </c>
      <c r="X1198" s="116" t="n">
        <f aca="false">RANDBETWEEN(80,100)/100</f>
        <v>0.91</v>
      </c>
      <c r="Y1198" s="117" t="n">
        <v>0.565277777777778</v>
      </c>
      <c r="Z1198" s="118" t="n">
        <v>0.565277777777778</v>
      </c>
      <c r="AA1198" s="119" t="n">
        <f aca="false">(Z1198 * 24) * $B$3 * $F$3 * (1 - 0.7 * AVERAGE(W1198:W1205)) * AVERAGE(X1198:X1205)</f>
        <v>7350.99234375</v>
      </c>
      <c r="AB1198" s="123" t="n">
        <f aca="false">IF(AVERAGE(V1198:V1205)&gt; $J$3, $B$4*$F$4*AVERAGE(V1198:V1205)/$B$5*24*AVERAGE(X1198:X1205), $B$4*$F$4*AVERAGE(V1198:V1205)/$B$5*24*AVERAGE(X1198:X1205) * 0.2)</f>
        <v>872.4</v>
      </c>
      <c r="AC1198" s="124" t="n">
        <f aca="false">AA1198+AB1198</f>
        <v>8223.39234375</v>
      </c>
      <c r="AG1198" s="186"/>
      <c r="BO1198" s="202"/>
      <c r="BT1198" s="82"/>
      <c r="BU1198" s="158"/>
      <c r="BV1198" s="140" t="n">
        <f aca="false">QUOTIENT(BW1198,$BW$5)</f>
        <v>297</v>
      </c>
      <c r="BW1198" s="17" t="n">
        <v>1190</v>
      </c>
      <c r="BX1198" s="141"/>
      <c r="BY1198" s="191" t="s">
        <v>58</v>
      </c>
      <c r="BZ1198" s="160" t="e">
        <f aca="true">INDIRECT( ADDRESS(CELL("строка",BG1198)-BW1198+BV1198,68)) * CL1198</f>
        <v>#VALUE!</v>
      </c>
      <c r="CA1198" s="161" t="e">
        <f aca="true">INDIRECT( ADDRESS(CELL("строка",BG1198)-BW1198+BV1198,59)) *CI1198</f>
        <v>#VALUE!</v>
      </c>
      <c r="CB1198" s="162" t="e">
        <f aca="true">INDIRECT( ADDRESS(CELL("строка",BG1198)-BW1198+BV1198,69)) * CL1198</f>
        <v>#VALUE!</v>
      </c>
      <c r="CC1198" s="163" t="e">
        <f aca="true">INDIRECT( ADDRESS(CELL("строка",BG1198)-BW1198+BV1198,61)) *CI1198</f>
        <v>#VALUE!</v>
      </c>
      <c r="CD1198" s="164" t="e">
        <f aca="false">BZ1198-CA1198</f>
        <v>#VALUE!</v>
      </c>
      <c r="CE1198" s="189" t="e">
        <f aca="false">CB1198-CC1198</f>
        <v>#VALUE!</v>
      </c>
      <c r="CI1198" s="22" t="n">
        <f aca="false">$CI$6</f>
        <v>0.4</v>
      </c>
      <c r="CL1198" s="23" t="n">
        <f aca="false">CL1194</f>
        <v>0.25</v>
      </c>
    </row>
    <row r="1199" customFormat="false" ht="13.25" hidden="false" customHeight="true" outlineLevel="0" collapsed="false">
      <c r="A1199" s="151" t="s">
        <v>1294</v>
      </c>
      <c r="B1199" s="152" t="n">
        <v>18.8</v>
      </c>
      <c r="C1199" s="152" t="n">
        <v>760.5</v>
      </c>
      <c r="D1199" s="153" t="n">
        <v>49</v>
      </c>
      <c r="E1199" s="154" t="s">
        <v>107</v>
      </c>
      <c r="F1199" s="153" t="n">
        <v>4.5</v>
      </c>
      <c r="G1199" s="115" t="n">
        <v>0.9</v>
      </c>
      <c r="H1199" s="116" t="n">
        <f aca="false">RANDBETWEEN(80,100)/100</f>
        <v>0.82</v>
      </c>
      <c r="I1199" s="117"/>
      <c r="J1199" s="118"/>
      <c r="K1199" s="119"/>
      <c r="L1199" s="118"/>
      <c r="M1199" s="179"/>
      <c r="Q1199" s="151" t="s">
        <v>1294</v>
      </c>
      <c r="R1199" s="152" t="n">
        <v>11.1</v>
      </c>
      <c r="S1199" s="152" t="n">
        <v>750.7</v>
      </c>
      <c r="T1199" s="153" t="n">
        <v>75</v>
      </c>
      <c r="U1199" s="154" t="s">
        <v>93</v>
      </c>
      <c r="V1199" s="153" t="n">
        <v>1</v>
      </c>
      <c r="W1199" s="115" t="n">
        <v>0.95</v>
      </c>
      <c r="X1199" s="116" t="n">
        <f aca="false">RANDBETWEEN(80,100)/100</f>
        <v>0.91</v>
      </c>
      <c r="Y1199" s="117"/>
      <c r="Z1199" s="118"/>
      <c r="AA1199" s="119"/>
      <c r="AB1199" s="123"/>
      <c r="AC1199" s="124"/>
      <c r="AG1199" s="186"/>
      <c r="BO1199" s="202"/>
      <c r="BT1199" s="82" t="e">
        <f aca="false">IF(SUM(CD1196:CD1199) &gt; 0,0,(SUM(CD1196:CD1199))/(-$BM$10*1000))</f>
        <v>#VALUE!</v>
      </c>
      <c r="BU1199" s="158" t="e">
        <f aca="false">IF(SUM(CE1196:CE1199) &gt; 0,0,(SUM(CE1196:CE1199))/(-$BM$10*1000))</f>
        <v>#VALUE!</v>
      </c>
      <c r="BV1199" s="140" t="n">
        <f aca="false">QUOTIENT(BW1199,$BW$5)</f>
        <v>297</v>
      </c>
      <c r="BW1199" s="17" t="n">
        <v>1191</v>
      </c>
      <c r="BX1199" s="141"/>
      <c r="BY1199" s="192" t="s">
        <v>75</v>
      </c>
      <c r="BZ1199" s="172" t="e">
        <f aca="true">INDIRECT( ADDRESS(CELL("строка",BG1199)-BW1199+BV1199,68)) * CL1199</f>
        <v>#VALUE!</v>
      </c>
      <c r="CA1199" s="173" t="e">
        <f aca="true">INDIRECT( ADDRESS(CELL("строка",BG1199)-BW1199+BV1199,59)) * CI1199</f>
        <v>#VALUE!</v>
      </c>
      <c r="CB1199" s="174" t="e">
        <f aca="true">INDIRECT( ADDRESS(CELL("строка",BG1199)-BW1199+BV1199,69)) * CL1199</f>
        <v>#VALUE!</v>
      </c>
      <c r="CC1199" s="175" t="e">
        <f aca="true">INDIRECT( ADDRESS(CELL("строка",BG1199)-BW1199+BV1199,61)) *CI1199</f>
        <v>#VALUE!</v>
      </c>
      <c r="CD1199" s="176" t="e">
        <f aca="false">BZ1199-CA1199</f>
        <v>#VALUE!</v>
      </c>
      <c r="CE1199" s="187" t="e">
        <f aca="false">CB1199-CC1199</f>
        <v>#VALUE!</v>
      </c>
      <c r="CI1199" s="178" t="n">
        <f aca="false">$CI$7</f>
        <v>0.1</v>
      </c>
      <c r="CL1199" s="23" t="n">
        <f aca="false">CL1195</f>
        <v>0.25</v>
      </c>
    </row>
    <row r="1200" customFormat="false" ht="13.25" hidden="false" customHeight="true" outlineLevel="0" collapsed="false">
      <c r="A1200" s="151" t="s">
        <v>1295</v>
      </c>
      <c r="B1200" s="152" t="n">
        <v>19.2</v>
      </c>
      <c r="C1200" s="152" t="n">
        <v>760.5</v>
      </c>
      <c r="D1200" s="153" t="n">
        <v>47</v>
      </c>
      <c r="E1200" s="154" t="s">
        <v>83</v>
      </c>
      <c r="F1200" s="153" t="n">
        <v>6</v>
      </c>
      <c r="G1200" s="115" t="n">
        <v>0.9</v>
      </c>
      <c r="H1200" s="116" t="n">
        <f aca="false">RANDBETWEEN(80,100)/100</f>
        <v>0.82</v>
      </c>
      <c r="I1200" s="117"/>
      <c r="J1200" s="118"/>
      <c r="K1200" s="119"/>
      <c r="L1200" s="118"/>
      <c r="M1200" s="179"/>
      <c r="Q1200" s="151" t="s">
        <v>1295</v>
      </c>
      <c r="R1200" s="152" t="n">
        <v>10.9</v>
      </c>
      <c r="S1200" s="152" t="n">
        <v>751.1</v>
      </c>
      <c r="T1200" s="153" t="n">
        <v>79</v>
      </c>
      <c r="U1200" s="154" t="s">
        <v>129</v>
      </c>
      <c r="V1200" s="153" t="n">
        <v>1</v>
      </c>
      <c r="W1200" s="115" t="n">
        <v>0.9</v>
      </c>
      <c r="X1200" s="116" t="n">
        <f aca="false">RANDBETWEEN(80,100)/100</f>
        <v>0.81</v>
      </c>
      <c r="Y1200" s="117"/>
      <c r="Z1200" s="118"/>
      <c r="AA1200" s="119"/>
      <c r="AB1200" s="123"/>
      <c r="AC1200" s="124"/>
      <c r="AG1200" s="186"/>
      <c r="BO1200" s="202"/>
      <c r="BT1200" s="82" t="s">
        <v>79</v>
      </c>
      <c r="BU1200" s="158"/>
      <c r="BV1200" s="140" t="n">
        <f aca="false">QUOTIENT(BW1200,$BW$5)</f>
        <v>298</v>
      </c>
      <c r="BW1200" s="17" t="n">
        <v>1192</v>
      </c>
      <c r="BX1200" s="141" t="n">
        <f aca="false">DATE(2023,2,(1-QUOTIENT(BW1200,$BW$5)))</f>
        <v>44660</v>
      </c>
      <c r="BY1200" s="190" t="s">
        <v>80</v>
      </c>
      <c r="BZ1200" s="143" t="e">
        <f aca="true">INDIRECT( ADDRESS(CELL("строка",BG1200)-BW1200+BV1200,68)) * CL1200</f>
        <v>#VALUE!</v>
      </c>
      <c r="CA1200" s="144" t="e">
        <f aca="true">INDIRECT( ADDRESS(CELL("строка",BG1200)-BW1200+BV1200,59)) *CI1200</f>
        <v>#VALUE!</v>
      </c>
      <c r="CB1200" s="145" t="e">
        <f aca="true">INDIRECT( ADDRESS(CELL("строка",BG1200)-BW1200+BV1200,69)) * CL1200</f>
        <v>#VALUE!</v>
      </c>
      <c r="CC1200" s="146" t="e">
        <f aca="true">INDIRECT( ADDRESS(CELL("строка",BG1200)-BW1200+BV1200,61)) *CI1200</f>
        <v>#VALUE!</v>
      </c>
      <c r="CD1200" s="147" t="e">
        <f aca="false">BZ1200-CA1200</f>
        <v>#VALUE!</v>
      </c>
      <c r="CE1200" s="188" t="e">
        <f aca="false">CB1200-CC1200</f>
        <v>#VALUE!</v>
      </c>
      <c r="CI1200" s="22" t="n">
        <f aca="false">$CI$4</f>
        <v>0.2</v>
      </c>
      <c r="CL1200" s="23" t="n">
        <f aca="false">CL1196</f>
        <v>0.25</v>
      </c>
    </row>
    <row r="1201" customFormat="false" ht="13.25" hidden="false" customHeight="true" outlineLevel="0" collapsed="false">
      <c r="A1201" s="151" t="s">
        <v>1296</v>
      </c>
      <c r="B1201" s="152" t="n">
        <v>17.9</v>
      </c>
      <c r="C1201" s="152" t="n">
        <v>761.2</v>
      </c>
      <c r="D1201" s="153" t="n">
        <v>51</v>
      </c>
      <c r="E1201" s="154" t="s">
        <v>83</v>
      </c>
      <c r="F1201" s="153" t="n">
        <v>7.5</v>
      </c>
      <c r="G1201" s="115" t="n">
        <v>0.9</v>
      </c>
      <c r="H1201" s="116" t="n">
        <f aca="false">RANDBETWEEN(80,100)/100</f>
        <v>0.88</v>
      </c>
      <c r="I1201" s="117"/>
      <c r="J1201" s="118"/>
      <c r="K1201" s="119"/>
      <c r="L1201" s="118"/>
      <c r="M1201" s="179"/>
      <c r="Q1201" s="151" t="s">
        <v>1296</v>
      </c>
      <c r="R1201" s="152" t="n">
        <v>10.8</v>
      </c>
      <c r="S1201" s="152" t="n">
        <v>751.8</v>
      </c>
      <c r="T1201" s="153" t="n">
        <v>64</v>
      </c>
      <c r="U1201" s="154" t="s">
        <v>93</v>
      </c>
      <c r="V1201" s="153" t="n">
        <v>1</v>
      </c>
      <c r="W1201" s="115" t="n">
        <v>0.9</v>
      </c>
      <c r="X1201" s="116" t="n">
        <f aca="false">RANDBETWEEN(80,100)/100</f>
        <v>0.98</v>
      </c>
      <c r="Y1201" s="117"/>
      <c r="Z1201" s="118"/>
      <c r="AA1201" s="119"/>
      <c r="AB1201" s="123"/>
      <c r="AC1201" s="124"/>
      <c r="AG1201" s="186"/>
      <c r="BO1201" s="202"/>
      <c r="BT1201" s="82"/>
      <c r="BU1201" s="158"/>
      <c r="BV1201" s="140" t="n">
        <f aca="false">QUOTIENT(BW1201,$BW$5)</f>
        <v>298</v>
      </c>
      <c r="BW1201" s="17" t="n">
        <v>1193</v>
      </c>
      <c r="BX1201" s="141"/>
      <c r="BY1201" s="191" t="s">
        <v>84</v>
      </c>
      <c r="BZ1201" s="160" t="e">
        <f aca="true">INDIRECT( ADDRESS(CELL("строка",BG1201)-BW1201+BV1201,68)) * CL1201</f>
        <v>#VALUE!</v>
      </c>
      <c r="CA1201" s="161" t="e">
        <f aca="true">INDIRECT( ADDRESS(CELL("строка",BG1201)-BW1201+BV1201,59)) *CI1201</f>
        <v>#VALUE!</v>
      </c>
      <c r="CB1201" s="162" t="e">
        <f aca="true">INDIRECT( ADDRESS(CELL("строка",BG1201)-BW1201+BV1201,69)) * CL1201</f>
        <v>#VALUE!</v>
      </c>
      <c r="CC1201" s="163" t="e">
        <f aca="true">INDIRECT( ADDRESS(CELL("строка",BG1201)-BW1201+BV1201,61)) *CI1201</f>
        <v>#VALUE!</v>
      </c>
      <c r="CD1201" s="164" t="e">
        <f aca="false">BZ1201-CA1201</f>
        <v>#VALUE!</v>
      </c>
      <c r="CE1201" s="189" t="e">
        <f aca="false">CB1201-CC1201</f>
        <v>#VALUE!</v>
      </c>
      <c r="CI1201" s="22" t="n">
        <f aca="false">$CI$5</f>
        <v>0.3</v>
      </c>
      <c r="CL1201" s="23" t="n">
        <f aca="false">CL1197</f>
        <v>0.25</v>
      </c>
    </row>
    <row r="1202" customFormat="false" ht="13.25" hidden="false" customHeight="true" outlineLevel="0" collapsed="false">
      <c r="A1202" s="151" t="s">
        <v>1297</v>
      </c>
      <c r="B1202" s="152" t="n">
        <v>13.5</v>
      </c>
      <c r="C1202" s="152" t="n">
        <v>761.8</v>
      </c>
      <c r="D1202" s="153" t="n">
        <v>70</v>
      </c>
      <c r="E1202" s="154" t="s">
        <v>83</v>
      </c>
      <c r="F1202" s="153" t="n">
        <v>6</v>
      </c>
      <c r="G1202" s="115" t="n">
        <v>0.9</v>
      </c>
      <c r="H1202" s="116" t="n">
        <f aca="false">RANDBETWEEN(80,100)/100</f>
        <v>0.9</v>
      </c>
      <c r="I1202" s="117"/>
      <c r="J1202" s="118"/>
      <c r="K1202" s="119"/>
      <c r="L1202" s="118"/>
      <c r="M1202" s="179"/>
      <c r="Q1202" s="151" t="s">
        <v>1297</v>
      </c>
      <c r="R1202" s="152" t="n">
        <v>8.9</v>
      </c>
      <c r="S1202" s="152" t="n">
        <v>752</v>
      </c>
      <c r="T1202" s="153" t="n">
        <v>82</v>
      </c>
      <c r="U1202" s="154" t="s">
        <v>93</v>
      </c>
      <c r="V1202" s="153" t="n">
        <v>1</v>
      </c>
      <c r="W1202" s="115" t="n">
        <v>0.95</v>
      </c>
      <c r="X1202" s="116" t="n">
        <f aca="false">RANDBETWEEN(80,100)/100</f>
        <v>0.9</v>
      </c>
      <c r="Y1202" s="117"/>
      <c r="Z1202" s="118"/>
      <c r="AA1202" s="119"/>
      <c r="AB1202" s="123"/>
      <c r="AC1202" s="124"/>
      <c r="AG1202" s="186"/>
      <c r="BO1202" s="202"/>
      <c r="BT1202" s="82"/>
      <c r="BU1202" s="158"/>
      <c r="BV1202" s="140" t="n">
        <f aca="false">QUOTIENT(BW1202,$BW$5)</f>
        <v>298</v>
      </c>
      <c r="BW1202" s="17" t="n">
        <v>1194</v>
      </c>
      <c r="BX1202" s="141"/>
      <c r="BY1202" s="191" t="s">
        <v>58</v>
      </c>
      <c r="BZ1202" s="160" t="e">
        <f aca="true">INDIRECT( ADDRESS(CELL("строка",BG1202)-BW1202+BV1202,68)) * CL1202</f>
        <v>#VALUE!</v>
      </c>
      <c r="CA1202" s="161" t="e">
        <f aca="true">INDIRECT( ADDRESS(CELL("строка",BG1202)-BW1202+BV1202,59)) *CI1202</f>
        <v>#VALUE!</v>
      </c>
      <c r="CB1202" s="162" t="e">
        <f aca="true">INDIRECT( ADDRESS(CELL("строка",BG1202)-BW1202+BV1202,69)) * CL1202</f>
        <v>#VALUE!</v>
      </c>
      <c r="CC1202" s="163" t="e">
        <f aca="true">INDIRECT( ADDRESS(CELL("строка",BG1202)-BW1202+BV1202,61)) *CI1202</f>
        <v>#VALUE!</v>
      </c>
      <c r="CD1202" s="164" t="e">
        <f aca="false">BZ1202-CA1202</f>
        <v>#VALUE!</v>
      </c>
      <c r="CE1202" s="189" t="e">
        <f aca="false">CB1202-CC1202</f>
        <v>#VALUE!</v>
      </c>
      <c r="CI1202" s="22" t="n">
        <f aca="false">$CI$6</f>
        <v>0.4</v>
      </c>
      <c r="CL1202" s="23" t="n">
        <f aca="false">CL1198</f>
        <v>0.25</v>
      </c>
    </row>
    <row r="1203" customFormat="false" ht="13.25" hidden="false" customHeight="true" outlineLevel="0" collapsed="false">
      <c r="A1203" s="151" t="s">
        <v>1298</v>
      </c>
      <c r="B1203" s="152" t="n">
        <v>12.6</v>
      </c>
      <c r="C1203" s="152" t="n">
        <v>761.5</v>
      </c>
      <c r="D1203" s="153" t="n">
        <v>73</v>
      </c>
      <c r="E1203" s="154" t="s">
        <v>83</v>
      </c>
      <c r="F1203" s="153" t="n">
        <v>6</v>
      </c>
      <c r="G1203" s="115" t="n">
        <v>0.9</v>
      </c>
      <c r="H1203" s="116" t="n">
        <f aca="false">RANDBETWEEN(80,100)/100</f>
        <v>0.86</v>
      </c>
      <c r="I1203" s="117"/>
      <c r="J1203" s="118"/>
      <c r="K1203" s="119"/>
      <c r="L1203" s="118"/>
      <c r="M1203" s="179"/>
      <c r="Q1203" s="151" t="s">
        <v>1298</v>
      </c>
      <c r="R1203" s="152" t="n">
        <v>6.5</v>
      </c>
      <c r="S1203" s="152" t="n">
        <v>751.9</v>
      </c>
      <c r="T1203" s="153" t="n">
        <v>92</v>
      </c>
      <c r="U1203" s="154" t="n">
        <v>0</v>
      </c>
      <c r="V1203" s="153" t="n">
        <v>0</v>
      </c>
      <c r="W1203" s="115" t="n">
        <v>0.9</v>
      </c>
      <c r="X1203" s="116" t="n">
        <f aca="false">RANDBETWEEN(80,100)/100</f>
        <v>0.9</v>
      </c>
      <c r="Y1203" s="117"/>
      <c r="Z1203" s="118"/>
      <c r="AA1203" s="119"/>
      <c r="AB1203" s="123"/>
      <c r="AC1203" s="124"/>
      <c r="AG1203" s="186"/>
      <c r="BO1203" s="202"/>
      <c r="BT1203" s="82" t="e">
        <f aca="false">IF(SUM(CD1200:CD1203) &gt; 0,0,(SUM(CD1200:CD1203))/(-$BM$10*1000))</f>
        <v>#VALUE!</v>
      </c>
      <c r="BU1203" s="158" t="e">
        <f aca="false">IF(SUM(CE1200:CE1203) &gt; 0,0,(SUM(CE1200:CE1203))/(-$BM$10*1000))</f>
        <v>#VALUE!</v>
      </c>
      <c r="BV1203" s="140" t="n">
        <f aca="false">QUOTIENT(BW1203,$BW$5)</f>
        <v>298</v>
      </c>
      <c r="BW1203" s="17" t="n">
        <v>1195</v>
      </c>
      <c r="BX1203" s="141"/>
      <c r="BY1203" s="192" t="s">
        <v>75</v>
      </c>
      <c r="BZ1203" s="172" t="e">
        <f aca="true">INDIRECT( ADDRESS(CELL("строка",BG1203)-BW1203+BV1203,68)) * CL1203</f>
        <v>#VALUE!</v>
      </c>
      <c r="CA1203" s="173" t="e">
        <f aca="true">INDIRECT( ADDRESS(CELL("строка",BG1203)-BW1203+BV1203,59)) * CI1203</f>
        <v>#VALUE!</v>
      </c>
      <c r="CB1203" s="174" t="e">
        <f aca="true">INDIRECT( ADDRESS(CELL("строка",BG1203)-BW1203+BV1203,69)) * CL1203</f>
        <v>#VALUE!</v>
      </c>
      <c r="CC1203" s="175" t="e">
        <f aca="true">INDIRECT( ADDRESS(CELL("строка",BG1203)-BW1203+BV1203,61)) *CI1203</f>
        <v>#VALUE!</v>
      </c>
      <c r="CD1203" s="176" t="e">
        <f aca="false">BZ1203-CA1203</f>
        <v>#VALUE!</v>
      </c>
      <c r="CE1203" s="187" t="e">
        <f aca="false">CB1203-CC1203</f>
        <v>#VALUE!</v>
      </c>
      <c r="CI1203" s="178" t="n">
        <f aca="false">$CI$7</f>
        <v>0.1</v>
      </c>
      <c r="CL1203" s="23" t="n">
        <f aca="false">CL1199</f>
        <v>0.25</v>
      </c>
    </row>
    <row r="1204" customFormat="false" ht="13.25" hidden="false" customHeight="true" outlineLevel="0" collapsed="false">
      <c r="A1204" s="151" t="s">
        <v>1299</v>
      </c>
      <c r="B1204" s="152" t="n">
        <v>13.7</v>
      </c>
      <c r="C1204" s="152" t="n">
        <v>761.2</v>
      </c>
      <c r="D1204" s="153" t="n">
        <v>72</v>
      </c>
      <c r="E1204" s="154" t="s">
        <v>83</v>
      </c>
      <c r="F1204" s="153" t="n">
        <v>6</v>
      </c>
      <c r="G1204" s="115" t="n">
        <v>0.95</v>
      </c>
      <c r="H1204" s="116" t="n">
        <f aca="false">RANDBETWEEN(80,100)/100</f>
        <v>0.89</v>
      </c>
      <c r="I1204" s="117"/>
      <c r="J1204" s="118"/>
      <c r="K1204" s="119"/>
      <c r="L1204" s="118"/>
      <c r="M1204" s="179"/>
      <c r="Q1204" s="151" t="s">
        <v>1299</v>
      </c>
      <c r="R1204" s="152" t="n">
        <v>5.3</v>
      </c>
      <c r="S1204" s="152" t="n">
        <v>752.2</v>
      </c>
      <c r="T1204" s="153" t="n">
        <v>93</v>
      </c>
      <c r="U1204" s="154" t="n">
        <v>0</v>
      </c>
      <c r="V1204" s="153" t="n">
        <v>0</v>
      </c>
      <c r="W1204" s="115" t="n">
        <v>0.25</v>
      </c>
      <c r="X1204" s="116" t="n">
        <f aca="false">RANDBETWEEN(80,100)/100</f>
        <v>0.97</v>
      </c>
      <c r="Y1204" s="117"/>
      <c r="Z1204" s="118"/>
      <c r="AA1204" s="119"/>
      <c r="AB1204" s="123"/>
      <c r="AC1204" s="124"/>
      <c r="AG1204" s="186"/>
      <c r="BO1204" s="202"/>
      <c r="BT1204" s="82" t="s">
        <v>79</v>
      </c>
      <c r="BU1204" s="158"/>
      <c r="BV1204" s="140" t="n">
        <f aca="false">QUOTIENT(BW1204,$BW$5)</f>
        <v>299</v>
      </c>
      <c r="BW1204" s="17" t="n">
        <v>1196</v>
      </c>
      <c r="BX1204" s="141" t="n">
        <f aca="false">DATE(2023,2,(1-QUOTIENT(BW1204,$BW$5)))</f>
        <v>44659</v>
      </c>
      <c r="BY1204" s="190" t="s">
        <v>80</v>
      </c>
      <c r="BZ1204" s="143" t="e">
        <f aca="true">INDIRECT( ADDRESS(CELL("строка",BG1204)-BW1204+BV1204,68)) * CL1204</f>
        <v>#VALUE!</v>
      </c>
      <c r="CA1204" s="144" t="e">
        <f aca="true">INDIRECT( ADDRESS(CELL("строка",BG1204)-BW1204+BV1204,59)) *CI1204</f>
        <v>#VALUE!</v>
      </c>
      <c r="CB1204" s="145" t="e">
        <f aca="true">INDIRECT( ADDRESS(CELL("строка",BG1204)-BW1204+BV1204,69)) * CL1204</f>
        <v>#VALUE!</v>
      </c>
      <c r="CC1204" s="146" t="e">
        <f aca="true">INDIRECT( ADDRESS(CELL("строка",BG1204)-BW1204+BV1204,61)) *CI1204</f>
        <v>#VALUE!</v>
      </c>
      <c r="CD1204" s="147" t="e">
        <f aca="false">BZ1204-CA1204</f>
        <v>#VALUE!</v>
      </c>
      <c r="CE1204" s="188" t="e">
        <f aca="false">CB1204-CC1204</f>
        <v>#VALUE!</v>
      </c>
      <c r="CI1204" s="22" t="n">
        <f aca="false">$CI$4</f>
        <v>0.2</v>
      </c>
      <c r="CL1204" s="23" t="n">
        <f aca="false">CL1200</f>
        <v>0.25</v>
      </c>
    </row>
    <row r="1205" customFormat="false" ht="13.25" hidden="false" customHeight="true" outlineLevel="0" collapsed="false">
      <c r="A1205" s="151" t="s">
        <v>1300</v>
      </c>
      <c r="B1205" s="152" t="n">
        <v>15.9</v>
      </c>
      <c r="C1205" s="152" t="n">
        <v>760.9</v>
      </c>
      <c r="D1205" s="153" t="n">
        <v>65</v>
      </c>
      <c r="E1205" s="154" t="s">
        <v>77</v>
      </c>
      <c r="F1205" s="153" t="n">
        <v>6</v>
      </c>
      <c r="G1205" s="115" t="n">
        <v>0.9</v>
      </c>
      <c r="H1205" s="116" t="n">
        <f aca="false">RANDBETWEEN(80,100)/100</f>
        <v>0.83</v>
      </c>
      <c r="I1205" s="117"/>
      <c r="J1205" s="118"/>
      <c r="K1205" s="119"/>
      <c r="L1205" s="118"/>
      <c r="M1205" s="179"/>
      <c r="Q1205" s="151" t="s">
        <v>1300</v>
      </c>
      <c r="R1205" s="152" t="n">
        <v>7.3</v>
      </c>
      <c r="S1205" s="152" t="n">
        <v>752.4</v>
      </c>
      <c r="T1205" s="153" t="n">
        <v>81</v>
      </c>
      <c r="U1205" s="154" t="n">
        <v>0</v>
      </c>
      <c r="V1205" s="153" t="n">
        <v>0</v>
      </c>
      <c r="W1205" s="115" t="n">
        <v>0</v>
      </c>
      <c r="X1205" s="116" t="n">
        <f aca="false">RANDBETWEEN(80,100)/100</f>
        <v>0.89</v>
      </c>
      <c r="Y1205" s="117"/>
      <c r="Z1205" s="118"/>
      <c r="AA1205" s="119"/>
      <c r="AB1205" s="123"/>
      <c r="AC1205" s="124"/>
      <c r="AG1205" s="186"/>
      <c r="BO1205" s="202"/>
      <c r="BT1205" s="82"/>
      <c r="BU1205" s="158"/>
      <c r="BV1205" s="140" t="n">
        <f aca="false">QUOTIENT(BW1205,$BW$5)</f>
        <v>299</v>
      </c>
      <c r="BW1205" s="17" t="n">
        <v>1197</v>
      </c>
      <c r="BX1205" s="141"/>
      <c r="BY1205" s="191" t="s">
        <v>84</v>
      </c>
      <c r="BZ1205" s="160" t="e">
        <f aca="true">INDIRECT( ADDRESS(CELL("строка",BG1205)-BW1205+BV1205,68)) * CL1205</f>
        <v>#VALUE!</v>
      </c>
      <c r="CA1205" s="161" t="e">
        <f aca="true">INDIRECT( ADDRESS(CELL("строка",BG1205)-BW1205+BV1205,59)) *CI1205</f>
        <v>#VALUE!</v>
      </c>
      <c r="CB1205" s="162" t="e">
        <f aca="true">INDIRECT( ADDRESS(CELL("строка",BG1205)-BW1205+BV1205,69)) * CL1205</f>
        <v>#VALUE!</v>
      </c>
      <c r="CC1205" s="163" t="e">
        <f aca="true">INDIRECT( ADDRESS(CELL("строка",BG1205)-BW1205+BV1205,61)) *CI1205</f>
        <v>#VALUE!</v>
      </c>
      <c r="CD1205" s="164" t="e">
        <f aca="false">BZ1205-CA1205</f>
        <v>#VALUE!</v>
      </c>
      <c r="CE1205" s="189" t="e">
        <f aca="false">CB1205-CC1205</f>
        <v>#VALUE!</v>
      </c>
      <c r="CI1205" s="22" t="n">
        <f aca="false">$CI$5</f>
        <v>0.3</v>
      </c>
      <c r="CL1205" s="23" t="n">
        <f aca="false">CL1201</f>
        <v>0.25</v>
      </c>
    </row>
    <row r="1206" customFormat="false" ht="13.25" hidden="false" customHeight="true" outlineLevel="0" collapsed="false">
      <c r="A1206" s="151" t="s">
        <v>1301</v>
      </c>
      <c r="B1206" s="152" t="n">
        <v>19.2</v>
      </c>
      <c r="C1206" s="152" t="n">
        <v>759.8</v>
      </c>
      <c r="D1206" s="153" t="n">
        <v>54</v>
      </c>
      <c r="E1206" s="154" t="s">
        <v>93</v>
      </c>
      <c r="F1206" s="153" t="n">
        <v>3</v>
      </c>
      <c r="G1206" s="115" t="n">
        <v>0.25</v>
      </c>
      <c r="H1206" s="116" t="n">
        <f aca="false">RANDBETWEEN(80,100)/100</f>
        <v>0.82</v>
      </c>
      <c r="I1206" s="117" t="n">
        <v>0.547430555555555</v>
      </c>
      <c r="J1206" s="118" t="n">
        <v>0.547430555555555</v>
      </c>
      <c r="K1206" s="119" t="n">
        <f aca="false">(J1206 * 24) * $B$3 * $F$3 * (1 - 0.7*AVERAGE(G1206:G1213)) * AVERAGE(H1206:H1213)</f>
        <v>7156.1874</v>
      </c>
      <c r="L1206" s="118" t="n">
        <f aca="false">IF(AVERAGE(F1206:F1213)&gt; $J$3, $B$4*$F$4*AVERAGE(F1206:F1213)/$B$5*24*AVERAGE(H1206:H1213), $B$4*$F$4*AVERAGE(F1206:F1213)/$B$5*24*AVERAGE(H1206:H1213) * 0.2)</f>
        <v>35244</v>
      </c>
      <c r="M1206" s="179" t="n">
        <f aca="false">K1206+L1206</f>
        <v>42400.1874</v>
      </c>
      <c r="Q1206" s="151" t="s">
        <v>1301</v>
      </c>
      <c r="R1206" s="152" t="n">
        <v>8.8</v>
      </c>
      <c r="S1206" s="152" t="n">
        <v>752.5</v>
      </c>
      <c r="T1206" s="153" t="n">
        <v>74</v>
      </c>
      <c r="U1206" s="154" t="n">
        <v>0</v>
      </c>
      <c r="V1206" s="153" t="n">
        <v>0</v>
      </c>
      <c r="W1206" s="115" t="n">
        <v>0</v>
      </c>
      <c r="X1206" s="116" t="n">
        <f aca="false">RANDBETWEEN(80,100)/100</f>
        <v>0.99</v>
      </c>
      <c r="Y1206" s="117" t="n">
        <v>0.568425925925926</v>
      </c>
      <c r="Z1206" s="118" t="n">
        <v>0.568425925925926</v>
      </c>
      <c r="AA1206" s="119" t="n">
        <f aca="false">(Z1206 * 24) * $B$3 * $F$3 * (1 - 0.7 * AVERAGE(W1206:W1213)) * AVERAGE(X1206:X1213)</f>
        <v>11495.2775</v>
      </c>
      <c r="AB1206" s="123" t="n">
        <f aca="false">IF(AVERAGE(V1206:V1213)&gt; $J$3, $B$4*$F$4*AVERAGE(V1206:V1213)/$B$5*24*AVERAGE(X1206:X1213), $B$4*$F$4*AVERAGE(V1206:V1213)/$B$5*24*AVERAGE(X1206:X1213) * 0.2)</f>
        <v>898.8</v>
      </c>
      <c r="AC1206" s="124" t="n">
        <f aca="false">AA1206+AB1206</f>
        <v>12394.0775</v>
      </c>
      <c r="AG1206" s="186"/>
      <c r="BO1206" s="202"/>
      <c r="BT1206" s="82"/>
      <c r="BU1206" s="158"/>
      <c r="BV1206" s="140" t="n">
        <f aca="false">QUOTIENT(BW1206,$BW$5)</f>
        <v>299</v>
      </c>
      <c r="BW1206" s="17" t="n">
        <v>1198</v>
      </c>
      <c r="BX1206" s="141"/>
      <c r="BY1206" s="191" t="s">
        <v>58</v>
      </c>
      <c r="BZ1206" s="160" t="e">
        <f aca="true">INDIRECT( ADDRESS(CELL("строка",BG1206)-BW1206+BV1206,68)) * CL1206</f>
        <v>#VALUE!</v>
      </c>
      <c r="CA1206" s="161" t="e">
        <f aca="true">INDIRECT( ADDRESS(CELL("строка",BG1206)-BW1206+BV1206,59)) *CI1206</f>
        <v>#VALUE!</v>
      </c>
      <c r="CB1206" s="162" t="e">
        <f aca="true">INDIRECT( ADDRESS(CELL("строка",BG1206)-BW1206+BV1206,69)) * CL1206</f>
        <v>#VALUE!</v>
      </c>
      <c r="CC1206" s="163" t="e">
        <f aca="true">INDIRECT( ADDRESS(CELL("строка",BG1206)-BW1206+BV1206,61)) *CI1206</f>
        <v>#VALUE!</v>
      </c>
      <c r="CD1206" s="164" t="e">
        <f aca="false">BZ1206-CA1206</f>
        <v>#VALUE!</v>
      </c>
      <c r="CE1206" s="189" t="e">
        <f aca="false">CB1206-CC1206</f>
        <v>#VALUE!</v>
      </c>
      <c r="CI1206" s="22" t="n">
        <f aca="false">$CI$6</f>
        <v>0.4</v>
      </c>
      <c r="CL1206" s="23" t="n">
        <f aca="false">CL1202</f>
        <v>0.25</v>
      </c>
    </row>
    <row r="1207" customFormat="false" ht="13.25" hidden="false" customHeight="true" outlineLevel="0" collapsed="false">
      <c r="A1207" s="151" t="s">
        <v>1302</v>
      </c>
      <c r="B1207" s="152" t="n">
        <v>23.5</v>
      </c>
      <c r="C1207" s="152" t="n">
        <v>758</v>
      </c>
      <c r="D1207" s="153" t="n">
        <v>39</v>
      </c>
      <c r="E1207" s="154" t="s">
        <v>93</v>
      </c>
      <c r="F1207" s="153" t="n">
        <v>9</v>
      </c>
      <c r="G1207" s="115" t="n">
        <v>0.95</v>
      </c>
      <c r="H1207" s="116" t="n">
        <f aca="false">RANDBETWEEN(80,100)/100</f>
        <v>0.92</v>
      </c>
      <c r="I1207" s="117"/>
      <c r="J1207" s="118"/>
      <c r="K1207" s="119"/>
      <c r="L1207" s="118"/>
      <c r="M1207" s="179"/>
      <c r="Q1207" s="151" t="s">
        <v>1302</v>
      </c>
      <c r="R1207" s="152" t="n">
        <v>12.7</v>
      </c>
      <c r="S1207" s="152" t="n">
        <v>752.2</v>
      </c>
      <c r="T1207" s="153" t="n">
        <v>46</v>
      </c>
      <c r="U1207" s="154" t="s">
        <v>93</v>
      </c>
      <c r="V1207" s="153" t="n">
        <v>1</v>
      </c>
      <c r="W1207" s="182" t="s">
        <v>185</v>
      </c>
      <c r="X1207" s="116" t="n">
        <f aca="false">RANDBETWEEN(80,100)/100</f>
        <v>0.89</v>
      </c>
      <c r="Y1207" s="117"/>
      <c r="Z1207" s="118"/>
      <c r="AA1207" s="119"/>
      <c r="AB1207" s="123"/>
      <c r="AC1207" s="124"/>
      <c r="AG1207" s="186"/>
      <c r="BO1207" s="202"/>
      <c r="BT1207" s="82" t="e">
        <f aca="false">IF(SUM(CD1204:CD1207) &gt; 0,0,(SUM(CD1204:CD1207))/(-$BM$10*1000))</f>
        <v>#VALUE!</v>
      </c>
      <c r="BU1207" s="158" t="e">
        <f aca="false">IF(SUM(CE1204:CE1207) &gt; 0,0,(SUM(CE1204:CE1207))/(-$BM$10*1000))</f>
        <v>#VALUE!</v>
      </c>
      <c r="BV1207" s="140" t="n">
        <f aca="false">QUOTIENT(BW1207,$BW$5)</f>
        <v>299</v>
      </c>
      <c r="BW1207" s="17" t="n">
        <v>1199</v>
      </c>
      <c r="BX1207" s="141"/>
      <c r="BY1207" s="192" t="s">
        <v>75</v>
      </c>
      <c r="BZ1207" s="172" t="e">
        <f aca="true">INDIRECT( ADDRESS(CELL("строка",BG1207)-BW1207+BV1207,68)) * CL1207</f>
        <v>#VALUE!</v>
      </c>
      <c r="CA1207" s="173" t="e">
        <f aca="true">INDIRECT( ADDRESS(CELL("строка",BG1207)-BW1207+BV1207,59)) * CI1207</f>
        <v>#VALUE!</v>
      </c>
      <c r="CB1207" s="174" t="e">
        <f aca="true">INDIRECT( ADDRESS(CELL("строка",BG1207)-BW1207+BV1207,69)) * CL1207</f>
        <v>#VALUE!</v>
      </c>
      <c r="CC1207" s="175" t="e">
        <f aca="true">INDIRECT( ADDRESS(CELL("строка",BG1207)-BW1207+BV1207,61)) *CI1207</f>
        <v>#VALUE!</v>
      </c>
      <c r="CD1207" s="176" t="e">
        <f aca="false">BZ1207-CA1207</f>
        <v>#VALUE!</v>
      </c>
      <c r="CE1207" s="187" t="e">
        <f aca="false">CB1207-CC1207</f>
        <v>#VALUE!</v>
      </c>
      <c r="CI1207" s="178" t="n">
        <f aca="false">$CI$7</f>
        <v>0.1</v>
      </c>
      <c r="CL1207" s="23" t="n">
        <f aca="false">CL1203</f>
        <v>0.25</v>
      </c>
    </row>
    <row r="1208" customFormat="false" ht="13.25" hidden="false" customHeight="true" outlineLevel="0" collapsed="false">
      <c r="A1208" s="151" t="s">
        <v>1303</v>
      </c>
      <c r="B1208" s="152" t="n">
        <v>26.4</v>
      </c>
      <c r="C1208" s="152" t="n">
        <v>756.7</v>
      </c>
      <c r="D1208" s="153" t="n">
        <v>37</v>
      </c>
      <c r="E1208" s="154" t="s">
        <v>93</v>
      </c>
      <c r="F1208" s="153" t="n">
        <v>10.5</v>
      </c>
      <c r="G1208" s="115" t="n">
        <v>0.75</v>
      </c>
      <c r="H1208" s="116" t="n">
        <f aca="false">RANDBETWEEN(80,100)/100</f>
        <v>0.94</v>
      </c>
      <c r="I1208" s="117"/>
      <c r="J1208" s="118"/>
      <c r="K1208" s="119"/>
      <c r="L1208" s="118"/>
      <c r="M1208" s="179"/>
      <c r="Q1208" s="151" t="s">
        <v>1303</v>
      </c>
      <c r="R1208" s="152" t="n">
        <v>14</v>
      </c>
      <c r="S1208" s="152" t="n">
        <v>752.5</v>
      </c>
      <c r="T1208" s="153" t="n">
        <v>44</v>
      </c>
      <c r="U1208" s="154" t="s">
        <v>93</v>
      </c>
      <c r="V1208" s="153" t="n">
        <v>1</v>
      </c>
      <c r="W1208" s="115" t="n">
        <v>0.75</v>
      </c>
      <c r="X1208" s="116" t="n">
        <f aca="false">RANDBETWEEN(80,100)/100</f>
        <v>0.84</v>
      </c>
      <c r="Y1208" s="117"/>
      <c r="Z1208" s="118"/>
      <c r="AA1208" s="119"/>
      <c r="AB1208" s="123"/>
      <c r="AC1208" s="124"/>
      <c r="AG1208" s="186"/>
      <c r="BO1208" s="202"/>
      <c r="BT1208" s="82" t="s">
        <v>79</v>
      </c>
      <c r="BU1208" s="158"/>
      <c r="BV1208" s="140" t="n">
        <f aca="false">QUOTIENT(BW1208,$BW$5)</f>
        <v>300</v>
      </c>
      <c r="BW1208" s="17" t="n">
        <v>1200</v>
      </c>
      <c r="BX1208" s="141" t="n">
        <f aca="false">DATE(2023,2,(1-QUOTIENT(BW1208,$BW$5)))</f>
        <v>44658</v>
      </c>
      <c r="BY1208" s="190" t="s">
        <v>80</v>
      </c>
      <c r="BZ1208" s="143" t="e">
        <f aca="true">INDIRECT( ADDRESS(CELL("строка",BG1208)-BW1208+BV1208,68)) * CL1208</f>
        <v>#VALUE!</v>
      </c>
      <c r="CA1208" s="144" t="e">
        <f aca="true">INDIRECT( ADDRESS(CELL("строка",BG1208)-BW1208+BV1208,59)) *CI1208</f>
        <v>#VALUE!</v>
      </c>
      <c r="CB1208" s="145" t="e">
        <f aca="true">INDIRECT( ADDRESS(CELL("строка",BG1208)-BW1208+BV1208,69)) * CL1208</f>
        <v>#VALUE!</v>
      </c>
      <c r="CC1208" s="146" t="e">
        <f aca="true">INDIRECT( ADDRESS(CELL("строка",BG1208)-BW1208+BV1208,61)) *CI1208</f>
        <v>#VALUE!</v>
      </c>
      <c r="CD1208" s="147" t="e">
        <f aca="false">BZ1208-CA1208</f>
        <v>#VALUE!</v>
      </c>
      <c r="CE1208" s="188" t="e">
        <f aca="false">CB1208-CC1208</f>
        <v>#VALUE!</v>
      </c>
      <c r="CI1208" s="22" t="n">
        <f aca="false">$CI$4</f>
        <v>0.2</v>
      </c>
      <c r="CL1208" s="23" t="n">
        <f aca="false">CL1204</f>
        <v>0.25</v>
      </c>
    </row>
    <row r="1209" customFormat="false" ht="13.25" hidden="false" customHeight="true" outlineLevel="0" collapsed="false">
      <c r="A1209" s="151" t="s">
        <v>1304</v>
      </c>
      <c r="B1209" s="152" t="n">
        <v>26.9</v>
      </c>
      <c r="C1209" s="152" t="n">
        <v>756.1</v>
      </c>
      <c r="D1209" s="153" t="n">
        <v>40</v>
      </c>
      <c r="E1209" s="154" t="s">
        <v>93</v>
      </c>
      <c r="F1209" s="153" t="n">
        <v>7.5</v>
      </c>
      <c r="G1209" s="115" t="n">
        <v>0.75</v>
      </c>
      <c r="H1209" s="116" t="n">
        <f aca="false">RANDBETWEEN(80,100)/100</f>
        <v>0.94</v>
      </c>
      <c r="I1209" s="117"/>
      <c r="J1209" s="118"/>
      <c r="K1209" s="119"/>
      <c r="L1209" s="118"/>
      <c r="M1209" s="179"/>
      <c r="Q1209" s="151" t="s">
        <v>1304</v>
      </c>
      <c r="R1209" s="152" t="n">
        <v>14.4</v>
      </c>
      <c r="S1209" s="152" t="n">
        <v>752.8</v>
      </c>
      <c r="T1209" s="153" t="n">
        <v>47</v>
      </c>
      <c r="U1209" s="154" t="s">
        <v>129</v>
      </c>
      <c r="V1209" s="153" t="n">
        <v>2</v>
      </c>
      <c r="W1209" s="115" t="n">
        <v>0.75</v>
      </c>
      <c r="X1209" s="116" t="n">
        <f aca="false">RANDBETWEEN(80,100)/100</f>
        <v>0.98</v>
      </c>
      <c r="Y1209" s="117"/>
      <c r="Z1209" s="118"/>
      <c r="AA1209" s="119"/>
      <c r="AB1209" s="123"/>
      <c r="AC1209" s="124"/>
      <c r="AG1209" s="186"/>
      <c r="BO1209" s="202"/>
      <c r="BT1209" s="82"/>
      <c r="BU1209" s="158"/>
      <c r="BV1209" s="140" t="n">
        <f aca="false">QUOTIENT(BW1209,$BW$5)</f>
        <v>300</v>
      </c>
      <c r="BW1209" s="17" t="n">
        <v>1201</v>
      </c>
      <c r="BX1209" s="141"/>
      <c r="BY1209" s="191" t="s">
        <v>84</v>
      </c>
      <c r="BZ1209" s="160" t="e">
        <f aca="true">INDIRECT( ADDRESS(CELL("строка",BG1209)-BW1209+BV1209,68)) * CL1209</f>
        <v>#VALUE!</v>
      </c>
      <c r="CA1209" s="161" t="e">
        <f aca="true">INDIRECT( ADDRESS(CELL("строка",BG1209)-BW1209+BV1209,59)) *CI1209</f>
        <v>#VALUE!</v>
      </c>
      <c r="CB1209" s="162" t="e">
        <f aca="true">INDIRECT( ADDRESS(CELL("строка",BG1209)-BW1209+BV1209,69)) * CL1209</f>
        <v>#VALUE!</v>
      </c>
      <c r="CC1209" s="163" t="e">
        <f aca="true">INDIRECT( ADDRESS(CELL("строка",BG1209)-BW1209+BV1209,61)) *CI1209</f>
        <v>#VALUE!</v>
      </c>
      <c r="CD1209" s="164" t="e">
        <f aca="false">BZ1209-CA1209</f>
        <v>#VALUE!</v>
      </c>
      <c r="CE1209" s="189" t="e">
        <f aca="false">CB1209-CC1209</f>
        <v>#VALUE!</v>
      </c>
      <c r="CI1209" s="22" t="n">
        <f aca="false">$CI$5</f>
        <v>0.3</v>
      </c>
      <c r="CL1209" s="23" t="n">
        <f aca="false">CL1205</f>
        <v>0.25</v>
      </c>
    </row>
    <row r="1210" customFormat="false" ht="13.25" hidden="false" customHeight="true" outlineLevel="0" collapsed="false">
      <c r="A1210" s="151" t="s">
        <v>1305</v>
      </c>
      <c r="B1210" s="152" t="n">
        <v>25</v>
      </c>
      <c r="C1210" s="152" t="n">
        <v>755.5</v>
      </c>
      <c r="D1210" s="153" t="n">
        <v>66</v>
      </c>
      <c r="E1210" s="154" t="s">
        <v>129</v>
      </c>
      <c r="F1210" s="153" t="n">
        <v>9</v>
      </c>
      <c r="G1210" s="115" t="n">
        <v>0.95</v>
      </c>
      <c r="H1210" s="116" t="n">
        <f aca="false">RANDBETWEEN(80,100)/100</f>
        <v>0.8</v>
      </c>
      <c r="I1210" s="117"/>
      <c r="J1210" s="118"/>
      <c r="K1210" s="119"/>
      <c r="L1210" s="118"/>
      <c r="M1210" s="179"/>
      <c r="Q1210" s="151" t="s">
        <v>1305</v>
      </c>
      <c r="R1210" s="152" t="n">
        <v>11.1</v>
      </c>
      <c r="S1210" s="152" t="n">
        <v>753.4</v>
      </c>
      <c r="T1210" s="153" t="n">
        <v>64</v>
      </c>
      <c r="U1210" s="154" t="s">
        <v>93</v>
      </c>
      <c r="V1210" s="153" t="n">
        <v>2</v>
      </c>
      <c r="W1210" s="115" t="n">
        <v>0</v>
      </c>
      <c r="X1210" s="116" t="n">
        <f aca="false">RANDBETWEEN(80,100)/100</f>
        <v>0.9</v>
      </c>
      <c r="Y1210" s="117"/>
      <c r="Z1210" s="118"/>
      <c r="AA1210" s="119"/>
      <c r="AB1210" s="123"/>
      <c r="AC1210" s="124"/>
      <c r="AG1210" s="186"/>
      <c r="BO1210" s="202"/>
      <c r="BT1210" s="82"/>
      <c r="BU1210" s="158"/>
      <c r="BV1210" s="140" t="n">
        <f aca="false">QUOTIENT(BW1210,$BW$5)</f>
        <v>300</v>
      </c>
      <c r="BW1210" s="17" t="n">
        <v>1202</v>
      </c>
      <c r="BX1210" s="141"/>
      <c r="BY1210" s="191" t="s">
        <v>58</v>
      </c>
      <c r="BZ1210" s="160" t="e">
        <f aca="true">INDIRECT( ADDRESS(CELL("строка",BG1210)-BW1210+BV1210,68)) * CL1210</f>
        <v>#VALUE!</v>
      </c>
      <c r="CA1210" s="161" t="e">
        <f aca="true">INDIRECT( ADDRESS(CELL("строка",BG1210)-BW1210+BV1210,59)) *CI1210</f>
        <v>#VALUE!</v>
      </c>
      <c r="CB1210" s="162" t="e">
        <f aca="true">INDIRECT( ADDRESS(CELL("строка",BG1210)-BW1210+BV1210,69)) * CL1210</f>
        <v>#VALUE!</v>
      </c>
      <c r="CC1210" s="163" t="e">
        <f aca="true">INDIRECT( ADDRESS(CELL("строка",BG1210)-BW1210+BV1210,61)) *CI1210</f>
        <v>#VALUE!</v>
      </c>
      <c r="CD1210" s="164" t="e">
        <f aca="false">BZ1210-CA1210</f>
        <v>#VALUE!</v>
      </c>
      <c r="CE1210" s="189" t="e">
        <f aca="false">CB1210-CC1210</f>
        <v>#VALUE!</v>
      </c>
      <c r="CI1210" s="22" t="n">
        <f aca="false">$CI$6</f>
        <v>0.4</v>
      </c>
      <c r="CL1210" s="23" t="n">
        <f aca="false">CL1206</f>
        <v>0.25</v>
      </c>
    </row>
    <row r="1211" customFormat="false" ht="13.25" hidden="false" customHeight="true" outlineLevel="0" collapsed="false">
      <c r="A1211" s="151" t="s">
        <v>1306</v>
      </c>
      <c r="B1211" s="152" t="n">
        <v>21.8</v>
      </c>
      <c r="C1211" s="152" t="n">
        <v>755</v>
      </c>
      <c r="D1211" s="153" t="n">
        <v>81</v>
      </c>
      <c r="E1211" s="154" t="s">
        <v>101</v>
      </c>
      <c r="F1211" s="153" t="n">
        <v>7.5</v>
      </c>
      <c r="G1211" s="115" t="n">
        <v>0.9</v>
      </c>
      <c r="H1211" s="116" t="n">
        <f aca="false">RANDBETWEEN(80,100)/100</f>
        <v>0.87</v>
      </c>
      <c r="I1211" s="117"/>
      <c r="J1211" s="118"/>
      <c r="K1211" s="119"/>
      <c r="L1211" s="118"/>
      <c r="M1211" s="179"/>
      <c r="Q1211" s="151" t="s">
        <v>1306</v>
      </c>
      <c r="R1211" s="152" t="n">
        <v>5.8</v>
      </c>
      <c r="S1211" s="152" t="n">
        <v>753.4</v>
      </c>
      <c r="T1211" s="153" t="n">
        <v>97</v>
      </c>
      <c r="U1211" s="154" t="n">
        <v>0</v>
      </c>
      <c r="V1211" s="153" t="n">
        <v>0</v>
      </c>
      <c r="W1211" s="115" t="n">
        <v>0</v>
      </c>
      <c r="X1211" s="116" t="n">
        <f aca="false">RANDBETWEEN(80,100)/100</f>
        <v>0.98</v>
      </c>
      <c r="Y1211" s="117"/>
      <c r="Z1211" s="118"/>
      <c r="AA1211" s="119"/>
      <c r="AB1211" s="123"/>
      <c r="AC1211" s="124"/>
      <c r="AG1211" s="186"/>
      <c r="BO1211" s="202"/>
      <c r="BT1211" s="82" t="e">
        <f aca="false">IF(SUM(CD1208:CD1211) &gt; 0,0,(SUM(CD1208:CD1211))/(-$BM$10*1000))</f>
        <v>#VALUE!</v>
      </c>
      <c r="BU1211" s="158" t="e">
        <f aca="false">IF(SUM(CE1208:CE1211) &gt; 0,0,(SUM(CE1208:CE1211))/(-$BM$10*1000))</f>
        <v>#VALUE!</v>
      </c>
      <c r="BV1211" s="140" t="n">
        <f aca="false">QUOTIENT(BW1211,$BW$5)</f>
        <v>300</v>
      </c>
      <c r="BW1211" s="17" t="n">
        <v>1203</v>
      </c>
      <c r="BX1211" s="141"/>
      <c r="BY1211" s="192" t="s">
        <v>75</v>
      </c>
      <c r="BZ1211" s="172" t="e">
        <f aca="true">INDIRECT( ADDRESS(CELL("строка",BG1211)-BW1211+BV1211,68)) * CL1211</f>
        <v>#VALUE!</v>
      </c>
      <c r="CA1211" s="173" t="e">
        <f aca="true">INDIRECT( ADDRESS(CELL("строка",BG1211)-BW1211+BV1211,59)) * CI1211</f>
        <v>#VALUE!</v>
      </c>
      <c r="CB1211" s="174" t="e">
        <f aca="true">INDIRECT( ADDRESS(CELL("строка",BG1211)-BW1211+BV1211,69)) * CL1211</f>
        <v>#VALUE!</v>
      </c>
      <c r="CC1211" s="175" t="e">
        <f aca="true">INDIRECT( ADDRESS(CELL("строка",BG1211)-BW1211+BV1211,61)) *CI1211</f>
        <v>#VALUE!</v>
      </c>
      <c r="CD1211" s="176" t="e">
        <f aca="false">BZ1211-CA1211</f>
        <v>#VALUE!</v>
      </c>
      <c r="CE1211" s="187" t="e">
        <f aca="false">CB1211-CC1211</f>
        <v>#VALUE!</v>
      </c>
      <c r="CI1211" s="178" t="n">
        <f aca="false">$CI$7</f>
        <v>0.1</v>
      </c>
      <c r="CL1211" s="23" t="n">
        <f aca="false">CL1207</f>
        <v>0.25</v>
      </c>
    </row>
    <row r="1212" customFormat="false" ht="13.25" hidden="false" customHeight="true" outlineLevel="0" collapsed="false">
      <c r="A1212" s="151" t="s">
        <v>1307</v>
      </c>
      <c r="B1212" s="152" t="n">
        <v>18.8</v>
      </c>
      <c r="C1212" s="152" t="n">
        <v>754.3</v>
      </c>
      <c r="D1212" s="153" t="n">
        <v>85</v>
      </c>
      <c r="E1212" s="154" t="s">
        <v>101</v>
      </c>
      <c r="F1212" s="153" t="n">
        <v>1.5</v>
      </c>
      <c r="G1212" s="115" t="n">
        <v>0.9</v>
      </c>
      <c r="H1212" s="116" t="n">
        <f aca="false">RANDBETWEEN(80,100)/100</f>
        <v>0.89</v>
      </c>
      <c r="I1212" s="117"/>
      <c r="J1212" s="118"/>
      <c r="K1212" s="119"/>
      <c r="L1212" s="118"/>
      <c r="M1212" s="179"/>
      <c r="Q1212" s="151" t="s">
        <v>1307</v>
      </c>
      <c r="R1212" s="152" t="n">
        <v>7.2</v>
      </c>
      <c r="S1212" s="152" t="n">
        <v>753.2</v>
      </c>
      <c r="T1212" s="153" t="n">
        <v>90</v>
      </c>
      <c r="U1212" s="154" t="n">
        <v>0</v>
      </c>
      <c r="V1212" s="153" t="n">
        <v>0</v>
      </c>
      <c r="W1212" s="115" t="n">
        <v>0.25</v>
      </c>
      <c r="X1212" s="116" t="n">
        <f aca="false">RANDBETWEEN(80,100)/100</f>
        <v>0.93</v>
      </c>
      <c r="Y1212" s="117"/>
      <c r="Z1212" s="118"/>
      <c r="AA1212" s="119"/>
      <c r="AB1212" s="123"/>
      <c r="AC1212" s="124"/>
      <c r="AG1212" s="186"/>
      <c r="BO1212" s="202"/>
      <c r="BT1212" s="82" t="s">
        <v>79</v>
      </c>
      <c r="BU1212" s="158"/>
      <c r="BV1212" s="140" t="n">
        <f aca="false">QUOTIENT(BW1212,$BW$5)</f>
        <v>301</v>
      </c>
      <c r="BW1212" s="17" t="n">
        <v>1204</v>
      </c>
      <c r="BX1212" s="141" t="n">
        <f aca="false">DATE(2023,2,(1-QUOTIENT(BW1212,$BW$5)))</f>
        <v>44657</v>
      </c>
      <c r="BY1212" s="190" t="s">
        <v>80</v>
      </c>
      <c r="BZ1212" s="143" t="e">
        <f aca="true">INDIRECT( ADDRESS(CELL("строка",BG1212)-BW1212+BV1212,68)) * CL1212</f>
        <v>#VALUE!</v>
      </c>
      <c r="CA1212" s="144" t="e">
        <f aca="true">INDIRECT( ADDRESS(CELL("строка",BG1212)-BW1212+BV1212,59)) *CI1212</f>
        <v>#VALUE!</v>
      </c>
      <c r="CB1212" s="145" t="e">
        <f aca="true">INDIRECT( ADDRESS(CELL("строка",BG1212)-BW1212+BV1212,69)) * CL1212</f>
        <v>#VALUE!</v>
      </c>
      <c r="CC1212" s="146" t="e">
        <f aca="true">INDIRECT( ADDRESS(CELL("строка",BG1212)-BW1212+BV1212,61)) *CI1212</f>
        <v>#VALUE!</v>
      </c>
      <c r="CD1212" s="147" t="e">
        <f aca="false">BZ1212-CA1212</f>
        <v>#VALUE!</v>
      </c>
      <c r="CE1212" s="188" t="e">
        <f aca="false">CB1212-CC1212</f>
        <v>#VALUE!</v>
      </c>
      <c r="CI1212" s="22" t="n">
        <f aca="false">$CI$4</f>
        <v>0.2</v>
      </c>
      <c r="CL1212" s="23" t="n">
        <f aca="false">CL1208</f>
        <v>0.25</v>
      </c>
    </row>
    <row r="1213" customFormat="false" ht="13.25" hidden="false" customHeight="true" outlineLevel="0" collapsed="false">
      <c r="A1213" s="151" t="s">
        <v>1308</v>
      </c>
      <c r="B1213" s="152" t="n">
        <v>22.2</v>
      </c>
      <c r="C1213" s="152" t="n">
        <v>753.7</v>
      </c>
      <c r="D1213" s="153" t="n">
        <v>54</v>
      </c>
      <c r="E1213" s="154" t="s">
        <v>93</v>
      </c>
      <c r="F1213" s="153" t="n">
        <v>1.5</v>
      </c>
      <c r="G1213" s="115" t="n">
        <v>0.15</v>
      </c>
      <c r="H1213" s="116" t="n">
        <f aca="false">RANDBETWEEN(80,100)/100</f>
        <v>0.94</v>
      </c>
      <c r="I1213" s="117"/>
      <c r="J1213" s="118"/>
      <c r="K1213" s="119"/>
      <c r="L1213" s="118"/>
      <c r="M1213" s="179"/>
      <c r="Q1213" s="151" t="s">
        <v>1308</v>
      </c>
      <c r="R1213" s="152" t="n">
        <v>9.6</v>
      </c>
      <c r="S1213" s="152" t="n">
        <v>752.9</v>
      </c>
      <c r="T1213" s="153" t="n">
        <v>83</v>
      </c>
      <c r="U1213" s="154" t="n">
        <v>0</v>
      </c>
      <c r="V1213" s="153" t="n">
        <v>0</v>
      </c>
      <c r="W1213" s="115" t="n">
        <v>0.75</v>
      </c>
      <c r="X1213" s="116" t="n">
        <f aca="false">RANDBETWEEN(80,100)/100</f>
        <v>0.98</v>
      </c>
      <c r="Y1213" s="117"/>
      <c r="Z1213" s="118"/>
      <c r="AA1213" s="119"/>
      <c r="AB1213" s="123"/>
      <c r="AC1213" s="124"/>
      <c r="AG1213" s="186"/>
      <c r="BO1213" s="202"/>
      <c r="BT1213" s="82"/>
      <c r="BU1213" s="158"/>
      <c r="BV1213" s="140" t="n">
        <f aca="false">QUOTIENT(BW1213,$BW$5)</f>
        <v>301</v>
      </c>
      <c r="BW1213" s="17" t="n">
        <v>1205</v>
      </c>
      <c r="BX1213" s="141"/>
      <c r="BY1213" s="191" t="s">
        <v>84</v>
      </c>
      <c r="BZ1213" s="160" t="e">
        <f aca="true">INDIRECT( ADDRESS(CELL("строка",BG1213)-BW1213+BV1213,68)) * CL1213</f>
        <v>#VALUE!</v>
      </c>
      <c r="CA1213" s="161" t="e">
        <f aca="true">INDIRECT( ADDRESS(CELL("строка",BG1213)-BW1213+BV1213,59)) *CI1213</f>
        <v>#VALUE!</v>
      </c>
      <c r="CB1213" s="162" t="e">
        <f aca="true">INDIRECT( ADDRESS(CELL("строка",BG1213)-BW1213+BV1213,69)) * CL1213</f>
        <v>#VALUE!</v>
      </c>
      <c r="CC1213" s="163" t="e">
        <f aca="true">INDIRECT( ADDRESS(CELL("строка",BG1213)-BW1213+BV1213,61)) *CI1213</f>
        <v>#VALUE!</v>
      </c>
      <c r="CD1213" s="164" t="e">
        <f aca="false">BZ1213-CA1213</f>
        <v>#VALUE!</v>
      </c>
      <c r="CE1213" s="189" t="e">
        <f aca="false">CB1213-CC1213</f>
        <v>#VALUE!</v>
      </c>
      <c r="CI1213" s="22" t="n">
        <f aca="false">$CI$5</f>
        <v>0.3</v>
      </c>
      <c r="CL1213" s="23" t="n">
        <f aca="false">CL1209</f>
        <v>0.25</v>
      </c>
    </row>
    <row r="1214" customFormat="false" ht="13.25" hidden="false" customHeight="true" outlineLevel="0" collapsed="false">
      <c r="A1214" s="151" t="s">
        <v>1309</v>
      </c>
      <c r="B1214" s="152" t="n">
        <v>25</v>
      </c>
      <c r="C1214" s="152" t="n">
        <v>754.2</v>
      </c>
      <c r="D1214" s="153" t="n">
        <v>50</v>
      </c>
      <c r="E1214" s="154" t="s">
        <v>77</v>
      </c>
      <c r="F1214" s="153" t="n">
        <v>1.5</v>
      </c>
      <c r="G1214" s="115" t="n">
        <v>0.15</v>
      </c>
      <c r="H1214" s="116" t="n">
        <f aca="false">RANDBETWEEN(80,100)/100</f>
        <v>0.83</v>
      </c>
      <c r="I1214" s="117" t="n">
        <v>0.549537037037037</v>
      </c>
      <c r="J1214" s="118" t="n">
        <v>0.549537037037037</v>
      </c>
      <c r="K1214" s="119" t="n">
        <f aca="false">(J1214 * 24) * $B$3 * $F$3 * (1 - 0.7*AVERAGE(G1214:G1221)) * AVERAGE(H1214:H1221)</f>
        <v>13067.0895</v>
      </c>
      <c r="L1214" s="118" t="n">
        <f aca="false">IF(AVERAGE(F1214:F1221)&gt; $J$3, $B$4*$F$4*AVERAGE(F1214:F1221)/$B$5*24*AVERAGE(H1214:H1221), $B$4*$F$4*AVERAGE(F1214:F1221)/$B$5*24*AVERAGE(H1214:H1221) * 0.2)</f>
        <v>28782</v>
      </c>
      <c r="M1214" s="179" t="n">
        <f aca="false">K1214+L1214</f>
        <v>41849.0895</v>
      </c>
      <c r="Q1214" s="151" t="s">
        <v>1309</v>
      </c>
      <c r="R1214" s="152" t="n">
        <v>10.7</v>
      </c>
      <c r="S1214" s="152" t="n">
        <v>753.1</v>
      </c>
      <c r="T1214" s="153" t="n">
        <v>78</v>
      </c>
      <c r="U1214" s="154" t="n">
        <v>0</v>
      </c>
      <c r="V1214" s="153" t="n">
        <v>0</v>
      </c>
      <c r="W1214" s="115" t="n">
        <v>0.9</v>
      </c>
      <c r="X1214" s="116" t="n">
        <f aca="false">RANDBETWEEN(80,100)/100</f>
        <v>0.8</v>
      </c>
      <c r="Y1214" s="117" t="n">
        <v>0.571550925925926</v>
      </c>
      <c r="Z1214" s="118" t="n">
        <v>0.571550925925926</v>
      </c>
      <c r="AA1214" s="119" t="n">
        <f aca="false">(Z1214 * 24) * $B$3 * $F$3 * (1 - 0.7 * AVERAGE(W1214:W1221)) * AVERAGE(X1214:X1221)</f>
        <v>10419.8077583333</v>
      </c>
      <c r="AB1214" s="123" t="n">
        <f aca="false">IF(AVERAGE(V1214:V1221)&gt; $J$3, $B$4*$F$4*AVERAGE(V1214:V1221)/$B$5*24*AVERAGE(X1214:X1221), $B$4*$F$4*AVERAGE(V1214:V1221)/$B$5*24*AVERAGE(X1214:X1221) * 0.2)</f>
        <v>712</v>
      </c>
      <c r="AC1214" s="124" t="n">
        <f aca="false">AA1214+AB1214</f>
        <v>11131.8077583333</v>
      </c>
      <c r="AG1214" s="186"/>
      <c r="BO1214" s="202"/>
      <c r="BT1214" s="82"/>
      <c r="BU1214" s="158"/>
      <c r="BV1214" s="140" t="n">
        <f aca="false">QUOTIENT(BW1214,$BW$5)</f>
        <v>301</v>
      </c>
      <c r="BW1214" s="17" t="n">
        <v>1206</v>
      </c>
      <c r="BX1214" s="141"/>
      <c r="BY1214" s="191" t="s">
        <v>58</v>
      </c>
      <c r="BZ1214" s="160" t="e">
        <f aca="true">INDIRECT( ADDRESS(CELL("строка",BG1214)-BW1214+BV1214,68)) * CL1214</f>
        <v>#VALUE!</v>
      </c>
      <c r="CA1214" s="161" t="e">
        <f aca="true">INDIRECT( ADDRESS(CELL("строка",BG1214)-BW1214+BV1214,59)) *CI1214</f>
        <v>#VALUE!</v>
      </c>
      <c r="CB1214" s="162" t="e">
        <f aca="true">INDIRECT( ADDRESS(CELL("строка",BG1214)-BW1214+BV1214,69)) * CL1214</f>
        <v>#VALUE!</v>
      </c>
      <c r="CC1214" s="163" t="e">
        <f aca="true">INDIRECT( ADDRESS(CELL("строка",BG1214)-BW1214+BV1214,61)) *CI1214</f>
        <v>#VALUE!</v>
      </c>
      <c r="CD1214" s="164" t="e">
        <f aca="false">BZ1214-CA1214</f>
        <v>#VALUE!</v>
      </c>
      <c r="CE1214" s="189" t="e">
        <f aca="false">CB1214-CC1214</f>
        <v>#VALUE!</v>
      </c>
      <c r="CI1214" s="22" t="n">
        <f aca="false">$CI$6</f>
        <v>0.4</v>
      </c>
      <c r="CL1214" s="23" t="n">
        <f aca="false">CL1210</f>
        <v>0.25</v>
      </c>
    </row>
    <row r="1215" customFormat="false" ht="13.25" hidden="false" customHeight="true" outlineLevel="0" collapsed="false">
      <c r="A1215" s="151" t="s">
        <v>1310</v>
      </c>
      <c r="B1215" s="152" t="n">
        <v>30</v>
      </c>
      <c r="C1215" s="152" t="n">
        <v>754.1</v>
      </c>
      <c r="D1215" s="153" t="n">
        <v>37</v>
      </c>
      <c r="E1215" s="154" t="s">
        <v>83</v>
      </c>
      <c r="F1215" s="153" t="n">
        <v>6</v>
      </c>
      <c r="G1215" s="115" t="n">
        <v>0.05</v>
      </c>
      <c r="H1215" s="116" t="n">
        <f aca="false">RANDBETWEEN(80,100)/100</f>
        <v>1</v>
      </c>
      <c r="I1215" s="117"/>
      <c r="J1215" s="118"/>
      <c r="K1215" s="119"/>
      <c r="L1215" s="118"/>
      <c r="M1215" s="179"/>
      <c r="Q1215" s="151" t="s">
        <v>1310</v>
      </c>
      <c r="R1215" s="152" t="n">
        <v>13.8</v>
      </c>
      <c r="S1215" s="152" t="n">
        <v>753.1</v>
      </c>
      <c r="T1215" s="153" t="n">
        <v>51</v>
      </c>
      <c r="U1215" s="154" t="s">
        <v>93</v>
      </c>
      <c r="V1215" s="153" t="n">
        <v>1</v>
      </c>
      <c r="W1215" s="115" t="n">
        <v>0.9</v>
      </c>
      <c r="X1215" s="116" t="n">
        <f aca="false">RANDBETWEEN(80,100)/100</f>
        <v>0.91</v>
      </c>
      <c r="Y1215" s="117"/>
      <c r="Z1215" s="118"/>
      <c r="AA1215" s="119"/>
      <c r="AB1215" s="123"/>
      <c r="AC1215" s="124"/>
      <c r="AG1215" s="186"/>
      <c r="BO1215" s="202"/>
      <c r="BT1215" s="82" t="e">
        <f aca="false">IF(SUM(CD1212:CD1215) &gt; 0,0,(SUM(CD1212:CD1215))/(-$BM$10*1000))</f>
        <v>#VALUE!</v>
      </c>
      <c r="BU1215" s="158" t="e">
        <f aca="false">IF(SUM(CE1212:CE1215) &gt; 0,0,(SUM(CE1212:CE1215))/(-$BM$10*1000))</f>
        <v>#VALUE!</v>
      </c>
      <c r="BV1215" s="140" t="n">
        <f aca="false">QUOTIENT(BW1215,$BW$5)</f>
        <v>301</v>
      </c>
      <c r="BW1215" s="17" t="n">
        <v>1207</v>
      </c>
      <c r="BX1215" s="141"/>
      <c r="BY1215" s="192" t="s">
        <v>75</v>
      </c>
      <c r="BZ1215" s="172" t="e">
        <f aca="true">INDIRECT( ADDRESS(CELL("строка",BG1215)-BW1215+BV1215,68)) * CL1215</f>
        <v>#VALUE!</v>
      </c>
      <c r="CA1215" s="173" t="e">
        <f aca="true">INDIRECT( ADDRESS(CELL("строка",BG1215)-BW1215+BV1215,59)) * CI1215</f>
        <v>#VALUE!</v>
      </c>
      <c r="CB1215" s="174" t="e">
        <f aca="true">INDIRECT( ADDRESS(CELL("строка",BG1215)-BW1215+BV1215,69)) * CL1215</f>
        <v>#VALUE!</v>
      </c>
      <c r="CC1215" s="175" t="e">
        <f aca="true">INDIRECT( ADDRESS(CELL("строка",BG1215)-BW1215+BV1215,61)) *CI1215</f>
        <v>#VALUE!</v>
      </c>
      <c r="CD1215" s="176" t="e">
        <f aca="false">BZ1215-CA1215</f>
        <v>#VALUE!</v>
      </c>
      <c r="CE1215" s="187" t="e">
        <f aca="false">CB1215-CC1215</f>
        <v>#VALUE!</v>
      </c>
      <c r="CI1215" s="178" t="n">
        <f aca="false">$CI$7</f>
        <v>0.1</v>
      </c>
      <c r="CL1215" s="23" t="n">
        <f aca="false">CL1211</f>
        <v>0.25</v>
      </c>
    </row>
    <row r="1216" customFormat="false" ht="13.25" hidden="false" customHeight="true" outlineLevel="0" collapsed="false">
      <c r="A1216" s="151" t="s">
        <v>1311</v>
      </c>
      <c r="B1216" s="152" t="n">
        <v>31.4</v>
      </c>
      <c r="C1216" s="152" t="n">
        <v>755.3</v>
      </c>
      <c r="D1216" s="153" t="n">
        <v>38</v>
      </c>
      <c r="E1216" s="154" t="s">
        <v>107</v>
      </c>
      <c r="F1216" s="153" t="n">
        <v>4.5</v>
      </c>
      <c r="G1216" s="115" t="n">
        <v>0.15</v>
      </c>
      <c r="H1216" s="116" t="n">
        <f aca="false">RANDBETWEEN(80,100)/100</f>
        <v>0.99</v>
      </c>
      <c r="I1216" s="117"/>
      <c r="J1216" s="118"/>
      <c r="K1216" s="119"/>
      <c r="L1216" s="118"/>
      <c r="M1216" s="179"/>
      <c r="Q1216" s="151" t="s">
        <v>1311</v>
      </c>
      <c r="R1216" s="152" t="n">
        <v>14.6</v>
      </c>
      <c r="S1216" s="152" t="n">
        <v>753.9</v>
      </c>
      <c r="T1216" s="153" t="n">
        <v>50</v>
      </c>
      <c r="U1216" s="154" t="s">
        <v>101</v>
      </c>
      <c r="V1216" s="153" t="n">
        <v>1</v>
      </c>
      <c r="W1216" s="115" t="n">
        <v>0.75</v>
      </c>
      <c r="X1216" s="116" t="n">
        <f aca="false">RANDBETWEEN(80,100)/100</f>
        <v>0.82</v>
      </c>
      <c r="Y1216" s="117"/>
      <c r="Z1216" s="118"/>
      <c r="AA1216" s="119"/>
      <c r="AB1216" s="123"/>
      <c r="AC1216" s="124"/>
      <c r="AG1216" s="186"/>
      <c r="BO1216" s="202"/>
      <c r="BT1216" s="82" t="s">
        <v>79</v>
      </c>
      <c r="BU1216" s="158"/>
      <c r="BV1216" s="140" t="n">
        <f aca="false">QUOTIENT(BW1216,$BW$5)</f>
        <v>302</v>
      </c>
      <c r="BW1216" s="17" t="n">
        <v>1208</v>
      </c>
      <c r="BX1216" s="141" t="n">
        <f aca="false">DATE(2023,2,(1-QUOTIENT(BW1216,$BW$5)))</f>
        <v>44656</v>
      </c>
      <c r="BY1216" s="190" t="s">
        <v>80</v>
      </c>
      <c r="BZ1216" s="143" t="e">
        <f aca="true">INDIRECT( ADDRESS(CELL("строка",BG1216)-BW1216+BV1216,68)) * CL1216</f>
        <v>#VALUE!</v>
      </c>
      <c r="CA1216" s="144" t="e">
        <f aca="true">INDIRECT( ADDRESS(CELL("строка",BG1216)-BW1216+BV1216,59)) *CI1216</f>
        <v>#VALUE!</v>
      </c>
      <c r="CB1216" s="145" t="e">
        <f aca="true">INDIRECT( ADDRESS(CELL("строка",BG1216)-BW1216+BV1216,69)) * CL1216</f>
        <v>#VALUE!</v>
      </c>
      <c r="CC1216" s="146" t="e">
        <f aca="true">INDIRECT( ADDRESS(CELL("строка",BG1216)-BW1216+BV1216,61)) *CI1216</f>
        <v>#VALUE!</v>
      </c>
      <c r="CD1216" s="147" t="e">
        <f aca="false">BZ1216-CA1216</f>
        <v>#VALUE!</v>
      </c>
      <c r="CE1216" s="188" t="e">
        <f aca="false">CB1216-CC1216</f>
        <v>#VALUE!</v>
      </c>
      <c r="CI1216" s="22" t="n">
        <f aca="false">$CI$4</f>
        <v>0.2</v>
      </c>
      <c r="CL1216" s="23" t="n">
        <f aca="false">CL1212</f>
        <v>0.25</v>
      </c>
    </row>
    <row r="1217" customFormat="false" ht="13.25" hidden="false" customHeight="true" outlineLevel="0" collapsed="false">
      <c r="A1217" s="151" t="s">
        <v>1312</v>
      </c>
      <c r="B1217" s="152" t="n">
        <v>27.9</v>
      </c>
      <c r="C1217" s="152" t="n">
        <v>756.2</v>
      </c>
      <c r="D1217" s="153" t="n">
        <v>41</v>
      </c>
      <c r="E1217" s="154" t="s">
        <v>107</v>
      </c>
      <c r="F1217" s="153" t="n">
        <v>4.5</v>
      </c>
      <c r="G1217" s="115" t="n">
        <v>0.15</v>
      </c>
      <c r="H1217" s="116" t="n">
        <f aca="false">RANDBETWEEN(80,100)/100</f>
        <v>0.93</v>
      </c>
      <c r="I1217" s="117"/>
      <c r="J1217" s="118"/>
      <c r="K1217" s="119"/>
      <c r="L1217" s="118"/>
      <c r="M1217" s="179"/>
      <c r="Q1217" s="151" t="s">
        <v>1312</v>
      </c>
      <c r="R1217" s="152" t="n">
        <v>13</v>
      </c>
      <c r="S1217" s="152" t="n">
        <v>754.3</v>
      </c>
      <c r="T1217" s="153" t="n">
        <v>56</v>
      </c>
      <c r="U1217" s="154" t="s">
        <v>93</v>
      </c>
      <c r="V1217" s="153" t="n">
        <v>2</v>
      </c>
      <c r="W1217" s="115" t="n">
        <v>0.75</v>
      </c>
      <c r="X1217" s="116" t="n">
        <f aca="false">RANDBETWEEN(80,100)/100</f>
        <v>0.87</v>
      </c>
      <c r="Y1217" s="117"/>
      <c r="Z1217" s="118"/>
      <c r="AA1217" s="119"/>
      <c r="AB1217" s="123"/>
      <c r="AC1217" s="124"/>
      <c r="AG1217" s="186"/>
      <c r="BO1217" s="202"/>
      <c r="BT1217" s="82"/>
      <c r="BU1217" s="158"/>
      <c r="BV1217" s="140" t="n">
        <f aca="false">QUOTIENT(BW1217,$BW$5)</f>
        <v>302</v>
      </c>
      <c r="BW1217" s="17" t="n">
        <v>1209</v>
      </c>
      <c r="BX1217" s="141"/>
      <c r="BY1217" s="191" t="s">
        <v>84</v>
      </c>
      <c r="BZ1217" s="160" t="e">
        <f aca="true">INDIRECT( ADDRESS(CELL("строка",BG1217)-BW1217+BV1217,68)) * CL1217</f>
        <v>#VALUE!</v>
      </c>
      <c r="CA1217" s="161" t="e">
        <f aca="true">INDIRECT( ADDRESS(CELL("строка",BG1217)-BW1217+BV1217,59)) *CI1217</f>
        <v>#VALUE!</v>
      </c>
      <c r="CB1217" s="162" t="e">
        <f aca="true">INDIRECT( ADDRESS(CELL("строка",BG1217)-BW1217+BV1217,69)) * CL1217</f>
        <v>#VALUE!</v>
      </c>
      <c r="CC1217" s="163" t="e">
        <f aca="true">INDIRECT( ADDRESS(CELL("строка",BG1217)-BW1217+BV1217,61)) *CI1217</f>
        <v>#VALUE!</v>
      </c>
      <c r="CD1217" s="164" t="e">
        <f aca="false">BZ1217-CA1217</f>
        <v>#VALUE!</v>
      </c>
      <c r="CE1217" s="189" t="e">
        <f aca="false">CB1217-CC1217</f>
        <v>#VALUE!</v>
      </c>
      <c r="CI1217" s="22" t="n">
        <f aca="false">$CI$5</f>
        <v>0.3</v>
      </c>
      <c r="CL1217" s="23" t="n">
        <f aca="false">CL1213</f>
        <v>0.25</v>
      </c>
    </row>
    <row r="1218" customFormat="false" ht="13.25" hidden="false" customHeight="true" outlineLevel="0" collapsed="false">
      <c r="A1218" s="151" t="s">
        <v>1313</v>
      </c>
      <c r="B1218" s="152" t="n">
        <v>23.4</v>
      </c>
      <c r="C1218" s="152" t="n">
        <v>757</v>
      </c>
      <c r="D1218" s="153" t="n">
        <v>48</v>
      </c>
      <c r="E1218" s="154" t="s">
        <v>83</v>
      </c>
      <c r="F1218" s="153" t="n">
        <v>7.5</v>
      </c>
      <c r="G1218" s="115" t="n">
        <v>0.15</v>
      </c>
      <c r="H1218" s="116" t="n">
        <f aca="false">RANDBETWEEN(80,100)/100</f>
        <v>0.92</v>
      </c>
      <c r="I1218" s="117"/>
      <c r="J1218" s="118"/>
      <c r="K1218" s="119"/>
      <c r="L1218" s="118"/>
      <c r="M1218" s="179"/>
      <c r="Q1218" s="151" t="s">
        <v>1313</v>
      </c>
      <c r="R1218" s="152" t="n">
        <v>9.5</v>
      </c>
      <c r="S1218" s="152" t="n">
        <v>754.1</v>
      </c>
      <c r="T1218" s="153" t="n">
        <v>75</v>
      </c>
      <c r="U1218" s="154" t="s">
        <v>129</v>
      </c>
      <c r="V1218" s="153" t="n">
        <v>1</v>
      </c>
      <c r="W1218" s="115" t="n">
        <v>0</v>
      </c>
      <c r="X1218" s="116" t="n">
        <f aca="false">RANDBETWEEN(80,100)/100</f>
        <v>0.94</v>
      </c>
      <c r="Y1218" s="117"/>
      <c r="Z1218" s="118"/>
      <c r="AA1218" s="119"/>
      <c r="AB1218" s="123"/>
      <c r="AC1218" s="124"/>
      <c r="AG1218" s="186"/>
      <c r="BO1218" s="202"/>
      <c r="BT1218" s="82"/>
      <c r="BU1218" s="158"/>
      <c r="BV1218" s="140" t="n">
        <f aca="false">QUOTIENT(BW1218,$BW$5)</f>
        <v>302</v>
      </c>
      <c r="BW1218" s="17" t="n">
        <v>1210</v>
      </c>
      <c r="BX1218" s="141"/>
      <c r="BY1218" s="191" t="s">
        <v>58</v>
      </c>
      <c r="BZ1218" s="160" t="e">
        <f aca="true">INDIRECT( ADDRESS(CELL("строка",BG1218)-BW1218+BV1218,68)) * CL1218</f>
        <v>#VALUE!</v>
      </c>
      <c r="CA1218" s="161" t="e">
        <f aca="true">INDIRECT( ADDRESS(CELL("строка",BG1218)-BW1218+BV1218,59)) *CI1218</f>
        <v>#VALUE!</v>
      </c>
      <c r="CB1218" s="162" t="e">
        <f aca="true">INDIRECT( ADDRESS(CELL("строка",BG1218)-BW1218+BV1218,69)) * CL1218</f>
        <v>#VALUE!</v>
      </c>
      <c r="CC1218" s="163" t="e">
        <f aca="true">INDIRECT( ADDRESS(CELL("строка",BG1218)-BW1218+BV1218,61)) *CI1218</f>
        <v>#VALUE!</v>
      </c>
      <c r="CD1218" s="164" t="e">
        <f aca="false">BZ1218-CA1218</f>
        <v>#VALUE!</v>
      </c>
      <c r="CE1218" s="189" t="e">
        <f aca="false">CB1218-CC1218</f>
        <v>#VALUE!</v>
      </c>
      <c r="CI1218" s="22" t="n">
        <f aca="false">$CI$6</f>
        <v>0.4</v>
      </c>
      <c r="CL1218" s="23" t="n">
        <f aca="false">CL1214</f>
        <v>0.25</v>
      </c>
    </row>
    <row r="1219" customFormat="false" ht="13.25" hidden="false" customHeight="true" outlineLevel="0" collapsed="false">
      <c r="A1219" s="151" t="s">
        <v>1314</v>
      </c>
      <c r="B1219" s="152" t="n">
        <v>18.8</v>
      </c>
      <c r="C1219" s="152" t="n">
        <v>757.1</v>
      </c>
      <c r="D1219" s="153" t="n">
        <v>56</v>
      </c>
      <c r="E1219" s="154" t="s">
        <v>77</v>
      </c>
      <c r="F1219" s="153" t="n">
        <v>3</v>
      </c>
      <c r="G1219" s="115" t="n">
        <v>0.25</v>
      </c>
      <c r="H1219" s="116" t="n">
        <f aca="false">RANDBETWEEN(80,100)/100</f>
        <v>0.97</v>
      </c>
      <c r="I1219" s="117"/>
      <c r="J1219" s="118"/>
      <c r="K1219" s="119"/>
      <c r="L1219" s="118"/>
      <c r="M1219" s="179"/>
      <c r="Q1219" s="151" t="s">
        <v>1314</v>
      </c>
      <c r="R1219" s="152" t="n">
        <v>5.3</v>
      </c>
      <c r="S1219" s="152" t="n">
        <v>753.3</v>
      </c>
      <c r="T1219" s="153" t="n">
        <v>93</v>
      </c>
      <c r="U1219" s="154" t="n">
        <v>0</v>
      </c>
      <c r="V1219" s="153" t="n">
        <v>0</v>
      </c>
      <c r="W1219" s="115" t="n">
        <v>0</v>
      </c>
      <c r="X1219" s="116" t="n">
        <f aca="false">RANDBETWEEN(80,100)/100</f>
        <v>0.93</v>
      </c>
      <c r="Y1219" s="117"/>
      <c r="Z1219" s="118"/>
      <c r="AA1219" s="119"/>
      <c r="AB1219" s="123"/>
      <c r="AC1219" s="124"/>
      <c r="AG1219" s="186"/>
      <c r="BO1219" s="202"/>
      <c r="BT1219" s="82" t="e">
        <f aca="false">IF(SUM(CD1216:CD1219) &gt; 0,0,(SUM(CD1216:CD1219))/(-$BM$10*1000))</f>
        <v>#VALUE!</v>
      </c>
      <c r="BU1219" s="158" t="e">
        <f aca="false">IF(SUM(CE1216:CE1219) &gt; 0,0,(SUM(CE1216:CE1219))/(-$BM$10*1000))</f>
        <v>#VALUE!</v>
      </c>
      <c r="BV1219" s="140" t="n">
        <f aca="false">QUOTIENT(BW1219,$BW$5)</f>
        <v>302</v>
      </c>
      <c r="BW1219" s="17" t="n">
        <v>1211</v>
      </c>
      <c r="BX1219" s="141"/>
      <c r="BY1219" s="192" t="s">
        <v>75</v>
      </c>
      <c r="BZ1219" s="172" t="e">
        <f aca="true">INDIRECT( ADDRESS(CELL("строка",BG1219)-BW1219+BV1219,68)) * CL1219</f>
        <v>#VALUE!</v>
      </c>
      <c r="CA1219" s="173" t="e">
        <f aca="true">INDIRECT( ADDRESS(CELL("строка",BG1219)-BW1219+BV1219,59)) * CI1219</f>
        <v>#VALUE!</v>
      </c>
      <c r="CB1219" s="174" t="e">
        <f aca="true">INDIRECT( ADDRESS(CELL("строка",BG1219)-BW1219+BV1219,69)) * CL1219</f>
        <v>#VALUE!</v>
      </c>
      <c r="CC1219" s="175" t="e">
        <f aca="true">INDIRECT( ADDRESS(CELL("строка",BG1219)-BW1219+BV1219,61)) *CI1219</f>
        <v>#VALUE!</v>
      </c>
      <c r="CD1219" s="176" t="e">
        <f aca="false">BZ1219-CA1219</f>
        <v>#VALUE!</v>
      </c>
      <c r="CE1219" s="187" t="e">
        <f aca="false">CB1219-CC1219</f>
        <v>#VALUE!</v>
      </c>
      <c r="CI1219" s="178" t="n">
        <f aca="false">$CI$7</f>
        <v>0.1</v>
      </c>
      <c r="CL1219" s="23" t="n">
        <f aca="false">CL1215</f>
        <v>0.25</v>
      </c>
    </row>
    <row r="1220" customFormat="false" ht="13.25" hidden="false" customHeight="true" outlineLevel="0" collapsed="false">
      <c r="A1220" s="151" t="s">
        <v>1315</v>
      </c>
      <c r="B1220" s="152" t="n">
        <v>20.9</v>
      </c>
      <c r="C1220" s="152" t="n">
        <v>756.7</v>
      </c>
      <c r="D1220" s="153" t="n">
        <v>51</v>
      </c>
      <c r="E1220" s="154" t="s">
        <v>83</v>
      </c>
      <c r="F1220" s="153" t="n">
        <v>4.5</v>
      </c>
      <c r="G1220" s="115" t="n">
        <v>0.15</v>
      </c>
      <c r="H1220" s="116" t="n">
        <f aca="false">RANDBETWEEN(80,100)/100</f>
        <v>0.86</v>
      </c>
      <c r="I1220" s="117"/>
      <c r="J1220" s="118"/>
      <c r="K1220" s="119"/>
      <c r="L1220" s="118"/>
      <c r="M1220" s="179"/>
      <c r="Q1220" s="151" t="s">
        <v>1315</v>
      </c>
      <c r="R1220" s="152" t="n">
        <v>6.6</v>
      </c>
      <c r="S1220" s="152" t="n">
        <v>752.2</v>
      </c>
      <c r="T1220" s="153" t="n">
        <v>85</v>
      </c>
      <c r="U1220" s="154" t="n">
        <v>0</v>
      </c>
      <c r="V1220" s="153" t="n">
        <v>0</v>
      </c>
      <c r="W1220" s="115" t="n">
        <v>0</v>
      </c>
      <c r="X1220" s="116" t="n">
        <f aca="false">RANDBETWEEN(80,100)/100</f>
        <v>1</v>
      </c>
      <c r="Y1220" s="117"/>
      <c r="Z1220" s="118"/>
      <c r="AA1220" s="119"/>
      <c r="AB1220" s="123"/>
      <c r="AC1220" s="124"/>
      <c r="AG1220" s="186"/>
      <c r="BO1220" s="202"/>
      <c r="BT1220" s="82" t="s">
        <v>79</v>
      </c>
      <c r="BU1220" s="158"/>
      <c r="BV1220" s="140" t="n">
        <f aca="false">QUOTIENT(BW1220,$BW$5)</f>
        <v>303</v>
      </c>
      <c r="BW1220" s="17" t="n">
        <v>1212</v>
      </c>
      <c r="BX1220" s="141" t="n">
        <f aca="false">DATE(2023,2,(1-QUOTIENT(BW1220,$BW$5)))</f>
        <v>44655</v>
      </c>
      <c r="BY1220" s="190" t="s">
        <v>80</v>
      </c>
      <c r="BZ1220" s="143" t="e">
        <f aca="true">INDIRECT( ADDRESS(CELL("строка",BG1220)-BW1220+BV1220,68)) * CL1220</f>
        <v>#VALUE!</v>
      </c>
      <c r="CA1220" s="144" t="e">
        <f aca="true">INDIRECT( ADDRESS(CELL("строка",BG1220)-BW1220+BV1220,59)) *CI1220</f>
        <v>#VALUE!</v>
      </c>
      <c r="CB1220" s="145" t="e">
        <f aca="true">INDIRECT( ADDRESS(CELL("строка",BG1220)-BW1220+BV1220,69)) * CL1220</f>
        <v>#VALUE!</v>
      </c>
      <c r="CC1220" s="146" t="e">
        <f aca="true">INDIRECT( ADDRESS(CELL("строка",BG1220)-BW1220+BV1220,61)) *CI1220</f>
        <v>#VALUE!</v>
      </c>
      <c r="CD1220" s="147" t="e">
        <f aca="false">BZ1220-CA1220</f>
        <v>#VALUE!</v>
      </c>
      <c r="CE1220" s="188" t="e">
        <f aca="false">CB1220-CC1220</f>
        <v>#VALUE!</v>
      </c>
      <c r="CI1220" s="22" t="n">
        <f aca="false">$CI$4</f>
        <v>0.2</v>
      </c>
      <c r="CL1220" s="23" t="n">
        <f aca="false">CL1216</f>
        <v>0.25</v>
      </c>
    </row>
    <row r="1221" customFormat="false" ht="13.25" hidden="false" customHeight="true" outlineLevel="0" collapsed="false">
      <c r="A1221" s="151" t="s">
        <v>1316</v>
      </c>
      <c r="B1221" s="152" t="n">
        <v>24.4</v>
      </c>
      <c r="C1221" s="152" t="n">
        <v>756.7</v>
      </c>
      <c r="D1221" s="153" t="n">
        <v>44</v>
      </c>
      <c r="E1221" s="154" t="s">
        <v>83</v>
      </c>
      <c r="F1221" s="153" t="n">
        <v>7.5</v>
      </c>
      <c r="G1221" s="115" t="n">
        <v>0.15</v>
      </c>
      <c r="H1221" s="116" t="n">
        <f aca="false">RANDBETWEEN(80,100)/100</f>
        <v>0.88</v>
      </c>
      <c r="I1221" s="117"/>
      <c r="J1221" s="118"/>
      <c r="K1221" s="119"/>
      <c r="L1221" s="118"/>
      <c r="M1221" s="179"/>
      <c r="Q1221" s="151" t="s">
        <v>1316</v>
      </c>
      <c r="R1221" s="152" t="n">
        <v>7.8</v>
      </c>
      <c r="S1221" s="152" t="n">
        <v>751.6</v>
      </c>
      <c r="T1221" s="153" t="n">
        <v>81</v>
      </c>
      <c r="U1221" s="154" t="n">
        <v>0</v>
      </c>
      <c r="V1221" s="153" t="n">
        <v>0</v>
      </c>
      <c r="W1221" s="115" t="n">
        <v>0</v>
      </c>
      <c r="X1221" s="116" t="n">
        <f aca="false">RANDBETWEEN(80,100)/100</f>
        <v>0.85</v>
      </c>
      <c r="Y1221" s="117"/>
      <c r="Z1221" s="118"/>
      <c r="AA1221" s="119"/>
      <c r="AB1221" s="123"/>
      <c r="AC1221" s="124"/>
      <c r="AG1221" s="186"/>
      <c r="BO1221" s="202"/>
      <c r="BT1221" s="82"/>
      <c r="BU1221" s="158"/>
      <c r="BV1221" s="140" t="n">
        <f aca="false">QUOTIENT(BW1221,$BW$5)</f>
        <v>303</v>
      </c>
      <c r="BW1221" s="17" t="n">
        <v>1213</v>
      </c>
      <c r="BX1221" s="141"/>
      <c r="BY1221" s="191" t="s">
        <v>84</v>
      </c>
      <c r="BZ1221" s="160" t="e">
        <f aca="true">INDIRECT( ADDRESS(CELL("строка",BG1221)-BW1221+BV1221,68)) * CL1221</f>
        <v>#VALUE!</v>
      </c>
      <c r="CA1221" s="161" t="e">
        <f aca="true">INDIRECT( ADDRESS(CELL("строка",BG1221)-BW1221+BV1221,59)) *CI1221</f>
        <v>#VALUE!</v>
      </c>
      <c r="CB1221" s="162" t="e">
        <f aca="true">INDIRECT( ADDRESS(CELL("строка",BG1221)-BW1221+BV1221,69)) * CL1221</f>
        <v>#VALUE!</v>
      </c>
      <c r="CC1221" s="163" t="e">
        <f aca="true">INDIRECT( ADDRESS(CELL("строка",BG1221)-BW1221+BV1221,61)) *CI1221</f>
        <v>#VALUE!</v>
      </c>
      <c r="CD1221" s="164" t="e">
        <f aca="false">BZ1221-CA1221</f>
        <v>#VALUE!</v>
      </c>
      <c r="CE1221" s="189" t="e">
        <f aca="false">CB1221-CC1221</f>
        <v>#VALUE!</v>
      </c>
      <c r="CI1221" s="22" t="n">
        <f aca="false">$CI$5</f>
        <v>0.3</v>
      </c>
      <c r="CL1221" s="23" t="n">
        <f aca="false">CL1217</f>
        <v>0.25</v>
      </c>
    </row>
    <row r="1222" customFormat="false" ht="13.25" hidden="false" customHeight="true" outlineLevel="0" collapsed="false">
      <c r="A1222" s="151" t="s">
        <v>1317</v>
      </c>
      <c r="B1222" s="152" t="n">
        <v>26.3</v>
      </c>
      <c r="C1222" s="152" t="n">
        <v>757.2</v>
      </c>
      <c r="D1222" s="153" t="n">
        <v>44</v>
      </c>
      <c r="E1222" s="154" t="s">
        <v>83</v>
      </c>
      <c r="F1222" s="153" t="n">
        <v>6</v>
      </c>
      <c r="G1222" s="115" t="n">
        <v>0.05</v>
      </c>
      <c r="H1222" s="116" t="n">
        <f aca="false">RANDBETWEEN(80,100)/100</f>
        <v>0.91</v>
      </c>
      <c r="I1222" s="117" t="n">
        <v>0.551643518518519</v>
      </c>
      <c r="J1222" s="118" t="n">
        <v>0.551643518518519</v>
      </c>
      <c r="K1222" s="119" t="n">
        <f aca="false">(J1222 * 24) * $B$3 * $F$3 * (1 - 0.7*AVERAGE(G1222:G1229)) * AVERAGE(H1222:H1229)</f>
        <v>9288.38048958333</v>
      </c>
      <c r="L1222" s="118" t="n">
        <f aca="false">IF(AVERAGE(F1222:F1229)&gt; $J$3, $B$4*$F$4*AVERAGE(F1222:F1229)/$B$5*24*AVERAGE(H1222:H1229), $B$4*$F$4*AVERAGE(F1222:F1229)/$B$5*24*AVERAGE(H1222:H1229) * 0.2)</f>
        <v>28755</v>
      </c>
      <c r="M1222" s="179" t="n">
        <f aca="false">K1222+L1222</f>
        <v>38043.3804895833</v>
      </c>
      <c r="Q1222" s="151" t="s">
        <v>1317</v>
      </c>
      <c r="R1222" s="152" t="n">
        <v>9.8</v>
      </c>
      <c r="S1222" s="152" t="n">
        <v>750.6</v>
      </c>
      <c r="T1222" s="153" t="n">
        <v>74</v>
      </c>
      <c r="U1222" s="154" t="n">
        <v>0</v>
      </c>
      <c r="V1222" s="153" t="n">
        <v>0</v>
      </c>
      <c r="W1222" s="115" t="n">
        <v>0.75</v>
      </c>
      <c r="X1222" s="116" t="n">
        <f aca="false">RANDBETWEEN(80,100)/100</f>
        <v>0.98</v>
      </c>
      <c r="Y1222" s="117" t="n">
        <v>0.5746875</v>
      </c>
      <c r="Z1222" s="118" t="n">
        <v>0.5746875</v>
      </c>
      <c r="AA1222" s="119" t="n">
        <f aca="false">(Z1222 * 24) * $B$3 * $F$3 * (1 - 0.7 * AVERAGE(W1222:W1229)) * AVERAGE(X1222:X1229)</f>
        <v>6152.403234375</v>
      </c>
      <c r="AB1222" s="123" t="n">
        <f aca="false">IF(AVERAGE(V1222:V1229)&gt; $J$3, $B$4*$F$4*AVERAGE(V1222:V1229)/$B$5*24*AVERAGE(X1222:X1229), $B$4*$F$4*AVERAGE(V1222:V1229)/$B$5*24*AVERAGE(X1222:X1229) * 0.2)</f>
        <v>1341</v>
      </c>
      <c r="AC1222" s="124" t="n">
        <f aca="false">AA1222+AB1222</f>
        <v>7493.403234375</v>
      </c>
      <c r="AG1222" s="186"/>
      <c r="BO1222" s="202"/>
      <c r="BT1222" s="82"/>
      <c r="BU1222" s="158"/>
      <c r="BV1222" s="140" t="n">
        <f aca="false">QUOTIENT(BW1222,$BW$5)</f>
        <v>303</v>
      </c>
      <c r="BW1222" s="17" t="n">
        <v>1214</v>
      </c>
      <c r="BX1222" s="141"/>
      <c r="BY1222" s="191" t="s">
        <v>58</v>
      </c>
      <c r="BZ1222" s="160" t="e">
        <f aca="true">INDIRECT( ADDRESS(CELL("строка",BG1222)-BW1222+BV1222,68)) * CL1222</f>
        <v>#VALUE!</v>
      </c>
      <c r="CA1222" s="161" t="e">
        <f aca="true">INDIRECT( ADDRESS(CELL("строка",BG1222)-BW1222+BV1222,59)) *CI1222</f>
        <v>#VALUE!</v>
      </c>
      <c r="CB1222" s="162" t="e">
        <f aca="true">INDIRECT( ADDRESS(CELL("строка",BG1222)-BW1222+BV1222,69)) * CL1222</f>
        <v>#VALUE!</v>
      </c>
      <c r="CC1222" s="163" t="e">
        <f aca="true">INDIRECT( ADDRESS(CELL("строка",BG1222)-BW1222+BV1222,61)) *CI1222</f>
        <v>#VALUE!</v>
      </c>
      <c r="CD1222" s="164" t="e">
        <f aca="false">BZ1222-CA1222</f>
        <v>#VALUE!</v>
      </c>
      <c r="CE1222" s="189" t="e">
        <f aca="false">CB1222-CC1222</f>
        <v>#VALUE!</v>
      </c>
      <c r="CI1222" s="22" t="n">
        <f aca="false">$CI$6</f>
        <v>0.4</v>
      </c>
      <c r="CL1222" s="23" t="n">
        <f aca="false">CL1218</f>
        <v>0.25</v>
      </c>
    </row>
    <row r="1223" customFormat="false" ht="13.25" hidden="false" customHeight="true" outlineLevel="0" collapsed="false">
      <c r="A1223" s="151" t="s">
        <v>1318</v>
      </c>
      <c r="B1223" s="152" t="n">
        <v>29.4</v>
      </c>
      <c r="C1223" s="152" t="n">
        <v>756.7</v>
      </c>
      <c r="D1223" s="153" t="n">
        <v>39</v>
      </c>
      <c r="E1223" s="154" t="s">
        <v>83</v>
      </c>
      <c r="F1223" s="153" t="n">
        <v>6</v>
      </c>
      <c r="G1223" s="115" t="n">
        <v>0.15</v>
      </c>
      <c r="H1223" s="116" t="n">
        <f aca="false">RANDBETWEEN(80,100)/100</f>
        <v>0.98</v>
      </c>
      <c r="I1223" s="117"/>
      <c r="J1223" s="118"/>
      <c r="K1223" s="119"/>
      <c r="L1223" s="118"/>
      <c r="M1223" s="179"/>
      <c r="Q1223" s="151" t="s">
        <v>1318</v>
      </c>
      <c r="R1223" s="152" t="n">
        <v>11.1</v>
      </c>
      <c r="S1223" s="152" t="n">
        <v>749.6</v>
      </c>
      <c r="T1223" s="153" t="n">
        <v>68</v>
      </c>
      <c r="U1223" s="154" t="s">
        <v>129</v>
      </c>
      <c r="V1223" s="153" t="n">
        <v>1</v>
      </c>
      <c r="W1223" s="115" t="n">
        <v>0.75</v>
      </c>
      <c r="X1223" s="116" t="n">
        <f aca="false">RANDBETWEEN(80,100)/100</f>
        <v>0.89</v>
      </c>
      <c r="Y1223" s="117"/>
      <c r="Z1223" s="118"/>
      <c r="AA1223" s="119"/>
      <c r="AB1223" s="123"/>
      <c r="AC1223" s="124"/>
      <c r="AG1223" s="186"/>
      <c r="BO1223" s="202"/>
      <c r="BT1223" s="82" t="e">
        <f aca="false">IF(SUM(CD1220:CD1223) &gt; 0,0,(SUM(CD1220:CD1223))/(-$BM$10*1000))</f>
        <v>#VALUE!</v>
      </c>
      <c r="BU1223" s="158" t="e">
        <f aca="false">IF(SUM(CE1220:CE1223) &gt; 0,0,(SUM(CE1220:CE1223))/(-$BM$10*1000))</f>
        <v>#VALUE!</v>
      </c>
      <c r="BV1223" s="140" t="n">
        <f aca="false">QUOTIENT(BW1223,$BW$5)</f>
        <v>303</v>
      </c>
      <c r="BW1223" s="17" t="n">
        <v>1215</v>
      </c>
      <c r="BX1223" s="141"/>
      <c r="BY1223" s="192" t="s">
        <v>75</v>
      </c>
      <c r="BZ1223" s="172" t="e">
        <f aca="true">INDIRECT( ADDRESS(CELL("строка",BG1223)-BW1223+BV1223,68)) * CL1223</f>
        <v>#VALUE!</v>
      </c>
      <c r="CA1223" s="173" t="e">
        <f aca="true">INDIRECT( ADDRESS(CELL("строка",BG1223)-BW1223+BV1223,59)) * CI1223</f>
        <v>#VALUE!</v>
      </c>
      <c r="CB1223" s="174" t="e">
        <f aca="true">INDIRECT( ADDRESS(CELL("строка",BG1223)-BW1223+BV1223,69)) * CL1223</f>
        <v>#VALUE!</v>
      </c>
      <c r="CC1223" s="175" t="e">
        <f aca="true">INDIRECT( ADDRESS(CELL("строка",BG1223)-BW1223+BV1223,61)) *CI1223</f>
        <v>#VALUE!</v>
      </c>
      <c r="CD1223" s="176" t="e">
        <f aca="false">BZ1223-CA1223</f>
        <v>#VALUE!</v>
      </c>
      <c r="CE1223" s="187" t="e">
        <f aca="false">CB1223-CC1223</f>
        <v>#VALUE!</v>
      </c>
      <c r="CI1223" s="178" t="n">
        <f aca="false">$CI$7</f>
        <v>0.1</v>
      </c>
      <c r="CL1223" s="23" t="n">
        <f aca="false">CL1219</f>
        <v>0.25</v>
      </c>
    </row>
    <row r="1224" customFormat="false" ht="13.25" hidden="false" customHeight="true" outlineLevel="0" collapsed="false">
      <c r="A1224" s="151" t="s">
        <v>1319</v>
      </c>
      <c r="B1224" s="152" t="n">
        <v>30.6</v>
      </c>
      <c r="C1224" s="152" t="n">
        <v>757.6</v>
      </c>
      <c r="D1224" s="153" t="n">
        <v>39</v>
      </c>
      <c r="E1224" s="154" t="s">
        <v>83</v>
      </c>
      <c r="F1224" s="153" t="n">
        <v>6</v>
      </c>
      <c r="G1224" s="115" t="n">
        <v>0.75</v>
      </c>
      <c r="H1224" s="116" t="n">
        <f aca="false">RANDBETWEEN(80,100)/100</f>
        <v>0.85</v>
      </c>
      <c r="I1224" s="117"/>
      <c r="J1224" s="118"/>
      <c r="K1224" s="119"/>
      <c r="L1224" s="118"/>
      <c r="M1224" s="179"/>
      <c r="Q1224" s="151" t="s">
        <v>1319</v>
      </c>
      <c r="R1224" s="152" t="n">
        <v>10.7</v>
      </c>
      <c r="S1224" s="152" t="n">
        <v>748.5</v>
      </c>
      <c r="T1224" s="153" t="n">
        <v>79</v>
      </c>
      <c r="U1224" s="154" t="s">
        <v>93</v>
      </c>
      <c r="V1224" s="153" t="n">
        <v>1</v>
      </c>
      <c r="W1224" s="182" t="s">
        <v>110</v>
      </c>
      <c r="X1224" s="116" t="n">
        <f aca="false">RANDBETWEEN(80,100)/100</f>
        <v>0.98</v>
      </c>
      <c r="Y1224" s="117"/>
      <c r="Z1224" s="118"/>
      <c r="AA1224" s="119"/>
      <c r="AB1224" s="123"/>
      <c r="AC1224" s="124"/>
      <c r="AG1224" s="186"/>
      <c r="BO1224" s="202"/>
      <c r="BT1224" s="82" t="s">
        <v>79</v>
      </c>
      <c r="BU1224" s="158"/>
      <c r="BV1224" s="140" t="n">
        <f aca="false">QUOTIENT(BW1224,$BW$5)</f>
        <v>304</v>
      </c>
      <c r="BW1224" s="17" t="n">
        <v>1216</v>
      </c>
      <c r="BX1224" s="141" t="n">
        <f aca="false">DATE(2023,2,(1-QUOTIENT(BW1224,$BW$5)))</f>
        <v>44654</v>
      </c>
      <c r="BY1224" s="190" t="s">
        <v>80</v>
      </c>
      <c r="BZ1224" s="143" t="e">
        <f aca="true">INDIRECT( ADDRESS(CELL("строка",BG1224)-BW1224+BV1224,68)) * CL1224</f>
        <v>#VALUE!</v>
      </c>
      <c r="CA1224" s="144" t="e">
        <f aca="true">INDIRECT( ADDRESS(CELL("строка",BG1224)-BW1224+BV1224,59)) *CI1224</f>
        <v>#VALUE!</v>
      </c>
      <c r="CB1224" s="145" t="e">
        <f aca="true">INDIRECT( ADDRESS(CELL("строка",BG1224)-BW1224+BV1224,69)) * CL1224</f>
        <v>#VALUE!</v>
      </c>
      <c r="CC1224" s="146" t="e">
        <f aca="true">INDIRECT( ADDRESS(CELL("строка",BG1224)-BW1224+BV1224,61)) *CI1224</f>
        <v>#VALUE!</v>
      </c>
      <c r="CD1224" s="147" t="e">
        <f aca="false">BZ1224-CA1224</f>
        <v>#VALUE!</v>
      </c>
      <c r="CE1224" s="188" t="e">
        <f aca="false">CB1224-CC1224</f>
        <v>#VALUE!</v>
      </c>
      <c r="CI1224" s="22" t="n">
        <f aca="false">$CI$4</f>
        <v>0.2</v>
      </c>
      <c r="CL1224" s="23" t="n">
        <f aca="false">CL1220</f>
        <v>0.25</v>
      </c>
    </row>
    <row r="1225" customFormat="false" ht="13.25" hidden="false" customHeight="true" outlineLevel="0" collapsed="false">
      <c r="A1225" s="151" t="s">
        <v>1320</v>
      </c>
      <c r="B1225" s="152" t="n">
        <v>28.5</v>
      </c>
      <c r="C1225" s="152" t="n">
        <v>758</v>
      </c>
      <c r="D1225" s="153" t="n">
        <v>47</v>
      </c>
      <c r="E1225" s="154" t="s">
        <v>83</v>
      </c>
      <c r="F1225" s="153" t="n">
        <v>7.5</v>
      </c>
      <c r="G1225" s="115" t="n">
        <v>0.75</v>
      </c>
      <c r="H1225" s="116" t="n">
        <f aca="false">RANDBETWEEN(80,100)/100</f>
        <v>0.85</v>
      </c>
      <c r="I1225" s="117"/>
      <c r="J1225" s="118"/>
      <c r="K1225" s="119"/>
      <c r="L1225" s="118"/>
      <c r="M1225" s="179"/>
      <c r="Q1225" s="151" t="s">
        <v>1320</v>
      </c>
      <c r="R1225" s="152" t="n">
        <v>9.4</v>
      </c>
      <c r="S1225" s="152" t="n">
        <v>747.2</v>
      </c>
      <c r="T1225" s="153" t="n">
        <v>79</v>
      </c>
      <c r="U1225" s="154" t="s">
        <v>93</v>
      </c>
      <c r="V1225" s="153" t="n">
        <v>2</v>
      </c>
      <c r="W1225" s="115" t="n">
        <v>0.95</v>
      </c>
      <c r="X1225" s="116" t="n">
        <f aca="false">RANDBETWEEN(80,100)/100</f>
        <v>0.98</v>
      </c>
      <c r="Y1225" s="117"/>
      <c r="Z1225" s="118"/>
      <c r="AA1225" s="119"/>
      <c r="AB1225" s="123"/>
      <c r="AC1225" s="124"/>
      <c r="AG1225" s="186"/>
      <c r="BO1225" s="202"/>
      <c r="BT1225" s="82"/>
      <c r="BU1225" s="158"/>
      <c r="BV1225" s="140" t="n">
        <f aca="false">QUOTIENT(BW1225,$BW$5)</f>
        <v>304</v>
      </c>
      <c r="BW1225" s="17" t="n">
        <v>1217</v>
      </c>
      <c r="BX1225" s="141"/>
      <c r="BY1225" s="191" t="s">
        <v>84</v>
      </c>
      <c r="BZ1225" s="160" t="e">
        <f aca="true">INDIRECT( ADDRESS(CELL("строка",BG1225)-BW1225+BV1225,68)) * CL1225</f>
        <v>#VALUE!</v>
      </c>
      <c r="CA1225" s="161" t="e">
        <f aca="true">INDIRECT( ADDRESS(CELL("строка",BG1225)-BW1225+BV1225,59)) *CI1225</f>
        <v>#VALUE!</v>
      </c>
      <c r="CB1225" s="162" t="e">
        <f aca="true">INDIRECT( ADDRESS(CELL("строка",BG1225)-BW1225+BV1225,69)) * CL1225</f>
        <v>#VALUE!</v>
      </c>
      <c r="CC1225" s="163" t="e">
        <f aca="true">INDIRECT( ADDRESS(CELL("строка",BG1225)-BW1225+BV1225,61)) *CI1225</f>
        <v>#VALUE!</v>
      </c>
      <c r="CD1225" s="164" t="e">
        <f aca="false">BZ1225-CA1225</f>
        <v>#VALUE!</v>
      </c>
      <c r="CE1225" s="189" t="e">
        <f aca="false">CB1225-CC1225</f>
        <v>#VALUE!</v>
      </c>
      <c r="CI1225" s="22" t="n">
        <f aca="false">$CI$5</f>
        <v>0.3</v>
      </c>
      <c r="CL1225" s="23" t="n">
        <f aca="false">CL1221</f>
        <v>0.25</v>
      </c>
    </row>
    <row r="1226" customFormat="false" ht="13.25" hidden="false" customHeight="true" outlineLevel="0" collapsed="false">
      <c r="A1226" s="151" t="s">
        <v>1321</v>
      </c>
      <c r="B1226" s="152" t="n">
        <v>23.4</v>
      </c>
      <c r="C1226" s="152" t="n">
        <v>758.1</v>
      </c>
      <c r="D1226" s="153" t="n">
        <v>66</v>
      </c>
      <c r="E1226" s="154" t="s">
        <v>83</v>
      </c>
      <c r="F1226" s="153" t="n">
        <v>4.5</v>
      </c>
      <c r="G1226" s="115" t="n">
        <v>0.25</v>
      </c>
      <c r="H1226" s="116" t="n">
        <f aca="false">RANDBETWEEN(80,100)/100</f>
        <v>1</v>
      </c>
      <c r="I1226" s="117"/>
      <c r="J1226" s="118"/>
      <c r="K1226" s="119"/>
      <c r="L1226" s="118"/>
      <c r="M1226" s="179"/>
      <c r="Q1226" s="151" t="s">
        <v>1321</v>
      </c>
      <c r="R1226" s="152" t="n">
        <v>8.2</v>
      </c>
      <c r="S1226" s="152" t="n">
        <v>746.1</v>
      </c>
      <c r="T1226" s="153" t="n">
        <v>80</v>
      </c>
      <c r="U1226" s="154" t="s">
        <v>129</v>
      </c>
      <c r="V1226" s="153" t="n">
        <v>2</v>
      </c>
      <c r="W1226" s="115" t="n">
        <v>0.9</v>
      </c>
      <c r="X1226" s="116" t="n">
        <f aca="false">RANDBETWEEN(80,100)/100</f>
        <v>1</v>
      </c>
      <c r="Y1226" s="117"/>
      <c r="Z1226" s="118"/>
      <c r="AA1226" s="119"/>
      <c r="AB1226" s="123"/>
      <c r="AC1226" s="124"/>
      <c r="AG1226" s="186"/>
      <c r="BO1226" s="202"/>
      <c r="BT1226" s="82"/>
      <c r="BU1226" s="158"/>
      <c r="BV1226" s="140" t="n">
        <f aca="false">QUOTIENT(BW1226,$BW$5)</f>
        <v>304</v>
      </c>
      <c r="BW1226" s="17" t="n">
        <v>1218</v>
      </c>
      <c r="BX1226" s="141"/>
      <c r="BY1226" s="191" t="s">
        <v>58</v>
      </c>
      <c r="BZ1226" s="160" t="e">
        <f aca="true">INDIRECT( ADDRESS(CELL("строка",BG1226)-BW1226+BV1226,68)) * CL1226</f>
        <v>#VALUE!</v>
      </c>
      <c r="CA1226" s="161" t="e">
        <f aca="true">INDIRECT( ADDRESS(CELL("строка",BG1226)-BW1226+BV1226,59)) *CI1226</f>
        <v>#VALUE!</v>
      </c>
      <c r="CB1226" s="162" t="e">
        <f aca="true">INDIRECT( ADDRESS(CELL("строка",BG1226)-BW1226+BV1226,69)) * CL1226</f>
        <v>#VALUE!</v>
      </c>
      <c r="CC1226" s="163" t="e">
        <f aca="true">INDIRECT( ADDRESS(CELL("строка",BG1226)-BW1226+BV1226,61)) *CI1226</f>
        <v>#VALUE!</v>
      </c>
      <c r="CD1226" s="164" t="e">
        <f aca="false">BZ1226-CA1226</f>
        <v>#VALUE!</v>
      </c>
      <c r="CE1226" s="189" t="e">
        <f aca="false">CB1226-CC1226</f>
        <v>#VALUE!</v>
      </c>
      <c r="CI1226" s="22" t="n">
        <f aca="false">$CI$6</f>
        <v>0.4</v>
      </c>
      <c r="CL1226" s="23" t="n">
        <f aca="false">CL1222</f>
        <v>0.25</v>
      </c>
    </row>
    <row r="1227" customFormat="false" ht="13.25" hidden="false" customHeight="true" outlineLevel="0" collapsed="false">
      <c r="A1227" s="151" t="s">
        <v>1322</v>
      </c>
      <c r="B1227" s="152" t="n">
        <v>19.6</v>
      </c>
      <c r="C1227" s="152" t="n">
        <v>757</v>
      </c>
      <c r="D1227" s="153" t="n">
        <v>81</v>
      </c>
      <c r="E1227" s="154" t="s">
        <v>77</v>
      </c>
      <c r="F1227" s="153" t="n">
        <v>4.5</v>
      </c>
      <c r="G1227" s="115" t="n">
        <v>0.75</v>
      </c>
      <c r="H1227" s="116" t="n">
        <f aca="false">RANDBETWEEN(80,100)/100</f>
        <v>0.81</v>
      </c>
      <c r="I1227" s="117"/>
      <c r="J1227" s="118"/>
      <c r="K1227" s="119"/>
      <c r="L1227" s="118"/>
      <c r="M1227" s="179"/>
      <c r="Q1227" s="151" t="s">
        <v>1322</v>
      </c>
      <c r="R1227" s="152" t="n">
        <v>7.7</v>
      </c>
      <c r="S1227" s="152" t="n">
        <v>745.1</v>
      </c>
      <c r="T1227" s="153" t="n">
        <v>74</v>
      </c>
      <c r="U1227" s="154" t="s">
        <v>93</v>
      </c>
      <c r="V1227" s="153" t="n">
        <v>1</v>
      </c>
      <c r="W1227" s="115" t="n">
        <v>0.9</v>
      </c>
      <c r="X1227" s="116" t="n">
        <f aca="false">RANDBETWEEN(80,100)/100</f>
        <v>0.84</v>
      </c>
      <c r="Y1227" s="117"/>
      <c r="Z1227" s="118"/>
      <c r="AA1227" s="119"/>
      <c r="AB1227" s="123"/>
      <c r="AC1227" s="124"/>
      <c r="AG1227" s="186"/>
      <c r="BO1227" s="202"/>
      <c r="BT1227" s="82" t="e">
        <f aca="false">IF(SUM(CD1224:CD1227) &gt; 0,0,(SUM(CD1224:CD1227))/(-$BM$10*1000))</f>
        <v>#VALUE!</v>
      </c>
      <c r="BU1227" s="158" t="e">
        <f aca="false">IF(SUM(CE1224:CE1227) &gt; 0,0,(SUM(CE1224:CE1227))/(-$BM$10*1000))</f>
        <v>#VALUE!</v>
      </c>
      <c r="BV1227" s="140" t="n">
        <f aca="false">QUOTIENT(BW1227,$BW$5)</f>
        <v>304</v>
      </c>
      <c r="BW1227" s="17" t="n">
        <v>1219</v>
      </c>
      <c r="BX1227" s="141"/>
      <c r="BY1227" s="192" t="s">
        <v>75</v>
      </c>
      <c r="BZ1227" s="172" t="e">
        <f aca="true">INDIRECT( ADDRESS(CELL("строка",BG1227)-BW1227+BV1227,68)) * CL1227</f>
        <v>#VALUE!</v>
      </c>
      <c r="CA1227" s="173" t="e">
        <f aca="true">INDIRECT( ADDRESS(CELL("строка",BG1227)-BW1227+BV1227,59)) * CI1227</f>
        <v>#VALUE!</v>
      </c>
      <c r="CB1227" s="174" t="e">
        <f aca="true">INDIRECT( ADDRESS(CELL("строка",BG1227)-BW1227+BV1227,69)) * CL1227</f>
        <v>#VALUE!</v>
      </c>
      <c r="CC1227" s="175" t="e">
        <f aca="true">INDIRECT( ADDRESS(CELL("строка",BG1227)-BW1227+BV1227,61)) *CI1227</f>
        <v>#VALUE!</v>
      </c>
      <c r="CD1227" s="176" t="e">
        <f aca="false">BZ1227-CA1227</f>
        <v>#VALUE!</v>
      </c>
      <c r="CE1227" s="187" t="e">
        <f aca="false">CB1227-CC1227</f>
        <v>#VALUE!</v>
      </c>
      <c r="CI1227" s="178" t="n">
        <f aca="false">$CI$7</f>
        <v>0.1</v>
      </c>
      <c r="CL1227" s="23" t="n">
        <f aca="false">CL1223</f>
        <v>0.25</v>
      </c>
    </row>
    <row r="1228" customFormat="false" ht="13.25" hidden="false" customHeight="true" outlineLevel="0" collapsed="false">
      <c r="A1228" s="151" t="s">
        <v>1323</v>
      </c>
      <c r="B1228" s="152" t="n">
        <v>20.7</v>
      </c>
      <c r="C1228" s="152" t="n">
        <v>756.1</v>
      </c>
      <c r="D1228" s="153" t="n">
        <v>74</v>
      </c>
      <c r="E1228" s="154" t="s">
        <v>93</v>
      </c>
      <c r="F1228" s="153" t="n">
        <v>3</v>
      </c>
      <c r="G1228" s="115" t="n">
        <v>0.25</v>
      </c>
      <c r="H1228" s="116" t="n">
        <f aca="false">RANDBETWEEN(80,100)/100</f>
        <v>0.84</v>
      </c>
      <c r="I1228" s="117"/>
      <c r="J1228" s="118"/>
      <c r="K1228" s="119"/>
      <c r="L1228" s="118"/>
      <c r="M1228" s="179"/>
      <c r="Q1228" s="151" t="s">
        <v>1323</v>
      </c>
      <c r="R1228" s="152" t="n">
        <v>8</v>
      </c>
      <c r="S1228" s="152" t="n">
        <v>744.6</v>
      </c>
      <c r="T1228" s="153" t="n">
        <v>80</v>
      </c>
      <c r="U1228" s="154" t="s">
        <v>129</v>
      </c>
      <c r="V1228" s="153" t="n">
        <v>1</v>
      </c>
      <c r="W1228" s="115" t="n">
        <v>0.9</v>
      </c>
      <c r="X1228" s="116" t="n">
        <f aca="false">RANDBETWEEN(80,100)/100</f>
        <v>0.98</v>
      </c>
      <c r="Y1228" s="117"/>
      <c r="Z1228" s="118"/>
      <c r="AA1228" s="119"/>
      <c r="AB1228" s="123"/>
      <c r="AC1228" s="124"/>
      <c r="AG1228" s="186"/>
      <c r="BO1228" s="202"/>
      <c r="BT1228" s="82" t="s">
        <v>79</v>
      </c>
      <c r="BU1228" s="158"/>
      <c r="BV1228" s="140" t="n">
        <f aca="false">QUOTIENT(BW1228,$BW$5)</f>
        <v>305</v>
      </c>
      <c r="BW1228" s="17" t="n">
        <v>1220</v>
      </c>
      <c r="BX1228" s="141" t="n">
        <f aca="false">DATE(2023,2,(1-QUOTIENT(BW1228,$BW$5)))</f>
        <v>44653</v>
      </c>
      <c r="BY1228" s="190" t="s">
        <v>80</v>
      </c>
      <c r="BZ1228" s="143" t="e">
        <f aca="true">INDIRECT( ADDRESS(CELL("строка",BG1228)-BW1228+BV1228,68)) * CL1228</f>
        <v>#VALUE!</v>
      </c>
      <c r="CA1228" s="144" t="e">
        <f aca="true">INDIRECT( ADDRESS(CELL("строка",BG1228)-BW1228+BV1228,59)) *CI1228</f>
        <v>#VALUE!</v>
      </c>
      <c r="CB1228" s="145" t="e">
        <f aca="true">INDIRECT( ADDRESS(CELL("строка",BG1228)-BW1228+BV1228,69)) * CL1228</f>
        <v>#VALUE!</v>
      </c>
      <c r="CC1228" s="146" t="e">
        <f aca="true">INDIRECT( ADDRESS(CELL("строка",BG1228)-BW1228+BV1228,61)) *CI1228</f>
        <v>#VALUE!</v>
      </c>
      <c r="CD1228" s="147" t="e">
        <f aca="false">BZ1228-CA1228</f>
        <v>#VALUE!</v>
      </c>
      <c r="CE1228" s="188" t="e">
        <f aca="false">CB1228-CC1228</f>
        <v>#VALUE!</v>
      </c>
      <c r="CI1228" s="22" t="n">
        <f aca="false">$CI$4</f>
        <v>0.2</v>
      </c>
      <c r="CL1228" s="23" t="n">
        <f aca="false">CL1224</f>
        <v>0.25</v>
      </c>
    </row>
    <row r="1229" customFormat="false" ht="13.25" hidden="false" customHeight="true" outlineLevel="0" collapsed="false">
      <c r="A1229" s="151" t="s">
        <v>1324</v>
      </c>
      <c r="B1229" s="152" t="n">
        <v>24.3</v>
      </c>
      <c r="C1229" s="152" t="n">
        <v>755</v>
      </c>
      <c r="D1229" s="153" t="n">
        <v>61</v>
      </c>
      <c r="E1229" s="154" t="s">
        <v>93</v>
      </c>
      <c r="F1229" s="153" t="n">
        <v>3</v>
      </c>
      <c r="G1229" s="115" t="n">
        <v>0.95</v>
      </c>
      <c r="H1229" s="116" t="n">
        <f aca="false">RANDBETWEEN(80,100)/100</f>
        <v>0.86</v>
      </c>
      <c r="I1229" s="117"/>
      <c r="J1229" s="118"/>
      <c r="K1229" s="119"/>
      <c r="L1229" s="118"/>
      <c r="M1229" s="179"/>
      <c r="Q1229" s="151" t="s">
        <v>1324</v>
      </c>
      <c r="R1229" s="152" t="n">
        <v>8.3</v>
      </c>
      <c r="S1229" s="152" t="n">
        <v>744.3</v>
      </c>
      <c r="T1229" s="153" t="n">
        <v>81</v>
      </c>
      <c r="U1229" s="154" t="s">
        <v>93</v>
      </c>
      <c r="V1229" s="153" t="n">
        <v>1</v>
      </c>
      <c r="W1229" s="182" t="s">
        <v>110</v>
      </c>
      <c r="X1229" s="116" t="n">
        <f aca="false">RANDBETWEEN(80,100)/100</f>
        <v>0.8</v>
      </c>
      <c r="Y1229" s="117"/>
      <c r="Z1229" s="118"/>
      <c r="AA1229" s="119"/>
      <c r="AB1229" s="123"/>
      <c r="AC1229" s="124"/>
      <c r="AG1229" s="186"/>
      <c r="BO1229" s="202"/>
      <c r="BT1229" s="82"/>
      <c r="BU1229" s="158"/>
      <c r="BV1229" s="140" t="n">
        <f aca="false">QUOTIENT(BW1229,$BW$5)</f>
        <v>305</v>
      </c>
      <c r="BW1229" s="17" t="n">
        <v>1221</v>
      </c>
      <c r="BX1229" s="141"/>
      <c r="BY1229" s="191" t="s">
        <v>84</v>
      </c>
      <c r="BZ1229" s="160" t="e">
        <f aca="true">INDIRECT( ADDRESS(CELL("строка",BG1229)-BW1229+BV1229,68)) * CL1229</f>
        <v>#VALUE!</v>
      </c>
      <c r="CA1229" s="161" t="e">
        <f aca="true">INDIRECT( ADDRESS(CELL("строка",BG1229)-BW1229+BV1229,59)) *CI1229</f>
        <v>#VALUE!</v>
      </c>
      <c r="CB1229" s="162" t="e">
        <f aca="true">INDIRECT( ADDRESS(CELL("строка",BG1229)-BW1229+BV1229,69)) * CL1229</f>
        <v>#VALUE!</v>
      </c>
      <c r="CC1229" s="163" t="e">
        <f aca="true">INDIRECT( ADDRESS(CELL("строка",BG1229)-BW1229+BV1229,61)) *CI1229</f>
        <v>#VALUE!</v>
      </c>
      <c r="CD1229" s="164" t="e">
        <f aca="false">BZ1229-CA1229</f>
        <v>#VALUE!</v>
      </c>
      <c r="CE1229" s="189" t="e">
        <f aca="false">CB1229-CC1229</f>
        <v>#VALUE!</v>
      </c>
      <c r="CI1229" s="22" t="n">
        <f aca="false">$CI$5</f>
        <v>0.3</v>
      </c>
      <c r="CL1229" s="23" t="n">
        <f aca="false">CL1225</f>
        <v>0.25</v>
      </c>
    </row>
    <row r="1230" customFormat="false" ht="13.25" hidden="false" customHeight="true" outlineLevel="0" collapsed="false">
      <c r="A1230" s="151" t="s">
        <v>1325</v>
      </c>
      <c r="B1230" s="152" t="n">
        <v>27.6</v>
      </c>
      <c r="C1230" s="152" t="n">
        <v>753.4</v>
      </c>
      <c r="D1230" s="153" t="n">
        <v>47</v>
      </c>
      <c r="E1230" s="154" t="s">
        <v>93</v>
      </c>
      <c r="F1230" s="153" t="n">
        <v>3</v>
      </c>
      <c r="G1230" s="115" t="n">
        <v>0.15</v>
      </c>
      <c r="H1230" s="116" t="n">
        <f aca="false">RANDBETWEEN(80,100)/100</f>
        <v>0.96</v>
      </c>
      <c r="I1230" s="117" t="n">
        <v>0.553738425925926</v>
      </c>
      <c r="J1230" s="118" t="n">
        <v>0.553738425925926</v>
      </c>
      <c r="K1230" s="119" t="n">
        <f aca="false">(J1230 * 24) * $B$3 * $F$3 * (1 - 0.7*AVERAGE(G1230:G1237)) * AVERAGE(H1230:H1237)</f>
        <v>11016.6481333333</v>
      </c>
      <c r="L1230" s="118" t="n">
        <f aca="false">IF(AVERAGE(F1230:F1237)&gt; $J$3, $B$4*$F$4*AVERAGE(F1230:F1237)/$B$5*24*AVERAGE(H1230:H1237), $B$4*$F$4*AVERAGE(F1230:F1237)/$B$5*24*AVERAGE(H1230:H1237) * 0.2)</f>
        <v>3168</v>
      </c>
      <c r="M1230" s="179" t="n">
        <f aca="false">K1230+L1230</f>
        <v>14184.6481333333</v>
      </c>
      <c r="Q1230" s="151" t="s">
        <v>1325</v>
      </c>
      <c r="R1230" s="152" t="n">
        <v>9.7</v>
      </c>
      <c r="S1230" s="152" t="n">
        <v>744.6</v>
      </c>
      <c r="T1230" s="153" t="n">
        <v>70</v>
      </c>
      <c r="U1230" s="154" t="s">
        <v>77</v>
      </c>
      <c r="V1230" s="153" t="n">
        <v>1</v>
      </c>
      <c r="W1230" s="182" t="s">
        <v>194</v>
      </c>
      <c r="X1230" s="116" t="n">
        <f aca="false">RANDBETWEEN(80,100)/100</f>
        <v>0.93</v>
      </c>
      <c r="Y1230" s="117" t="n">
        <v>0.577800925925926</v>
      </c>
      <c r="Z1230" s="118" t="n">
        <v>0.577800925925926</v>
      </c>
      <c r="AA1230" s="119" t="n">
        <f aca="false">(Z1230 * 24) * $B$3 * $F$3 * (1 - 0.7 * AVERAGE(W1230:W1237)) * AVERAGE(X1230:X1237)</f>
        <v>6575.81944375</v>
      </c>
      <c r="AB1230" s="123" t="n">
        <f aca="false">IF(AVERAGE(V1230:V1237)&gt; $J$3, $B$4*$F$4*AVERAGE(V1230:V1237)/$B$5*24*AVERAGE(X1230:X1237), $B$4*$F$4*AVERAGE(V1230:V1237)/$B$5*24*AVERAGE(X1230:X1237) * 0.2)</f>
        <v>1243.8</v>
      </c>
      <c r="AC1230" s="124" t="n">
        <f aca="false">AA1230+AB1230</f>
        <v>7819.61944375</v>
      </c>
      <c r="AG1230" s="186"/>
      <c r="BO1230" s="202"/>
      <c r="BT1230" s="82"/>
      <c r="BU1230" s="158"/>
      <c r="BV1230" s="140" t="n">
        <f aca="false">QUOTIENT(BW1230,$BW$5)</f>
        <v>305</v>
      </c>
      <c r="BW1230" s="17" t="n">
        <v>1222</v>
      </c>
      <c r="BX1230" s="141"/>
      <c r="BY1230" s="191" t="s">
        <v>58</v>
      </c>
      <c r="BZ1230" s="160" t="e">
        <f aca="true">INDIRECT( ADDRESS(CELL("строка",BG1230)-BW1230+BV1230,68)) * CL1230</f>
        <v>#VALUE!</v>
      </c>
      <c r="CA1230" s="161" t="e">
        <f aca="true">INDIRECT( ADDRESS(CELL("строка",BG1230)-BW1230+BV1230,59)) *CI1230</f>
        <v>#VALUE!</v>
      </c>
      <c r="CB1230" s="162" t="e">
        <f aca="true">INDIRECT( ADDRESS(CELL("строка",BG1230)-BW1230+BV1230,69)) * CL1230</f>
        <v>#VALUE!</v>
      </c>
      <c r="CC1230" s="163" t="e">
        <f aca="true">INDIRECT( ADDRESS(CELL("строка",BG1230)-BW1230+BV1230,61)) *CI1230</f>
        <v>#VALUE!</v>
      </c>
      <c r="CD1230" s="164" t="e">
        <f aca="false">BZ1230-CA1230</f>
        <v>#VALUE!</v>
      </c>
      <c r="CE1230" s="189" t="e">
        <f aca="false">CB1230-CC1230</f>
        <v>#VALUE!</v>
      </c>
      <c r="CI1230" s="22" t="n">
        <f aca="false">$CI$6</f>
        <v>0.4</v>
      </c>
      <c r="CL1230" s="23" t="n">
        <f aca="false">CL1226</f>
        <v>0.25</v>
      </c>
    </row>
    <row r="1231" customFormat="false" ht="13.25" hidden="false" customHeight="true" outlineLevel="0" collapsed="false">
      <c r="A1231" s="151" t="s">
        <v>1326</v>
      </c>
      <c r="B1231" s="152" t="n">
        <v>32.4</v>
      </c>
      <c r="C1231" s="152" t="n">
        <v>752.1</v>
      </c>
      <c r="D1231" s="153" t="n">
        <v>34</v>
      </c>
      <c r="E1231" s="154" t="s">
        <v>93</v>
      </c>
      <c r="F1231" s="153" t="n">
        <v>4.5</v>
      </c>
      <c r="G1231" s="115" t="n">
        <v>0.75</v>
      </c>
      <c r="H1231" s="116" t="n">
        <f aca="false">RANDBETWEEN(80,100)/100</f>
        <v>0.82</v>
      </c>
      <c r="I1231" s="117"/>
      <c r="J1231" s="118"/>
      <c r="K1231" s="119"/>
      <c r="L1231" s="118"/>
      <c r="M1231" s="179"/>
      <c r="Q1231" s="151" t="s">
        <v>1326</v>
      </c>
      <c r="R1231" s="152" t="n">
        <v>10</v>
      </c>
      <c r="S1231" s="152" t="n">
        <v>744.4</v>
      </c>
      <c r="T1231" s="153" t="n">
        <v>84</v>
      </c>
      <c r="U1231" s="154" t="n">
        <v>0</v>
      </c>
      <c r="V1231" s="153" t="n">
        <v>0</v>
      </c>
      <c r="W1231" s="182" t="s">
        <v>110</v>
      </c>
      <c r="X1231" s="116" t="n">
        <f aca="false">RANDBETWEEN(80,100)/100</f>
        <v>0.87</v>
      </c>
      <c r="Y1231" s="117"/>
      <c r="Z1231" s="118"/>
      <c r="AA1231" s="119"/>
      <c r="AB1231" s="123"/>
      <c r="AC1231" s="124"/>
      <c r="AG1231" s="186"/>
      <c r="BO1231" s="202"/>
      <c r="BT1231" s="82" t="e">
        <f aca="false">IF(SUM(CD1228:CD1231) &gt; 0,0,(SUM(CD1228:CD1231))/(-$BM$10*1000))</f>
        <v>#VALUE!</v>
      </c>
      <c r="BU1231" s="158" t="e">
        <f aca="false">IF(SUM(CE1228:CE1231) &gt; 0,0,(SUM(CE1228:CE1231))/(-$BM$10*1000))</f>
        <v>#VALUE!</v>
      </c>
      <c r="BV1231" s="140" t="n">
        <f aca="false">QUOTIENT(BW1231,$BW$5)</f>
        <v>305</v>
      </c>
      <c r="BW1231" s="17" t="n">
        <v>1223</v>
      </c>
      <c r="BX1231" s="141"/>
      <c r="BY1231" s="192" t="s">
        <v>75</v>
      </c>
      <c r="BZ1231" s="172" t="e">
        <f aca="true">INDIRECT( ADDRESS(CELL("строка",BG1231)-BW1231+BV1231,68)) * CL1231</f>
        <v>#VALUE!</v>
      </c>
      <c r="CA1231" s="173" t="e">
        <f aca="true">INDIRECT( ADDRESS(CELL("строка",BG1231)-BW1231+BV1231,59)) * CI1231</f>
        <v>#VALUE!</v>
      </c>
      <c r="CB1231" s="174" t="e">
        <f aca="true">INDIRECT( ADDRESS(CELL("строка",BG1231)-BW1231+BV1231,69)) * CL1231</f>
        <v>#VALUE!</v>
      </c>
      <c r="CC1231" s="175" t="e">
        <f aca="true">INDIRECT( ADDRESS(CELL("строка",BG1231)-BW1231+BV1231,61)) *CI1231</f>
        <v>#VALUE!</v>
      </c>
      <c r="CD1231" s="176" t="e">
        <f aca="false">BZ1231-CA1231</f>
        <v>#VALUE!</v>
      </c>
      <c r="CE1231" s="187" t="e">
        <f aca="false">CB1231-CC1231</f>
        <v>#VALUE!</v>
      </c>
      <c r="CI1231" s="178" t="n">
        <f aca="false">$CI$7</f>
        <v>0.1</v>
      </c>
      <c r="CL1231" s="23" t="n">
        <f aca="false">CL1227</f>
        <v>0.25</v>
      </c>
    </row>
    <row r="1232" customFormat="false" ht="13.25" hidden="false" customHeight="true" outlineLevel="0" collapsed="false">
      <c r="A1232" s="151" t="s">
        <v>1327</v>
      </c>
      <c r="B1232" s="152" t="n">
        <v>35</v>
      </c>
      <c r="C1232" s="152" t="n">
        <v>752.2</v>
      </c>
      <c r="D1232" s="153" t="n">
        <v>30</v>
      </c>
      <c r="E1232" s="154" t="s">
        <v>129</v>
      </c>
      <c r="F1232" s="153" t="n">
        <v>3</v>
      </c>
      <c r="G1232" s="115" t="n">
        <v>0.75</v>
      </c>
      <c r="H1232" s="116" t="n">
        <f aca="false">RANDBETWEEN(80,100)/100</f>
        <v>0.94</v>
      </c>
      <c r="I1232" s="117"/>
      <c r="J1232" s="118"/>
      <c r="K1232" s="119"/>
      <c r="L1232" s="118"/>
      <c r="M1232" s="179"/>
      <c r="Q1232" s="151" t="s">
        <v>1327</v>
      </c>
      <c r="R1232" s="152" t="n">
        <v>12.6</v>
      </c>
      <c r="S1232" s="152" t="n">
        <v>744.4</v>
      </c>
      <c r="T1232" s="153" t="n">
        <v>56</v>
      </c>
      <c r="U1232" s="154" t="s">
        <v>93</v>
      </c>
      <c r="V1232" s="153" t="n">
        <v>2</v>
      </c>
      <c r="W1232" s="115" t="n">
        <v>0.95</v>
      </c>
      <c r="X1232" s="116" t="n">
        <f aca="false">RANDBETWEEN(80,100)/100</f>
        <v>0.8</v>
      </c>
      <c r="Y1232" s="117"/>
      <c r="Z1232" s="118"/>
      <c r="AA1232" s="119"/>
      <c r="AB1232" s="123"/>
      <c r="AC1232" s="124"/>
      <c r="AG1232" s="186"/>
      <c r="BO1232" s="202"/>
      <c r="BT1232" s="82" t="s">
        <v>79</v>
      </c>
      <c r="BU1232" s="158"/>
      <c r="BV1232" s="140" t="n">
        <f aca="false">QUOTIENT(BW1232,$BW$5)</f>
        <v>306</v>
      </c>
      <c r="BW1232" s="17" t="n">
        <v>1224</v>
      </c>
      <c r="BX1232" s="141" t="n">
        <f aca="false">DATE(2023,2,(1-QUOTIENT(BW1232,$BW$5)))</f>
        <v>44652</v>
      </c>
      <c r="BY1232" s="190" t="s">
        <v>80</v>
      </c>
      <c r="BZ1232" s="143" t="e">
        <f aca="true">INDIRECT( ADDRESS(CELL("строка",BG1232)-BW1232+BV1232,68)) * CL1232</f>
        <v>#VALUE!</v>
      </c>
      <c r="CA1232" s="144" t="e">
        <f aca="true">INDIRECT( ADDRESS(CELL("строка",BG1232)-BW1232+BV1232,59)) *CI1232</f>
        <v>#VALUE!</v>
      </c>
      <c r="CB1232" s="145" t="e">
        <f aca="true">INDIRECT( ADDRESS(CELL("строка",BG1232)-BW1232+BV1232,69)) * CL1232</f>
        <v>#VALUE!</v>
      </c>
      <c r="CC1232" s="146" t="e">
        <f aca="true">INDIRECT( ADDRESS(CELL("строка",BG1232)-BW1232+BV1232,61)) *CI1232</f>
        <v>#VALUE!</v>
      </c>
      <c r="CD1232" s="147" t="e">
        <f aca="false">BZ1232-CA1232</f>
        <v>#VALUE!</v>
      </c>
      <c r="CE1232" s="188" t="e">
        <f aca="false">CB1232-CC1232</f>
        <v>#VALUE!</v>
      </c>
      <c r="CI1232" s="22" t="n">
        <f aca="false">$CI$4</f>
        <v>0.2</v>
      </c>
      <c r="CL1232" s="23" t="n">
        <f aca="false">CL1228</f>
        <v>0.25</v>
      </c>
    </row>
    <row r="1233" customFormat="false" ht="13.25" hidden="false" customHeight="true" outlineLevel="0" collapsed="false">
      <c r="A1233" s="151" t="s">
        <v>1328</v>
      </c>
      <c r="B1233" s="152" t="n">
        <v>33.3</v>
      </c>
      <c r="C1233" s="152" t="n">
        <v>752.6</v>
      </c>
      <c r="D1233" s="153" t="n">
        <v>37</v>
      </c>
      <c r="E1233" s="154" t="s">
        <v>101</v>
      </c>
      <c r="F1233" s="153" t="n">
        <v>3</v>
      </c>
      <c r="G1233" s="182" t="s">
        <v>185</v>
      </c>
      <c r="H1233" s="116" t="n">
        <f aca="false">RANDBETWEEN(80,100)/100</f>
        <v>0.82</v>
      </c>
      <c r="I1233" s="117"/>
      <c r="J1233" s="118"/>
      <c r="K1233" s="119"/>
      <c r="L1233" s="118"/>
      <c r="M1233" s="179"/>
      <c r="Q1233" s="151" t="s">
        <v>1328</v>
      </c>
      <c r="R1233" s="152" t="n">
        <v>11.6</v>
      </c>
      <c r="S1233" s="152" t="n">
        <v>744</v>
      </c>
      <c r="T1233" s="153" t="n">
        <v>60</v>
      </c>
      <c r="U1233" s="154" t="s">
        <v>93</v>
      </c>
      <c r="V1233" s="153" t="n">
        <v>2</v>
      </c>
      <c r="W1233" s="115" t="n">
        <v>0.9</v>
      </c>
      <c r="X1233" s="116" t="n">
        <f aca="false">RANDBETWEEN(80,100)/100</f>
        <v>0.89</v>
      </c>
      <c r="Y1233" s="117"/>
      <c r="Z1233" s="118"/>
      <c r="AA1233" s="119"/>
      <c r="AB1233" s="123"/>
      <c r="AC1233" s="124"/>
      <c r="AG1233" s="186"/>
      <c r="BO1233" s="202"/>
      <c r="BT1233" s="82"/>
      <c r="BU1233" s="158"/>
      <c r="BV1233" s="140" t="n">
        <f aca="false">QUOTIENT(BW1233,$BW$5)</f>
        <v>306</v>
      </c>
      <c r="BW1233" s="17" t="n">
        <v>1225</v>
      </c>
      <c r="BX1233" s="141"/>
      <c r="BY1233" s="191" t="s">
        <v>84</v>
      </c>
      <c r="BZ1233" s="160" t="e">
        <f aca="true">INDIRECT( ADDRESS(CELL("строка",BG1233)-BW1233+BV1233,68)) * CL1233</f>
        <v>#VALUE!</v>
      </c>
      <c r="CA1233" s="161" t="e">
        <f aca="true">INDIRECT( ADDRESS(CELL("строка",BG1233)-BW1233+BV1233,59)) *CI1233</f>
        <v>#VALUE!</v>
      </c>
      <c r="CB1233" s="162" t="e">
        <f aca="true">INDIRECT( ADDRESS(CELL("строка",BG1233)-BW1233+BV1233,69)) * CL1233</f>
        <v>#VALUE!</v>
      </c>
      <c r="CC1233" s="163" t="e">
        <f aca="true">INDIRECT( ADDRESS(CELL("строка",BG1233)-BW1233+BV1233,61)) *CI1233</f>
        <v>#VALUE!</v>
      </c>
      <c r="CD1233" s="164" t="e">
        <f aca="false">BZ1233-CA1233</f>
        <v>#VALUE!</v>
      </c>
      <c r="CE1233" s="189" t="e">
        <f aca="false">CB1233-CC1233</f>
        <v>#VALUE!</v>
      </c>
      <c r="CI1233" s="22" t="n">
        <f aca="false">$CI$5</f>
        <v>0.3</v>
      </c>
      <c r="CL1233" s="23" t="n">
        <f aca="false">CL1229</f>
        <v>0.25</v>
      </c>
    </row>
    <row r="1234" customFormat="false" ht="13.25" hidden="false" customHeight="true" outlineLevel="0" collapsed="false">
      <c r="A1234" s="151" t="s">
        <v>1329</v>
      </c>
      <c r="B1234" s="152" t="n">
        <v>27.7</v>
      </c>
      <c r="C1234" s="152" t="n">
        <v>753.1</v>
      </c>
      <c r="D1234" s="153" t="n">
        <v>56</v>
      </c>
      <c r="E1234" s="154" t="s">
        <v>101</v>
      </c>
      <c r="F1234" s="153" t="n">
        <v>6</v>
      </c>
      <c r="G1234" s="115" t="n">
        <v>0.05</v>
      </c>
      <c r="H1234" s="116" t="n">
        <f aca="false">RANDBETWEEN(80,100)/100</f>
        <v>0.83</v>
      </c>
      <c r="I1234" s="117"/>
      <c r="J1234" s="118"/>
      <c r="K1234" s="119"/>
      <c r="L1234" s="118"/>
      <c r="M1234" s="179"/>
      <c r="Q1234" s="151" t="s">
        <v>1329</v>
      </c>
      <c r="R1234" s="152" t="n">
        <v>10.6</v>
      </c>
      <c r="S1234" s="152" t="n">
        <v>743.6</v>
      </c>
      <c r="T1234" s="153" t="n">
        <v>69</v>
      </c>
      <c r="U1234" s="154" t="s">
        <v>101</v>
      </c>
      <c r="V1234" s="153" t="n">
        <v>1</v>
      </c>
      <c r="W1234" s="115" t="n">
        <v>0.9</v>
      </c>
      <c r="X1234" s="116" t="n">
        <f aca="false">RANDBETWEEN(80,100)/100</f>
        <v>0.83</v>
      </c>
      <c r="Y1234" s="117"/>
      <c r="Z1234" s="118"/>
      <c r="AA1234" s="119"/>
      <c r="AB1234" s="123"/>
      <c r="AC1234" s="124"/>
      <c r="AG1234" s="186"/>
      <c r="BO1234" s="202"/>
      <c r="BT1234" s="82"/>
      <c r="BU1234" s="158"/>
      <c r="BV1234" s="140" t="n">
        <f aca="false">QUOTIENT(BW1234,$BW$5)</f>
        <v>306</v>
      </c>
      <c r="BW1234" s="17" t="n">
        <v>1226</v>
      </c>
      <c r="BX1234" s="141"/>
      <c r="BY1234" s="191" t="s">
        <v>58</v>
      </c>
      <c r="BZ1234" s="160" t="e">
        <f aca="true">INDIRECT( ADDRESS(CELL("строка",BG1234)-BW1234+BV1234,68)) * CL1234</f>
        <v>#VALUE!</v>
      </c>
      <c r="CA1234" s="161" t="e">
        <f aca="true">INDIRECT( ADDRESS(CELL("строка",BG1234)-BW1234+BV1234,59)) *CI1234</f>
        <v>#VALUE!</v>
      </c>
      <c r="CB1234" s="162" t="e">
        <f aca="true">INDIRECT( ADDRESS(CELL("строка",BG1234)-BW1234+BV1234,69)) * CL1234</f>
        <v>#VALUE!</v>
      </c>
      <c r="CC1234" s="163" t="e">
        <f aca="true">INDIRECT( ADDRESS(CELL("строка",BG1234)-BW1234+BV1234,61)) *CI1234</f>
        <v>#VALUE!</v>
      </c>
      <c r="CD1234" s="164" t="e">
        <f aca="false">BZ1234-CA1234</f>
        <v>#VALUE!</v>
      </c>
      <c r="CE1234" s="189" t="e">
        <f aca="false">CB1234-CC1234</f>
        <v>#VALUE!</v>
      </c>
      <c r="CI1234" s="22" t="n">
        <f aca="false">$CI$6</f>
        <v>0.4</v>
      </c>
      <c r="CL1234" s="23" t="n">
        <f aca="false">CL1230</f>
        <v>0.25</v>
      </c>
    </row>
    <row r="1235" customFormat="false" ht="13.25" hidden="false" customHeight="true" outlineLevel="0" collapsed="false">
      <c r="A1235" s="151" t="s">
        <v>1330</v>
      </c>
      <c r="B1235" s="152" t="n">
        <v>18.8</v>
      </c>
      <c r="C1235" s="152" t="n">
        <v>752.8</v>
      </c>
      <c r="D1235" s="153"/>
      <c r="E1235" s="154" t="s">
        <v>83</v>
      </c>
      <c r="F1235" s="153" t="n">
        <v>1.5</v>
      </c>
      <c r="G1235" s="115" t="n">
        <v>0.15</v>
      </c>
      <c r="H1235" s="116" t="n">
        <f aca="false">RANDBETWEEN(80,100)/100</f>
        <v>0.99</v>
      </c>
      <c r="I1235" s="117"/>
      <c r="J1235" s="118"/>
      <c r="K1235" s="119"/>
      <c r="L1235" s="118"/>
      <c r="M1235" s="179"/>
      <c r="Q1235" s="151" t="s">
        <v>1330</v>
      </c>
      <c r="R1235" s="152" t="n">
        <v>9.5</v>
      </c>
      <c r="S1235" s="152" t="n">
        <v>743.6</v>
      </c>
      <c r="T1235" s="153" t="n">
        <v>82</v>
      </c>
      <c r="U1235" s="154" t="s">
        <v>93</v>
      </c>
      <c r="V1235" s="153" t="n">
        <v>1</v>
      </c>
      <c r="W1235" s="115" t="n">
        <v>0.95</v>
      </c>
      <c r="X1235" s="116" t="n">
        <f aca="false">RANDBETWEEN(80,100)/100</f>
        <v>0.96</v>
      </c>
      <c r="Y1235" s="117"/>
      <c r="Z1235" s="118"/>
      <c r="AA1235" s="119"/>
      <c r="AB1235" s="123"/>
      <c r="AC1235" s="124"/>
      <c r="AG1235" s="186"/>
      <c r="BO1235" s="202"/>
      <c r="BT1235" s="82" t="e">
        <f aca="false">IF(SUM(CD1232:CD1235) &gt; 0,0,(SUM(CD1232:CD1235))/(-$BM$10*1000))</f>
        <v>#VALUE!</v>
      </c>
      <c r="BU1235" s="158" t="e">
        <f aca="false">IF(SUM(CE1232:CE1235) &gt; 0,0,(SUM(CE1232:CE1235))/(-$BM$10*1000))</f>
        <v>#VALUE!</v>
      </c>
      <c r="BV1235" s="140" t="n">
        <f aca="false">QUOTIENT(BW1235,$BW$5)</f>
        <v>306</v>
      </c>
      <c r="BW1235" s="17" t="n">
        <v>1227</v>
      </c>
      <c r="BX1235" s="141"/>
      <c r="BY1235" s="192" t="s">
        <v>75</v>
      </c>
      <c r="BZ1235" s="172" t="e">
        <f aca="true">INDIRECT( ADDRESS(CELL("строка",BG1235)-BW1235+BV1235,68)) * CL1235</f>
        <v>#VALUE!</v>
      </c>
      <c r="CA1235" s="173" t="e">
        <f aca="true">INDIRECT( ADDRESS(CELL("строка",BG1235)-BW1235+BV1235,59)) * CI1235</f>
        <v>#VALUE!</v>
      </c>
      <c r="CB1235" s="174" t="e">
        <f aca="true">INDIRECT( ADDRESS(CELL("строка",BG1235)-BW1235+BV1235,69)) * CL1235</f>
        <v>#VALUE!</v>
      </c>
      <c r="CC1235" s="175" t="e">
        <f aca="true">INDIRECT( ADDRESS(CELL("строка",BG1235)-BW1235+BV1235,61)) *CI1235</f>
        <v>#VALUE!</v>
      </c>
      <c r="CD1235" s="176" t="e">
        <f aca="false">BZ1235-CA1235</f>
        <v>#VALUE!</v>
      </c>
      <c r="CE1235" s="187" t="e">
        <f aca="false">CB1235-CC1235</f>
        <v>#VALUE!</v>
      </c>
      <c r="CI1235" s="178" t="n">
        <f aca="false">$CI$7</f>
        <v>0.1</v>
      </c>
      <c r="CL1235" s="23" t="n">
        <f aca="false">CL1231</f>
        <v>0.25</v>
      </c>
    </row>
    <row r="1236" customFormat="false" ht="13.25" hidden="false" customHeight="true" outlineLevel="0" collapsed="false">
      <c r="A1236" s="151" t="s">
        <v>1331</v>
      </c>
      <c r="B1236" s="152" t="n">
        <v>22.4</v>
      </c>
      <c r="C1236" s="152" t="n">
        <v>752.8</v>
      </c>
      <c r="D1236" s="153" t="n">
        <v>78</v>
      </c>
      <c r="E1236" s="154" t="s">
        <v>129</v>
      </c>
      <c r="F1236" s="153" t="n">
        <v>1.5</v>
      </c>
      <c r="G1236" s="115" t="n">
        <v>0.15</v>
      </c>
      <c r="H1236" s="116" t="n">
        <f aca="false">RANDBETWEEN(80,100)/100</f>
        <v>0.81</v>
      </c>
      <c r="I1236" s="117"/>
      <c r="J1236" s="118"/>
      <c r="K1236" s="119"/>
      <c r="L1236" s="118"/>
      <c r="M1236" s="179"/>
      <c r="Q1236" s="151" t="s">
        <v>1331</v>
      </c>
      <c r="R1236" s="152" t="n">
        <v>11</v>
      </c>
      <c r="S1236" s="152" t="n">
        <v>743.5</v>
      </c>
      <c r="T1236" s="153" t="n">
        <v>79</v>
      </c>
      <c r="U1236" s="154" t="s">
        <v>129</v>
      </c>
      <c r="V1236" s="153" t="n">
        <v>1</v>
      </c>
      <c r="W1236" s="115" t="n">
        <v>0.95</v>
      </c>
      <c r="X1236" s="116" t="n">
        <f aca="false">RANDBETWEEN(80,100)/100</f>
        <v>0.8</v>
      </c>
      <c r="Y1236" s="117"/>
      <c r="Z1236" s="118"/>
      <c r="AA1236" s="119"/>
      <c r="AB1236" s="123"/>
      <c r="AC1236" s="124"/>
      <c r="AG1236" s="186"/>
      <c r="BO1236" s="202"/>
      <c r="BT1236" s="82" t="s">
        <v>79</v>
      </c>
      <c r="BU1236" s="158"/>
      <c r="BV1236" s="140" t="n">
        <f aca="false">QUOTIENT(BW1236,$BW$5)</f>
        <v>307</v>
      </c>
      <c r="BW1236" s="17" t="n">
        <v>1228</v>
      </c>
      <c r="BX1236" s="141" t="n">
        <f aca="false">DATE(2023,2,(1-QUOTIENT(BW1236,$BW$5)))</f>
        <v>44651</v>
      </c>
      <c r="BY1236" s="190" t="s">
        <v>80</v>
      </c>
      <c r="BZ1236" s="143" t="e">
        <f aca="true">INDIRECT( ADDRESS(CELL("строка",BG1236)-BW1236+BV1236,68)) * CL1236</f>
        <v>#VALUE!</v>
      </c>
      <c r="CA1236" s="144" t="e">
        <f aca="true">INDIRECT( ADDRESS(CELL("строка",BG1236)-BW1236+BV1236,59)) *CI1236</f>
        <v>#VALUE!</v>
      </c>
      <c r="CB1236" s="145" t="e">
        <f aca="true">INDIRECT( ADDRESS(CELL("строка",BG1236)-BW1236+BV1236,69)) * CL1236</f>
        <v>#VALUE!</v>
      </c>
      <c r="CC1236" s="146" t="e">
        <f aca="true">INDIRECT( ADDRESS(CELL("строка",BG1236)-BW1236+BV1236,61)) *CI1236</f>
        <v>#VALUE!</v>
      </c>
      <c r="CD1236" s="147" t="e">
        <f aca="false">BZ1236-CA1236</f>
        <v>#VALUE!</v>
      </c>
      <c r="CE1236" s="188" t="e">
        <f aca="false">CB1236-CC1236</f>
        <v>#VALUE!</v>
      </c>
      <c r="CI1236" s="22" t="n">
        <f aca="false">$CI$4</f>
        <v>0.2</v>
      </c>
      <c r="CL1236" s="23" t="n">
        <f aca="false">CL1232</f>
        <v>0.25</v>
      </c>
    </row>
    <row r="1237" customFormat="false" ht="13.25" hidden="false" customHeight="true" outlineLevel="0" collapsed="false">
      <c r="A1237" s="151" t="s">
        <v>1332</v>
      </c>
      <c r="B1237" s="152" t="n">
        <v>21.7</v>
      </c>
      <c r="C1237" s="152" t="n">
        <v>753.3</v>
      </c>
      <c r="D1237" s="153" t="n">
        <v>72</v>
      </c>
      <c r="E1237" s="154" t="n">
        <v>0</v>
      </c>
      <c r="F1237" s="153" t="n">
        <v>0</v>
      </c>
      <c r="G1237" s="115" t="n">
        <v>0.15</v>
      </c>
      <c r="H1237" s="116" t="n">
        <f aca="false">RANDBETWEEN(80,100)/100</f>
        <v>0.87</v>
      </c>
      <c r="I1237" s="117"/>
      <c r="J1237" s="118"/>
      <c r="K1237" s="119"/>
      <c r="L1237" s="118"/>
      <c r="M1237" s="179"/>
      <c r="Q1237" s="151" t="s">
        <v>1332</v>
      </c>
      <c r="R1237" s="152" t="n">
        <v>12.1</v>
      </c>
      <c r="S1237" s="152" t="n">
        <v>743.7</v>
      </c>
      <c r="T1237" s="153" t="n">
        <v>72</v>
      </c>
      <c r="U1237" s="154" t="s">
        <v>129</v>
      </c>
      <c r="V1237" s="153" t="n">
        <v>1</v>
      </c>
      <c r="W1237" s="115" t="n">
        <v>0</v>
      </c>
      <c r="X1237" s="116" t="n">
        <f aca="false">RANDBETWEEN(80,100)/100</f>
        <v>0.83</v>
      </c>
      <c r="Y1237" s="117"/>
      <c r="Z1237" s="118"/>
      <c r="AA1237" s="119"/>
      <c r="AB1237" s="123"/>
      <c r="AC1237" s="124"/>
      <c r="AG1237" s="186"/>
      <c r="BO1237" s="202"/>
      <c r="BT1237" s="82"/>
      <c r="BU1237" s="158"/>
      <c r="BV1237" s="140" t="n">
        <f aca="false">QUOTIENT(BW1237,$BW$5)</f>
        <v>307</v>
      </c>
      <c r="BW1237" s="17" t="n">
        <v>1229</v>
      </c>
      <c r="BX1237" s="141"/>
      <c r="BY1237" s="191" t="s">
        <v>84</v>
      </c>
      <c r="BZ1237" s="160" t="e">
        <f aca="true">INDIRECT( ADDRESS(CELL("строка",BG1237)-BW1237+BV1237,68)) * CL1237</f>
        <v>#VALUE!</v>
      </c>
      <c r="CA1237" s="161" t="e">
        <f aca="true">INDIRECT( ADDRESS(CELL("строка",BG1237)-BW1237+BV1237,59)) *CI1237</f>
        <v>#VALUE!</v>
      </c>
      <c r="CB1237" s="162" t="e">
        <f aca="true">INDIRECT( ADDRESS(CELL("строка",BG1237)-BW1237+BV1237,69)) * CL1237</f>
        <v>#VALUE!</v>
      </c>
      <c r="CC1237" s="163" t="e">
        <f aca="true">INDIRECT( ADDRESS(CELL("строка",BG1237)-BW1237+BV1237,61)) *CI1237</f>
        <v>#VALUE!</v>
      </c>
      <c r="CD1237" s="164" t="e">
        <f aca="false">BZ1237-CA1237</f>
        <v>#VALUE!</v>
      </c>
      <c r="CE1237" s="189" t="e">
        <f aca="false">CB1237-CC1237</f>
        <v>#VALUE!</v>
      </c>
      <c r="CI1237" s="22" t="n">
        <f aca="false">$CI$5</f>
        <v>0.3</v>
      </c>
      <c r="CL1237" s="23" t="n">
        <f aca="false">CL1233</f>
        <v>0.25</v>
      </c>
    </row>
    <row r="1238" customFormat="false" ht="13.25" hidden="false" customHeight="true" outlineLevel="0" collapsed="false">
      <c r="A1238" s="151" t="s">
        <v>1333</v>
      </c>
      <c r="B1238" s="152" t="n">
        <v>24.5</v>
      </c>
      <c r="C1238" s="152" t="n">
        <v>753.4</v>
      </c>
      <c r="D1238" s="153" t="n">
        <v>65</v>
      </c>
      <c r="E1238" s="154" t="s">
        <v>83</v>
      </c>
      <c r="F1238" s="153" t="n">
        <v>1.5</v>
      </c>
      <c r="G1238" s="115" t="n">
        <v>0.15</v>
      </c>
      <c r="H1238" s="116" t="n">
        <f aca="false">RANDBETWEEN(80,100)/100</f>
        <v>0.93</v>
      </c>
      <c r="I1238" s="117" t="n">
        <v>0.555833333333333</v>
      </c>
      <c r="J1238" s="118" t="n">
        <v>0.555833333333333</v>
      </c>
      <c r="K1238" s="119" t="n">
        <f aca="false">(J1238 * 24) * $B$3 * $F$3 * (1 - 0.7*AVERAGE(G1238:G1245)) * AVERAGE(H1238:H1245)</f>
        <v>13016.655075</v>
      </c>
      <c r="L1238" s="118" t="n">
        <f aca="false">IF(AVERAGE(F1238:F1245)&gt; $J$3, $B$4*$F$4*AVERAGE(F1238:F1245)/$B$5*24*AVERAGE(H1238:H1245), $B$4*$F$4*AVERAGE(F1238:F1245)/$B$5*24*AVERAGE(H1238:H1245) * 0.2)</f>
        <v>1761.6</v>
      </c>
      <c r="M1238" s="179" t="n">
        <f aca="false">K1238+L1238</f>
        <v>14778.255075</v>
      </c>
      <c r="Q1238" s="151" t="s">
        <v>1333</v>
      </c>
      <c r="R1238" s="152" t="n">
        <v>14.3</v>
      </c>
      <c r="S1238" s="152" t="n">
        <v>743.8</v>
      </c>
      <c r="T1238" s="153" t="n">
        <v>63</v>
      </c>
      <c r="U1238" s="154" t="s">
        <v>93</v>
      </c>
      <c r="V1238" s="153" t="n">
        <v>2</v>
      </c>
      <c r="W1238" s="115" t="n">
        <v>0.95</v>
      </c>
      <c r="X1238" s="116" t="n">
        <f aca="false">RANDBETWEEN(80,100)/100</f>
        <v>0.92</v>
      </c>
      <c r="Y1238" s="117" t="n">
        <v>0.580914351851852</v>
      </c>
      <c r="Z1238" s="118" t="n">
        <v>0.580914351851852</v>
      </c>
      <c r="AA1238" s="119" t="n">
        <f aca="false">(Z1238 * 24) * $B$3 * $F$3 * (1 - 0.7 * AVERAGE(W1238:W1245)) * AVERAGE(X1238:X1245)</f>
        <v>7222.51104114583</v>
      </c>
      <c r="AB1238" s="123" t="n">
        <f aca="false">IF(AVERAGE(V1238:V1245)&gt; $J$3, $B$4*$F$4*AVERAGE(V1238:V1245)/$B$5*24*AVERAGE(X1238:X1245), $B$4*$F$4*AVERAGE(V1238:V1245)/$B$5*24*AVERAGE(X1238:X1245) * 0.2)</f>
        <v>1378</v>
      </c>
      <c r="AC1238" s="124" t="n">
        <f aca="false">AA1238+AB1238</f>
        <v>8600.51104114584</v>
      </c>
      <c r="AG1238" s="186"/>
      <c r="BO1238" s="202"/>
      <c r="BT1238" s="82"/>
      <c r="BU1238" s="158"/>
      <c r="BV1238" s="140" t="n">
        <f aca="false">QUOTIENT(BW1238,$BW$5)</f>
        <v>307</v>
      </c>
      <c r="BW1238" s="17" t="n">
        <v>1230</v>
      </c>
      <c r="BX1238" s="141"/>
      <c r="BY1238" s="191" t="s">
        <v>58</v>
      </c>
      <c r="BZ1238" s="160" t="e">
        <f aca="true">INDIRECT( ADDRESS(CELL("строка",BG1238)-BW1238+BV1238,68)) * CL1238</f>
        <v>#VALUE!</v>
      </c>
      <c r="CA1238" s="161" t="e">
        <f aca="true">INDIRECT( ADDRESS(CELL("строка",BG1238)-BW1238+BV1238,59)) *CI1238</f>
        <v>#VALUE!</v>
      </c>
      <c r="CB1238" s="162" t="e">
        <f aca="true">INDIRECT( ADDRESS(CELL("строка",BG1238)-BW1238+BV1238,69)) * CL1238</f>
        <v>#VALUE!</v>
      </c>
      <c r="CC1238" s="163" t="e">
        <f aca="true">INDIRECT( ADDRESS(CELL("строка",BG1238)-BW1238+BV1238,61)) *CI1238</f>
        <v>#VALUE!</v>
      </c>
      <c r="CD1238" s="164" t="e">
        <f aca="false">BZ1238-CA1238</f>
        <v>#VALUE!</v>
      </c>
      <c r="CE1238" s="189" t="e">
        <f aca="false">CB1238-CC1238</f>
        <v>#VALUE!</v>
      </c>
      <c r="CI1238" s="22" t="n">
        <f aca="false">$CI$6</f>
        <v>0.4</v>
      </c>
      <c r="CL1238" s="23" t="n">
        <f aca="false">CL1234</f>
        <v>0.25</v>
      </c>
    </row>
    <row r="1239" customFormat="false" ht="13.25" hidden="false" customHeight="true" outlineLevel="0" collapsed="false">
      <c r="A1239" s="151" t="s">
        <v>1334</v>
      </c>
      <c r="B1239" s="152" t="n">
        <v>33.1</v>
      </c>
      <c r="C1239" s="152" t="n">
        <v>753.4</v>
      </c>
      <c r="D1239" s="153" t="n">
        <v>40</v>
      </c>
      <c r="E1239" s="154" t="n">
        <v>0</v>
      </c>
      <c r="F1239" s="153" t="n">
        <v>0</v>
      </c>
      <c r="G1239" s="115" t="n">
        <v>0.25</v>
      </c>
      <c r="H1239" s="116" t="n">
        <f aca="false">RANDBETWEEN(80,100)/100</f>
        <v>0.98</v>
      </c>
      <c r="I1239" s="117"/>
      <c r="J1239" s="118"/>
      <c r="K1239" s="119"/>
      <c r="L1239" s="118"/>
      <c r="M1239" s="179"/>
      <c r="Q1239" s="151" t="s">
        <v>1334</v>
      </c>
      <c r="R1239" s="152" t="n">
        <v>16.2</v>
      </c>
      <c r="S1239" s="152" t="n">
        <v>743.2</v>
      </c>
      <c r="T1239" s="153" t="n">
        <v>63</v>
      </c>
      <c r="U1239" s="154" t="s">
        <v>93</v>
      </c>
      <c r="V1239" s="153" t="n">
        <v>2</v>
      </c>
      <c r="W1239" s="115" t="n">
        <v>0.95</v>
      </c>
      <c r="X1239" s="116" t="n">
        <f aca="false">RANDBETWEEN(80,100)/100</f>
        <v>0.81</v>
      </c>
      <c r="Y1239" s="117"/>
      <c r="Z1239" s="118"/>
      <c r="AA1239" s="119"/>
      <c r="AB1239" s="123"/>
      <c r="AC1239" s="124"/>
      <c r="AG1239" s="186"/>
      <c r="BO1239" s="202"/>
      <c r="BT1239" s="82" t="e">
        <f aca="false">IF(SUM(CD1236:CD1239) &gt; 0,0,(SUM(CD1236:CD1239))/(-$BM$10*1000))</f>
        <v>#VALUE!</v>
      </c>
      <c r="BU1239" s="158" t="e">
        <f aca="false">IF(SUM(CE1236:CE1239) &gt; 0,0,(SUM(CE1236:CE1239))/(-$BM$10*1000))</f>
        <v>#VALUE!</v>
      </c>
      <c r="BV1239" s="140" t="n">
        <f aca="false">QUOTIENT(BW1239,$BW$5)</f>
        <v>307</v>
      </c>
      <c r="BW1239" s="17" t="n">
        <v>1231</v>
      </c>
      <c r="BX1239" s="141"/>
      <c r="BY1239" s="192" t="s">
        <v>75</v>
      </c>
      <c r="BZ1239" s="172" t="e">
        <f aca="true">INDIRECT( ADDRESS(CELL("строка",BG1239)-BW1239+BV1239,68)) * CL1239</f>
        <v>#VALUE!</v>
      </c>
      <c r="CA1239" s="173" t="e">
        <f aca="true">INDIRECT( ADDRESS(CELL("строка",BG1239)-BW1239+BV1239,59)) * CI1239</f>
        <v>#VALUE!</v>
      </c>
      <c r="CB1239" s="174" t="e">
        <f aca="true">INDIRECT( ADDRESS(CELL("строка",BG1239)-BW1239+BV1239,69)) * CL1239</f>
        <v>#VALUE!</v>
      </c>
      <c r="CC1239" s="175" t="e">
        <f aca="true">INDIRECT( ADDRESS(CELL("строка",BG1239)-BW1239+BV1239,61)) *CI1239</f>
        <v>#VALUE!</v>
      </c>
      <c r="CD1239" s="176" t="e">
        <f aca="false">BZ1239-CA1239</f>
        <v>#VALUE!</v>
      </c>
      <c r="CE1239" s="187" t="e">
        <f aca="false">CB1239-CC1239</f>
        <v>#VALUE!</v>
      </c>
      <c r="CI1239" s="178" t="n">
        <f aca="false">$CI$7</f>
        <v>0.1</v>
      </c>
      <c r="CL1239" s="23" t="n">
        <f aca="false">CL1235</f>
        <v>0.25</v>
      </c>
    </row>
    <row r="1240" customFormat="false" ht="13.25" hidden="false" customHeight="true" outlineLevel="0" collapsed="false">
      <c r="A1240" s="151" t="s">
        <v>1335</v>
      </c>
      <c r="B1240" s="152" t="n">
        <v>34.5</v>
      </c>
      <c r="C1240" s="152" t="n">
        <v>754.1</v>
      </c>
      <c r="D1240" s="153" t="n">
        <v>27</v>
      </c>
      <c r="E1240" s="154" t="s">
        <v>91</v>
      </c>
      <c r="F1240" s="153" t="n">
        <v>1.5</v>
      </c>
      <c r="G1240" s="115" t="n">
        <v>0.25</v>
      </c>
      <c r="H1240" s="116" t="n">
        <f aca="false">RANDBETWEEN(80,100)/100</f>
        <v>0.86</v>
      </c>
      <c r="I1240" s="117"/>
      <c r="J1240" s="118"/>
      <c r="K1240" s="119"/>
      <c r="L1240" s="118"/>
      <c r="M1240" s="179"/>
      <c r="Q1240" s="151" t="s">
        <v>1335</v>
      </c>
      <c r="R1240" s="152" t="n">
        <v>17.5</v>
      </c>
      <c r="S1240" s="152" t="n">
        <v>742.2</v>
      </c>
      <c r="T1240" s="153" t="n">
        <v>79</v>
      </c>
      <c r="U1240" s="154" t="s">
        <v>129</v>
      </c>
      <c r="V1240" s="153" t="n">
        <v>1</v>
      </c>
      <c r="W1240" s="115" t="n">
        <v>0.95</v>
      </c>
      <c r="X1240" s="116" t="n">
        <f aca="false">RANDBETWEEN(80,100)/100</f>
        <v>0.87</v>
      </c>
      <c r="Y1240" s="117"/>
      <c r="Z1240" s="118"/>
      <c r="AA1240" s="119"/>
      <c r="AB1240" s="123"/>
      <c r="AC1240" s="124"/>
      <c r="AG1240" s="186"/>
      <c r="BO1240" s="202"/>
      <c r="BT1240" s="82" t="s">
        <v>79</v>
      </c>
      <c r="BU1240" s="158"/>
      <c r="BV1240" s="140" t="n">
        <f aca="false">QUOTIENT(BW1240,$BW$5)</f>
        <v>308</v>
      </c>
      <c r="BW1240" s="17" t="n">
        <v>1232</v>
      </c>
      <c r="BX1240" s="141" t="n">
        <f aca="false">DATE(2023,2,(1-QUOTIENT(BW1240,$BW$5)))</f>
        <v>44650</v>
      </c>
      <c r="BY1240" s="190" t="s">
        <v>80</v>
      </c>
      <c r="BZ1240" s="143" t="e">
        <f aca="true">INDIRECT( ADDRESS(CELL("строка",BG1240)-BW1240+BV1240,68)) * CL1240</f>
        <v>#VALUE!</v>
      </c>
      <c r="CA1240" s="144" t="e">
        <f aca="true">INDIRECT( ADDRESS(CELL("строка",BG1240)-BW1240+BV1240,59)) *CI1240</f>
        <v>#VALUE!</v>
      </c>
      <c r="CB1240" s="145" t="e">
        <f aca="true">INDIRECT( ADDRESS(CELL("строка",BG1240)-BW1240+BV1240,69)) * CL1240</f>
        <v>#VALUE!</v>
      </c>
      <c r="CC1240" s="146" t="e">
        <f aca="true">INDIRECT( ADDRESS(CELL("строка",BG1240)-BW1240+BV1240,61)) *CI1240</f>
        <v>#VALUE!</v>
      </c>
      <c r="CD1240" s="147" t="e">
        <f aca="false">BZ1240-CA1240</f>
        <v>#VALUE!</v>
      </c>
      <c r="CE1240" s="188" t="e">
        <f aca="false">CB1240-CC1240</f>
        <v>#VALUE!</v>
      </c>
      <c r="CI1240" s="22" t="n">
        <f aca="false">$CI$4</f>
        <v>0.2</v>
      </c>
      <c r="CL1240" s="23" t="n">
        <f aca="false">CL1236</f>
        <v>0.25</v>
      </c>
    </row>
    <row r="1241" customFormat="false" ht="13.25" hidden="false" customHeight="true" outlineLevel="0" collapsed="false">
      <c r="A1241" s="151" t="s">
        <v>1336</v>
      </c>
      <c r="B1241" s="152" t="n">
        <v>31.1</v>
      </c>
      <c r="C1241" s="152" t="n">
        <v>755.2</v>
      </c>
      <c r="D1241" s="153" t="n">
        <v>44</v>
      </c>
      <c r="E1241" s="154" t="s">
        <v>78</v>
      </c>
      <c r="F1241" s="153" t="n">
        <v>3</v>
      </c>
      <c r="G1241" s="115" t="n">
        <v>0.15</v>
      </c>
      <c r="H1241" s="116" t="n">
        <f aca="false">RANDBETWEEN(80,100)/100</f>
        <v>0.98</v>
      </c>
      <c r="I1241" s="117"/>
      <c r="J1241" s="118"/>
      <c r="K1241" s="119"/>
      <c r="L1241" s="118"/>
      <c r="M1241" s="179"/>
      <c r="Q1241" s="151" t="s">
        <v>1336</v>
      </c>
      <c r="R1241" s="152" t="n">
        <v>19.1</v>
      </c>
      <c r="S1241" s="152" t="n">
        <v>741.6</v>
      </c>
      <c r="T1241" s="153" t="n">
        <v>70</v>
      </c>
      <c r="U1241" s="154" t="s">
        <v>101</v>
      </c>
      <c r="V1241" s="153" t="n">
        <v>1</v>
      </c>
      <c r="W1241" s="115" t="n">
        <v>0.95</v>
      </c>
      <c r="X1241" s="116" t="n">
        <f aca="false">RANDBETWEEN(80,100)/100</f>
        <v>0.84</v>
      </c>
      <c r="Y1241" s="117"/>
      <c r="Z1241" s="118"/>
      <c r="AA1241" s="119"/>
      <c r="AB1241" s="123"/>
      <c r="AC1241" s="124"/>
      <c r="AG1241" s="186"/>
      <c r="BO1241" s="202"/>
      <c r="BT1241" s="82"/>
      <c r="BU1241" s="158"/>
      <c r="BV1241" s="140" t="n">
        <f aca="false">QUOTIENT(BW1241,$BW$5)</f>
        <v>308</v>
      </c>
      <c r="BW1241" s="17" t="n">
        <v>1233</v>
      </c>
      <c r="BX1241" s="141"/>
      <c r="BY1241" s="191" t="s">
        <v>84</v>
      </c>
      <c r="BZ1241" s="160" t="e">
        <f aca="true">INDIRECT( ADDRESS(CELL("строка",BG1241)-BW1241+BV1241,68)) * CL1241</f>
        <v>#VALUE!</v>
      </c>
      <c r="CA1241" s="161" t="e">
        <f aca="true">INDIRECT( ADDRESS(CELL("строка",BG1241)-BW1241+BV1241,59)) *CI1241</f>
        <v>#VALUE!</v>
      </c>
      <c r="CB1241" s="162" t="e">
        <f aca="true">INDIRECT( ADDRESS(CELL("строка",BG1241)-BW1241+BV1241,69)) * CL1241</f>
        <v>#VALUE!</v>
      </c>
      <c r="CC1241" s="163" t="e">
        <f aca="true">INDIRECT( ADDRESS(CELL("строка",BG1241)-BW1241+BV1241,61)) *CI1241</f>
        <v>#VALUE!</v>
      </c>
      <c r="CD1241" s="164" t="e">
        <f aca="false">BZ1241-CA1241</f>
        <v>#VALUE!</v>
      </c>
      <c r="CE1241" s="189" t="e">
        <f aca="false">CB1241-CC1241</f>
        <v>#VALUE!</v>
      </c>
      <c r="CI1241" s="22" t="n">
        <f aca="false">$CI$5</f>
        <v>0.3</v>
      </c>
      <c r="CL1241" s="23" t="n">
        <f aca="false">CL1237</f>
        <v>0.25</v>
      </c>
    </row>
    <row r="1242" customFormat="false" ht="13.25" hidden="false" customHeight="true" outlineLevel="0" collapsed="false">
      <c r="A1242" s="151" t="s">
        <v>1337</v>
      </c>
      <c r="B1242" s="152" t="n">
        <v>27.2</v>
      </c>
      <c r="C1242" s="152" t="n">
        <v>755.8</v>
      </c>
      <c r="D1242" s="153" t="n">
        <v>66</v>
      </c>
      <c r="E1242" s="154" t="s">
        <v>107</v>
      </c>
      <c r="F1242" s="153" t="n">
        <v>1.5</v>
      </c>
      <c r="G1242" s="115" t="n">
        <v>0.15</v>
      </c>
      <c r="H1242" s="116" t="n">
        <f aca="false">RANDBETWEEN(80,100)/100</f>
        <v>0.84</v>
      </c>
      <c r="I1242" s="117"/>
      <c r="J1242" s="118"/>
      <c r="K1242" s="119"/>
      <c r="L1242" s="118"/>
      <c r="M1242" s="179"/>
      <c r="Q1242" s="151" t="s">
        <v>1337</v>
      </c>
      <c r="R1242" s="152" t="n">
        <v>17.7</v>
      </c>
      <c r="S1242" s="152" t="n">
        <v>741.4</v>
      </c>
      <c r="T1242" s="153" t="n">
        <v>80</v>
      </c>
      <c r="U1242" s="154" t="s">
        <v>129</v>
      </c>
      <c r="V1242" s="153" t="n">
        <v>2</v>
      </c>
      <c r="W1242" s="115" t="n">
        <v>0.9</v>
      </c>
      <c r="X1242" s="116" t="n">
        <f aca="false">RANDBETWEEN(80,100)/100</f>
        <v>0.81</v>
      </c>
      <c r="Y1242" s="117"/>
      <c r="Z1242" s="118"/>
      <c r="AA1242" s="119"/>
      <c r="AB1242" s="123"/>
      <c r="AC1242" s="124"/>
      <c r="AG1242" s="186"/>
      <c r="BO1242" s="202"/>
      <c r="BT1242" s="82"/>
      <c r="BU1242" s="158"/>
      <c r="BV1242" s="140" t="n">
        <f aca="false">QUOTIENT(BW1242,$BW$5)</f>
        <v>308</v>
      </c>
      <c r="BW1242" s="17" t="n">
        <v>1234</v>
      </c>
      <c r="BX1242" s="141"/>
      <c r="BY1242" s="191" t="s">
        <v>58</v>
      </c>
      <c r="BZ1242" s="160" t="e">
        <f aca="true">INDIRECT( ADDRESS(CELL("строка",BG1242)-BW1242+BV1242,68)) * CL1242</f>
        <v>#VALUE!</v>
      </c>
      <c r="CA1242" s="161" t="e">
        <f aca="true">INDIRECT( ADDRESS(CELL("строка",BG1242)-BW1242+BV1242,59)) *CI1242</f>
        <v>#VALUE!</v>
      </c>
      <c r="CB1242" s="162" t="e">
        <f aca="true">INDIRECT( ADDRESS(CELL("строка",BG1242)-BW1242+BV1242,69)) * CL1242</f>
        <v>#VALUE!</v>
      </c>
      <c r="CC1242" s="163" t="e">
        <f aca="true">INDIRECT( ADDRESS(CELL("строка",BG1242)-BW1242+BV1242,61)) *CI1242</f>
        <v>#VALUE!</v>
      </c>
      <c r="CD1242" s="164" t="e">
        <f aca="false">BZ1242-CA1242</f>
        <v>#VALUE!</v>
      </c>
      <c r="CE1242" s="189" t="e">
        <f aca="false">CB1242-CC1242</f>
        <v>#VALUE!</v>
      </c>
      <c r="CI1242" s="22" t="n">
        <f aca="false">$CI$6</f>
        <v>0.4</v>
      </c>
      <c r="CL1242" s="23" t="n">
        <f aca="false">CL1238</f>
        <v>0.25</v>
      </c>
    </row>
    <row r="1243" customFormat="false" ht="13.25" hidden="false" customHeight="true" outlineLevel="0" collapsed="false">
      <c r="A1243" s="151" t="s">
        <v>1338</v>
      </c>
      <c r="B1243" s="152" t="n">
        <v>19.3</v>
      </c>
      <c r="C1243" s="152" t="n">
        <v>755.8</v>
      </c>
      <c r="D1243" s="153" t="n">
        <v>100</v>
      </c>
      <c r="E1243" s="154" t="s">
        <v>93</v>
      </c>
      <c r="F1243" s="153" t="n">
        <v>1.5</v>
      </c>
      <c r="G1243" s="115" t="n">
        <v>0.05</v>
      </c>
      <c r="H1243" s="116" t="n">
        <f aca="false">RANDBETWEEN(80,100)/100</f>
        <v>0.89</v>
      </c>
      <c r="I1243" s="117"/>
      <c r="J1243" s="118"/>
      <c r="K1243" s="119"/>
      <c r="L1243" s="118"/>
      <c r="M1243" s="179"/>
      <c r="Q1243" s="151" t="s">
        <v>1338</v>
      </c>
      <c r="R1243" s="152" t="n">
        <v>17.2</v>
      </c>
      <c r="S1243" s="152" t="n">
        <v>741.3</v>
      </c>
      <c r="T1243" s="153" t="n">
        <v>84</v>
      </c>
      <c r="U1243" s="154" t="s">
        <v>93</v>
      </c>
      <c r="V1243" s="153" t="n">
        <v>1</v>
      </c>
      <c r="W1243" s="115" t="n">
        <v>0</v>
      </c>
      <c r="X1243" s="116" t="n">
        <f aca="false">RANDBETWEEN(80,100)/100</f>
        <v>0.87</v>
      </c>
      <c r="Y1243" s="117"/>
      <c r="Z1243" s="118"/>
      <c r="AA1243" s="119"/>
      <c r="AB1243" s="123"/>
      <c r="AC1243" s="124"/>
      <c r="AG1243" s="186"/>
      <c r="BO1243" s="202"/>
      <c r="BT1243" s="82" t="e">
        <f aca="false">IF(SUM(CD1240:CD1243) &gt; 0,0,(SUM(CD1240:CD1243))/(-$BM$10*1000))</f>
        <v>#VALUE!</v>
      </c>
      <c r="BU1243" s="158" t="e">
        <f aca="false">IF(SUM(CE1240:CE1243) &gt; 0,0,(SUM(CE1240:CE1243))/(-$BM$10*1000))</f>
        <v>#VALUE!</v>
      </c>
      <c r="BV1243" s="140" t="n">
        <f aca="false">QUOTIENT(BW1243,$BW$5)</f>
        <v>308</v>
      </c>
      <c r="BW1243" s="17" t="n">
        <v>1235</v>
      </c>
      <c r="BX1243" s="141"/>
      <c r="BY1243" s="192" t="s">
        <v>75</v>
      </c>
      <c r="BZ1243" s="172" t="e">
        <f aca="true">INDIRECT( ADDRESS(CELL("строка",BG1243)-BW1243+BV1243,68)) * CL1243</f>
        <v>#VALUE!</v>
      </c>
      <c r="CA1243" s="173" t="e">
        <f aca="true">INDIRECT( ADDRESS(CELL("строка",BG1243)-BW1243+BV1243,59)) * CI1243</f>
        <v>#VALUE!</v>
      </c>
      <c r="CB1243" s="174" t="e">
        <f aca="true">INDIRECT( ADDRESS(CELL("строка",BG1243)-BW1243+BV1243,69)) * CL1243</f>
        <v>#VALUE!</v>
      </c>
      <c r="CC1243" s="175" t="e">
        <f aca="true">INDIRECT( ADDRESS(CELL("строка",BG1243)-BW1243+BV1243,61)) *CI1243</f>
        <v>#VALUE!</v>
      </c>
      <c r="CD1243" s="176" t="e">
        <f aca="false">BZ1243-CA1243</f>
        <v>#VALUE!</v>
      </c>
      <c r="CE1243" s="187" t="e">
        <f aca="false">CB1243-CC1243</f>
        <v>#VALUE!</v>
      </c>
      <c r="CI1243" s="178" t="n">
        <f aca="false">$CI$7</f>
        <v>0.1</v>
      </c>
      <c r="CL1243" s="23" t="n">
        <f aca="false">CL1239</f>
        <v>0.25</v>
      </c>
    </row>
    <row r="1244" customFormat="false" ht="13.25" hidden="false" customHeight="true" outlineLevel="0" collapsed="false">
      <c r="A1244" s="151" t="s">
        <v>1339</v>
      </c>
      <c r="B1244" s="152" t="n">
        <v>21.1</v>
      </c>
      <c r="C1244" s="152" t="n">
        <v>756</v>
      </c>
      <c r="D1244" s="153" t="n">
        <v>99</v>
      </c>
      <c r="E1244" s="154" t="s">
        <v>93</v>
      </c>
      <c r="F1244" s="153" t="n">
        <v>1.5</v>
      </c>
      <c r="G1244" s="115" t="n">
        <v>0.15</v>
      </c>
      <c r="H1244" s="116" t="n">
        <f aca="false">RANDBETWEEN(80,100)/100</f>
        <v>1</v>
      </c>
      <c r="I1244" s="117"/>
      <c r="J1244" s="118"/>
      <c r="K1244" s="119"/>
      <c r="L1244" s="118"/>
      <c r="M1244" s="179"/>
      <c r="Q1244" s="151" t="s">
        <v>1339</v>
      </c>
      <c r="R1244" s="152" t="n">
        <v>18.8</v>
      </c>
      <c r="S1244" s="152" t="n">
        <v>741.7</v>
      </c>
      <c r="T1244" s="153" t="n">
        <v>78</v>
      </c>
      <c r="U1244" s="154" t="s">
        <v>129</v>
      </c>
      <c r="V1244" s="153" t="n">
        <v>1</v>
      </c>
      <c r="W1244" s="115" t="n">
        <v>0.25</v>
      </c>
      <c r="X1244" s="116" t="n">
        <f aca="false">RANDBETWEEN(80,100)/100</f>
        <v>0.87</v>
      </c>
      <c r="Y1244" s="117"/>
      <c r="Z1244" s="118"/>
      <c r="AA1244" s="119"/>
      <c r="AB1244" s="123"/>
      <c r="AC1244" s="124"/>
      <c r="AG1244" s="186"/>
      <c r="BO1244" s="202"/>
      <c r="BT1244" s="82" t="s">
        <v>79</v>
      </c>
      <c r="BU1244" s="158"/>
      <c r="BV1244" s="140" t="n">
        <f aca="false">QUOTIENT(BW1244,$BW$5)</f>
        <v>309</v>
      </c>
      <c r="BW1244" s="17" t="n">
        <v>1236</v>
      </c>
      <c r="BX1244" s="141" t="n">
        <f aca="false">DATE(2023,2,(1-QUOTIENT(BW1244,$BW$5)))</f>
        <v>44649</v>
      </c>
      <c r="BY1244" s="190" t="s">
        <v>80</v>
      </c>
      <c r="BZ1244" s="143" t="e">
        <f aca="true">INDIRECT( ADDRESS(CELL("строка",BG1244)-BW1244+BV1244,68)) * CL1244</f>
        <v>#VALUE!</v>
      </c>
      <c r="CA1244" s="144" t="e">
        <f aca="true">INDIRECT( ADDRESS(CELL("строка",BG1244)-BW1244+BV1244,59)) *CI1244</f>
        <v>#VALUE!</v>
      </c>
      <c r="CB1244" s="145" t="e">
        <f aca="true">INDIRECT( ADDRESS(CELL("строка",BG1244)-BW1244+BV1244,69)) * CL1244</f>
        <v>#VALUE!</v>
      </c>
      <c r="CC1244" s="146" t="e">
        <f aca="true">INDIRECT( ADDRESS(CELL("строка",BG1244)-BW1244+BV1244,61)) *CI1244</f>
        <v>#VALUE!</v>
      </c>
      <c r="CD1244" s="147" t="e">
        <f aca="false">BZ1244-CA1244</f>
        <v>#VALUE!</v>
      </c>
      <c r="CE1244" s="188" t="e">
        <f aca="false">CB1244-CC1244</f>
        <v>#VALUE!</v>
      </c>
      <c r="CI1244" s="22" t="n">
        <f aca="false">$CI$4</f>
        <v>0.2</v>
      </c>
      <c r="CL1244" s="23" t="n">
        <f aca="false">CL1240</f>
        <v>0.25</v>
      </c>
    </row>
    <row r="1245" customFormat="false" ht="13.25" hidden="false" customHeight="true" outlineLevel="0" collapsed="false">
      <c r="A1245" s="151" t="s">
        <v>1340</v>
      </c>
      <c r="B1245" s="152" t="n">
        <v>22.9</v>
      </c>
      <c r="C1245" s="152" t="n">
        <v>756.1</v>
      </c>
      <c r="D1245" s="153" t="n">
        <v>78</v>
      </c>
      <c r="E1245" s="154" t="s">
        <v>77</v>
      </c>
      <c r="F1245" s="153" t="n">
        <v>1.5</v>
      </c>
      <c r="G1245" s="115" t="n">
        <v>0.15</v>
      </c>
      <c r="H1245" s="116" t="n">
        <f aca="false">RANDBETWEEN(80,100)/100</f>
        <v>0.86</v>
      </c>
      <c r="I1245" s="117"/>
      <c r="J1245" s="118"/>
      <c r="K1245" s="119"/>
      <c r="L1245" s="118"/>
      <c r="M1245" s="179"/>
      <c r="Q1245" s="151" t="s">
        <v>1340</v>
      </c>
      <c r="R1245" s="152" t="n">
        <v>20.5</v>
      </c>
      <c r="S1245" s="152" t="n">
        <v>742</v>
      </c>
      <c r="T1245" s="153" t="n">
        <v>71</v>
      </c>
      <c r="U1245" s="154" t="n">
        <v>0</v>
      </c>
      <c r="V1245" s="153" t="n">
        <v>0</v>
      </c>
      <c r="W1245" s="115" t="n">
        <v>0.75</v>
      </c>
      <c r="X1245" s="116" t="n">
        <f aca="false">RANDBETWEEN(80,100)/100</f>
        <v>0.9</v>
      </c>
      <c r="Y1245" s="117"/>
      <c r="Z1245" s="118"/>
      <c r="AA1245" s="119"/>
      <c r="AB1245" s="123"/>
      <c r="AC1245" s="124"/>
      <c r="AG1245" s="186"/>
      <c r="BO1245" s="202"/>
      <c r="BT1245" s="82"/>
      <c r="BU1245" s="158"/>
      <c r="BV1245" s="140" t="n">
        <f aca="false">QUOTIENT(BW1245,$BW$5)</f>
        <v>309</v>
      </c>
      <c r="BW1245" s="17" t="n">
        <v>1237</v>
      </c>
      <c r="BX1245" s="141"/>
      <c r="BY1245" s="191" t="s">
        <v>84</v>
      </c>
      <c r="BZ1245" s="160" t="e">
        <f aca="true">INDIRECT( ADDRESS(CELL("строка",BG1245)-BW1245+BV1245,68)) * CL1245</f>
        <v>#VALUE!</v>
      </c>
      <c r="CA1245" s="161" t="e">
        <f aca="true">INDIRECT( ADDRESS(CELL("строка",BG1245)-BW1245+BV1245,59)) *CI1245</f>
        <v>#VALUE!</v>
      </c>
      <c r="CB1245" s="162" t="e">
        <f aca="true">INDIRECT( ADDRESS(CELL("строка",BG1245)-BW1245+BV1245,69)) * CL1245</f>
        <v>#VALUE!</v>
      </c>
      <c r="CC1245" s="163" t="e">
        <f aca="true">INDIRECT( ADDRESS(CELL("строка",BG1245)-BW1245+BV1245,61)) *CI1245</f>
        <v>#VALUE!</v>
      </c>
      <c r="CD1245" s="164" t="e">
        <f aca="false">BZ1245-CA1245</f>
        <v>#VALUE!</v>
      </c>
      <c r="CE1245" s="189" t="e">
        <f aca="false">CB1245-CC1245</f>
        <v>#VALUE!</v>
      </c>
      <c r="CI1245" s="22" t="n">
        <f aca="false">$CI$5</f>
        <v>0.3</v>
      </c>
      <c r="CL1245" s="23" t="n">
        <f aca="false">CL1241</f>
        <v>0.25</v>
      </c>
    </row>
    <row r="1246" customFormat="false" ht="13.25" hidden="false" customHeight="true" outlineLevel="0" collapsed="false">
      <c r="A1246" s="151" t="s">
        <v>1341</v>
      </c>
      <c r="B1246" s="152" t="n">
        <v>25.8</v>
      </c>
      <c r="C1246" s="152" t="n">
        <v>756.5</v>
      </c>
      <c r="D1246" s="153" t="n">
        <v>67</v>
      </c>
      <c r="E1246" s="154" t="s">
        <v>77</v>
      </c>
      <c r="F1246" s="153" t="n">
        <v>3</v>
      </c>
      <c r="G1246" s="115" t="n">
        <v>0.15</v>
      </c>
      <c r="H1246" s="116" t="n">
        <f aca="false">RANDBETWEEN(80,100)/100</f>
        <v>0.83</v>
      </c>
      <c r="I1246" s="117" t="n">
        <v>0.557916666666667</v>
      </c>
      <c r="J1246" s="118" t="n">
        <v>0.557916666666667</v>
      </c>
      <c r="K1246" s="119" t="n">
        <f aca="false">(J1246 * 24) * $B$3 * $F$3 * (1 - 0.7*AVERAGE(G1246:G1253)) * AVERAGE(H1246:H1253)</f>
        <v>13101.0438</v>
      </c>
      <c r="L1246" s="118" t="n">
        <f aca="false">IF(AVERAGE(F1246:F1253)&gt; $J$3, $B$4*$F$4*AVERAGE(F1246:F1253)/$B$5*24*AVERAGE(H1246:H1253), $B$4*$F$4*AVERAGE(F1246:F1253)/$B$5*24*AVERAGE(H1246:H1253) * 0.2)</f>
        <v>2649.6</v>
      </c>
      <c r="M1246" s="179" t="n">
        <f aca="false">K1246+L1246</f>
        <v>15750.6438</v>
      </c>
      <c r="Q1246" s="151" t="s">
        <v>1341</v>
      </c>
      <c r="R1246" s="152" t="n">
        <v>21.7</v>
      </c>
      <c r="S1246" s="152" t="n">
        <v>742.3</v>
      </c>
      <c r="T1246" s="153" t="n">
        <v>68</v>
      </c>
      <c r="U1246" s="154" t="n">
        <v>0</v>
      </c>
      <c r="V1246" s="153" t="n">
        <v>0</v>
      </c>
      <c r="W1246" s="115" t="n">
        <v>0.75</v>
      </c>
      <c r="X1246" s="116" t="n">
        <f aca="false">RANDBETWEEN(80,100)/100</f>
        <v>0.91</v>
      </c>
      <c r="Y1246" s="117" t="n">
        <v>0.584027777777778</v>
      </c>
      <c r="Z1246" s="118" t="n">
        <v>0.584027777777778</v>
      </c>
      <c r="AA1246" s="119" t="n">
        <f aca="false">(Z1246 * 24) * $B$3 * $F$3 * (1 - 0.7 * AVERAGE(W1246:W1253)) * AVERAGE(X1246:X1253)</f>
        <v>6394.05291666666</v>
      </c>
      <c r="AB1246" s="123" t="n">
        <f aca="false">IF(AVERAGE(V1246:V1253)&gt; $J$3, $B$4*$F$4*AVERAGE(V1246:V1253)/$B$5*24*AVERAGE(X1246:X1253), $B$4*$F$4*AVERAGE(V1246:V1253)/$B$5*24*AVERAGE(X1246:X1253) * 0.2)</f>
        <v>426</v>
      </c>
      <c r="AC1246" s="124" t="n">
        <f aca="false">AA1246+AB1246</f>
        <v>6820.05291666667</v>
      </c>
      <c r="AG1246" s="186"/>
      <c r="BO1246" s="202"/>
      <c r="BT1246" s="82"/>
      <c r="BU1246" s="158"/>
      <c r="BV1246" s="140" t="n">
        <f aca="false">QUOTIENT(BW1246,$BW$5)</f>
        <v>309</v>
      </c>
      <c r="BW1246" s="17" t="n">
        <v>1238</v>
      </c>
      <c r="BX1246" s="141"/>
      <c r="BY1246" s="191" t="s">
        <v>58</v>
      </c>
      <c r="BZ1246" s="160" t="e">
        <f aca="true">INDIRECT( ADDRESS(CELL("строка",BG1246)-BW1246+BV1246,68)) * CL1246</f>
        <v>#VALUE!</v>
      </c>
      <c r="CA1246" s="161" t="e">
        <f aca="true">INDIRECT( ADDRESS(CELL("строка",BG1246)-BW1246+BV1246,59)) *CI1246</f>
        <v>#VALUE!</v>
      </c>
      <c r="CB1246" s="162" t="e">
        <f aca="true">INDIRECT( ADDRESS(CELL("строка",BG1246)-BW1246+BV1246,69)) * CL1246</f>
        <v>#VALUE!</v>
      </c>
      <c r="CC1246" s="163" t="e">
        <f aca="true">INDIRECT( ADDRESS(CELL("строка",BG1246)-BW1246+BV1246,61)) *CI1246</f>
        <v>#VALUE!</v>
      </c>
      <c r="CD1246" s="164" t="e">
        <f aca="false">BZ1246-CA1246</f>
        <v>#VALUE!</v>
      </c>
      <c r="CE1246" s="189" t="e">
        <f aca="false">CB1246-CC1246</f>
        <v>#VALUE!</v>
      </c>
      <c r="CI1246" s="22" t="n">
        <f aca="false">$CI$6</f>
        <v>0.4</v>
      </c>
      <c r="CL1246" s="23" t="n">
        <f aca="false">CL1242</f>
        <v>0.25</v>
      </c>
    </row>
    <row r="1247" customFormat="false" ht="13.25" hidden="false" customHeight="true" outlineLevel="0" collapsed="false">
      <c r="A1247" s="151" t="s">
        <v>1342</v>
      </c>
      <c r="B1247" s="152" t="n">
        <v>31.1</v>
      </c>
      <c r="C1247" s="152" t="n">
        <v>756.6</v>
      </c>
      <c r="D1247" s="153" t="n">
        <v>43</v>
      </c>
      <c r="E1247" s="154" t="s">
        <v>91</v>
      </c>
      <c r="F1247" s="153" t="n">
        <v>1.5</v>
      </c>
      <c r="G1247" s="115" t="n">
        <v>0.25</v>
      </c>
      <c r="H1247" s="116" t="n">
        <f aca="false">RANDBETWEEN(80,100)/100</f>
        <v>0.95</v>
      </c>
      <c r="I1247" s="117"/>
      <c r="J1247" s="118"/>
      <c r="K1247" s="119"/>
      <c r="L1247" s="118"/>
      <c r="M1247" s="179"/>
      <c r="Q1247" s="151" t="s">
        <v>1342</v>
      </c>
      <c r="R1247" s="152" t="n">
        <v>26.4</v>
      </c>
      <c r="S1247" s="152" t="n">
        <v>742.7</v>
      </c>
      <c r="T1247" s="153" t="n">
        <v>42</v>
      </c>
      <c r="U1247" s="154" t="n">
        <v>0</v>
      </c>
      <c r="V1247" s="153" t="n">
        <v>0</v>
      </c>
      <c r="W1247" s="115" t="n">
        <v>0.75</v>
      </c>
      <c r="X1247" s="116" t="n">
        <f aca="false">RANDBETWEEN(80,100)/100</f>
        <v>0.82</v>
      </c>
      <c r="Y1247" s="117"/>
      <c r="Z1247" s="118"/>
      <c r="AA1247" s="119"/>
      <c r="AB1247" s="123"/>
      <c r="AC1247" s="124"/>
      <c r="AG1247" s="186"/>
      <c r="BO1247" s="202"/>
      <c r="BT1247" s="82" t="e">
        <f aca="false">IF(SUM(CD1244:CD1247) &gt; 0,0,(SUM(CD1244:CD1247))/(-$BM$10*1000))</f>
        <v>#VALUE!</v>
      </c>
      <c r="BU1247" s="158" t="e">
        <f aca="false">IF(SUM(CE1244:CE1247) &gt; 0,0,(SUM(CE1244:CE1247))/(-$BM$10*1000))</f>
        <v>#VALUE!</v>
      </c>
      <c r="BV1247" s="140" t="n">
        <f aca="false">QUOTIENT(BW1247,$BW$5)</f>
        <v>309</v>
      </c>
      <c r="BW1247" s="17" t="n">
        <v>1239</v>
      </c>
      <c r="BX1247" s="141"/>
      <c r="BY1247" s="192" t="s">
        <v>75</v>
      </c>
      <c r="BZ1247" s="172" t="e">
        <f aca="true">INDIRECT( ADDRESS(CELL("строка",BG1247)-BW1247+BV1247,68)) * CL1247</f>
        <v>#VALUE!</v>
      </c>
      <c r="CA1247" s="173" t="e">
        <f aca="true">INDIRECT( ADDRESS(CELL("строка",BG1247)-BW1247+BV1247,59)) * CI1247</f>
        <v>#VALUE!</v>
      </c>
      <c r="CB1247" s="174" t="e">
        <f aca="true">INDIRECT( ADDRESS(CELL("строка",BG1247)-BW1247+BV1247,69)) * CL1247</f>
        <v>#VALUE!</v>
      </c>
      <c r="CC1247" s="175" t="e">
        <f aca="true">INDIRECT( ADDRESS(CELL("строка",BG1247)-BW1247+BV1247,61)) *CI1247</f>
        <v>#VALUE!</v>
      </c>
      <c r="CD1247" s="176" t="e">
        <f aca="false">BZ1247-CA1247</f>
        <v>#VALUE!</v>
      </c>
      <c r="CE1247" s="187" t="e">
        <f aca="false">CB1247-CC1247</f>
        <v>#VALUE!</v>
      </c>
      <c r="CI1247" s="178" t="n">
        <f aca="false">$CI$7</f>
        <v>0.1</v>
      </c>
      <c r="CL1247" s="23" t="n">
        <f aca="false">CL1243</f>
        <v>0.25</v>
      </c>
    </row>
    <row r="1248" customFormat="false" ht="13.25" hidden="false" customHeight="true" outlineLevel="0" collapsed="false">
      <c r="A1248" s="151" t="s">
        <v>1343</v>
      </c>
      <c r="B1248" s="152" t="n">
        <v>31.9</v>
      </c>
      <c r="C1248" s="152" t="n">
        <v>757.6</v>
      </c>
      <c r="D1248" s="153" t="n">
        <v>45</v>
      </c>
      <c r="E1248" s="154" t="s">
        <v>91</v>
      </c>
      <c r="F1248" s="153" t="n">
        <v>3</v>
      </c>
      <c r="G1248" s="115" t="n">
        <v>0.25</v>
      </c>
      <c r="H1248" s="116" t="n">
        <f aca="false">RANDBETWEEN(80,100)/100</f>
        <v>0.99</v>
      </c>
      <c r="I1248" s="117"/>
      <c r="J1248" s="118"/>
      <c r="K1248" s="119"/>
      <c r="L1248" s="118"/>
      <c r="M1248" s="179"/>
      <c r="Q1248" s="151" t="s">
        <v>1343</v>
      </c>
      <c r="R1248" s="152" t="n">
        <v>27</v>
      </c>
      <c r="S1248" s="152" t="n">
        <v>743.5</v>
      </c>
      <c r="T1248" s="153" t="n">
        <v>47</v>
      </c>
      <c r="U1248" s="154" t="s">
        <v>129</v>
      </c>
      <c r="V1248" s="153" t="n">
        <v>1</v>
      </c>
      <c r="W1248" s="115" t="n">
        <v>0.75</v>
      </c>
      <c r="X1248" s="116" t="n">
        <f aca="false">RANDBETWEEN(80,100)/100</f>
        <v>0.89</v>
      </c>
      <c r="Y1248" s="117"/>
      <c r="Z1248" s="118"/>
      <c r="AA1248" s="119"/>
      <c r="AB1248" s="123"/>
      <c r="AC1248" s="124"/>
      <c r="AG1248" s="186"/>
      <c r="BO1248" s="202"/>
      <c r="BT1248" s="82" t="s">
        <v>79</v>
      </c>
      <c r="BU1248" s="158"/>
      <c r="BV1248" s="140" t="n">
        <f aca="false">QUOTIENT(BW1248,$BW$5)</f>
        <v>310</v>
      </c>
      <c r="BW1248" s="17" t="n">
        <v>1240</v>
      </c>
      <c r="BX1248" s="141" t="n">
        <f aca="false">DATE(2023,2,(1-QUOTIENT(BW1248,$BW$5)))</f>
        <v>44648</v>
      </c>
      <c r="BY1248" s="190" t="s">
        <v>80</v>
      </c>
      <c r="BZ1248" s="143" t="e">
        <f aca="true">INDIRECT( ADDRESS(CELL("строка",BG1248)-BW1248+BV1248,68)) * CL1248</f>
        <v>#VALUE!</v>
      </c>
      <c r="CA1248" s="144" t="e">
        <f aca="true">INDIRECT( ADDRESS(CELL("строка",BG1248)-BW1248+BV1248,59)) *CI1248</f>
        <v>#VALUE!</v>
      </c>
      <c r="CB1248" s="145" t="e">
        <f aca="true">INDIRECT( ADDRESS(CELL("строка",BG1248)-BW1248+BV1248,69)) * CL1248</f>
        <v>#VALUE!</v>
      </c>
      <c r="CC1248" s="146" t="e">
        <f aca="true">INDIRECT( ADDRESS(CELL("строка",BG1248)-BW1248+BV1248,61)) *CI1248</f>
        <v>#VALUE!</v>
      </c>
      <c r="CD1248" s="147" t="e">
        <f aca="false">BZ1248-CA1248</f>
        <v>#VALUE!</v>
      </c>
      <c r="CE1248" s="188" t="e">
        <f aca="false">CB1248-CC1248</f>
        <v>#VALUE!</v>
      </c>
      <c r="CI1248" s="22" t="n">
        <f aca="false">$CI$4</f>
        <v>0.2</v>
      </c>
      <c r="CL1248" s="23" t="n">
        <f aca="false">CL1244</f>
        <v>0.25</v>
      </c>
    </row>
    <row r="1249" customFormat="false" ht="13.25" hidden="false" customHeight="true" outlineLevel="0" collapsed="false">
      <c r="A1249" s="151" t="s">
        <v>1344</v>
      </c>
      <c r="B1249" s="152" t="n">
        <v>30.1</v>
      </c>
      <c r="C1249" s="152" t="n">
        <v>758.4</v>
      </c>
      <c r="D1249" s="153" t="n">
        <v>53</v>
      </c>
      <c r="E1249" s="154" t="s">
        <v>78</v>
      </c>
      <c r="F1249" s="153" t="n">
        <v>3</v>
      </c>
      <c r="G1249" s="115" t="n">
        <v>0.05</v>
      </c>
      <c r="H1249" s="116" t="n">
        <f aca="false">RANDBETWEEN(80,100)/100</f>
        <v>0.89</v>
      </c>
      <c r="I1249" s="117"/>
      <c r="J1249" s="118"/>
      <c r="K1249" s="119"/>
      <c r="L1249" s="118"/>
      <c r="M1249" s="179"/>
      <c r="Q1249" s="151" t="s">
        <v>1344</v>
      </c>
      <c r="R1249" s="152" t="n">
        <v>25.9</v>
      </c>
      <c r="S1249" s="152" t="n">
        <v>743.5</v>
      </c>
      <c r="T1249" s="153" t="n">
        <v>53</v>
      </c>
      <c r="U1249" s="154" t="s">
        <v>129</v>
      </c>
      <c r="V1249" s="153" t="n">
        <v>1</v>
      </c>
      <c r="W1249" s="115" t="n">
        <v>0.75</v>
      </c>
      <c r="X1249" s="116" t="n">
        <f aca="false">RANDBETWEEN(80,100)/100</f>
        <v>0.82</v>
      </c>
      <c r="Y1249" s="117"/>
      <c r="Z1249" s="118"/>
      <c r="AA1249" s="119"/>
      <c r="AB1249" s="123"/>
      <c r="AC1249" s="124"/>
      <c r="AG1249" s="186"/>
      <c r="BO1249" s="202"/>
      <c r="BT1249" s="82"/>
      <c r="BU1249" s="158"/>
      <c r="BV1249" s="140" t="n">
        <f aca="false">QUOTIENT(BW1249,$BW$5)</f>
        <v>310</v>
      </c>
      <c r="BW1249" s="17" t="n">
        <v>1241</v>
      </c>
      <c r="BX1249" s="141"/>
      <c r="BY1249" s="191" t="s">
        <v>84</v>
      </c>
      <c r="BZ1249" s="160" t="e">
        <f aca="true">INDIRECT( ADDRESS(CELL("строка",BG1249)-BW1249+BV1249,68)) * CL1249</f>
        <v>#VALUE!</v>
      </c>
      <c r="CA1249" s="161" t="e">
        <f aca="true">INDIRECT( ADDRESS(CELL("строка",BG1249)-BW1249+BV1249,59)) *CI1249</f>
        <v>#VALUE!</v>
      </c>
      <c r="CB1249" s="162" t="e">
        <f aca="true">INDIRECT( ADDRESS(CELL("строка",BG1249)-BW1249+BV1249,69)) * CL1249</f>
        <v>#VALUE!</v>
      </c>
      <c r="CC1249" s="163" t="e">
        <f aca="true">INDIRECT( ADDRESS(CELL("строка",BG1249)-BW1249+BV1249,61)) *CI1249</f>
        <v>#VALUE!</v>
      </c>
      <c r="CD1249" s="164" t="e">
        <f aca="false">BZ1249-CA1249</f>
        <v>#VALUE!</v>
      </c>
      <c r="CE1249" s="189" t="e">
        <f aca="false">CB1249-CC1249</f>
        <v>#VALUE!</v>
      </c>
      <c r="CI1249" s="22" t="n">
        <f aca="false">$CI$5</f>
        <v>0.3</v>
      </c>
      <c r="CL1249" s="23" t="n">
        <f aca="false">CL1245</f>
        <v>0.25</v>
      </c>
    </row>
    <row r="1250" customFormat="false" ht="13.25" hidden="false" customHeight="true" outlineLevel="0" collapsed="false">
      <c r="A1250" s="151" t="s">
        <v>1345</v>
      </c>
      <c r="B1250" s="152" t="n">
        <v>24.5</v>
      </c>
      <c r="C1250" s="152" t="n">
        <v>759.1</v>
      </c>
      <c r="D1250" s="153" t="n">
        <v>94</v>
      </c>
      <c r="E1250" s="154" t="s">
        <v>91</v>
      </c>
      <c r="F1250" s="153" t="n">
        <v>3</v>
      </c>
      <c r="G1250" s="115" t="n">
        <v>0.05</v>
      </c>
      <c r="H1250" s="116" t="n">
        <f aca="false">RANDBETWEEN(80,100)/100</f>
        <v>1</v>
      </c>
      <c r="I1250" s="117"/>
      <c r="J1250" s="118"/>
      <c r="K1250" s="119"/>
      <c r="L1250" s="118"/>
      <c r="M1250" s="179"/>
      <c r="Q1250" s="151" t="s">
        <v>1345</v>
      </c>
      <c r="R1250" s="152" t="n">
        <v>21.3</v>
      </c>
      <c r="S1250" s="152" t="n">
        <v>743.4</v>
      </c>
      <c r="T1250" s="153" t="n">
        <v>74</v>
      </c>
      <c r="U1250" s="154" t="s">
        <v>101</v>
      </c>
      <c r="V1250" s="153" t="n">
        <v>1</v>
      </c>
      <c r="W1250" s="182" t="s">
        <v>110</v>
      </c>
      <c r="X1250" s="116" t="n">
        <f aca="false">RANDBETWEEN(80,100)/100</f>
        <v>0.8</v>
      </c>
      <c r="Y1250" s="117"/>
      <c r="Z1250" s="118"/>
      <c r="AA1250" s="119"/>
      <c r="AB1250" s="123"/>
      <c r="AC1250" s="124"/>
      <c r="AG1250" s="186"/>
      <c r="BO1250" s="202"/>
      <c r="BT1250" s="82"/>
      <c r="BU1250" s="158"/>
      <c r="BV1250" s="140" t="n">
        <f aca="false">QUOTIENT(BW1250,$BW$5)</f>
        <v>310</v>
      </c>
      <c r="BW1250" s="17" t="n">
        <v>1242</v>
      </c>
      <c r="BX1250" s="141"/>
      <c r="BY1250" s="191" t="s">
        <v>58</v>
      </c>
      <c r="BZ1250" s="160" t="e">
        <f aca="true">INDIRECT( ADDRESS(CELL("строка",BG1250)-BW1250+BV1250,68)) * CL1250</f>
        <v>#VALUE!</v>
      </c>
      <c r="CA1250" s="161" t="e">
        <f aca="true">INDIRECT( ADDRESS(CELL("строка",BG1250)-BW1250+BV1250,59)) *CI1250</f>
        <v>#VALUE!</v>
      </c>
      <c r="CB1250" s="162" t="e">
        <f aca="true">INDIRECT( ADDRESS(CELL("строка",BG1250)-BW1250+BV1250,69)) * CL1250</f>
        <v>#VALUE!</v>
      </c>
      <c r="CC1250" s="163" t="e">
        <f aca="true">INDIRECT( ADDRESS(CELL("строка",BG1250)-BW1250+BV1250,61)) *CI1250</f>
        <v>#VALUE!</v>
      </c>
      <c r="CD1250" s="164" t="e">
        <f aca="false">BZ1250-CA1250</f>
        <v>#VALUE!</v>
      </c>
      <c r="CE1250" s="189" t="e">
        <f aca="false">CB1250-CC1250</f>
        <v>#VALUE!</v>
      </c>
      <c r="CI1250" s="22" t="n">
        <f aca="false">$CI$6</f>
        <v>0.4</v>
      </c>
      <c r="CL1250" s="23" t="n">
        <f aca="false">CL1246</f>
        <v>0.25</v>
      </c>
    </row>
    <row r="1251" customFormat="false" ht="13.25" hidden="false" customHeight="true" outlineLevel="0" collapsed="false">
      <c r="A1251" s="151" t="s">
        <v>1346</v>
      </c>
      <c r="B1251" s="152" t="n">
        <v>18.5</v>
      </c>
      <c r="C1251" s="152" t="n">
        <v>758.5</v>
      </c>
      <c r="D1251" s="153"/>
      <c r="E1251" s="154" t="s">
        <v>83</v>
      </c>
      <c r="F1251" s="153" t="n">
        <v>3</v>
      </c>
      <c r="G1251" s="115" t="n">
        <v>0.25</v>
      </c>
      <c r="H1251" s="116" t="n">
        <f aca="false">RANDBETWEEN(80,100)/100</f>
        <v>0.91</v>
      </c>
      <c r="I1251" s="117"/>
      <c r="J1251" s="118"/>
      <c r="K1251" s="119"/>
      <c r="L1251" s="118"/>
      <c r="M1251" s="179"/>
      <c r="Q1251" s="151" t="s">
        <v>1346</v>
      </c>
      <c r="R1251" s="152" t="n">
        <v>18</v>
      </c>
      <c r="S1251" s="152" t="n">
        <v>743.2</v>
      </c>
      <c r="T1251" s="153" t="n">
        <v>90</v>
      </c>
      <c r="U1251" s="154" t="n">
        <v>0</v>
      </c>
      <c r="V1251" s="153" t="n">
        <v>0</v>
      </c>
      <c r="W1251" s="182" t="s">
        <v>110</v>
      </c>
      <c r="X1251" s="116" t="n">
        <f aca="false">RANDBETWEEN(80,100)/100</f>
        <v>1</v>
      </c>
      <c r="Y1251" s="117"/>
      <c r="Z1251" s="118"/>
      <c r="AA1251" s="119"/>
      <c r="AB1251" s="123"/>
      <c r="AC1251" s="124"/>
      <c r="AG1251" s="186"/>
      <c r="BO1251" s="202"/>
      <c r="BT1251" s="82" t="e">
        <f aca="false">IF(SUM(CD1248:CD1251) &gt; 0,0,(SUM(CD1248:CD1251))/(-$BM$10*1000))</f>
        <v>#VALUE!</v>
      </c>
      <c r="BU1251" s="158" t="e">
        <f aca="false">IF(SUM(CE1248:CE1251) &gt; 0,0,(SUM(CE1248:CE1251))/(-$BM$10*1000))</f>
        <v>#VALUE!</v>
      </c>
      <c r="BV1251" s="140" t="n">
        <f aca="false">QUOTIENT(BW1251,$BW$5)</f>
        <v>310</v>
      </c>
      <c r="BW1251" s="17" t="n">
        <v>1243</v>
      </c>
      <c r="BX1251" s="141"/>
      <c r="BY1251" s="192" t="s">
        <v>75</v>
      </c>
      <c r="BZ1251" s="172" t="e">
        <f aca="true">INDIRECT( ADDRESS(CELL("строка",BG1251)-BW1251+BV1251,68)) * CL1251</f>
        <v>#VALUE!</v>
      </c>
      <c r="CA1251" s="173" t="e">
        <f aca="true">INDIRECT( ADDRESS(CELL("строка",BG1251)-BW1251+BV1251,59)) * CI1251</f>
        <v>#VALUE!</v>
      </c>
      <c r="CB1251" s="174" t="e">
        <f aca="true">INDIRECT( ADDRESS(CELL("строка",BG1251)-BW1251+BV1251,69)) * CL1251</f>
        <v>#VALUE!</v>
      </c>
      <c r="CC1251" s="175" t="e">
        <f aca="true">INDIRECT( ADDRESS(CELL("строка",BG1251)-BW1251+BV1251,61)) *CI1251</f>
        <v>#VALUE!</v>
      </c>
      <c r="CD1251" s="176" t="e">
        <f aca="false">BZ1251-CA1251</f>
        <v>#VALUE!</v>
      </c>
      <c r="CE1251" s="187" t="e">
        <f aca="false">CB1251-CC1251</f>
        <v>#VALUE!</v>
      </c>
      <c r="CI1251" s="178" t="n">
        <f aca="false">$CI$7</f>
        <v>0.1</v>
      </c>
      <c r="CL1251" s="23" t="n">
        <f aca="false">CL1247</f>
        <v>0.25</v>
      </c>
    </row>
    <row r="1252" customFormat="false" ht="13.25" hidden="false" customHeight="true" outlineLevel="0" collapsed="false">
      <c r="A1252" s="151" t="s">
        <v>1347</v>
      </c>
      <c r="B1252" s="152" t="n">
        <v>19.6</v>
      </c>
      <c r="C1252" s="152" t="n">
        <v>758.5</v>
      </c>
      <c r="D1252" s="153" t="n">
        <v>100</v>
      </c>
      <c r="E1252" s="154" t="n">
        <v>0</v>
      </c>
      <c r="F1252" s="153" t="n">
        <v>0</v>
      </c>
      <c r="G1252" s="115" t="n">
        <v>0.15</v>
      </c>
      <c r="H1252" s="116" t="n">
        <f aca="false">RANDBETWEEN(80,100)/100</f>
        <v>0.91</v>
      </c>
      <c r="I1252" s="117"/>
      <c r="J1252" s="118"/>
      <c r="K1252" s="119"/>
      <c r="L1252" s="118"/>
      <c r="M1252" s="179"/>
      <c r="Q1252" s="151" t="s">
        <v>1347</v>
      </c>
      <c r="R1252" s="152" t="n">
        <v>19.4</v>
      </c>
      <c r="S1252" s="152" t="n">
        <v>743.3</v>
      </c>
      <c r="T1252" s="153" t="n">
        <v>86</v>
      </c>
      <c r="U1252" s="154" t="n">
        <v>0</v>
      </c>
      <c r="V1252" s="153" t="n">
        <v>0</v>
      </c>
      <c r="W1252" s="115" t="n">
        <v>0.95</v>
      </c>
      <c r="X1252" s="116" t="n">
        <f aca="false">RANDBETWEEN(80,100)/100</f>
        <v>0.93</v>
      </c>
      <c r="Y1252" s="117"/>
      <c r="Z1252" s="118"/>
      <c r="AA1252" s="119"/>
      <c r="AB1252" s="123"/>
      <c r="AC1252" s="124"/>
      <c r="AG1252" s="186"/>
      <c r="BO1252" s="202"/>
      <c r="BT1252" s="82" t="s">
        <v>79</v>
      </c>
      <c r="BU1252" s="158"/>
      <c r="BV1252" s="140" t="n">
        <f aca="false">QUOTIENT(BW1252,$BW$5)</f>
        <v>311</v>
      </c>
      <c r="BW1252" s="17" t="n">
        <v>1244</v>
      </c>
      <c r="BX1252" s="141" t="n">
        <f aca="false">DATE(2023,2,(1-QUOTIENT(BW1252,$BW$5)))</f>
        <v>44647</v>
      </c>
      <c r="BY1252" s="190" t="s">
        <v>80</v>
      </c>
      <c r="BZ1252" s="143" t="e">
        <f aca="true">INDIRECT( ADDRESS(CELL("строка",BG1252)-BW1252+BV1252,68)) * CL1252</f>
        <v>#VALUE!</v>
      </c>
      <c r="CA1252" s="144" t="e">
        <f aca="true">INDIRECT( ADDRESS(CELL("строка",BG1252)-BW1252+BV1252,59)) *CI1252</f>
        <v>#VALUE!</v>
      </c>
      <c r="CB1252" s="145" t="e">
        <f aca="true">INDIRECT( ADDRESS(CELL("строка",BG1252)-BW1252+BV1252,69)) * CL1252</f>
        <v>#VALUE!</v>
      </c>
      <c r="CC1252" s="146" t="e">
        <f aca="true">INDIRECT( ADDRESS(CELL("строка",BG1252)-BW1252+BV1252,61)) *CI1252</f>
        <v>#VALUE!</v>
      </c>
      <c r="CD1252" s="147" t="e">
        <f aca="false">BZ1252-CA1252</f>
        <v>#VALUE!</v>
      </c>
      <c r="CE1252" s="188" t="e">
        <f aca="false">CB1252-CC1252</f>
        <v>#VALUE!</v>
      </c>
      <c r="CI1252" s="22" t="n">
        <f aca="false">$CI$4</f>
        <v>0.2</v>
      </c>
      <c r="CL1252" s="23" t="n">
        <f aca="false">CL1248</f>
        <v>0.25</v>
      </c>
    </row>
    <row r="1253" customFormat="false" ht="13.25" hidden="false" customHeight="true" outlineLevel="0" collapsed="false">
      <c r="A1253" s="151" t="s">
        <v>1348</v>
      </c>
      <c r="B1253" s="152" t="n">
        <v>20.6</v>
      </c>
      <c r="C1253" s="152" t="n">
        <v>758.2</v>
      </c>
      <c r="D1253" s="153" t="n">
        <v>100</v>
      </c>
      <c r="E1253" s="154" t="s">
        <v>83</v>
      </c>
      <c r="F1253" s="153" t="n">
        <v>1.5</v>
      </c>
      <c r="G1253" s="115" t="n">
        <v>0.15</v>
      </c>
      <c r="H1253" s="116" t="n">
        <f aca="false">RANDBETWEEN(80,100)/100</f>
        <v>0.88</v>
      </c>
      <c r="I1253" s="117"/>
      <c r="J1253" s="118"/>
      <c r="K1253" s="119"/>
      <c r="L1253" s="118"/>
      <c r="M1253" s="179"/>
      <c r="Q1253" s="151" t="s">
        <v>1348</v>
      </c>
      <c r="R1253" s="152" t="n">
        <v>20.3</v>
      </c>
      <c r="S1253" s="152" t="n">
        <v>743.9</v>
      </c>
      <c r="T1253" s="153" t="n">
        <v>78</v>
      </c>
      <c r="U1253" s="154" t="n">
        <v>0</v>
      </c>
      <c r="V1253" s="153" t="n">
        <v>0</v>
      </c>
      <c r="W1253" s="115" t="n">
        <v>0.95</v>
      </c>
      <c r="X1253" s="116" t="n">
        <f aca="false">RANDBETWEEN(80,100)/100</f>
        <v>0.93</v>
      </c>
      <c r="Y1253" s="117"/>
      <c r="Z1253" s="118"/>
      <c r="AA1253" s="119"/>
      <c r="AB1253" s="123"/>
      <c r="AC1253" s="124"/>
      <c r="AG1253" s="186"/>
      <c r="BO1253" s="202"/>
      <c r="BT1253" s="82"/>
      <c r="BU1253" s="158"/>
      <c r="BV1253" s="140" t="n">
        <f aca="false">QUOTIENT(BW1253,$BW$5)</f>
        <v>311</v>
      </c>
      <c r="BW1253" s="17" t="n">
        <v>1245</v>
      </c>
      <c r="BX1253" s="141"/>
      <c r="BY1253" s="191" t="s">
        <v>84</v>
      </c>
      <c r="BZ1253" s="160" t="e">
        <f aca="true">INDIRECT( ADDRESS(CELL("строка",BG1253)-BW1253+BV1253,68)) * CL1253</f>
        <v>#VALUE!</v>
      </c>
      <c r="CA1253" s="161" t="e">
        <f aca="true">INDIRECT( ADDRESS(CELL("строка",BG1253)-BW1253+BV1253,59)) *CI1253</f>
        <v>#VALUE!</v>
      </c>
      <c r="CB1253" s="162" t="e">
        <f aca="true">INDIRECT( ADDRESS(CELL("строка",BG1253)-BW1253+BV1253,69)) * CL1253</f>
        <v>#VALUE!</v>
      </c>
      <c r="CC1253" s="163" t="e">
        <f aca="true">INDIRECT( ADDRESS(CELL("строка",BG1253)-BW1253+BV1253,61)) *CI1253</f>
        <v>#VALUE!</v>
      </c>
      <c r="CD1253" s="164" t="e">
        <f aca="false">BZ1253-CA1253</f>
        <v>#VALUE!</v>
      </c>
      <c r="CE1253" s="189" t="e">
        <f aca="false">CB1253-CC1253</f>
        <v>#VALUE!</v>
      </c>
      <c r="CI1253" s="22" t="n">
        <f aca="false">$CI$5</f>
        <v>0.3</v>
      </c>
      <c r="CL1253" s="23" t="n">
        <f aca="false">CL1249</f>
        <v>0.25</v>
      </c>
    </row>
    <row r="1254" customFormat="false" ht="13.25" hidden="false" customHeight="true" outlineLevel="0" collapsed="false">
      <c r="A1254" s="151" t="s">
        <v>1349</v>
      </c>
      <c r="B1254" s="152" t="n">
        <v>23</v>
      </c>
      <c r="C1254" s="152" t="n">
        <v>758.4</v>
      </c>
      <c r="D1254" s="153" t="n">
        <v>84</v>
      </c>
      <c r="E1254" s="154" t="s">
        <v>107</v>
      </c>
      <c r="F1254" s="153" t="n">
        <v>3</v>
      </c>
      <c r="G1254" s="115" t="n">
        <v>0.15</v>
      </c>
      <c r="H1254" s="116" t="n">
        <f aca="false">RANDBETWEEN(80,100)/100</f>
        <v>0.96</v>
      </c>
      <c r="I1254" s="117" t="n">
        <v>0.559988425925926</v>
      </c>
      <c r="J1254" s="118" t="n">
        <v>0.559988425925926</v>
      </c>
      <c r="K1254" s="119" t="n">
        <f aca="false">(J1254 * 24) * $B$3 * $F$3 * (1 - 0.7*AVERAGE(G1254:G1261)) * AVERAGE(H1254:H1261)</f>
        <v>9644.50846328125</v>
      </c>
      <c r="L1254" s="118" t="n">
        <f aca="false">IF(AVERAGE(F1254:F1261)&gt; $J$3, $B$4*$F$4*AVERAGE(F1254:F1261)/$B$5*24*AVERAGE(H1254:H1261), $B$4*$F$4*AVERAGE(F1254:F1261)/$B$5*24*AVERAGE(H1254:H1261) * 0.2)</f>
        <v>25564.5</v>
      </c>
      <c r="M1254" s="179" t="n">
        <f aca="false">K1254+L1254</f>
        <v>35209.0084632812</v>
      </c>
      <c r="Q1254" s="151" t="s">
        <v>1349</v>
      </c>
      <c r="R1254" s="152" t="n">
        <v>21.4</v>
      </c>
      <c r="S1254" s="152" t="n">
        <v>744.7</v>
      </c>
      <c r="T1254" s="153" t="n">
        <v>62</v>
      </c>
      <c r="U1254" s="154" t="s">
        <v>78</v>
      </c>
      <c r="V1254" s="153" t="n">
        <v>1</v>
      </c>
      <c r="W1254" s="182" t="s">
        <v>110</v>
      </c>
      <c r="X1254" s="116" t="n">
        <f aca="false">RANDBETWEEN(80,100)/100</f>
        <v>0.93</v>
      </c>
      <c r="Y1254" s="117" t="n">
        <v>0.58712962962963</v>
      </c>
      <c r="Z1254" s="118" t="n">
        <v>0.58712962962963</v>
      </c>
      <c r="AA1254" s="119" t="n">
        <f aca="false">(Z1254 * 24) * $B$3 * $F$3 * (1 - 0.7 * AVERAGE(W1254:W1261)) * AVERAGE(X1254:X1261)</f>
        <v>7741.83258333333</v>
      </c>
      <c r="AB1254" s="123" t="n">
        <f aca="false">IF(AVERAGE(V1254:V1261)&gt; $J$3, $B$4*$F$4*AVERAGE(V1254:V1261)/$B$5*24*AVERAGE(X1254:X1261), $B$4*$F$4*AVERAGE(V1254:V1261)/$B$5*24*AVERAGE(X1254:X1261) * 0.2)</f>
        <v>1029</v>
      </c>
      <c r="AC1254" s="124" t="n">
        <f aca="false">AA1254+AB1254</f>
        <v>8770.83258333333</v>
      </c>
      <c r="AG1254" s="186"/>
      <c r="BO1254" s="202"/>
      <c r="BT1254" s="82"/>
      <c r="BU1254" s="158"/>
      <c r="BV1254" s="140" t="n">
        <f aca="false">QUOTIENT(BW1254,$BW$5)</f>
        <v>311</v>
      </c>
      <c r="BW1254" s="17" t="n">
        <v>1246</v>
      </c>
      <c r="BX1254" s="141"/>
      <c r="BY1254" s="191" t="s">
        <v>58</v>
      </c>
      <c r="BZ1254" s="160" t="e">
        <f aca="true">INDIRECT( ADDRESS(CELL("строка",BG1254)-BW1254+BV1254,68)) * CL1254</f>
        <v>#VALUE!</v>
      </c>
      <c r="CA1254" s="161" t="e">
        <f aca="true">INDIRECT( ADDRESS(CELL("строка",BG1254)-BW1254+BV1254,59)) *CI1254</f>
        <v>#VALUE!</v>
      </c>
      <c r="CB1254" s="162" t="e">
        <f aca="true">INDIRECT( ADDRESS(CELL("строка",BG1254)-BW1254+BV1254,69)) * CL1254</f>
        <v>#VALUE!</v>
      </c>
      <c r="CC1254" s="163" t="e">
        <f aca="true">INDIRECT( ADDRESS(CELL("строка",BG1254)-BW1254+BV1254,61)) *CI1254</f>
        <v>#VALUE!</v>
      </c>
      <c r="CD1254" s="164" t="e">
        <f aca="false">BZ1254-CA1254</f>
        <v>#VALUE!</v>
      </c>
      <c r="CE1254" s="189" t="e">
        <f aca="false">CB1254-CC1254</f>
        <v>#VALUE!</v>
      </c>
      <c r="CI1254" s="22" t="n">
        <f aca="false">$CI$6</f>
        <v>0.4</v>
      </c>
      <c r="CL1254" s="23" t="n">
        <f aca="false">CL1250</f>
        <v>0.25</v>
      </c>
    </row>
    <row r="1255" customFormat="false" ht="13.25" hidden="false" customHeight="true" outlineLevel="0" collapsed="false">
      <c r="A1255" s="151" t="s">
        <v>1350</v>
      </c>
      <c r="B1255" s="152" t="n">
        <v>28.3</v>
      </c>
      <c r="C1255" s="152" t="n">
        <v>757.9</v>
      </c>
      <c r="D1255" s="153" t="n">
        <v>63</v>
      </c>
      <c r="E1255" s="154" t="s">
        <v>107</v>
      </c>
      <c r="F1255" s="153" t="n">
        <v>3</v>
      </c>
      <c r="G1255" s="115" t="n">
        <v>0.25</v>
      </c>
      <c r="H1255" s="116" t="n">
        <f aca="false">RANDBETWEEN(80,100)/100</f>
        <v>0.93</v>
      </c>
      <c r="I1255" s="117"/>
      <c r="J1255" s="118"/>
      <c r="K1255" s="119"/>
      <c r="L1255" s="118"/>
      <c r="M1255" s="179"/>
      <c r="Q1255" s="151" t="s">
        <v>1350</v>
      </c>
      <c r="R1255" s="152" t="n">
        <v>23.5</v>
      </c>
      <c r="S1255" s="152" t="n">
        <v>745.1</v>
      </c>
      <c r="T1255" s="153" t="n">
        <v>53</v>
      </c>
      <c r="U1255" s="154" t="s">
        <v>78</v>
      </c>
      <c r="V1255" s="153" t="n">
        <v>1</v>
      </c>
      <c r="W1255" s="115" t="n">
        <v>0.05</v>
      </c>
      <c r="X1255" s="116" t="n">
        <f aca="false">RANDBETWEEN(80,100)/100</f>
        <v>0.84</v>
      </c>
      <c r="Y1255" s="117"/>
      <c r="Z1255" s="118"/>
      <c r="AA1255" s="119"/>
      <c r="AB1255" s="123"/>
      <c r="AC1255" s="124"/>
      <c r="AG1255" s="186"/>
      <c r="BO1255" s="202"/>
      <c r="BT1255" s="82" t="e">
        <f aca="false">IF(SUM(CD1252:CD1255) &gt; 0,0,(SUM(CD1252:CD1255))/(-$BM$10*1000))</f>
        <v>#VALUE!</v>
      </c>
      <c r="BU1255" s="158" t="e">
        <f aca="false">IF(SUM(CE1252:CE1255) &gt; 0,0,(SUM(CE1252:CE1255))/(-$BM$10*1000))</f>
        <v>#VALUE!</v>
      </c>
      <c r="BV1255" s="140" t="n">
        <f aca="false">QUOTIENT(BW1255,$BW$5)</f>
        <v>311</v>
      </c>
      <c r="BW1255" s="17" t="n">
        <v>1247</v>
      </c>
      <c r="BX1255" s="141"/>
      <c r="BY1255" s="192" t="s">
        <v>75</v>
      </c>
      <c r="BZ1255" s="172" t="e">
        <f aca="true">INDIRECT( ADDRESS(CELL("строка",BG1255)-BW1255+BV1255,68)) * CL1255</f>
        <v>#VALUE!</v>
      </c>
      <c r="CA1255" s="173" t="e">
        <f aca="true">INDIRECT( ADDRESS(CELL("строка",BG1255)-BW1255+BV1255,59)) * CI1255</f>
        <v>#VALUE!</v>
      </c>
      <c r="CB1255" s="174" t="e">
        <f aca="true">INDIRECT( ADDRESS(CELL("строка",BG1255)-BW1255+BV1255,69)) * CL1255</f>
        <v>#VALUE!</v>
      </c>
      <c r="CC1255" s="175" t="e">
        <f aca="true">INDIRECT( ADDRESS(CELL("строка",BG1255)-BW1255+BV1255,61)) *CI1255</f>
        <v>#VALUE!</v>
      </c>
      <c r="CD1255" s="176" t="e">
        <f aca="false">BZ1255-CA1255</f>
        <v>#VALUE!</v>
      </c>
      <c r="CE1255" s="187" t="e">
        <f aca="false">CB1255-CC1255</f>
        <v>#VALUE!</v>
      </c>
      <c r="CI1255" s="178" t="n">
        <f aca="false">$CI$7</f>
        <v>0.1</v>
      </c>
      <c r="CL1255" s="23" t="n">
        <f aca="false">CL1251</f>
        <v>0.25</v>
      </c>
    </row>
    <row r="1256" customFormat="false" ht="13.25" hidden="false" customHeight="true" outlineLevel="0" collapsed="false">
      <c r="A1256" s="151" t="s">
        <v>1351</v>
      </c>
      <c r="B1256" s="152" t="n">
        <v>27.7</v>
      </c>
      <c r="C1256" s="152" t="n">
        <v>758.4</v>
      </c>
      <c r="D1256" s="153" t="n">
        <v>65</v>
      </c>
      <c r="E1256" s="154" t="s">
        <v>78</v>
      </c>
      <c r="F1256" s="153" t="n">
        <v>4.5</v>
      </c>
      <c r="G1256" s="115" t="n">
        <v>0.75</v>
      </c>
      <c r="H1256" s="116" t="n">
        <f aca="false">RANDBETWEEN(80,100)/100</f>
        <v>0.97</v>
      </c>
      <c r="I1256" s="117"/>
      <c r="J1256" s="118"/>
      <c r="K1256" s="119"/>
      <c r="L1256" s="118"/>
      <c r="M1256" s="179"/>
      <c r="Q1256" s="151" t="s">
        <v>1351</v>
      </c>
      <c r="R1256" s="152" t="n">
        <v>25.4</v>
      </c>
      <c r="S1256" s="152" t="n">
        <v>744.9</v>
      </c>
      <c r="T1256" s="153" t="n">
        <v>47</v>
      </c>
      <c r="U1256" s="154" t="s">
        <v>78</v>
      </c>
      <c r="V1256" s="153" t="n">
        <v>2</v>
      </c>
      <c r="W1256" s="182" t="s">
        <v>110</v>
      </c>
      <c r="X1256" s="116" t="n">
        <f aca="false">RANDBETWEEN(80,100)/100</f>
        <v>0.89</v>
      </c>
      <c r="Y1256" s="117"/>
      <c r="Z1256" s="118"/>
      <c r="AA1256" s="119"/>
      <c r="AB1256" s="123"/>
      <c r="AC1256" s="124"/>
      <c r="AG1256" s="186"/>
      <c r="BO1256" s="202"/>
      <c r="BT1256" s="82" t="s">
        <v>79</v>
      </c>
      <c r="BU1256" s="158"/>
      <c r="BV1256" s="140" t="n">
        <f aca="false">QUOTIENT(BW1256,$BW$5)</f>
        <v>312</v>
      </c>
      <c r="BW1256" s="17" t="n">
        <v>1248</v>
      </c>
      <c r="BX1256" s="141" t="n">
        <f aca="false">DATE(2023,2,(1-QUOTIENT(BW1256,$BW$5)))</f>
        <v>44646</v>
      </c>
      <c r="BY1256" s="190" t="s">
        <v>80</v>
      </c>
      <c r="BZ1256" s="143" t="e">
        <f aca="true">INDIRECT( ADDRESS(CELL("строка",BG1256)-BW1256+BV1256,68)) * CL1256</f>
        <v>#VALUE!</v>
      </c>
      <c r="CA1256" s="144" t="e">
        <f aca="true">INDIRECT( ADDRESS(CELL("строка",BG1256)-BW1256+BV1256,59)) *CI1256</f>
        <v>#VALUE!</v>
      </c>
      <c r="CB1256" s="145" t="e">
        <f aca="true">INDIRECT( ADDRESS(CELL("строка",BG1256)-BW1256+BV1256,69)) * CL1256</f>
        <v>#VALUE!</v>
      </c>
      <c r="CC1256" s="146" t="e">
        <f aca="true">INDIRECT( ADDRESS(CELL("строка",BG1256)-BW1256+BV1256,61)) *CI1256</f>
        <v>#VALUE!</v>
      </c>
      <c r="CD1256" s="147" t="e">
        <f aca="false">BZ1256-CA1256</f>
        <v>#VALUE!</v>
      </c>
      <c r="CE1256" s="188" t="e">
        <f aca="false">CB1256-CC1256</f>
        <v>#VALUE!</v>
      </c>
      <c r="CI1256" s="22" t="n">
        <f aca="false">$CI$4</f>
        <v>0.2</v>
      </c>
      <c r="CL1256" s="23" t="n">
        <f aca="false">CL1252</f>
        <v>0.25</v>
      </c>
    </row>
    <row r="1257" customFormat="false" ht="13.25" hidden="false" customHeight="true" outlineLevel="0" collapsed="false">
      <c r="A1257" s="151" t="s">
        <v>1352</v>
      </c>
      <c r="B1257" s="152" t="n">
        <v>25.3</v>
      </c>
      <c r="C1257" s="152" t="n">
        <v>757.9</v>
      </c>
      <c r="D1257" s="153" t="n">
        <v>70</v>
      </c>
      <c r="E1257" s="154" t="s">
        <v>78</v>
      </c>
      <c r="F1257" s="153" t="n">
        <v>6</v>
      </c>
      <c r="G1257" s="115" t="n">
        <v>0.95</v>
      </c>
      <c r="H1257" s="116" t="n">
        <f aca="false">RANDBETWEEN(80,100)/100</f>
        <v>0.93</v>
      </c>
      <c r="I1257" s="117"/>
      <c r="J1257" s="118"/>
      <c r="K1257" s="119"/>
      <c r="L1257" s="118"/>
      <c r="M1257" s="179"/>
      <c r="Q1257" s="151" t="s">
        <v>1352</v>
      </c>
      <c r="R1257" s="152" t="n">
        <v>26.1</v>
      </c>
      <c r="S1257" s="152" t="n">
        <v>744.4</v>
      </c>
      <c r="T1257" s="153" t="n">
        <v>40</v>
      </c>
      <c r="U1257" s="154" t="s">
        <v>78</v>
      </c>
      <c r="V1257" s="153" t="n">
        <v>2</v>
      </c>
      <c r="W1257" s="115" t="n">
        <v>0.9</v>
      </c>
      <c r="X1257" s="116" t="n">
        <f aca="false">RANDBETWEEN(80,100)/100</f>
        <v>0.93</v>
      </c>
      <c r="Y1257" s="117"/>
      <c r="Z1257" s="118"/>
      <c r="AA1257" s="119"/>
      <c r="AB1257" s="123"/>
      <c r="AC1257" s="124"/>
      <c r="AG1257" s="186"/>
      <c r="BO1257" s="202"/>
      <c r="BT1257" s="82"/>
      <c r="BU1257" s="158"/>
      <c r="BV1257" s="140" t="n">
        <f aca="false">QUOTIENT(BW1257,$BW$5)</f>
        <v>312</v>
      </c>
      <c r="BW1257" s="17" t="n">
        <v>1249</v>
      </c>
      <c r="BX1257" s="141"/>
      <c r="BY1257" s="191" t="s">
        <v>84</v>
      </c>
      <c r="BZ1257" s="160" t="e">
        <f aca="true">INDIRECT( ADDRESS(CELL("строка",BG1257)-BW1257+BV1257,68)) * CL1257</f>
        <v>#VALUE!</v>
      </c>
      <c r="CA1257" s="161" t="e">
        <f aca="true">INDIRECT( ADDRESS(CELL("строка",BG1257)-BW1257+BV1257,59)) *CI1257</f>
        <v>#VALUE!</v>
      </c>
      <c r="CB1257" s="162" t="e">
        <f aca="true">INDIRECT( ADDRESS(CELL("строка",BG1257)-BW1257+BV1257,69)) * CL1257</f>
        <v>#VALUE!</v>
      </c>
      <c r="CC1257" s="163" t="e">
        <f aca="true">INDIRECT( ADDRESS(CELL("строка",BG1257)-BW1257+BV1257,61)) *CI1257</f>
        <v>#VALUE!</v>
      </c>
      <c r="CD1257" s="164" t="e">
        <f aca="false">BZ1257-CA1257</f>
        <v>#VALUE!</v>
      </c>
      <c r="CE1257" s="189" t="e">
        <f aca="false">CB1257-CC1257</f>
        <v>#VALUE!</v>
      </c>
      <c r="CI1257" s="22" t="n">
        <f aca="false">$CI$5</f>
        <v>0.3</v>
      </c>
      <c r="CL1257" s="23" t="n">
        <f aca="false">CL1253</f>
        <v>0.25</v>
      </c>
    </row>
    <row r="1258" customFormat="false" ht="13.25" hidden="false" customHeight="true" outlineLevel="0" collapsed="false">
      <c r="A1258" s="151" t="s">
        <v>1353</v>
      </c>
      <c r="B1258" s="152" t="n">
        <v>21.4</v>
      </c>
      <c r="C1258" s="152" t="n">
        <v>757.8</v>
      </c>
      <c r="D1258" s="153" t="n">
        <v>100</v>
      </c>
      <c r="E1258" s="154" t="s">
        <v>93</v>
      </c>
      <c r="F1258" s="153" t="n">
        <v>3</v>
      </c>
      <c r="G1258" s="115" t="n">
        <v>0.9</v>
      </c>
      <c r="H1258" s="116" t="n">
        <f aca="false">RANDBETWEEN(80,100)/100</f>
        <v>0.82</v>
      </c>
      <c r="I1258" s="117"/>
      <c r="J1258" s="118"/>
      <c r="K1258" s="119"/>
      <c r="L1258" s="118"/>
      <c r="M1258" s="179"/>
      <c r="Q1258" s="151" t="s">
        <v>1353</v>
      </c>
      <c r="R1258" s="152" t="n">
        <v>20.8</v>
      </c>
      <c r="S1258" s="152" t="n">
        <v>744.8</v>
      </c>
      <c r="T1258" s="153" t="n">
        <v>55</v>
      </c>
      <c r="U1258" s="154" t="s">
        <v>78</v>
      </c>
      <c r="V1258" s="153" t="n">
        <v>1</v>
      </c>
      <c r="W1258" s="115" t="n">
        <v>0.9</v>
      </c>
      <c r="X1258" s="116" t="n">
        <f aca="false">RANDBETWEEN(80,100)/100</f>
        <v>0.98</v>
      </c>
      <c r="Y1258" s="117"/>
      <c r="Z1258" s="118"/>
      <c r="AA1258" s="119"/>
      <c r="AB1258" s="123"/>
      <c r="AC1258" s="124"/>
      <c r="AG1258" s="186"/>
      <c r="BO1258" s="202"/>
      <c r="BT1258" s="82"/>
      <c r="BU1258" s="158"/>
      <c r="BV1258" s="140" t="n">
        <f aca="false">QUOTIENT(BW1258,$BW$5)</f>
        <v>312</v>
      </c>
      <c r="BW1258" s="17" t="n">
        <v>1250</v>
      </c>
      <c r="BX1258" s="141"/>
      <c r="BY1258" s="191" t="s">
        <v>58</v>
      </c>
      <c r="BZ1258" s="160" t="e">
        <f aca="true">INDIRECT( ADDRESS(CELL("строка",BG1258)-BW1258+BV1258,68)) * CL1258</f>
        <v>#VALUE!</v>
      </c>
      <c r="CA1258" s="161" t="e">
        <f aca="true">INDIRECT( ADDRESS(CELL("строка",BG1258)-BW1258+BV1258,59)) *CI1258</f>
        <v>#VALUE!</v>
      </c>
      <c r="CB1258" s="162" t="e">
        <f aca="true">INDIRECT( ADDRESS(CELL("строка",BG1258)-BW1258+BV1258,69)) * CL1258</f>
        <v>#VALUE!</v>
      </c>
      <c r="CC1258" s="163" t="e">
        <f aca="true">INDIRECT( ADDRESS(CELL("строка",BG1258)-BW1258+BV1258,61)) *CI1258</f>
        <v>#VALUE!</v>
      </c>
      <c r="CD1258" s="164" t="e">
        <f aca="false">BZ1258-CA1258</f>
        <v>#VALUE!</v>
      </c>
      <c r="CE1258" s="189" t="e">
        <f aca="false">CB1258-CC1258</f>
        <v>#VALUE!</v>
      </c>
      <c r="CI1258" s="22" t="n">
        <f aca="false">$CI$6</f>
        <v>0.4</v>
      </c>
      <c r="CL1258" s="23" t="n">
        <f aca="false">CL1254</f>
        <v>0.25</v>
      </c>
    </row>
    <row r="1259" customFormat="false" ht="13.25" hidden="false" customHeight="true" outlineLevel="0" collapsed="false">
      <c r="A1259" s="151" t="s">
        <v>1354</v>
      </c>
      <c r="B1259" s="152" t="n">
        <v>22.9</v>
      </c>
      <c r="C1259" s="152" t="n">
        <v>757.4</v>
      </c>
      <c r="D1259" s="153" t="n">
        <v>80</v>
      </c>
      <c r="E1259" s="154" t="s">
        <v>93</v>
      </c>
      <c r="F1259" s="153" t="n">
        <v>6</v>
      </c>
      <c r="G1259" s="115" t="n">
        <v>0.75</v>
      </c>
      <c r="H1259" s="116" t="n">
        <f aca="false">RANDBETWEEN(80,100)/100</f>
        <v>0.96</v>
      </c>
      <c r="I1259" s="117"/>
      <c r="J1259" s="118"/>
      <c r="K1259" s="119"/>
      <c r="L1259" s="118"/>
      <c r="M1259" s="179"/>
      <c r="Q1259" s="151" t="s">
        <v>1354</v>
      </c>
      <c r="R1259" s="152" t="n">
        <v>18.1</v>
      </c>
      <c r="S1259" s="152" t="n">
        <v>745.9</v>
      </c>
      <c r="T1259" s="153" t="n">
        <v>63</v>
      </c>
      <c r="U1259" s="154" t="n">
        <v>0</v>
      </c>
      <c r="V1259" s="153" t="n">
        <v>0</v>
      </c>
      <c r="W1259" s="115" t="n">
        <v>0.75</v>
      </c>
      <c r="X1259" s="116" t="n">
        <f aca="false">RANDBETWEEN(80,100)/100</f>
        <v>1</v>
      </c>
      <c r="Y1259" s="117"/>
      <c r="Z1259" s="118"/>
      <c r="AA1259" s="119"/>
      <c r="AB1259" s="123"/>
      <c r="AC1259" s="124"/>
      <c r="AG1259" s="186"/>
      <c r="BO1259" s="202"/>
      <c r="BT1259" s="82" t="e">
        <f aca="false">IF(SUM(CD1256:CD1259) &gt; 0,0,(SUM(CD1256:CD1259))/(-$BM$10*1000))</f>
        <v>#VALUE!</v>
      </c>
      <c r="BU1259" s="158" t="e">
        <f aca="false">IF(SUM(CE1256:CE1259) &gt; 0,0,(SUM(CE1256:CE1259))/(-$BM$10*1000))</f>
        <v>#VALUE!</v>
      </c>
      <c r="BV1259" s="140" t="n">
        <f aca="false">QUOTIENT(BW1259,$BW$5)</f>
        <v>312</v>
      </c>
      <c r="BW1259" s="17" t="n">
        <v>1251</v>
      </c>
      <c r="BX1259" s="141"/>
      <c r="BY1259" s="192" t="s">
        <v>75</v>
      </c>
      <c r="BZ1259" s="172" t="e">
        <f aca="true">INDIRECT( ADDRESS(CELL("строка",BG1259)-BW1259+BV1259,68)) * CL1259</f>
        <v>#VALUE!</v>
      </c>
      <c r="CA1259" s="173" t="e">
        <f aca="true">INDIRECT( ADDRESS(CELL("строка",BG1259)-BW1259+BV1259,59)) * CI1259</f>
        <v>#VALUE!</v>
      </c>
      <c r="CB1259" s="174" t="e">
        <f aca="true">INDIRECT( ADDRESS(CELL("строка",BG1259)-BW1259+BV1259,69)) * CL1259</f>
        <v>#VALUE!</v>
      </c>
      <c r="CC1259" s="175" t="e">
        <f aca="true">INDIRECT( ADDRESS(CELL("строка",BG1259)-BW1259+BV1259,61)) *CI1259</f>
        <v>#VALUE!</v>
      </c>
      <c r="CD1259" s="176" t="e">
        <f aca="false">BZ1259-CA1259</f>
        <v>#VALUE!</v>
      </c>
      <c r="CE1259" s="187" t="e">
        <f aca="false">CB1259-CC1259</f>
        <v>#VALUE!</v>
      </c>
      <c r="CI1259" s="178" t="n">
        <f aca="false">$CI$7</f>
        <v>0.1</v>
      </c>
      <c r="CL1259" s="23" t="n">
        <f aca="false">CL1255</f>
        <v>0.25</v>
      </c>
    </row>
    <row r="1260" customFormat="false" ht="13.25" hidden="false" customHeight="true" outlineLevel="0" collapsed="false">
      <c r="A1260" s="151" t="s">
        <v>1355</v>
      </c>
      <c r="B1260" s="152" t="n">
        <v>24.4</v>
      </c>
      <c r="C1260" s="152" t="n">
        <v>756.4</v>
      </c>
      <c r="D1260" s="153" t="n">
        <v>80</v>
      </c>
      <c r="E1260" s="154" t="s">
        <v>101</v>
      </c>
      <c r="F1260" s="153" t="n">
        <v>4.5</v>
      </c>
      <c r="G1260" s="115" t="n">
        <v>0.15</v>
      </c>
      <c r="H1260" s="116" t="n">
        <f aca="false">RANDBETWEEN(80,100)/100</f>
        <v>0.92</v>
      </c>
      <c r="I1260" s="117"/>
      <c r="J1260" s="118"/>
      <c r="K1260" s="119"/>
      <c r="L1260" s="118"/>
      <c r="M1260" s="179"/>
      <c r="Q1260" s="151" t="s">
        <v>1355</v>
      </c>
      <c r="R1260" s="152" t="n">
        <v>17.3</v>
      </c>
      <c r="S1260" s="152" t="n">
        <v>747.4</v>
      </c>
      <c r="T1260" s="153" t="n">
        <v>72</v>
      </c>
      <c r="U1260" s="154" t="n">
        <v>0</v>
      </c>
      <c r="V1260" s="153" t="n">
        <v>0</v>
      </c>
      <c r="W1260" s="115" t="n">
        <v>0.95</v>
      </c>
      <c r="X1260" s="116" t="n">
        <f aca="false">RANDBETWEEN(80,100)/100</f>
        <v>0.96</v>
      </c>
      <c r="Y1260" s="117"/>
      <c r="Z1260" s="118"/>
      <c r="AA1260" s="119"/>
      <c r="AB1260" s="123"/>
      <c r="AC1260" s="124"/>
      <c r="AG1260" s="186"/>
      <c r="BO1260" s="202"/>
      <c r="BT1260" s="82" t="s">
        <v>79</v>
      </c>
      <c r="BU1260" s="158"/>
      <c r="BV1260" s="140" t="n">
        <f aca="false">QUOTIENT(BW1260,$BW$5)</f>
        <v>313</v>
      </c>
      <c r="BW1260" s="17" t="n">
        <v>1252</v>
      </c>
      <c r="BX1260" s="141" t="n">
        <f aca="false">DATE(2023,2,(1-QUOTIENT(BW1260,$BW$5)))</f>
        <v>44645</v>
      </c>
      <c r="BY1260" s="190" t="s">
        <v>80</v>
      </c>
      <c r="BZ1260" s="143" t="e">
        <f aca="true">INDIRECT( ADDRESS(CELL("строка",BG1260)-BW1260+BV1260,68)) * CL1260</f>
        <v>#VALUE!</v>
      </c>
      <c r="CA1260" s="144" t="e">
        <f aca="true">INDIRECT( ADDRESS(CELL("строка",BG1260)-BW1260+BV1260,59)) *CI1260</f>
        <v>#VALUE!</v>
      </c>
      <c r="CB1260" s="145" t="e">
        <f aca="true">INDIRECT( ADDRESS(CELL("строка",BG1260)-BW1260+BV1260,69)) * CL1260</f>
        <v>#VALUE!</v>
      </c>
      <c r="CC1260" s="146" t="e">
        <f aca="true">INDIRECT( ADDRESS(CELL("строка",BG1260)-BW1260+BV1260,61)) *CI1260</f>
        <v>#VALUE!</v>
      </c>
      <c r="CD1260" s="147" t="e">
        <f aca="false">BZ1260-CA1260</f>
        <v>#VALUE!</v>
      </c>
      <c r="CE1260" s="188" t="e">
        <f aca="false">CB1260-CC1260</f>
        <v>#VALUE!</v>
      </c>
      <c r="CI1260" s="22" t="n">
        <f aca="false">$CI$4</f>
        <v>0.2</v>
      </c>
      <c r="CL1260" s="23" t="n">
        <f aca="false">CL1256</f>
        <v>0.25</v>
      </c>
    </row>
    <row r="1261" customFormat="false" ht="13.25" hidden="false" customHeight="true" outlineLevel="0" collapsed="false">
      <c r="A1261" s="151" t="s">
        <v>1356</v>
      </c>
      <c r="B1261" s="152" t="n">
        <v>25.5</v>
      </c>
      <c r="C1261" s="152" t="n">
        <v>756</v>
      </c>
      <c r="D1261" s="153" t="n">
        <v>69</v>
      </c>
      <c r="E1261" s="154" t="s">
        <v>93</v>
      </c>
      <c r="F1261" s="153" t="n">
        <v>4.5</v>
      </c>
      <c r="G1261" s="115" t="n">
        <v>0.15</v>
      </c>
      <c r="H1261" s="116" t="n">
        <f aca="false">RANDBETWEEN(80,100)/100</f>
        <v>0.92</v>
      </c>
      <c r="I1261" s="117"/>
      <c r="J1261" s="118"/>
      <c r="K1261" s="119"/>
      <c r="L1261" s="118"/>
      <c r="M1261" s="179"/>
      <c r="Q1261" s="151" t="s">
        <v>1356</v>
      </c>
      <c r="R1261" s="152" t="n">
        <v>23.2</v>
      </c>
      <c r="S1261" s="152" t="n">
        <v>748.3</v>
      </c>
      <c r="T1261" s="153" t="n">
        <v>48</v>
      </c>
      <c r="U1261" s="154" t="n">
        <v>0</v>
      </c>
      <c r="V1261" s="153" t="n">
        <v>0</v>
      </c>
      <c r="W1261" s="115" t="n">
        <v>0.75</v>
      </c>
      <c r="X1261" s="116" t="n">
        <f aca="false">RANDBETWEEN(80,100)/100</f>
        <v>0.82</v>
      </c>
      <c r="Y1261" s="117"/>
      <c r="Z1261" s="118"/>
      <c r="AA1261" s="119"/>
      <c r="AB1261" s="123"/>
      <c r="AC1261" s="124"/>
      <c r="AG1261" s="186"/>
      <c r="BO1261" s="202"/>
      <c r="BT1261" s="82"/>
      <c r="BU1261" s="158"/>
      <c r="BV1261" s="140" t="n">
        <f aca="false">QUOTIENT(BW1261,$BW$5)</f>
        <v>313</v>
      </c>
      <c r="BW1261" s="17" t="n">
        <v>1253</v>
      </c>
      <c r="BX1261" s="141"/>
      <c r="BY1261" s="191" t="s">
        <v>84</v>
      </c>
      <c r="BZ1261" s="160" t="e">
        <f aca="true">INDIRECT( ADDRESS(CELL("строка",BG1261)-BW1261+BV1261,68)) * CL1261</f>
        <v>#VALUE!</v>
      </c>
      <c r="CA1261" s="161" t="e">
        <f aca="true">INDIRECT( ADDRESS(CELL("строка",BG1261)-BW1261+BV1261,59)) *CI1261</f>
        <v>#VALUE!</v>
      </c>
      <c r="CB1261" s="162" t="e">
        <f aca="true">INDIRECT( ADDRESS(CELL("строка",BG1261)-BW1261+BV1261,69)) * CL1261</f>
        <v>#VALUE!</v>
      </c>
      <c r="CC1261" s="163" t="e">
        <f aca="true">INDIRECT( ADDRESS(CELL("строка",BG1261)-BW1261+BV1261,61)) *CI1261</f>
        <v>#VALUE!</v>
      </c>
      <c r="CD1261" s="164" t="e">
        <f aca="false">BZ1261-CA1261</f>
        <v>#VALUE!</v>
      </c>
      <c r="CE1261" s="189" t="e">
        <f aca="false">CB1261-CC1261</f>
        <v>#VALUE!</v>
      </c>
      <c r="CI1261" s="22" t="n">
        <f aca="false">$CI$5</f>
        <v>0.3</v>
      </c>
      <c r="CL1261" s="23" t="n">
        <f aca="false">CL1257</f>
        <v>0.25</v>
      </c>
    </row>
    <row r="1262" customFormat="false" ht="13.25" hidden="false" customHeight="true" outlineLevel="0" collapsed="false">
      <c r="A1262" s="151" t="s">
        <v>1357</v>
      </c>
      <c r="B1262" s="152" t="n">
        <v>27.6</v>
      </c>
      <c r="C1262" s="152" t="n">
        <v>755.3</v>
      </c>
      <c r="D1262" s="153" t="n">
        <v>64</v>
      </c>
      <c r="E1262" s="154" t="s">
        <v>93</v>
      </c>
      <c r="F1262" s="153" t="n">
        <v>3</v>
      </c>
      <c r="G1262" s="115" t="n">
        <v>0.15</v>
      </c>
      <c r="H1262" s="116" t="n">
        <f aca="false">RANDBETWEEN(80,100)/100</f>
        <v>0.83</v>
      </c>
      <c r="I1262" s="117" t="n">
        <v>0.562060185185185</v>
      </c>
      <c r="J1262" s="118" t="n">
        <v>0.562060185185185</v>
      </c>
      <c r="K1262" s="119" t="n">
        <f aca="false">(J1262 * 24) * $B$3 * $F$3 * (1 - 0.7*AVERAGE(G1262:G1269)) * AVERAGE(H1262:H1269)</f>
        <v>12638.8928177083</v>
      </c>
      <c r="L1262" s="118" t="n">
        <f aca="false">IF(AVERAGE(F1262:F1269)&gt; $J$3, $B$4*$F$4*AVERAGE(F1262:F1269)/$B$5*24*AVERAGE(H1262:H1269), $B$4*$F$4*AVERAGE(F1262:F1269)/$B$5*24*AVERAGE(H1262:H1269) * 0.2)</f>
        <v>3235.5</v>
      </c>
      <c r="M1262" s="179" t="n">
        <f aca="false">K1262+L1262</f>
        <v>15874.3928177083</v>
      </c>
      <c r="Q1262" s="151" t="s">
        <v>1357</v>
      </c>
      <c r="R1262" s="152" t="n">
        <v>23.1</v>
      </c>
      <c r="S1262" s="152" t="n">
        <v>748.6</v>
      </c>
      <c r="T1262" s="153" t="n">
        <v>44</v>
      </c>
      <c r="U1262" s="154" t="n">
        <v>0</v>
      </c>
      <c r="V1262" s="153" t="n">
        <v>0</v>
      </c>
      <c r="W1262" s="115" t="n">
        <v>0.75</v>
      </c>
      <c r="X1262" s="116" t="n">
        <f aca="false">RANDBETWEEN(80,100)/100</f>
        <v>0.86</v>
      </c>
      <c r="Y1262" s="117" t="n">
        <v>0.590231481481482</v>
      </c>
      <c r="Z1262" s="118" t="n">
        <v>0.590231481481482</v>
      </c>
      <c r="AA1262" s="119" t="n">
        <f aca="false">(Z1262 * 24) * $B$3 * $F$3 * (1 - 0.7 * AVERAGE(W1262:W1269)) * AVERAGE(X1262:X1269)</f>
        <v>6725.91201944444</v>
      </c>
      <c r="AB1262" s="123" t="n">
        <f aca="false">IF(AVERAGE(V1262:V1269)&gt; $J$3, $B$4*$F$4*AVERAGE(V1262:V1269)/$B$5*24*AVERAGE(X1262:X1269), $B$4*$F$4*AVERAGE(V1262:V1269)/$B$5*24*AVERAGE(X1262:X1269) * 0.2)</f>
        <v>443.4</v>
      </c>
      <c r="AC1262" s="124" t="n">
        <f aca="false">AA1262+AB1262</f>
        <v>7169.31201944444</v>
      </c>
      <c r="AG1262" s="186"/>
      <c r="BO1262" s="202"/>
      <c r="BT1262" s="82"/>
      <c r="BU1262" s="158"/>
      <c r="BV1262" s="140" t="n">
        <f aca="false">QUOTIENT(BW1262,$BW$5)</f>
        <v>313</v>
      </c>
      <c r="BW1262" s="17" t="n">
        <v>1254</v>
      </c>
      <c r="BX1262" s="141"/>
      <c r="BY1262" s="191" t="s">
        <v>58</v>
      </c>
      <c r="BZ1262" s="160" t="e">
        <f aca="true">INDIRECT( ADDRESS(CELL("строка",BG1262)-BW1262+BV1262,68)) * CL1262</f>
        <v>#VALUE!</v>
      </c>
      <c r="CA1262" s="161" t="e">
        <f aca="true">INDIRECT( ADDRESS(CELL("строка",BG1262)-BW1262+BV1262,59)) *CI1262</f>
        <v>#VALUE!</v>
      </c>
      <c r="CB1262" s="162" t="e">
        <f aca="true">INDIRECT( ADDRESS(CELL("строка",BG1262)-BW1262+BV1262,69)) * CL1262</f>
        <v>#VALUE!</v>
      </c>
      <c r="CC1262" s="163" t="e">
        <f aca="true">INDIRECT( ADDRESS(CELL("строка",BG1262)-BW1262+BV1262,61)) *CI1262</f>
        <v>#VALUE!</v>
      </c>
      <c r="CD1262" s="164" t="e">
        <f aca="false">BZ1262-CA1262</f>
        <v>#VALUE!</v>
      </c>
      <c r="CE1262" s="189" t="e">
        <f aca="false">CB1262-CC1262</f>
        <v>#VALUE!</v>
      </c>
      <c r="CI1262" s="22" t="n">
        <f aca="false">$CI$6</f>
        <v>0.4</v>
      </c>
      <c r="CL1262" s="23" t="n">
        <f aca="false">CL1258</f>
        <v>0.25</v>
      </c>
    </row>
    <row r="1263" customFormat="false" ht="13.25" hidden="false" customHeight="true" outlineLevel="0" collapsed="false">
      <c r="A1263" s="151" t="s">
        <v>1358</v>
      </c>
      <c r="B1263" s="152" t="n">
        <v>33.7</v>
      </c>
      <c r="C1263" s="152" t="n">
        <v>754.9</v>
      </c>
      <c r="D1263" s="153" t="n">
        <v>43</v>
      </c>
      <c r="E1263" s="154" t="s">
        <v>93</v>
      </c>
      <c r="F1263" s="153" t="n">
        <v>1.5</v>
      </c>
      <c r="G1263" s="115" t="n">
        <v>0.25</v>
      </c>
      <c r="H1263" s="116" t="n">
        <f aca="false">RANDBETWEEN(80,100)/100</f>
        <v>0.87</v>
      </c>
      <c r="I1263" s="117"/>
      <c r="J1263" s="118"/>
      <c r="K1263" s="119"/>
      <c r="L1263" s="118"/>
      <c r="M1263" s="179"/>
      <c r="Q1263" s="151" t="s">
        <v>1358</v>
      </c>
      <c r="R1263" s="152" t="n">
        <v>29.3</v>
      </c>
      <c r="S1263" s="152" t="n">
        <v>749.1</v>
      </c>
      <c r="T1263" s="153" t="n">
        <v>26</v>
      </c>
      <c r="U1263" s="154" t="s">
        <v>78</v>
      </c>
      <c r="V1263" s="153" t="n">
        <v>1</v>
      </c>
      <c r="W1263" s="182" t="s">
        <v>110</v>
      </c>
      <c r="X1263" s="116" t="n">
        <f aca="false">RANDBETWEEN(80,100)/100</f>
        <v>0.88</v>
      </c>
      <c r="Y1263" s="117"/>
      <c r="Z1263" s="118"/>
      <c r="AA1263" s="119"/>
      <c r="AB1263" s="123"/>
      <c r="AC1263" s="124"/>
      <c r="AG1263" s="186"/>
      <c r="BO1263" s="202"/>
      <c r="BT1263" s="82" t="e">
        <f aca="false">IF(SUM(CD1260:CD1263) &gt; 0,0,(SUM(CD1260:CD1263))/(-$BM$10*1000))</f>
        <v>#VALUE!</v>
      </c>
      <c r="BU1263" s="158" t="e">
        <f aca="false">IF(SUM(CE1260:CE1263) &gt; 0,0,(SUM(CE1260:CE1263))/(-$BM$10*1000))</f>
        <v>#VALUE!</v>
      </c>
      <c r="BV1263" s="140" t="n">
        <f aca="false">QUOTIENT(BW1263,$BW$5)</f>
        <v>313</v>
      </c>
      <c r="BW1263" s="17" t="n">
        <v>1255</v>
      </c>
      <c r="BX1263" s="141"/>
      <c r="BY1263" s="192" t="s">
        <v>75</v>
      </c>
      <c r="BZ1263" s="172" t="e">
        <f aca="true">INDIRECT( ADDRESS(CELL("строка",BG1263)-BW1263+BV1263,68)) * CL1263</f>
        <v>#VALUE!</v>
      </c>
      <c r="CA1263" s="173" t="e">
        <f aca="true">INDIRECT( ADDRESS(CELL("строка",BG1263)-BW1263+BV1263,59)) * CI1263</f>
        <v>#VALUE!</v>
      </c>
      <c r="CB1263" s="174" t="e">
        <f aca="true">INDIRECT( ADDRESS(CELL("строка",BG1263)-BW1263+BV1263,69)) * CL1263</f>
        <v>#VALUE!</v>
      </c>
      <c r="CC1263" s="175" t="e">
        <f aca="true">INDIRECT( ADDRESS(CELL("строка",BG1263)-BW1263+BV1263,61)) *CI1263</f>
        <v>#VALUE!</v>
      </c>
      <c r="CD1263" s="176" t="e">
        <f aca="false">BZ1263-CA1263</f>
        <v>#VALUE!</v>
      </c>
      <c r="CE1263" s="187" t="e">
        <f aca="false">CB1263-CC1263</f>
        <v>#VALUE!</v>
      </c>
      <c r="CI1263" s="178" t="n">
        <f aca="false">$CI$7</f>
        <v>0.1</v>
      </c>
      <c r="CL1263" s="23" t="n">
        <f aca="false">CL1259</f>
        <v>0.25</v>
      </c>
    </row>
    <row r="1264" customFormat="false" ht="13.25" hidden="false" customHeight="true" outlineLevel="0" collapsed="false">
      <c r="A1264" s="151" t="s">
        <v>1359</v>
      </c>
      <c r="B1264" s="152" t="n">
        <v>34.4</v>
      </c>
      <c r="C1264" s="152" t="n">
        <v>755.3</v>
      </c>
      <c r="D1264" s="153" t="n">
        <v>39</v>
      </c>
      <c r="E1264" s="154" t="s">
        <v>107</v>
      </c>
      <c r="F1264" s="153" t="n">
        <v>1.5</v>
      </c>
      <c r="G1264" s="115" t="n">
        <v>0.25</v>
      </c>
      <c r="H1264" s="116" t="n">
        <f aca="false">RANDBETWEEN(80,100)/100</f>
        <v>0.95</v>
      </c>
      <c r="I1264" s="117"/>
      <c r="J1264" s="118"/>
      <c r="K1264" s="119"/>
      <c r="L1264" s="118"/>
      <c r="M1264" s="179"/>
      <c r="Q1264" s="151" t="s">
        <v>1359</v>
      </c>
      <c r="R1264" s="152" t="n">
        <v>29.7</v>
      </c>
      <c r="S1264" s="152" t="n">
        <v>749.6</v>
      </c>
      <c r="T1264" s="153" t="n">
        <v>30</v>
      </c>
      <c r="U1264" s="154" t="s">
        <v>83</v>
      </c>
      <c r="V1264" s="153" t="n">
        <v>1</v>
      </c>
      <c r="W1264" s="115" t="n">
        <v>0.75</v>
      </c>
      <c r="X1264" s="116" t="n">
        <f aca="false">RANDBETWEEN(80,100)/100</f>
        <v>0.99</v>
      </c>
      <c r="Y1264" s="117"/>
      <c r="Z1264" s="118"/>
      <c r="AA1264" s="119"/>
      <c r="AB1264" s="123"/>
      <c r="AC1264" s="124"/>
      <c r="AG1264" s="186"/>
      <c r="BO1264" s="202"/>
      <c r="BT1264" s="82" t="s">
        <v>79</v>
      </c>
      <c r="BU1264" s="158"/>
      <c r="BV1264" s="140" t="n">
        <f aca="false">QUOTIENT(BW1264,$BW$5)</f>
        <v>314</v>
      </c>
      <c r="BW1264" s="17" t="n">
        <v>1256</v>
      </c>
      <c r="BX1264" s="141" t="n">
        <f aca="false">DATE(2023,2,(1-QUOTIENT(BW1264,$BW$5)))</f>
        <v>44644</v>
      </c>
      <c r="BY1264" s="190" t="s">
        <v>80</v>
      </c>
      <c r="BZ1264" s="143" t="e">
        <f aca="true">INDIRECT( ADDRESS(CELL("строка",BG1264)-BW1264+BV1264,68)) * CL1264</f>
        <v>#VALUE!</v>
      </c>
      <c r="CA1264" s="144" t="e">
        <f aca="true">INDIRECT( ADDRESS(CELL("строка",BG1264)-BW1264+BV1264,59)) *CI1264</f>
        <v>#VALUE!</v>
      </c>
      <c r="CB1264" s="145" t="e">
        <f aca="true">INDIRECT( ADDRESS(CELL("строка",BG1264)-BW1264+BV1264,69)) * CL1264</f>
        <v>#VALUE!</v>
      </c>
      <c r="CC1264" s="146" t="e">
        <f aca="true">INDIRECT( ADDRESS(CELL("строка",BG1264)-BW1264+BV1264,61)) *CI1264</f>
        <v>#VALUE!</v>
      </c>
      <c r="CD1264" s="147" t="e">
        <f aca="false">BZ1264-CA1264</f>
        <v>#VALUE!</v>
      </c>
      <c r="CE1264" s="188" t="e">
        <f aca="false">CB1264-CC1264</f>
        <v>#VALUE!</v>
      </c>
      <c r="CI1264" s="22" t="n">
        <f aca="false">$CI$4</f>
        <v>0.2</v>
      </c>
      <c r="CL1264" s="23" t="n">
        <f aca="false">CL1260</f>
        <v>0.25</v>
      </c>
    </row>
    <row r="1265" customFormat="false" ht="13.25" hidden="false" customHeight="true" outlineLevel="0" collapsed="false">
      <c r="A1265" s="151" t="s">
        <v>1360</v>
      </c>
      <c r="B1265" s="152" t="n">
        <v>32.1</v>
      </c>
      <c r="C1265" s="152" t="n">
        <v>755.8</v>
      </c>
      <c r="D1265" s="153" t="n">
        <v>50</v>
      </c>
      <c r="E1265" s="154" t="s">
        <v>129</v>
      </c>
      <c r="F1265" s="153" t="n">
        <v>3</v>
      </c>
      <c r="G1265" s="115" t="n">
        <v>0.25</v>
      </c>
      <c r="H1265" s="116" t="n">
        <f aca="false">RANDBETWEEN(80,100)/100</f>
        <v>0.9</v>
      </c>
      <c r="I1265" s="117"/>
      <c r="J1265" s="118"/>
      <c r="K1265" s="119"/>
      <c r="L1265" s="118"/>
      <c r="M1265" s="179"/>
      <c r="Q1265" s="151" t="s">
        <v>1360</v>
      </c>
      <c r="R1265" s="152" t="n">
        <v>26.9</v>
      </c>
      <c r="S1265" s="152" t="n">
        <v>750.6</v>
      </c>
      <c r="T1265" s="153" t="n">
        <v>42</v>
      </c>
      <c r="U1265" s="154" t="s">
        <v>78</v>
      </c>
      <c r="V1265" s="153" t="n">
        <v>1</v>
      </c>
      <c r="W1265" s="115" t="n">
        <v>0.75</v>
      </c>
      <c r="X1265" s="116" t="n">
        <f aca="false">RANDBETWEEN(80,100)/100</f>
        <v>0.93</v>
      </c>
      <c r="Y1265" s="117"/>
      <c r="Z1265" s="118"/>
      <c r="AA1265" s="119"/>
      <c r="AB1265" s="123"/>
      <c r="AC1265" s="124"/>
      <c r="AG1265" s="186"/>
      <c r="BO1265" s="202"/>
      <c r="BT1265" s="82"/>
      <c r="BU1265" s="158"/>
      <c r="BV1265" s="140" t="n">
        <f aca="false">QUOTIENT(BW1265,$BW$5)</f>
        <v>314</v>
      </c>
      <c r="BW1265" s="17" t="n">
        <v>1257</v>
      </c>
      <c r="BX1265" s="141"/>
      <c r="BY1265" s="191" t="s">
        <v>84</v>
      </c>
      <c r="BZ1265" s="160" t="e">
        <f aca="true">INDIRECT( ADDRESS(CELL("строка",BG1265)-BW1265+BV1265,68)) * CL1265</f>
        <v>#VALUE!</v>
      </c>
      <c r="CA1265" s="161" t="e">
        <f aca="true">INDIRECT( ADDRESS(CELL("строка",BG1265)-BW1265+BV1265,59)) *CI1265</f>
        <v>#VALUE!</v>
      </c>
      <c r="CB1265" s="162" t="e">
        <f aca="true">INDIRECT( ADDRESS(CELL("строка",BG1265)-BW1265+BV1265,69)) * CL1265</f>
        <v>#VALUE!</v>
      </c>
      <c r="CC1265" s="163" t="e">
        <f aca="true">INDIRECT( ADDRESS(CELL("строка",BG1265)-BW1265+BV1265,61)) *CI1265</f>
        <v>#VALUE!</v>
      </c>
      <c r="CD1265" s="164" t="e">
        <f aca="false">BZ1265-CA1265</f>
        <v>#VALUE!</v>
      </c>
      <c r="CE1265" s="189" t="e">
        <f aca="false">CB1265-CC1265</f>
        <v>#VALUE!</v>
      </c>
      <c r="CI1265" s="22" t="n">
        <f aca="false">$CI$5</f>
        <v>0.3</v>
      </c>
      <c r="CL1265" s="23" t="n">
        <f aca="false">CL1261</f>
        <v>0.25</v>
      </c>
    </row>
    <row r="1266" customFormat="false" ht="13.25" hidden="false" customHeight="true" outlineLevel="0" collapsed="false">
      <c r="A1266" s="151" t="s">
        <v>1361</v>
      </c>
      <c r="B1266" s="152" t="n">
        <v>27.4</v>
      </c>
      <c r="C1266" s="152" t="n">
        <v>756.2</v>
      </c>
      <c r="D1266" s="153" t="n">
        <v>74</v>
      </c>
      <c r="E1266" s="154" t="s">
        <v>78</v>
      </c>
      <c r="F1266" s="153" t="n">
        <v>3</v>
      </c>
      <c r="G1266" s="115" t="n">
        <v>0.15</v>
      </c>
      <c r="H1266" s="116" t="n">
        <f aca="false">RANDBETWEEN(80,100)/100</f>
        <v>0.84</v>
      </c>
      <c r="I1266" s="117"/>
      <c r="J1266" s="118"/>
      <c r="K1266" s="119"/>
      <c r="L1266" s="118"/>
      <c r="M1266" s="179"/>
      <c r="Q1266" s="151" t="s">
        <v>1361</v>
      </c>
      <c r="R1266" s="152" t="n">
        <v>20.7</v>
      </c>
      <c r="S1266" s="152" t="n">
        <v>751</v>
      </c>
      <c r="T1266" s="153" t="n">
        <v>62</v>
      </c>
      <c r="U1266" s="154" t="n">
        <v>0</v>
      </c>
      <c r="V1266" s="153" t="n">
        <v>0</v>
      </c>
      <c r="W1266" s="115" t="n">
        <v>0.95</v>
      </c>
      <c r="X1266" s="116" t="n">
        <f aca="false">RANDBETWEEN(80,100)/100</f>
        <v>0.9</v>
      </c>
      <c r="Y1266" s="117"/>
      <c r="Z1266" s="118"/>
      <c r="AA1266" s="119"/>
      <c r="AB1266" s="123"/>
      <c r="AC1266" s="124"/>
      <c r="AG1266" s="186"/>
      <c r="BO1266" s="202"/>
      <c r="BT1266" s="82"/>
      <c r="BU1266" s="158"/>
      <c r="BV1266" s="140" t="n">
        <f aca="false">QUOTIENT(BW1266,$BW$5)</f>
        <v>314</v>
      </c>
      <c r="BW1266" s="17" t="n">
        <v>1258</v>
      </c>
      <c r="BX1266" s="141"/>
      <c r="BY1266" s="191" t="s">
        <v>58</v>
      </c>
      <c r="BZ1266" s="160" t="e">
        <f aca="true">INDIRECT( ADDRESS(CELL("строка",BG1266)-BW1266+BV1266,68)) * CL1266</f>
        <v>#VALUE!</v>
      </c>
      <c r="CA1266" s="161" t="e">
        <f aca="true">INDIRECT( ADDRESS(CELL("строка",BG1266)-BW1266+BV1266,59)) *CI1266</f>
        <v>#VALUE!</v>
      </c>
      <c r="CB1266" s="162" t="e">
        <f aca="true">INDIRECT( ADDRESS(CELL("строка",BG1266)-BW1266+BV1266,69)) * CL1266</f>
        <v>#VALUE!</v>
      </c>
      <c r="CC1266" s="163" t="e">
        <f aca="true">INDIRECT( ADDRESS(CELL("строка",BG1266)-BW1266+BV1266,61)) *CI1266</f>
        <v>#VALUE!</v>
      </c>
      <c r="CD1266" s="164" t="e">
        <f aca="false">BZ1266-CA1266</f>
        <v>#VALUE!</v>
      </c>
      <c r="CE1266" s="189" t="e">
        <f aca="false">CB1266-CC1266</f>
        <v>#VALUE!</v>
      </c>
      <c r="CI1266" s="22" t="n">
        <f aca="false">$CI$6</f>
        <v>0.4</v>
      </c>
      <c r="CL1266" s="23" t="n">
        <f aca="false">CL1262</f>
        <v>0.25</v>
      </c>
    </row>
    <row r="1267" customFormat="false" ht="13.25" hidden="false" customHeight="true" outlineLevel="0" collapsed="false">
      <c r="A1267" s="151" t="s">
        <v>1362</v>
      </c>
      <c r="B1267" s="152" t="n">
        <v>22.1</v>
      </c>
      <c r="C1267" s="152" t="n">
        <v>755.9</v>
      </c>
      <c r="D1267" s="153" t="n">
        <v>92</v>
      </c>
      <c r="E1267" s="154" t="s">
        <v>101</v>
      </c>
      <c r="F1267" s="153" t="n">
        <v>1.5</v>
      </c>
      <c r="G1267" s="115" t="n">
        <v>0.15</v>
      </c>
      <c r="H1267" s="116" t="n">
        <f aca="false">RANDBETWEEN(80,100)/100</f>
        <v>1</v>
      </c>
      <c r="I1267" s="117"/>
      <c r="J1267" s="118"/>
      <c r="K1267" s="119"/>
      <c r="L1267" s="118"/>
      <c r="M1267" s="179"/>
      <c r="Q1267" s="151" t="s">
        <v>1362</v>
      </c>
      <c r="R1267" s="152" t="n">
        <v>18.4</v>
      </c>
      <c r="S1267" s="152" t="n">
        <v>751.6</v>
      </c>
      <c r="T1267" s="153" t="n">
        <v>66</v>
      </c>
      <c r="U1267" s="154" t="n">
        <v>0</v>
      </c>
      <c r="V1267" s="153" t="n">
        <v>0</v>
      </c>
      <c r="W1267" s="115" t="n">
        <v>0.95</v>
      </c>
      <c r="X1267" s="116" t="n">
        <f aca="false">RANDBETWEEN(80,100)/100</f>
        <v>0.9</v>
      </c>
      <c r="Y1267" s="117"/>
      <c r="Z1267" s="118"/>
      <c r="AA1267" s="119"/>
      <c r="AB1267" s="123"/>
      <c r="AC1267" s="124"/>
      <c r="AG1267" s="186"/>
      <c r="BO1267" s="202"/>
      <c r="BT1267" s="82" t="e">
        <f aca="false">IF(SUM(CD1264:CD1267) &gt; 0,0,(SUM(CD1264:CD1267))/(-$BM$10*1000))</f>
        <v>#VALUE!</v>
      </c>
      <c r="BU1267" s="158" t="e">
        <f aca="false">IF(SUM(CE1264:CE1267) &gt; 0,0,(SUM(CE1264:CE1267))/(-$BM$10*1000))</f>
        <v>#VALUE!</v>
      </c>
      <c r="BV1267" s="140" t="n">
        <f aca="false">QUOTIENT(BW1267,$BW$5)</f>
        <v>314</v>
      </c>
      <c r="BW1267" s="17" t="n">
        <v>1259</v>
      </c>
      <c r="BX1267" s="141"/>
      <c r="BY1267" s="192" t="s">
        <v>75</v>
      </c>
      <c r="BZ1267" s="172" t="e">
        <f aca="true">INDIRECT( ADDRESS(CELL("строка",BG1267)-BW1267+BV1267,68)) * CL1267</f>
        <v>#VALUE!</v>
      </c>
      <c r="CA1267" s="173" t="e">
        <f aca="true">INDIRECT( ADDRESS(CELL("строка",BG1267)-BW1267+BV1267,59)) * CI1267</f>
        <v>#VALUE!</v>
      </c>
      <c r="CB1267" s="174" t="e">
        <f aca="true">INDIRECT( ADDRESS(CELL("строка",BG1267)-BW1267+BV1267,69)) * CL1267</f>
        <v>#VALUE!</v>
      </c>
      <c r="CC1267" s="175" t="e">
        <f aca="true">INDIRECT( ADDRESS(CELL("строка",BG1267)-BW1267+BV1267,61)) *CI1267</f>
        <v>#VALUE!</v>
      </c>
      <c r="CD1267" s="176" t="e">
        <f aca="false">BZ1267-CA1267</f>
        <v>#VALUE!</v>
      </c>
      <c r="CE1267" s="187" t="e">
        <f aca="false">CB1267-CC1267</f>
        <v>#VALUE!</v>
      </c>
      <c r="CI1267" s="178" t="n">
        <f aca="false">$CI$7</f>
        <v>0.1</v>
      </c>
      <c r="CL1267" s="23" t="n">
        <f aca="false">CL1263</f>
        <v>0.25</v>
      </c>
    </row>
    <row r="1268" customFormat="false" ht="13.25" hidden="false" customHeight="true" outlineLevel="0" collapsed="false">
      <c r="A1268" s="151" t="s">
        <v>1363</v>
      </c>
      <c r="B1268" s="152" t="n">
        <v>24.2</v>
      </c>
      <c r="C1268" s="152" t="n">
        <v>755.5</v>
      </c>
      <c r="D1268" s="153" t="n">
        <v>87</v>
      </c>
      <c r="E1268" s="154" t="s">
        <v>101</v>
      </c>
      <c r="F1268" s="153" t="n">
        <v>4.5</v>
      </c>
      <c r="G1268" s="115" t="n">
        <v>0.15</v>
      </c>
      <c r="H1268" s="116" t="n">
        <f aca="false">RANDBETWEEN(80,100)/100</f>
        <v>0.9</v>
      </c>
      <c r="I1268" s="117"/>
      <c r="J1268" s="118"/>
      <c r="K1268" s="119"/>
      <c r="L1268" s="118"/>
      <c r="M1268" s="179"/>
      <c r="Q1268" s="151" t="s">
        <v>1363</v>
      </c>
      <c r="R1268" s="152" t="n">
        <v>18</v>
      </c>
      <c r="S1268" s="152" t="n">
        <v>752.1</v>
      </c>
      <c r="T1268" s="153" t="n">
        <v>70</v>
      </c>
      <c r="U1268" s="154" t="n">
        <v>0</v>
      </c>
      <c r="V1268" s="153" t="n">
        <v>0</v>
      </c>
      <c r="W1268" s="115" t="n">
        <v>0.75</v>
      </c>
      <c r="X1268" s="116" t="n">
        <f aca="false">RANDBETWEEN(80,100)/100</f>
        <v>0.93</v>
      </c>
      <c r="Y1268" s="117"/>
      <c r="Z1268" s="118"/>
      <c r="AA1268" s="119"/>
      <c r="AB1268" s="123"/>
      <c r="AC1268" s="124"/>
      <c r="AG1268" s="186"/>
      <c r="BO1268" s="202"/>
      <c r="BT1268" s="82" t="s">
        <v>79</v>
      </c>
      <c r="BU1268" s="158"/>
      <c r="BV1268" s="140" t="n">
        <f aca="false">QUOTIENT(BW1268,$BW$5)</f>
        <v>315</v>
      </c>
      <c r="BW1268" s="17" t="n">
        <v>1260</v>
      </c>
      <c r="BX1268" s="141" t="n">
        <f aca="false">DATE(2023,2,(1-QUOTIENT(BW1268,$BW$5)))</f>
        <v>44643</v>
      </c>
      <c r="BY1268" s="190" t="s">
        <v>80</v>
      </c>
      <c r="BZ1268" s="143" t="e">
        <f aca="true">INDIRECT( ADDRESS(CELL("строка",BG1268)-BW1268+BV1268,68)) * CL1268</f>
        <v>#VALUE!</v>
      </c>
      <c r="CA1268" s="144" t="e">
        <f aca="true">INDIRECT( ADDRESS(CELL("строка",BG1268)-BW1268+BV1268,59)) *CI1268</f>
        <v>#VALUE!</v>
      </c>
      <c r="CB1268" s="145" t="e">
        <f aca="true">INDIRECT( ADDRESS(CELL("строка",BG1268)-BW1268+BV1268,69)) * CL1268</f>
        <v>#VALUE!</v>
      </c>
      <c r="CC1268" s="146" t="e">
        <f aca="true">INDIRECT( ADDRESS(CELL("строка",BG1268)-BW1268+BV1268,61)) *CI1268</f>
        <v>#VALUE!</v>
      </c>
      <c r="CD1268" s="147" t="e">
        <f aca="false">BZ1268-CA1268</f>
        <v>#VALUE!</v>
      </c>
      <c r="CE1268" s="188" t="e">
        <f aca="false">CB1268-CC1268</f>
        <v>#VALUE!</v>
      </c>
      <c r="CI1268" s="22" t="n">
        <f aca="false">$CI$4</f>
        <v>0.2</v>
      </c>
      <c r="CL1268" s="23" t="n">
        <f aca="false">CL1264</f>
        <v>0.25</v>
      </c>
    </row>
    <row r="1269" customFormat="false" ht="13.25" hidden="false" customHeight="true" outlineLevel="0" collapsed="false">
      <c r="A1269" s="151" t="s">
        <v>1364</v>
      </c>
      <c r="B1269" s="152" t="n">
        <v>25.6</v>
      </c>
      <c r="C1269" s="152" t="n">
        <v>754.6</v>
      </c>
      <c r="D1269" s="153" t="n">
        <v>72</v>
      </c>
      <c r="E1269" s="154" t="s">
        <v>129</v>
      </c>
      <c r="F1269" s="153" t="n">
        <v>4.5</v>
      </c>
      <c r="G1269" s="115" t="n">
        <v>0.15</v>
      </c>
      <c r="H1269" s="116" t="n">
        <f aca="false">RANDBETWEEN(80,100)/100</f>
        <v>0.9</v>
      </c>
      <c r="I1269" s="117"/>
      <c r="J1269" s="118"/>
      <c r="K1269" s="119"/>
      <c r="L1269" s="118"/>
      <c r="M1269" s="179"/>
      <c r="Q1269" s="151" t="s">
        <v>1364</v>
      </c>
      <c r="R1269" s="152" t="n">
        <v>18.5</v>
      </c>
      <c r="S1269" s="152" t="n">
        <v>752.5</v>
      </c>
      <c r="T1269" s="153" t="n">
        <v>71</v>
      </c>
      <c r="U1269" s="154" t="n">
        <v>0</v>
      </c>
      <c r="V1269" s="153" t="n">
        <v>0</v>
      </c>
      <c r="W1269" s="182" t="s">
        <v>110</v>
      </c>
      <c r="X1269" s="116" t="n">
        <f aca="false">RANDBETWEEN(80,100)/100</f>
        <v>1</v>
      </c>
      <c r="Y1269" s="117"/>
      <c r="Z1269" s="118"/>
      <c r="AA1269" s="119"/>
      <c r="AB1269" s="123"/>
      <c r="AC1269" s="124"/>
      <c r="AG1269" s="186"/>
      <c r="BO1269" s="202"/>
      <c r="BT1269" s="82"/>
      <c r="BU1269" s="158"/>
      <c r="BV1269" s="140" t="n">
        <f aca="false">QUOTIENT(BW1269,$BW$5)</f>
        <v>315</v>
      </c>
      <c r="BW1269" s="17" t="n">
        <v>1261</v>
      </c>
      <c r="BX1269" s="141"/>
      <c r="BY1269" s="191" t="s">
        <v>84</v>
      </c>
      <c r="BZ1269" s="160" t="e">
        <f aca="true">INDIRECT( ADDRESS(CELL("строка",BG1269)-BW1269+BV1269,68)) * CL1269</f>
        <v>#VALUE!</v>
      </c>
      <c r="CA1269" s="161" t="e">
        <f aca="true">INDIRECT( ADDRESS(CELL("строка",BG1269)-BW1269+BV1269,59)) *CI1269</f>
        <v>#VALUE!</v>
      </c>
      <c r="CB1269" s="162" t="e">
        <f aca="true">INDIRECT( ADDRESS(CELL("строка",BG1269)-BW1269+BV1269,69)) * CL1269</f>
        <v>#VALUE!</v>
      </c>
      <c r="CC1269" s="163" t="e">
        <f aca="true">INDIRECT( ADDRESS(CELL("строка",BG1269)-BW1269+BV1269,61)) *CI1269</f>
        <v>#VALUE!</v>
      </c>
      <c r="CD1269" s="164" t="e">
        <f aca="false">BZ1269-CA1269</f>
        <v>#VALUE!</v>
      </c>
      <c r="CE1269" s="189" t="e">
        <f aca="false">CB1269-CC1269</f>
        <v>#VALUE!</v>
      </c>
      <c r="CI1269" s="22" t="n">
        <f aca="false">$CI$5</f>
        <v>0.3</v>
      </c>
      <c r="CL1269" s="23" t="n">
        <f aca="false">CL1265</f>
        <v>0.25</v>
      </c>
    </row>
    <row r="1270" customFormat="false" ht="13.25" hidden="false" customHeight="true" outlineLevel="0" collapsed="false">
      <c r="A1270" s="151" t="s">
        <v>1365</v>
      </c>
      <c r="B1270" s="152" t="n">
        <v>25.6</v>
      </c>
      <c r="C1270" s="152" t="n">
        <v>754.3</v>
      </c>
      <c r="D1270" s="153" t="n">
        <v>70</v>
      </c>
      <c r="E1270" s="154" t="s">
        <v>83</v>
      </c>
      <c r="F1270" s="153" t="n">
        <v>1.5</v>
      </c>
      <c r="G1270" s="115" t="n">
        <v>0.15</v>
      </c>
      <c r="H1270" s="116" t="n">
        <f aca="false">RANDBETWEEN(80,100)/100</f>
        <v>0.85</v>
      </c>
      <c r="I1270" s="117" t="n">
        <v>0.564131944444444</v>
      </c>
      <c r="J1270" s="118" t="n">
        <v>0.564131944444444</v>
      </c>
      <c r="K1270" s="119" t="n">
        <f aca="false">(J1270 * 24) * $B$3 * $F$3 * (1 - 0.7*AVERAGE(G1270:G1277)) * AVERAGE(H1270:H1277)</f>
        <v>12604.1518166667</v>
      </c>
      <c r="L1270" s="118" t="n">
        <f aca="false">IF(AVERAGE(F1270:F1277)&gt; $J$3, $B$4*$F$4*AVERAGE(F1270:F1277)/$B$5*24*AVERAGE(H1270:H1277), $B$4*$F$4*AVERAGE(F1270:F1277)/$B$5*24*AVERAGE(H1270:H1277) * 0.2)</f>
        <v>2990.4</v>
      </c>
      <c r="M1270" s="179" t="n">
        <f aca="false">K1270+L1270</f>
        <v>15594.5518166667</v>
      </c>
      <c r="Q1270" s="151" t="s">
        <v>1365</v>
      </c>
      <c r="R1270" s="152" t="n">
        <v>21.1</v>
      </c>
      <c r="S1270" s="152" t="n">
        <v>752.6</v>
      </c>
      <c r="T1270" s="153" t="n">
        <v>61</v>
      </c>
      <c r="U1270" s="154" t="n">
        <v>0</v>
      </c>
      <c r="V1270" s="153" t="n">
        <v>0</v>
      </c>
      <c r="W1270" s="115" t="n">
        <v>0.75</v>
      </c>
      <c r="X1270" s="116" t="n">
        <f aca="false">RANDBETWEEN(80,100)/100</f>
        <v>0.96</v>
      </c>
      <c r="Y1270" s="117" t="n">
        <v>0.593333333333333</v>
      </c>
      <c r="Z1270" s="118" t="n">
        <v>0.593333333333333</v>
      </c>
      <c r="AA1270" s="119" t="n">
        <f aca="false">(Z1270 * 24) * $B$3 * $F$3 * (1 - 0.7 * AVERAGE(W1270:W1277)) * AVERAGE(X1270:X1277)</f>
        <v>9149.3424</v>
      </c>
      <c r="AB1270" s="123" t="n">
        <f aca="false">IF(AVERAGE(V1270:V1277)&gt; $J$3, $B$4*$F$4*AVERAGE(V1270:V1277)/$B$5*24*AVERAGE(X1270:X1277), $B$4*$F$4*AVERAGE(V1270:V1277)/$B$5*24*AVERAGE(X1270:X1277) * 0.2)</f>
        <v>580.8</v>
      </c>
      <c r="AC1270" s="124" t="n">
        <f aca="false">AA1270+AB1270</f>
        <v>9730.1424</v>
      </c>
      <c r="AG1270" s="186"/>
      <c r="BO1270" s="202"/>
      <c r="BT1270" s="82"/>
      <c r="BU1270" s="158"/>
      <c r="BV1270" s="140" t="n">
        <f aca="false">QUOTIENT(BW1270,$BW$5)</f>
        <v>315</v>
      </c>
      <c r="BW1270" s="17" t="n">
        <v>1262</v>
      </c>
      <c r="BX1270" s="141"/>
      <c r="BY1270" s="191" t="s">
        <v>58</v>
      </c>
      <c r="BZ1270" s="160" t="e">
        <f aca="true">INDIRECT( ADDRESS(CELL("строка",BG1270)-BW1270+BV1270,68)) * CL1270</f>
        <v>#VALUE!</v>
      </c>
      <c r="CA1270" s="161" t="e">
        <f aca="true">INDIRECT( ADDRESS(CELL("строка",BG1270)-BW1270+BV1270,59)) *CI1270</f>
        <v>#VALUE!</v>
      </c>
      <c r="CB1270" s="162" t="e">
        <f aca="true">INDIRECT( ADDRESS(CELL("строка",BG1270)-BW1270+BV1270,69)) * CL1270</f>
        <v>#VALUE!</v>
      </c>
      <c r="CC1270" s="163" t="e">
        <f aca="true">INDIRECT( ADDRESS(CELL("строка",BG1270)-BW1270+BV1270,61)) *CI1270</f>
        <v>#VALUE!</v>
      </c>
      <c r="CD1270" s="164" t="e">
        <f aca="false">BZ1270-CA1270</f>
        <v>#VALUE!</v>
      </c>
      <c r="CE1270" s="189" t="e">
        <f aca="false">CB1270-CC1270</f>
        <v>#VALUE!</v>
      </c>
      <c r="CI1270" s="22" t="n">
        <f aca="false">$CI$6</f>
        <v>0.4</v>
      </c>
      <c r="CL1270" s="23" t="n">
        <f aca="false">CL1266</f>
        <v>0.25</v>
      </c>
    </row>
    <row r="1271" customFormat="false" ht="13.25" hidden="false" customHeight="true" outlineLevel="0" collapsed="false">
      <c r="A1271" s="151" t="s">
        <v>1366</v>
      </c>
      <c r="B1271" s="152" t="n">
        <v>33</v>
      </c>
      <c r="C1271" s="152" t="n">
        <v>753.5</v>
      </c>
      <c r="D1271" s="153" t="n">
        <v>41</v>
      </c>
      <c r="E1271" s="154" t="s">
        <v>83</v>
      </c>
      <c r="F1271" s="153" t="n">
        <v>3</v>
      </c>
      <c r="G1271" s="115" t="n">
        <v>0.05</v>
      </c>
      <c r="H1271" s="116" t="n">
        <f aca="false">RANDBETWEEN(80,100)/100</f>
        <v>0.93</v>
      </c>
      <c r="I1271" s="117"/>
      <c r="J1271" s="118"/>
      <c r="K1271" s="119"/>
      <c r="L1271" s="118"/>
      <c r="M1271" s="179"/>
      <c r="Q1271" s="151" t="s">
        <v>1366</v>
      </c>
      <c r="R1271" s="152" t="n">
        <v>28.2</v>
      </c>
      <c r="S1271" s="152" t="n">
        <v>752.5</v>
      </c>
      <c r="T1271" s="153" t="n">
        <v>31</v>
      </c>
      <c r="U1271" s="154" t="n">
        <v>0</v>
      </c>
      <c r="V1271" s="153" t="n">
        <v>0</v>
      </c>
      <c r="W1271" s="115" t="n">
        <v>0.9</v>
      </c>
      <c r="X1271" s="116" t="n">
        <f aca="false">RANDBETWEEN(80,100)/100</f>
        <v>1</v>
      </c>
      <c r="Y1271" s="117"/>
      <c r="Z1271" s="118"/>
      <c r="AA1271" s="119"/>
      <c r="AB1271" s="123"/>
      <c r="AC1271" s="124"/>
      <c r="AG1271" s="186"/>
      <c r="BO1271" s="202"/>
      <c r="BT1271" s="82" t="e">
        <f aca="false">IF(SUM(CD1268:CD1271) &gt; 0,0,(SUM(CD1268:CD1271))/(-$BM$10*1000))</f>
        <v>#VALUE!</v>
      </c>
      <c r="BU1271" s="158" t="e">
        <f aca="false">IF(SUM(CE1268:CE1271) &gt; 0,0,(SUM(CE1268:CE1271))/(-$BM$10*1000))</f>
        <v>#VALUE!</v>
      </c>
      <c r="BV1271" s="140" t="n">
        <f aca="false">QUOTIENT(BW1271,$BW$5)</f>
        <v>315</v>
      </c>
      <c r="BW1271" s="17" t="n">
        <v>1263</v>
      </c>
      <c r="BX1271" s="141"/>
      <c r="BY1271" s="192" t="s">
        <v>75</v>
      </c>
      <c r="BZ1271" s="172" t="e">
        <f aca="true">INDIRECT( ADDRESS(CELL("строка",BG1271)-BW1271+BV1271,68)) * CL1271</f>
        <v>#VALUE!</v>
      </c>
      <c r="CA1271" s="173" t="e">
        <f aca="true">INDIRECT( ADDRESS(CELL("строка",BG1271)-BW1271+BV1271,59)) * CI1271</f>
        <v>#VALUE!</v>
      </c>
      <c r="CB1271" s="174" t="e">
        <f aca="true">INDIRECT( ADDRESS(CELL("строка",BG1271)-BW1271+BV1271,69)) * CL1271</f>
        <v>#VALUE!</v>
      </c>
      <c r="CC1271" s="175" t="e">
        <f aca="true">INDIRECT( ADDRESS(CELL("строка",BG1271)-BW1271+BV1271,61)) *CI1271</f>
        <v>#VALUE!</v>
      </c>
      <c r="CD1271" s="176" t="e">
        <f aca="false">BZ1271-CA1271</f>
        <v>#VALUE!</v>
      </c>
      <c r="CE1271" s="187" t="e">
        <f aca="false">CB1271-CC1271</f>
        <v>#VALUE!</v>
      </c>
      <c r="CI1271" s="178" t="n">
        <f aca="false">$CI$7</f>
        <v>0.1</v>
      </c>
      <c r="CL1271" s="23" t="n">
        <f aca="false">CL1267</f>
        <v>0.25</v>
      </c>
    </row>
    <row r="1272" customFormat="false" ht="13.25" hidden="false" customHeight="true" outlineLevel="0" collapsed="false">
      <c r="A1272" s="151" t="s">
        <v>1367</v>
      </c>
      <c r="B1272" s="152" t="n">
        <v>34.8</v>
      </c>
      <c r="C1272" s="152" t="n">
        <v>753.6</v>
      </c>
      <c r="D1272" s="153" t="n">
        <v>36</v>
      </c>
      <c r="E1272" s="154" t="s">
        <v>91</v>
      </c>
      <c r="F1272" s="153" t="n">
        <v>1.5</v>
      </c>
      <c r="G1272" s="115" t="n">
        <v>0.25</v>
      </c>
      <c r="H1272" s="116" t="n">
        <f aca="false">RANDBETWEEN(80,100)/100</f>
        <v>0.86</v>
      </c>
      <c r="I1272" s="117"/>
      <c r="J1272" s="118"/>
      <c r="K1272" s="119"/>
      <c r="L1272" s="118"/>
      <c r="M1272" s="179"/>
      <c r="Q1272" s="151" t="s">
        <v>1367</v>
      </c>
      <c r="R1272" s="152" t="n">
        <v>30.8</v>
      </c>
      <c r="S1272" s="152" t="n">
        <v>753</v>
      </c>
      <c r="T1272" s="153" t="n">
        <v>26</v>
      </c>
      <c r="U1272" s="154" t="s">
        <v>78</v>
      </c>
      <c r="V1272" s="153" t="n">
        <v>2</v>
      </c>
      <c r="W1272" s="115" t="n">
        <v>0.95</v>
      </c>
      <c r="X1272" s="116" t="n">
        <f aca="false">RANDBETWEEN(80,100)/100</f>
        <v>0.81</v>
      </c>
      <c r="Y1272" s="117"/>
      <c r="Z1272" s="118"/>
      <c r="AA1272" s="119"/>
      <c r="AB1272" s="123"/>
      <c r="AC1272" s="124"/>
      <c r="AG1272" s="186"/>
      <c r="BO1272" s="202"/>
      <c r="BT1272" s="82" t="s">
        <v>79</v>
      </c>
      <c r="BU1272" s="158"/>
      <c r="BV1272" s="140" t="n">
        <f aca="false">QUOTIENT(BW1272,$BW$5)</f>
        <v>316</v>
      </c>
      <c r="BW1272" s="17" t="n">
        <v>1264</v>
      </c>
      <c r="BX1272" s="141" t="n">
        <f aca="false">DATE(2023,2,(1-QUOTIENT(BW1272,$BW$5)))</f>
        <v>44642</v>
      </c>
      <c r="BY1272" s="190" t="s">
        <v>80</v>
      </c>
      <c r="BZ1272" s="143" t="e">
        <f aca="true">INDIRECT( ADDRESS(CELL("строка",BG1272)-BW1272+BV1272,68)) * CL1272</f>
        <v>#VALUE!</v>
      </c>
      <c r="CA1272" s="144" t="e">
        <f aca="true">INDIRECT( ADDRESS(CELL("строка",BG1272)-BW1272+BV1272,59)) *CI1272</f>
        <v>#VALUE!</v>
      </c>
      <c r="CB1272" s="145" t="e">
        <f aca="true">INDIRECT( ADDRESS(CELL("строка",BG1272)-BW1272+BV1272,69)) * CL1272</f>
        <v>#VALUE!</v>
      </c>
      <c r="CC1272" s="146" t="e">
        <f aca="true">INDIRECT( ADDRESS(CELL("строка",BG1272)-BW1272+BV1272,61)) *CI1272</f>
        <v>#VALUE!</v>
      </c>
      <c r="CD1272" s="147" t="e">
        <f aca="false">BZ1272-CA1272</f>
        <v>#VALUE!</v>
      </c>
      <c r="CE1272" s="188" t="e">
        <f aca="false">CB1272-CC1272</f>
        <v>#VALUE!</v>
      </c>
      <c r="CI1272" s="22" t="n">
        <f aca="false">$CI$4</f>
        <v>0.2</v>
      </c>
      <c r="CL1272" s="23" t="n">
        <f aca="false">CL1268</f>
        <v>0.25</v>
      </c>
    </row>
    <row r="1273" customFormat="false" ht="13.25" hidden="false" customHeight="true" outlineLevel="0" collapsed="false">
      <c r="A1273" s="151" t="s">
        <v>1368</v>
      </c>
      <c r="B1273" s="152" t="n">
        <v>31.7</v>
      </c>
      <c r="C1273" s="152" t="n">
        <v>753.7</v>
      </c>
      <c r="D1273" s="153" t="n">
        <v>50</v>
      </c>
      <c r="E1273" s="154" t="s">
        <v>91</v>
      </c>
      <c r="F1273" s="153" t="n">
        <v>3</v>
      </c>
      <c r="G1273" s="182" t="s">
        <v>194</v>
      </c>
      <c r="H1273" s="116" t="n">
        <f aca="false">RANDBETWEEN(80,100)/100</f>
        <v>0.96</v>
      </c>
      <c r="I1273" s="117"/>
      <c r="J1273" s="118"/>
      <c r="K1273" s="119"/>
      <c r="L1273" s="118"/>
      <c r="M1273" s="179"/>
      <c r="Q1273" s="151" t="s">
        <v>1368</v>
      </c>
      <c r="R1273" s="152" t="n">
        <v>29.7</v>
      </c>
      <c r="S1273" s="152" t="n">
        <v>753.6</v>
      </c>
      <c r="T1273" s="153" t="n">
        <v>30</v>
      </c>
      <c r="U1273" s="154" t="s">
        <v>107</v>
      </c>
      <c r="V1273" s="153" t="n">
        <v>1</v>
      </c>
      <c r="W1273" s="182" t="s">
        <v>110</v>
      </c>
      <c r="X1273" s="116" t="n">
        <f aca="false">RANDBETWEEN(80,100)/100</f>
        <v>0.92</v>
      </c>
      <c r="Y1273" s="117"/>
      <c r="Z1273" s="118"/>
      <c r="AA1273" s="119"/>
      <c r="AB1273" s="123"/>
      <c r="AC1273" s="124"/>
      <c r="AG1273" s="186"/>
      <c r="BO1273" s="202"/>
      <c r="BT1273" s="82"/>
      <c r="BU1273" s="158"/>
      <c r="BV1273" s="140" t="n">
        <f aca="false">QUOTIENT(BW1273,$BW$5)</f>
        <v>316</v>
      </c>
      <c r="BW1273" s="17" t="n">
        <v>1265</v>
      </c>
      <c r="BX1273" s="141"/>
      <c r="BY1273" s="191" t="s">
        <v>84</v>
      </c>
      <c r="BZ1273" s="160" t="e">
        <f aca="true">INDIRECT( ADDRESS(CELL("строка",BG1273)-BW1273+BV1273,68)) * CL1273</f>
        <v>#VALUE!</v>
      </c>
      <c r="CA1273" s="161" t="e">
        <f aca="true">INDIRECT( ADDRESS(CELL("строка",BG1273)-BW1273+BV1273,59)) *CI1273</f>
        <v>#VALUE!</v>
      </c>
      <c r="CB1273" s="162" t="e">
        <f aca="true">INDIRECT( ADDRESS(CELL("строка",BG1273)-BW1273+BV1273,69)) * CL1273</f>
        <v>#VALUE!</v>
      </c>
      <c r="CC1273" s="163" t="e">
        <f aca="true">INDIRECT( ADDRESS(CELL("строка",BG1273)-BW1273+BV1273,61)) *CI1273</f>
        <v>#VALUE!</v>
      </c>
      <c r="CD1273" s="164" t="e">
        <f aca="false">BZ1273-CA1273</f>
        <v>#VALUE!</v>
      </c>
      <c r="CE1273" s="189" t="e">
        <f aca="false">CB1273-CC1273</f>
        <v>#VALUE!</v>
      </c>
      <c r="CI1273" s="22" t="n">
        <f aca="false">$CI$5</f>
        <v>0.3</v>
      </c>
      <c r="CL1273" s="23" t="n">
        <f aca="false">CL1269</f>
        <v>0.25</v>
      </c>
    </row>
    <row r="1274" customFormat="false" ht="13.25" hidden="false" customHeight="true" outlineLevel="0" collapsed="false">
      <c r="A1274" s="151" t="s">
        <v>1369</v>
      </c>
      <c r="B1274" s="152" t="n">
        <v>26.9</v>
      </c>
      <c r="C1274" s="152" t="n">
        <v>753.4</v>
      </c>
      <c r="D1274" s="153" t="n">
        <v>59</v>
      </c>
      <c r="E1274" s="154" t="s">
        <v>107</v>
      </c>
      <c r="F1274" s="153" t="n">
        <v>3</v>
      </c>
      <c r="G1274" s="182" t="s">
        <v>194</v>
      </c>
      <c r="H1274" s="116" t="n">
        <f aca="false">RANDBETWEEN(80,100)/100</f>
        <v>0.8</v>
      </c>
      <c r="I1274" s="117"/>
      <c r="J1274" s="118"/>
      <c r="K1274" s="119"/>
      <c r="L1274" s="118"/>
      <c r="M1274" s="179"/>
      <c r="Q1274" s="151" t="s">
        <v>1369</v>
      </c>
      <c r="R1274" s="152" t="n">
        <v>23.4</v>
      </c>
      <c r="S1274" s="152" t="n">
        <v>754.1</v>
      </c>
      <c r="T1274" s="153" t="n">
        <v>54</v>
      </c>
      <c r="U1274" s="154" t="s">
        <v>107</v>
      </c>
      <c r="V1274" s="153" t="n">
        <v>1</v>
      </c>
      <c r="W1274" s="115" t="n">
        <v>0.25</v>
      </c>
      <c r="X1274" s="116" t="n">
        <f aca="false">RANDBETWEEN(80,100)/100</f>
        <v>0.83</v>
      </c>
      <c r="Y1274" s="117"/>
      <c r="Z1274" s="118"/>
      <c r="AA1274" s="119"/>
      <c r="AB1274" s="123"/>
      <c r="AC1274" s="124"/>
      <c r="AG1274" s="186"/>
      <c r="BO1274" s="202"/>
      <c r="BT1274" s="82"/>
      <c r="BU1274" s="158"/>
      <c r="BV1274" s="140" t="n">
        <f aca="false">QUOTIENT(BW1274,$BW$5)</f>
        <v>316</v>
      </c>
      <c r="BW1274" s="17" t="n">
        <v>1266</v>
      </c>
      <c r="BX1274" s="141"/>
      <c r="BY1274" s="191" t="s">
        <v>58</v>
      </c>
      <c r="BZ1274" s="160" t="e">
        <f aca="true">INDIRECT( ADDRESS(CELL("строка",BG1274)-BW1274+BV1274,68)) * CL1274</f>
        <v>#VALUE!</v>
      </c>
      <c r="CA1274" s="161" t="e">
        <f aca="true">INDIRECT( ADDRESS(CELL("строка",BG1274)-BW1274+BV1274,59)) *CI1274</f>
        <v>#VALUE!</v>
      </c>
      <c r="CB1274" s="162" t="e">
        <f aca="true">INDIRECT( ADDRESS(CELL("строка",BG1274)-BW1274+BV1274,69)) * CL1274</f>
        <v>#VALUE!</v>
      </c>
      <c r="CC1274" s="163" t="e">
        <f aca="true">INDIRECT( ADDRESS(CELL("строка",BG1274)-BW1274+BV1274,61)) *CI1274</f>
        <v>#VALUE!</v>
      </c>
      <c r="CD1274" s="164" t="e">
        <f aca="false">BZ1274-CA1274</f>
        <v>#VALUE!</v>
      </c>
      <c r="CE1274" s="189" t="e">
        <f aca="false">CB1274-CC1274</f>
        <v>#VALUE!</v>
      </c>
      <c r="CI1274" s="22" t="n">
        <f aca="false">$CI$6</f>
        <v>0.4</v>
      </c>
      <c r="CL1274" s="23" t="n">
        <f aca="false">CL1270</f>
        <v>0.25</v>
      </c>
    </row>
    <row r="1275" customFormat="false" ht="13.25" hidden="false" customHeight="true" outlineLevel="0" collapsed="false">
      <c r="A1275" s="151" t="s">
        <v>1370</v>
      </c>
      <c r="B1275" s="152" t="n">
        <v>19.8</v>
      </c>
      <c r="C1275" s="152" t="n">
        <v>753.1</v>
      </c>
      <c r="D1275" s="153" t="n">
        <v>70</v>
      </c>
      <c r="E1275" s="154" t="s">
        <v>83</v>
      </c>
      <c r="F1275" s="153" t="n">
        <v>1.5</v>
      </c>
      <c r="G1275" s="115" t="n">
        <v>0.25</v>
      </c>
      <c r="H1275" s="116" t="n">
        <f aca="false">RANDBETWEEN(80,100)/100</f>
        <v>0.92</v>
      </c>
      <c r="I1275" s="117"/>
      <c r="J1275" s="118"/>
      <c r="K1275" s="119"/>
      <c r="L1275" s="118"/>
      <c r="M1275" s="179"/>
      <c r="Q1275" s="151" t="s">
        <v>1370</v>
      </c>
      <c r="R1275" s="152" t="n">
        <v>15.3</v>
      </c>
      <c r="S1275" s="152" t="n">
        <v>754</v>
      </c>
      <c r="T1275" s="153" t="n">
        <v>88</v>
      </c>
      <c r="U1275" s="154" t="n">
        <v>0</v>
      </c>
      <c r="V1275" s="153" t="n">
        <v>0</v>
      </c>
      <c r="W1275" s="115" t="n">
        <v>0.25</v>
      </c>
      <c r="X1275" s="116" t="n">
        <f aca="false">RANDBETWEEN(80,100)/100</f>
        <v>0.99</v>
      </c>
      <c r="Y1275" s="117"/>
      <c r="Z1275" s="118"/>
      <c r="AA1275" s="119"/>
      <c r="AB1275" s="123"/>
      <c r="AC1275" s="124"/>
      <c r="AG1275" s="186"/>
      <c r="BO1275" s="202"/>
      <c r="BT1275" s="82" t="e">
        <f aca="false">IF(SUM(CD1272:CD1275) &gt; 0,0,(SUM(CD1272:CD1275))/(-$BM$10*1000))</f>
        <v>#VALUE!</v>
      </c>
      <c r="BU1275" s="158" t="e">
        <f aca="false">IF(SUM(CE1272:CE1275) &gt; 0,0,(SUM(CE1272:CE1275))/(-$BM$10*1000))</f>
        <v>#VALUE!</v>
      </c>
      <c r="BV1275" s="140" t="n">
        <f aca="false">QUOTIENT(BW1275,$BW$5)</f>
        <v>316</v>
      </c>
      <c r="BW1275" s="17" t="n">
        <v>1267</v>
      </c>
      <c r="BX1275" s="141"/>
      <c r="BY1275" s="192" t="s">
        <v>75</v>
      </c>
      <c r="BZ1275" s="172" t="e">
        <f aca="true">INDIRECT( ADDRESS(CELL("строка",BG1275)-BW1275+BV1275,68)) * CL1275</f>
        <v>#VALUE!</v>
      </c>
      <c r="CA1275" s="173" t="e">
        <f aca="true">INDIRECT( ADDRESS(CELL("строка",BG1275)-BW1275+BV1275,59)) * CI1275</f>
        <v>#VALUE!</v>
      </c>
      <c r="CB1275" s="174" t="e">
        <f aca="true">INDIRECT( ADDRESS(CELL("строка",BG1275)-BW1275+BV1275,69)) * CL1275</f>
        <v>#VALUE!</v>
      </c>
      <c r="CC1275" s="175" t="e">
        <f aca="true">INDIRECT( ADDRESS(CELL("строка",BG1275)-BW1275+BV1275,61)) *CI1275</f>
        <v>#VALUE!</v>
      </c>
      <c r="CD1275" s="176" t="e">
        <f aca="false">BZ1275-CA1275</f>
        <v>#VALUE!</v>
      </c>
      <c r="CE1275" s="187" t="e">
        <f aca="false">CB1275-CC1275</f>
        <v>#VALUE!</v>
      </c>
      <c r="CI1275" s="178" t="n">
        <f aca="false">$CI$7</f>
        <v>0.1</v>
      </c>
      <c r="CL1275" s="23" t="n">
        <f aca="false">CL1271</f>
        <v>0.25</v>
      </c>
    </row>
    <row r="1276" customFormat="false" ht="13.25" hidden="false" customHeight="true" outlineLevel="0" collapsed="false">
      <c r="A1276" s="151" t="s">
        <v>1371</v>
      </c>
      <c r="B1276" s="152" t="n">
        <v>21.8</v>
      </c>
      <c r="C1276" s="152" t="n">
        <v>752.3</v>
      </c>
      <c r="D1276" s="153" t="n">
        <v>51</v>
      </c>
      <c r="E1276" s="154" t="s">
        <v>83</v>
      </c>
      <c r="F1276" s="153" t="n">
        <v>1.5</v>
      </c>
      <c r="G1276" s="115" t="n">
        <v>0.25</v>
      </c>
      <c r="H1276" s="116" t="n">
        <f aca="false">RANDBETWEEN(80,100)/100</f>
        <v>0.85</v>
      </c>
      <c r="I1276" s="117"/>
      <c r="J1276" s="118"/>
      <c r="K1276" s="119"/>
      <c r="L1276" s="118"/>
      <c r="M1276" s="179"/>
      <c r="Q1276" s="151" t="s">
        <v>1371</v>
      </c>
      <c r="R1276" s="152" t="n">
        <v>17</v>
      </c>
      <c r="S1276" s="152" t="n">
        <v>753.6</v>
      </c>
      <c r="T1276" s="153" t="n">
        <v>78</v>
      </c>
      <c r="U1276" s="154" t="n">
        <v>0</v>
      </c>
      <c r="V1276" s="153" t="n">
        <v>0</v>
      </c>
      <c r="W1276" s="115" t="n">
        <v>0.75</v>
      </c>
      <c r="X1276" s="116" t="n">
        <f aca="false">RANDBETWEEN(80,100)/100</f>
        <v>0.85</v>
      </c>
      <c r="Y1276" s="117"/>
      <c r="Z1276" s="118"/>
      <c r="AA1276" s="119"/>
      <c r="AB1276" s="123"/>
      <c r="AC1276" s="124"/>
      <c r="AG1276" s="186"/>
      <c r="BO1276" s="202"/>
      <c r="BT1276" s="82" t="s">
        <v>79</v>
      </c>
      <c r="BU1276" s="158"/>
      <c r="BV1276" s="140" t="n">
        <f aca="false">QUOTIENT(BW1276,$BW$5)</f>
        <v>317</v>
      </c>
      <c r="BW1276" s="17" t="n">
        <v>1268</v>
      </c>
      <c r="BX1276" s="141" t="n">
        <f aca="false">DATE(2023,2,(1-QUOTIENT(BW1276,$BW$5)))</f>
        <v>44641</v>
      </c>
      <c r="BY1276" s="190" t="s">
        <v>80</v>
      </c>
      <c r="BZ1276" s="143" t="e">
        <f aca="true">INDIRECT( ADDRESS(CELL("строка",BG1276)-BW1276+BV1276,68)) * CL1276</f>
        <v>#VALUE!</v>
      </c>
      <c r="CA1276" s="144" t="e">
        <f aca="true">INDIRECT( ADDRESS(CELL("строка",BG1276)-BW1276+BV1276,59)) *CI1276</f>
        <v>#VALUE!</v>
      </c>
      <c r="CB1276" s="145" t="e">
        <f aca="true">INDIRECT( ADDRESS(CELL("строка",BG1276)-BW1276+BV1276,69)) * CL1276</f>
        <v>#VALUE!</v>
      </c>
      <c r="CC1276" s="146" t="e">
        <f aca="true">INDIRECT( ADDRESS(CELL("строка",BG1276)-BW1276+BV1276,61)) *CI1276</f>
        <v>#VALUE!</v>
      </c>
      <c r="CD1276" s="147" t="e">
        <f aca="false">BZ1276-CA1276</f>
        <v>#VALUE!</v>
      </c>
      <c r="CE1276" s="188" t="e">
        <f aca="false">CB1276-CC1276</f>
        <v>#VALUE!</v>
      </c>
      <c r="CI1276" s="22" t="n">
        <f aca="false">$CI$4</f>
        <v>0.2</v>
      </c>
      <c r="CL1276" s="23" t="n">
        <f aca="false">CL1272</f>
        <v>0.25</v>
      </c>
    </row>
    <row r="1277" customFormat="false" ht="13.25" hidden="false" customHeight="true" outlineLevel="0" collapsed="false">
      <c r="A1277" s="151" t="s">
        <v>1372</v>
      </c>
      <c r="B1277" s="152" t="n">
        <v>24.7</v>
      </c>
      <c r="C1277" s="152" t="n">
        <v>751.9</v>
      </c>
      <c r="D1277" s="153" t="n">
        <v>41</v>
      </c>
      <c r="E1277" s="154" t="s">
        <v>83</v>
      </c>
      <c r="F1277" s="153" t="n">
        <v>6</v>
      </c>
      <c r="G1277" s="115" t="n">
        <v>0.15</v>
      </c>
      <c r="H1277" s="116" t="n">
        <f aca="false">RANDBETWEEN(80,100)/100</f>
        <v>0.95</v>
      </c>
      <c r="I1277" s="117"/>
      <c r="J1277" s="118"/>
      <c r="K1277" s="119"/>
      <c r="L1277" s="118"/>
      <c r="M1277" s="179"/>
      <c r="Q1277" s="151" t="s">
        <v>1372</v>
      </c>
      <c r="R1277" s="152" t="n">
        <v>18.4</v>
      </c>
      <c r="S1277" s="152" t="n">
        <v>753.4</v>
      </c>
      <c r="T1277" s="153" t="n">
        <v>72</v>
      </c>
      <c r="U1277" s="154" t="n">
        <v>0</v>
      </c>
      <c r="V1277" s="153" t="n">
        <v>0</v>
      </c>
      <c r="W1277" s="115" t="n">
        <v>0.25</v>
      </c>
      <c r="X1277" s="116" t="n">
        <f aca="false">RANDBETWEEN(80,100)/100</f>
        <v>0.9</v>
      </c>
      <c r="Y1277" s="117"/>
      <c r="Z1277" s="118"/>
      <c r="AA1277" s="119"/>
      <c r="AB1277" s="123"/>
      <c r="AC1277" s="124"/>
      <c r="AG1277" s="186"/>
      <c r="BO1277" s="202"/>
      <c r="BT1277" s="82"/>
      <c r="BU1277" s="158"/>
      <c r="BV1277" s="140" t="n">
        <f aca="false">QUOTIENT(BW1277,$BW$5)</f>
        <v>317</v>
      </c>
      <c r="BW1277" s="17" t="n">
        <v>1269</v>
      </c>
      <c r="BX1277" s="141"/>
      <c r="BY1277" s="191" t="s">
        <v>84</v>
      </c>
      <c r="BZ1277" s="160" t="e">
        <f aca="true">INDIRECT( ADDRESS(CELL("строка",BG1277)-BW1277+BV1277,68)) * CL1277</f>
        <v>#VALUE!</v>
      </c>
      <c r="CA1277" s="161" t="e">
        <f aca="true">INDIRECT( ADDRESS(CELL("строка",BG1277)-BW1277+BV1277,59)) *CI1277</f>
        <v>#VALUE!</v>
      </c>
      <c r="CB1277" s="162" t="e">
        <f aca="true">INDIRECT( ADDRESS(CELL("строка",BG1277)-BW1277+BV1277,69)) * CL1277</f>
        <v>#VALUE!</v>
      </c>
      <c r="CC1277" s="163" t="e">
        <f aca="true">INDIRECT( ADDRESS(CELL("строка",BG1277)-BW1277+BV1277,61)) *CI1277</f>
        <v>#VALUE!</v>
      </c>
      <c r="CD1277" s="164" t="e">
        <f aca="false">BZ1277-CA1277</f>
        <v>#VALUE!</v>
      </c>
      <c r="CE1277" s="189" t="e">
        <f aca="false">CB1277-CC1277</f>
        <v>#VALUE!</v>
      </c>
      <c r="CI1277" s="22" t="n">
        <f aca="false">$CI$5</f>
        <v>0.3</v>
      </c>
      <c r="CL1277" s="23" t="n">
        <f aca="false">CL1273</f>
        <v>0.25</v>
      </c>
    </row>
    <row r="1278" customFormat="false" ht="13.25" hidden="false" customHeight="true" outlineLevel="0" collapsed="false">
      <c r="A1278" s="151" t="s">
        <v>1373</v>
      </c>
      <c r="B1278" s="152" t="n">
        <v>27.6</v>
      </c>
      <c r="C1278" s="152" t="n">
        <v>751.5</v>
      </c>
      <c r="D1278" s="153" t="n">
        <v>50</v>
      </c>
      <c r="E1278" s="154" t="s">
        <v>83</v>
      </c>
      <c r="F1278" s="153" t="n">
        <v>4.5</v>
      </c>
      <c r="G1278" s="115" t="n">
        <v>0.15</v>
      </c>
      <c r="H1278" s="116" t="n">
        <f aca="false">RANDBETWEEN(80,100)/100</f>
        <v>0.85</v>
      </c>
      <c r="I1278" s="117" t="n">
        <v>0.566168981481482</v>
      </c>
      <c r="J1278" s="118" t="n">
        <v>0.566168981481482</v>
      </c>
      <c r="K1278" s="119" t="n">
        <f aca="false">(J1278 * 24) * $B$3 * $F$3 * (1 - 0.7*AVERAGE(G1278:G1285)) * AVERAGE(H1278:H1285)</f>
        <v>9696.91627265625</v>
      </c>
      <c r="L1278" s="118" t="n">
        <f aca="false">IF(AVERAGE(F1278:F1285)&gt; $J$3, $B$4*$F$4*AVERAGE(F1278:F1285)/$B$5*24*AVERAGE(H1278:H1285), $B$4*$F$4*AVERAGE(F1278:F1285)/$B$5*24*AVERAGE(H1278:H1285) * 0.2)</f>
        <v>37746</v>
      </c>
      <c r="M1278" s="179" t="n">
        <f aca="false">K1278+L1278</f>
        <v>47442.9162726562</v>
      </c>
      <c r="Q1278" s="151" t="s">
        <v>1373</v>
      </c>
      <c r="R1278" s="152" t="n">
        <v>21.8</v>
      </c>
      <c r="S1278" s="152" t="n">
        <v>752.9</v>
      </c>
      <c r="T1278" s="153" t="n">
        <v>53</v>
      </c>
      <c r="U1278" s="154" t="n">
        <v>0</v>
      </c>
      <c r="V1278" s="153" t="n">
        <v>0</v>
      </c>
      <c r="W1278" s="115" t="n">
        <v>0.25</v>
      </c>
      <c r="X1278" s="116" t="n">
        <f aca="false">RANDBETWEEN(80,100)/100</f>
        <v>0.81</v>
      </c>
      <c r="Y1278" s="117" t="n">
        <v>0.596412037037037</v>
      </c>
      <c r="Z1278" s="118" t="n">
        <v>0.596412037037037</v>
      </c>
      <c r="AA1278" s="119" t="n">
        <f aca="false">(Z1278 * 24) * $B$3 * $F$3 * (1 - 0.7 * AVERAGE(W1278:W1285)) * AVERAGE(X1278:X1285)</f>
        <v>13276.1319444444</v>
      </c>
      <c r="AB1278" s="123" t="n">
        <f aca="false">IF(AVERAGE(V1278:V1285)&gt; $J$3, $B$4*$F$4*AVERAGE(V1278:V1285)/$B$5*24*AVERAGE(X1278:X1285), $B$4*$F$4*AVERAGE(V1278:V1285)/$B$5*24*AVERAGE(X1278:X1285) * 0.2)</f>
        <v>560</v>
      </c>
      <c r="AC1278" s="124" t="n">
        <f aca="false">AA1278+AB1278</f>
        <v>13836.1319444444</v>
      </c>
      <c r="AG1278" s="186"/>
      <c r="BO1278" s="202"/>
      <c r="BT1278" s="82"/>
      <c r="BU1278" s="158"/>
      <c r="BV1278" s="140" t="n">
        <f aca="false">QUOTIENT(BW1278,$BW$5)</f>
        <v>317</v>
      </c>
      <c r="BW1278" s="17" t="n">
        <v>1270</v>
      </c>
      <c r="BX1278" s="141"/>
      <c r="BY1278" s="191" t="s">
        <v>58</v>
      </c>
      <c r="BZ1278" s="160" t="e">
        <f aca="true">INDIRECT( ADDRESS(CELL("строка",BG1278)-BW1278+BV1278,68)) * CL1278</f>
        <v>#VALUE!</v>
      </c>
      <c r="CA1278" s="161" t="e">
        <f aca="true">INDIRECT( ADDRESS(CELL("строка",BG1278)-BW1278+BV1278,59)) *CI1278</f>
        <v>#VALUE!</v>
      </c>
      <c r="CB1278" s="162" t="e">
        <f aca="true">INDIRECT( ADDRESS(CELL("строка",BG1278)-BW1278+BV1278,69)) * CL1278</f>
        <v>#VALUE!</v>
      </c>
      <c r="CC1278" s="163" t="e">
        <f aca="true">INDIRECT( ADDRESS(CELL("строка",BG1278)-BW1278+BV1278,61)) *CI1278</f>
        <v>#VALUE!</v>
      </c>
      <c r="CD1278" s="164" t="e">
        <f aca="false">BZ1278-CA1278</f>
        <v>#VALUE!</v>
      </c>
      <c r="CE1278" s="189" t="e">
        <f aca="false">CB1278-CC1278</f>
        <v>#VALUE!</v>
      </c>
      <c r="CI1278" s="22" t="n">
        <f aca="false">$CI$6</f>
        <v>0.4</v>
      </c>
      <c r="CL1278" s="23" t="n">
        <f aca="false">CL1274</f>
        <v>0.25</v>
      </c>
    </row>
    <row r="1279" customFormat="false" ht="13.25" hidden="false" customHeight="true" outlineLevel="0" collapsed="false">
      <c r="A1279" s="151" t="s">
        <v>1374</v>
      </c>
      <c r="B1279" s="152" t="n">
        <v>31.9</v>
      </c>
      <c r="C1279" s="152" t="n">
        <v>751.7</v>
      </c>
      <c r="D1279" s="153" t="n">
        <v>40</v>
      </c>
      <c r="E1279" s="154" t="s">
        <v>83</v>
      </c>
      <c r="F1279" s="153" t="n">
        <v>6</v>
      </c>
      <c r="G1279" s="115" t="n">
        <v>0.15</v>
      </c>
      <c r="H1279" s="116" t="n">
        <f aca="false">RANDBETWEEN(80,100)/100</f>
        <v>0.91</v>
      </c>
      <c r="I1279" s="117"/>
      <c r="J1279" s="118"/>
      <c r="K1279" s="119"/>
      <c r="L1279" s="118"/>
      <c r="M1279" s="179"/>
      <c r="Q1279" s="151" t="s">
        <v>1374</v>
      </c>
      <c r="R1279" s="152" t="n">
        <v>29.8</v>
      </c>
      <c r="S1279" s="152" t="n">
        <v>752.6</v>
      </c>
      <c r="T1279" s="153" t="n">
        <v>28</v>
      </c>
      <c r="U1279" s="154" t="s">
        <v>91</v>
      </c>
      <c r="V1279" s="153" t="n">
        <v>1</v>
      </c>
      <c r="W1279" s="182" t="s">
        <v>185</v>
      </c>
      <c r="X1279" s="116" t="n">
        <f aca="false">RANDBETWEEN(80,100)/100</f>
        <v>0.96</v>
      </c>
      <c r="Y1279" s="117"/>
      <c r="Z1279" s="118"/>
      <c r="AA1279" s="119"/>
      <c r="AB1279" s="123"/>
      <c r="AC1279" s="124"/>
      <c r="AG1279" s="186"/>
      <c r="BO1279" s="202"/>
      <c r="BT1279" s="82" t="e">
        <f aca="false">IF(SUM(CD1276:CD1279) &gt; 0,0,(SUM(CD1276:CD1279))/(-$BM$10*1000))</f>
        <v>#VALUE!</v>
      </c>
      <c r="BU1279" s="158" t="e">
        <f aca="false">IF(SUM(CE1276:CE1279) &gt; 0,0,(SUM(CE1276:CE1279))/(-$BM$10*1000))</f>
        <v>#VALUE!</v>
      </c>
      <c r="BV1279" s="140" t="n">
        <f aca="false">QUOTIENT(BW1279,$BW$5)</f>
        <v>317</v>
      </c>
      <c r="BW1279" s="17" t="n">
        <v>1271</v>
      </c>
      <c r="BX1279" s="141"/>
      <c r="BY1279" s="192" t="s">
        <v>75</v>
      </c>
      <c r="BZ1279" s="172" t="e">
        <f aca="true">INDIRECT( ADDRESS(CELL("строка",BG1279)-BW1279+BV1279,68)) * CL1279</f>
        <v>#VALUE!</v>
      </c>
      <c r="CA1279" s="173" t="e">
        <f aca="true">INDIRECT( ADDRESS(CELL("строка",BG1279)-BW1279+BV1279,59)) * CI1279</f>
        <v>#VALUE!</v>
      </c>
      <c r="CB1279" s="174" t="e">
        <f aca="true">INDIRECT( ADDRESS(CELL("строка",BG1279)-BW1279+BV1279,69)) * CL1279</f>
        <v>#VALUE!</v>
      </c>
      <c r="CC1279" s="175" t="e">
        <f aca="true">INDIRECT( ADDRESS(CELL("строка",BG1279)-BW1279+BV1279,61)) *CI1279</f>
        <v>#VALUE!</v>
      </c>
      <c r="CD1279" s="176" t="e">
        <f aca="false">BZ1279-CA1279</f>
        <v>#VALUE!</v>
      </c>
      <c r="CE1279" s="187" t="e">
        <f aca="false">CB1279-CC1279</f>
        <v>#VALUE!</v>
      </c>
      <c r="CI1279" s="178" t="n">
        <f aca="false">$CI$7</f>
        <v>0.1</v>
      </c>
      <c r="CL1279" s="23" t="n">
        <f aca="false">CL1275</f>
        <v>0.25</v>
      </c>
    </row>
    <row r="1280" customFormat="false" ht="13.25" hidden="false" customHeight="true" outlineLevel="0" collapsed="false">
      <c r="A1280" s="151" t="s">
        <v>1375</v>
      </c>
      <c r="B1280" s="152" t="n">
        <v>33.1</v>
      </c>
      <c r="C1280" s="152" t="n">
        <v>752.7</v>
      </c>
      <c r="D1280" s="153" t="n">
        <v>31</v>
      </c>
      <c r="E1280" s="154" t="s">
        <v>83</v>
      </c>
      <c r="F1280" s="153" t="n">
        <v>6</v>
      </c>
      <c r="G1280" s="115" t="n">
        <v>0.15</v>
      </c>
      <c r="H1280" s="116" t="n">
        <f aca="false">RANDBETWEEN(80,100)/100</f>
        <v>0.89</v>
      </c>
      <c r="I1280" s="117"/>
      <c r="J1280" s="118"/>
      <c r="K1280" s="119"/>
      <c r="L1280" s="118"/>
      <c r="M1280" s="179"/>
      <c r="Q1280" s="151" t="s">
        <v>1375</v>
      </c>
      <c r="R1280" s="152" t="n">
        <v>30.2</v>
      </c>
      <c r="S1280" s="152" t="n">
        <v>753.1</v>
      </c>
      <c r="T1280" s="153" t="n">
        <v>25</v>
      </c>
      <c r="U1280" s="154" t="s">
        <v>78</v>
      </c>
      <c r="V1280" s="153" t="n">
        <v>1</v>
      </c>
      <c r="W1280" s="182" t="s">
        <v>110</v>
      </c>
      <c r="X1280" s="116" t="n">
        <f aca="false">RANDBETWEEN(80,100)/100</f>
        <v>0.87</v>
      </c>
      <c r="Y1280" s="117"/>
      <c r="Z1280" s="118"/>
      <c r="AA1280" s="119"/>
      <c r="AB1280" s="123"/>
      <c r="AC1280" s="124"/>
      <c r="AG1280" s="186"/>
      <c r="BO1280" s="202"/>
      <c r="BT1280" s="82" t="s">
        <v>79</v>
      </c>
      <c r="BU1280" s="158"/>
      <c r="BV1280" s="140" t="n">
        <f aca="false">QUOTIENT(BW1280,$BW$5)</f>
        <v>318</v>
      </c>
      <c r="BW1280" s="17" t="n">
        <v>1272</v>
      </c>
      <c r="BX1280" s="141" t="n">
        <f aca="false">DATE(2023,2,(1-QUOTIENT(BW1280,$BW$5)))</f>
        <v>44640</v>
      </c>
      <c r="BY1280" s="190" t="s">
        <v>80</v>
      </c>
      <c r="BZ1280" s="143" t="e">
        <f aca="true">INDIRECT( ADDRESS(CELL("строка",BG1280)-BW1280+BV1280,68)) * CL1280</f>
        <v>#VALUE!</v>
      </c>
      <c r="CA1280" s="144" t="e">
        <f aca="true">INDIRECT( ADDRESS(CELL("строка",BG1280)-BW1280+BV1280,59)) *CI1280</f>
        <v>#VALUE!</v>
      </c>
      <c r="CB1280" s="145" t="e">
        <f aca="true">INDIRECT( ADDRESS(CELL("строка",BG1280)-BW1280+BV1280,69)) * CL1280</f>
        <v>#VALUE!</v>
      </c>
      <c r="CC1280" s="146" t="e">
        <f aca="true">INDIRECT( ADDRESS(CELL("строка",BG1280)-BW1280+BV1280,61)) *CI1280</f>
        <v>#VALUE!</v>
      </c>
      <c r="CD1280" s="147" t="e">
        <f aca="false">BZ1280-CA1280</f>
        <v>#VALUE!</v>
      </c>
      <c r="CE1280" s="188" t="e">
        <f aca="false">CB1280-CC1280</f>
        <v>#VALUE!</v>
      </c>
      <c r="CI1280" s="22" t="n">
        <f aca="false">$CI$4</f>
        <v>0.2</v>
      </c>
      <c r="CL1280" s="23" t="n">
        <f aca="false">CL1276</f>
        <v>0.25</v>
      </c>
    </row>
    <row r="1281" customFormat="false" ht="13.25" hidden="false" customHeight="true" outlineLevel="0" collapsed="false">
      <c r="A1281" s="151" t="s">
        <v>1376</v>
      </c>
      <c r="B1281" s="152" t="n">
        <v>29.9</v>
      </c>
      <c r="C1281" s="152" t="n">
        <v>753.4</v>
      </c>
      <c r="D1281" s="153" t="n">
        <v>41</v>
      </c>
      <c r="E1281" s="154" t="s">
        <v>107</v>
      </c>
      <c r="F1281" s="153" t="n">
        <v>7.5</v>
      </c>
      <c r="G1281" s="115" t="n">
        <v>0.15</v>
      </c>
      <c r="H1281" s="116" t="n">
        <f aca="false">RANDBETWEEN(80,100)/100</f>
        <v>0.84</v>
      </c>
      <c r="I1281" s="117"/>
      <c r="J1281" s="118"/>
      <c r="K1281" s="119"/>
      <c r="L1281" s="118"/>
      <c r="M1281" s="179"/>
      <c r="Q1281" s="151" t="s">
        <v>1376</v>
      </c>
      <c r="R1281" s="152" t="n">
        <v>30.7</v>
      </c>
      <c r="S1281" s="152" t="n">
        <v>753.8</v>
      </c>
      <c r="T1281" s="153" t="n">
        <v>28</v>
      </c>
      <c r="U1281" s="154" t="s">
        <v>78</v>
      </c>
      <c r="V1281" s="153" t="n">
        <v>1</v>
      </c>
      <c r="W1281" s="115" t="n">
        <v>0</v>
      </c>
      <c r="X1281" s="116" t="n">
        <f aca="false">RANDBETWEEN(80,100)/100</f>
        <v>0.85</v>
      </c>
      <c r="Y1281" s="117"/>
      <c r="Z1281" s="118"/>
      <c r="AA1281" s="119"/>
      <c r="AB1281" s="123"/>
      <c r="AC1281" s="124"/>
      <c r="AG1281" s="186"/>
      <c r="BO1281" s="202"/>
      <c r="BT1281" s="82"/>
      <c r="BU1281" s="158"/>
      <c r="BV1281" s="140" t="n">
        <f aca="false">QUOTIENT(BW1281,$BW$5)</f>
        <v>318</v>
      </c>
      <c r="BW1281" s="17" t="n">
        <v>1273</v>
      </c>
      <c r="BX1281" s="141"/>
      <c r="BY1281" s="191" t="s">
        <v>84</v>
      </c>
      <c r="BZ1281" s="160" t="e">
        <f aca="true">INDIRECT( ADDRESS(CELL("строка",BG1281)-BW1281+BV1281,68)) * CL1281</f>
        <v>#VALUE!</v>
      </c>
      <c r="CA1281" s="161" t="e">
        <f aca="true">INDIRECT( ADDRESS(CELL("строка",BG1281)-BW1281+BV1281,59)) *CI1281</f>
        <v>#VALUE!</v>
      </c>
      <c r="CB1281" s="162" t="e">
        <f aca="true">INDIRECT( ADDRESS(CELL("строка",BG1281)-BW1281+BV1281,69)) * CL1281</f>
        <v>#VALUE!</v>
      </c>
      <c r="CC1281" s="163" t="e">
        <f aca="true">INDIRECT( ADDRESS(CELL("строка",BG1281)-BW1281+BV1281,61)) *CI1281</f>
        <v>#VALUE!</v>
      </c>
      <c r="CD1281" s="164" t="e">
        <f aca="false">BZ1281-CA1281</f>
        <v>#VALUE!</v>
      </c>
      <c r="CE1281" s="189" t="e">
        <f aca="false">CB1281-CC1281</f>
        <v>#VALUE!</v>
      </c>
      <c r="CI1281" s="22" t="n">
        <f aca="false">$CI$5</f>
        <v>0.3</v>
      </c>
      <c r="CL1281" s="23" t="n">
        <f aca="false">CL1277</f>
        <v>0.25</v>
      </c>
    </row>
    <row r="1282" customFormat="false" ht="13.25" hidden="false" customHeight="true" outlineLevel="0" collapsed="false">
      <c r="A1282" s="151" t="s">
        <v>1377</v>
      </c>
      <c r="B1282" s="152" t="n">
        <v>24.8</v>
      </c>
      <c r="C1282" s="152" t="n">
        <v>753.7</v>
      </c>
      <c r="D1282" s="153" t="n">
        <v>52</v>
      </c>
      <c r="E1282" s="154" t="s">
        <v>83</v>
      </c>
      <c r="F1282" s="153" t="n">
        <v>6</v>
      </c>
      <c r="G1282" s="115" t="n">
        <v>0.25</v>
      </c>
      <c r="H1282" s="116" t="n">
        <f aca="false">RANDBETWEEN(80,100)/100</f>
        <v>0.84</v>
      </c>
      <c r="I1282" s="117"/>
      <c r="J1282" s="118"/>
      <c r="K1282" s="119"/>
      <c r="L1282" s="118"/>
      <c r="M1282" s="179"/>
      <c r="Q1282" s="151" t="s">
        <v>1377</v>
      </c>
      <c r="R1282" s="152" t="n">
        <v>25.4</v>
      </c>
      <c r="S1282" s="152" t="n">
        <v>754.1</v>
      </c>
      <c r="T1282" s="153" t="n">
        <v>54</v>
      </c>
      <c r="U1282" s="154" t="s">
        <v>83</v>
      </c>
      <c r="V1282" s="153" t="n">
        <v>1</v>
      </c>
      <c r="W1282" s="115" t="n">
        <v>0.25</v>
      </c>
      <c r="X1282" s="116" t="n">
        <f aca="false">RANDBETWEEN(80,100)/100</f>
        <v>0.86</v>
      </c>
      <c r="Y1282" s="117"/>
      <c r="Z1282" s="118"/>
      <c r="AA1282" s="119"/>
      <c r="AB1282" s="123"/>
      <c r="AC1282" s="124"/>
      <c r="AG1282" s="186"/>
      <c r="BO1282" s="202"/>
      <c r="BT1282" s="82"/>
      <c r="BU1282" s="158"/>
      <c r="BV1282" s="140" t="n">
        <f aca="false">QUOTIENT(BW1282,$BW$5)</f>
        <v>318</v>
      </c>
      <c r="BW1282" s="17" t="n">
        <v>1274</v>
      </c>
      <c r="BX1282" s="141"/>
      <c r="BY1282" s="191" t="s">
        <v>58</v>
      </c>
      <c r="BZ1282" s="160" t="e">
        <f aca="true">INDIRECT( ADDRESS(CELL("строка",BG1282)-BW1282+BV1282,68)) * CL1282</f>
        <v>#VALUE!</v>
      </c>
      <c r="CA1282" s="161" t="e">
        <f aca="true">INDIRECT( ADDRESS(CELL("строка",BG1282)-BW1282+BV1282,59)) *CI1282</f>
        <v>#VALUE!</v>
      </c>
      <c r="CB1282" s="162" t="e">
        <f aca="true">INDIRECT( ADDRESS(CELL("строка",BG1282)-BW1282+BV1282,69)) * CL1282</f>
        <v>#VALUE!</v>
      </c>
      <c r="CC1282" s="163" t="e">
        <f aca="true">INDIRECT( ADDRESS(CELL("строка",BG1282)-BW1282+BV1282,61)) *CI1282</f>
        <v>#VALUE!</v>
      </c>
      <c r="CD1282" s="164" t="e">
        <f aca="false">BZ1282-CA1282</f>
        <v>#VALUE!</v>
      </c>
      <c r="CE1282" s="189" t="e">
        <f aca="false">CB1282-CC1282</f>
        <v>#VALUE!</v>
      </c>
      <c r="CI1282" s="22" t="n">
        <f aca="false">$CI$6</f>
        <v>0.4</v>
      </c>
      <c r="CL1282" s="23" t="n">
        <f aca="false">CL1278</f>
        <v>0.25</v>
      </c>
    </row>
    <row r="1283" customFormat="false" ht="13.25" hidden="false" customHeight="true" outlineLevel="0" collapsed="false">
      <c r="A1283" s="151" t="s">
        <v>1378</v>
      </c>
      <c r="B1283" s="152" t="n">
        <v>22.3</v>
      </c>
      <c r="C1283" s="152" t="n">
        <v>753.2</v>
      </c>
      <c r="D1283" s="153" t="n">
        <v>49</v>
      </c>
      <c r="E1283" s="154" t="s">
        <v>107</v>
      </c>
      <c r="F1283" s="153" t="n">
        <v>4.5</v>
      </c>
      <c r="G1283" s="115" t="n">
        <v>0.95</v>
      </c>
      <c r="H1283" s="116" t="n">
        <f aca="false">RANDBETWEEN(80,100)/100</f>
        <v>0.94</v>
      </c>
      <c r="I1283" s="117"/>
      <c r="J1283" s="118"/>
      <c r="K1283" s="119"/>
      <c r="L1283" s="118"/>
      <c r="M1283" s="179"/>
      <c r="Q1283" s="151" t="s">
        <v>1378</v>
      </c>
      <c r="R1283" s="152" t="n">
        <v>16.3</v>
      </c>
      <c r="S1283" s="152" t="n">
        <v>753.8</v>
      </c>
      <c r="T1283" s="153" t="n">
        <v>86</v>
      </c>
      <c r="U1283" s="154" t="n">
        <v>0</v>
      </c>
      <c r="V1283" s="153" t="n">
        <v>0</v>
      </c>
      <c r="W1283" s="115" t="n">
        <v>0.25</v>
      </c>
      <c r="X1283" s="116" t="n">
        <f aca="false">RANDBETWEEN(80,100)/100</f>
        <v>0.83</v>
      </c>
      <c r="Y1283" s="117"/>
      <c r="Z1283" s="118"/>
      <c r="AA1283" s="119"/>
      <c r="AB1283" s="123"/>
      <c r="AC1283" s="124"/>
      <c r="AG1283" s="186"/>
      <c r="BO1283" s="202"/>
      <c r="BT1283" s="82" t="e">
        <f aca="false">IF(SUM(CD1280:CD1283) &gt; 0,0,(SUM(CD1280:CD1283))/(-$BM$10*1000))</f>
        <v>#VALUE!</v>
      </c>
      <c r="BU1283" s="158" t="e">
        <f aca="false">IF(SUM(CE1280:CE1283) &gt; 0,0,(SUM(CE1280:CE1283))/(-$BM$10*1000))</f>
        <v>#VALUE!</v>
      </c>
      <c r="BV1283" s="140" t="n">
        <f aca="false">QUOTIENT(BW1283,$BW$5)</f>
        <v>318</v>
      </c>
      <c r="BW1283" s="17" t="n">
        <v>1275</v>
      </c>
      <c r="BX1283" s="141"/>
      <c r="BY1283" s="192" t="s">
        <v>75</v>
      </c>
      <c r="BZ1283" s="172" t="e">
        <f aca="true">INDIRECT( ADDRESS(CELL("строка",BG1283)-BW1283+BV1283,68)) * CL1283</f>
        <v>#VALUE!</v>
      </c>
      <c r="CA1283" s="173" t="e">
        <f aca="true">INDIRECT( ADDRESS(CELL("строка",BG1283)-BW1283+BV1283,59)) * CI1283</f>
        <v>#VALUE!</v>
      </c>
      <c r="CB1283" s="174" t="e">
        <f aca="true">INDIRECT( ADDRESS(CELL("строка",BG1283)-BW1283+BV1283,69)) * CL1283</f>
        <v>#VALUE!</v>
      </c>
      <c r="CC1283" s="175" t="e">
        <f aca="true">INDIRECT( ADDRESS(CELL("строка",BG1283)-BW1283+BV1283,61)) *CI1283</f>
        <v>#VALUE!</v>
      </c>
      <c r="CD1283" s="176" t="e">
        <f aca="false">BZ1283-CA1283</f>
        <v>#VALUE!</v>
      </c>
      <c r="CE1283" s="187" t="e">
        <f aca="false">CB1283-CC1283</f>
        <v>#VALUE!</v>
      </c>
      <c r="CI1283" s="178" t="n">
        <f aca="false">$CI$7</f>
        <v>0.1</v>
      </c>
      <c r="CL1283" s="23" t="n">
        <f aca="false">CL1279</f>
        <v>0.25</v>
      </c>
    </row>
    <row r="1284" customFormat="false" ht="13.25" hidden="false" customHeight="true" outlineLevel="0" collapsed="false">
      <c r="A1284" s="151" t="s">
        <v>1379</v>
      </c>
      <c r="B1284" s="152" t="n">
        <v>24.1</v>
      </c>
      <c r="C1284" s="152" t="n">
        <v>752.8</v>
      </c>
      <c r="D1284" s="153" t="n">
        <v>40</v>
      </c>
      <c r="E1284" s="154" t="s">
        <v>107</v>
      </c>
      <c r="F1284" s="153" t="n">
        <v>6</v>
      </c>
      <c r="G1284" s="115" t="n">
        <v>0.95</v>
      </c>
      <c r="H1284" s="116" t="n">
        <f aca="false">RANDBETWEEN(80,100)/100</f>
        <v>0.85</v>
      </c>
      <c r="I1284" s="117"/>
      <c r="J1284" s="118"/>
      <c r="K1284" s="119"/>
      <c r="L1284" s="118"/>
      <c r="M1284" s="179"/>
      <c r="Q1284" s="151" t="s">
        <v>1379</v>
      </c>
      <c r="R1284" s="152" t="n">
        <v>17.1</v>
      </c>
      <c r="S1284" s="152" t="n">
        <v>753.7</v>
      </c>
      <c r="T1284" s="153" t="n">
        <v>83</v>
      </c>
      <c r="U1284" s="154" t="n">
        <v>0</v>
      </c>
      <c r="V1284" s="153" t="n">
        <v>0</v>
      </c>
      <c r="W1284" s="115" t="n">
        <v>0</v>
      </c>
      <c r="X1284" s="116" t="n">
        <f aca="false">RANDBETWEEN(80,100)/100</f>
        <v>0.91</v>
      </c>
      <c r="Y1284" s="117"/>
      <c r="Z1284" s="118"/>
      <c r="AA1284" s="119"/>
      <c r="AB1284" s="123"/>
      <c r="AC1284" s="124"/>
      <c r="AG1284" s="186"/>
      <c r="BO1284" s="202"/>
      <c r="BT1284" s="82" t="s">
        <v>79</v>
      </c>
      <c r="BU1284" s="158"/>
      <c r="BV1284" s="140" t="n">
        <f aca="false">QUOTIENT(BW1284,$BW$5)</f>
        <v>319</v>
      </c>
      <c r="BW1284" s="17" t="n">
        <v>1276</v>
      </c>
      <c r="BX1284" s="141" t="n">
        <f aca="false">DATE(2023,2,(1-QUOTIENT(BW1284,$BW$5)))</f>
        <v>44639</v>
      </c>
      <c r="BY1284" s="190" t="s">
        <v>80</v>
      </c>
      <c r="BZ1284" s="143" t="e">
        <f aca="true">INDIRECT( ADDRESS(CELL("строка",BG1284)-BW1284+BV1284,68)) * CL1284</f>
        <v>#VALUE!</v>
      </c>
      <c r="CA1284" s="144" t="e">
        <f aca="true">INDIRECT( ADDRESS(CELL("строка",BG1284)-BW1284+BV1284,59)) *CI1284</f>
        <v>#VALUE!</v>
      </c>
      <c r="CB1284" s="145" t="e">
        <f aca="true">INDIRECT( ADDRESS(CELL("строка",BG1284)-BW1284+BV1284,69)) * CL1284</f>
        <v>#VALUE!</v>
      </c>
      <c r="CC1284" s="146" t="e">
        <f aca="true">INDIRECT( ADDRESS(CELL("строка",BG1284)-BW1284+BV1284,61)) *CI1284</f>
        <v>#VALUE!</v>
      </c>
      <c r="CD1284" s="147" t="e">
        <f aca="false">BZ1284-CA1284</f>
        <v>#VALUE!</v>
      </c>
      <c r="CE1284" s="188" t="e">
        <f aca="false">CB1284-CC1284</f>
        <v>#VALUE!</v>
      </c>
      <c r="CI1284" s="22" t="n">
        <f aca="false">$CI$4</f>
        <v>0.2</v>
      </c>
      <c r="CL1284" s="23" t="n">
        <f aca="false">CL1280</f>
        <v>0.25</v>
      </c>
    </row>
    <row r="1285" customFormat="false" ht="13.25" hidden="false" customHeight="true" outlineLevel="0" collapsed="false">
      <c r="A1285" s="151" t="s">
        <v>1380</v>
      </c>
      <c r="B1285" s="152" t="n">
        <v>26.9</v>
      </c>
      <c r="C1285" s="152" t="n">
        <v>752</v>
      </c>
      <c r="D1285" s="153" t="n">
        <v>30</v>
      </c>
      <c r="E1285" s="154" t="s">
        <v>83</v>
      </c>
      <c r="F1285" s="153" t="n">
        <v>13.5</v>
      </c>
      <c r="G1285" s="115" t="n">
        <v>0.9</v>
      </c>
      <c r="H1285" s="116" t="n">
        <f aca="false">RANDBETWEEN(80,100)/100</f>
        <v>0.87</v>
      </c>
      <c r="I1285" s="117"/>
      <c r="J1285" s="118"/>
      <c r="K1285" s="119"/>
      <c r="L1285" s="118"/>
      <c r="M1285" s="179"/>
      <c r="Q1285" s="151" t="s">
        <v>1380</v>
      </c>
      <c r="R1285" s="152" t="n">
        <v>19</v>
      </c>
      <c r="S1285" s="152" t="n">
        <v>753.8</v>
      </c>
      <c r="T1285" s="153" t="n">
        <v>77</v>
      </c>
      <c r="U1285" s="154" t="n">
        <v>0</v>
      </c>
      <c r="V1285" s="153" t="n">
        <v>0</v>
      </c>
      <c r="W1285" s="115" t="n">
        <v>0.25</v>
      </c>
      <c r="X1285" s="116" t="n">
        <f aca="false">RANDBETWEEN(80,100)/100</f>
        <v>0.91</v>
      </c>
      <c r="Y1285" s="117"/>
      <c r="Z1285" s="118"/>
      <c r="AA1285" s="119"/>
      <c r="AB1285" s="123"/>
      <c r="AC1285" s="124"/>
      <c r="AG1285" s="186"/>
      <c r="BO1285" s="202"/>
      <c r="BT1285" s="82"/>
      <c r="BU1285" s="158"/>
      <c r="BV1285" s="140" t="n">
        <f aca="false">QUOTIENT(BW1285,$BW$5)</f>
        <v>319</v>
      </c>
      <c r="BW1285" s="17" t="n">
        <v>1277</v>
      </c>
      <c r="BX1285" s="141"/>
      <c r="BY1285" s="191" t="s">
        <v>84</v>
      </c>
      <c r="BZ1285" s="160" t="e">
        <f aca="true">INDIRECT( ADDRESS(CELL("строка",BG1285)-BW1285+BV1285,68)) * CL1285</f>
        <v>#VALUE!</v>
      </c>
      <c r="CA1285" s="161" t="e">
        <f aca="true">INDIRECT( ADDRESS(CELL("строка",BG1285)-BW1285+BV1285,59)) *CI1285</f>
        <v>#VALUE!</v>
      </c>
      <c r="CB1285" s="162" t="e">
        <f aca="true">INDIRECT( ADDRESS(CELL("строка",BG1285)-BW1285+BV1285,69)) * CL1285</f>
        <v>#VALUE!</v>
      </c>
      <c r="CC1285" s="163" t="e">
        <f aca="true">INDIRECT( ADDRESS(CELL("строка",BG1285)-BW1285+BV1285,61)) *CI1285</f>
        <v>#VALUE!</v>
      </c>
      <c r="CD1285" s="164" t="e">
        <f aca="false">BZ1285-CA1285</f>
        <v>#VALUE!</v>
      </c>
      <c r="CE1285" s="189" t="e">
        <f aca="false">CB1285-CC1285</f>
        <v>#VALUE!</v>
      </c>
      <c r="CI1285" s="22" t="n">
        <f aca="false">$CI$5</f>
        <v>0.3</v>
      </c>
      <c r="CL1285" s="23" t="n">
        <f aca="false">CL1281</f>
        <v>0.25</v>
      </c>
    </row>
    <row r="1286" customFormat="false" ht="13.25" hidden="false" customHeight="true" outlineLevel="0" collapsed="false">
      <c r="A1286" s="151" t="s">
        <v>1381</v>
      </c>
      <c r="B1286" s="152" t="n">
        <v>29.2</v>
      </c>
      <c r="C1286" s="152" t="n">
        <v>751.9</v>
      </c>
      <c r="D1286" s="153" t="n">
        <v>25</v>
      </c>
      <c r="E1286" s="154" t="s">
        <v>83</v>
      </c>
      <c r="F1286" s="153" t="n">
        <v>9</v>
      </c>
      <c r="G1286" s="182" t="s">
        <v>110</v>
      </c>
      <c r="H1286" s="116" t="n">
        <f aca="false">RANDBETWEEN(80,100)/100</f>
        <v>0.89</v>
      </c>
      <c r="I1286" s="117" t="n">
        <v>0.568217592592593</v>
      </c>
      <c r="J1286" s="118" t="n">
        <v>0.568217592592593</v>
      </c>
      <c r="K1286" s="119" t="n">
        <f aca="false">(J1286 * 24) * $B$3 * $F$3 * (1 - 0.7*AVERAGE(G1286:G1293)) * AVERAGE(H1286:H1293)</f>
        <v>10877.389375</v>
      </c>
      <c r="L1286" s="118" t="n">
        <f aca="false">IF(AVERAGE(F1286:F1293)&gt; $J$3, $B$4*$F$4*AVERAGE(F1286:F1293)/$B$5*24*AVERAGE(H1286:H1293), $B$4*$F$4*AVERAGE(F1286:F1293)/$B$5*24*AVERAGE(H1286:H1293) * 0.2)</f>
        <v>45730.5</v>
      </c>
      <c r="M1286" s="179" t="n">
        <f aca="false">K1286+L1286</f>
        <v>56607.889375</v>
      </c>
      <c r="Q1286" s="151" t="s">
        <v>1381</v>
      </c>
      <c r="R1286" s="152" t="n">
        <v>21.6</v>
      </c>
      <c r="S1286" s="152" t="n">
        <v>754</v>
      </c>
      <c r="T1286" s="153" t="n">
        <v>60</v>
      </c>
      <c r="U1286" s="154" t="n">
        <v>0</v>
      </c>
      <c r="V1286" s="153" t="n">
        <v>0</v>
      </c>
      <c r="W1286" s="115" t="n">
        <v>0</v>
      </c>
      <c r="X1286" s="116" t="n">
        <f aca="false">RANDBETWEEN(80,100)/100</f>
        <v>0.93</v>
      </c>
      <c r="Y1286" s="117" t="n">
        <v>0.599490740740741</v>
      </c>
      <c r="Z1286" s="118" t="n">
        <v>0.599490740740741</v>
      </c>
      <c r="AA1286" s="119" t="n">
        <f aca="false">(Z1286 * 24) * $B$3 * $F$3 * (1 - 0.7 * AVERAGE(W1286:W1293)) * AVERAGE(X1286:X1293)</f>
        <v>14682.547375</v>
      </c>
      <c r="AB1286" s="123" t="n">
        <f aca="false">IF(AVERAGE(V1286:V1293)&gt; $J$3, $B$4*$F$4*AVERAGE(V1286:V1293)/$B$5*24*AVERAGE(X1286:X1293), $B$4*$F$4*AVERAGE(V1286:V1293)/$B$5*24*AVERAGE(X1286:X1293) * 0.2)</f>
        <v>282</v>
      </c>
      <c r="AC1286" s="124" t="n">
        <f aca="false">AA1286+AB1286</f>
        <v>14964.547375</v>
      </c>
      <c r="AG1286" s="186"/>
      <c r="BO1286" s="202"/>
      <c r="BT1286" s="82"/>
      <c r="BU1286" s="158"/>
      <c r="BV1286" s="140" t="n">
        <f aca="false">QUOTIENT(BW1286,$BW$5)</f>
        <v>319</v>
      </c>
      <c r="BW1286" s="17" t="n">
        <v>1278</v>
      </c>
      <c r="BX1286" s="141"/>
      <c r="BY1286" s="191" t="s">
        <v>58</v>
      </c>
      <c r="BZ1286" s="160" t="e">
        <f aca="true">INDIRECT( ADDRESS(CELL("строка",BG1286)-BW1286+BV1286,68)) * CL1286</f>
        <v>#VALUE!</v>
      </c>
      <c r="CA1286" s="161" t="e">
        <f aca="true">INDIRECT( ADDRESS(CELL("строка",BG1286)-BW1286+BV1286,59)) *CI1286</f>
        <v>#VALUE!</v>
      </c>
      <c r="CB1286" s="162" t="e">
        <f aca="true">INDIRECT( ADDRESS(CELL("строка",BG1286)-BW1286+BV1286,69)) * CL1286</f>
        <v>#VALUE!</v>
      </c>
      <c r="CC1286" s="163" t="e">
        <f aca="true">INDIRECT( ADDRESS(CELL("строка",BG1286)-BW1286+BV1286,61)) *CI1286</f>
        <v>#VALUE!</v>
      </c>
      <c r="CD1286" s="164" t="e">
        <f aca="false">BZ1286-CA1286</f>
        <v>#VALUE!</v>
      </c>
      <c r="CE1286" s="189" t="e">
        <f aca="false">CB1286-CC1286</f>
        <v>#VALUE!</v>
      </c>
      <c r="CI1286" s="22" t="n">
        <f aca="false">$CI$6</f>
        <v>0.4</v>
      </c>
      <c r="CL1286" s="23" t="n">
        <f aca="false">CL1282</f>
        <v>0.25</v>
      </c>
    </row>
    <row r="1287" customFormat="false" ht="13.25" hidden="false" customHeight="true" outlineLevel="0" collapsed="false">
      <c r="A1287" s="151" t="s">
        <v>1382</v>
      </c>
      <c r="B1287" s="152" t="n">
        <v>32.3</v>
      </c>
      <c r="C1287" s="152" t="n">
        <v>751.8</v>
      </c>
      <c r="D1287" s="153" t="n">
        <v>25</v>
      </c>
      <c r="E1287" s="154" t="s">
        <v>83</v>
      </c>
      <c r="F1287" s="153" t="n">
        <v>7.5</v>
      </c>
      <c r="G1287" s="115" t="n">
        <v>0.25</v>
      </c>
      <c r="H1287" s="116" t="n">
        <f aca="false">RANDBETWEEN(80,100)/100</f>
        <v>0.95</v>
      </c>
      <c r="I1287" s="117"/>
      <c r="J1287" s="118"/>
      <c r="K1287" s="119"/>
      <c r="L1287" s="118"/>
      <c r="M1287" s="179"/>
      <c r="Q1287" s="151" t="s">
        <v>1382</v>
      </c>
      <c r="R1287" s="152" t="n">
        <v>28.3</v>
      </c>
      <c r="S1287" s="152" t="n">
        <v>753.8</v>
      </c>
      <c r="T1287" s="153" t="n">
        <v>36</v>
      </c>
      <c r="U1287" s="154" t="n">
        <v>0</v>
      </c>
      <c r="V1287" s="153" t="n">
        <v>0</v>
      </c>
      <c r="W1287" s="115" t="n">
        <v>0.25</v>
      </c>
      <c r="X1287" s="116" t="n">
        <f aca="false">RANDBETWEEN(80,100)/100</f>
        <v>0.9</v>
      </c>
      <c r="Y1287" s="117"/>
      <c r="Z1287" s="118"/>
      <c r="AA1287" s="119"/>
      <c r="AB1287" s="123"/>
      <c r="AC1287" s="124"/>
      <c r="AG1287" s="186"/>
      <c r="BO1287" s="202"/>
      <c r="BT1287" s="82" t="e">
        <f aca="false">IF(SUM(CD1284:CD1287) &gt; 0,0,(SUM(CD1284:CD1287))/(-$BM$10*1000))</f>
        <v>#VALUE!</v>
      </c>
      <c r="BU1287" s="158" t="e">
        <f aca="false">IF(SUM(CE1284:CE1287) &gt; 0,0,(SUM(CE1284:CE1287))/(-$BM$10*1000))</f>
        <v>#VALUE!</v>
      </c>
      <c r="BV1287" s="140" t="n">
        <f aca="false">QUOTIENT(BW1287,$BW$5)</f>
        <v>319</v>
      </c>
      <c r="BW1287" s="17" t="n">
        <v>1279</v>
      </c>
      <c r="BX1287" s="141"/>
      <c r="BY1287" s="192" t="s">
        <v>75</v>
      </c>
      <c r="BZ1287" s="172" t="e">
        <f aca="true">INDIRECT( ADDRESS(CELL("строка",BG1287)-BW1287+BV1287,68)) * CL1287</f>
        <v>#VALUE!</v>
      </c>
      <c r="CA1287" s="173" t="e">
        <f aca="true">INDIRECT( ADDRESS(CELL("строка",BG1287)-BW1287+BV1287,59)) * CI1287</f>
        <v>#VALUE!</v>
      </c>
      <c r="CB1287" s="174" t="e">
        <f aca="true">INDIRECT( ADDRESS(CELL("строка",BG1287)-BW1287+BV1287,69)) * CL1287</f>
        <v>#VALUE!</v>
      </c>
      <c r="CC1287" s="175" t="e">
        <f aca="true">INDIRECT( ADDRESS(CELL("строка",BG1287)-BW1287+BV1287,61)) *CI1287</f>
        <v>#VALUE!</v>
      </c>
      <c r="CD1287" s="176" t="e">
        <f aca="false">BZ1287-CA1287</f>
        <v>#VALUE!</v>
      </c>
      <c r="CE1287" s="187" t="e">
        <f aca="false">CB1287-CC1287</f>
        <v>#VALUE!</v>
      </c>
      <c r="CI1287" s="178" t="n">
        <f aca="false">$CI$7</f>
        <v>0.1</v>
      </c>
      <c r="CL1287" s="23" t="n">
        <f aca="false">CL1283</f>
        <v>0.25</v>
      </c>
    </row>
    <row r="1288" customFormat="false" ht="13.25" hidden="false" customHeight="true" outlineLevel="0" collapsed="false">
      <c r="A1288" s="151" t="s">
        <v>1383</v>
      </c>
      <c r="B1288" s="152" t="n">
        <v>31.8</v>
      </c>
      <c r="C1288" s="152" t="n">
        <v>752.7</v>
      </c>
      <c r="D1288" s="153" t="n">
        <v>33</v>
      </c>
      <c r="E1288" s="154" t="s">
        <v>83</v>
      </c>
      <c r="F1288" s="153" t="n">
        <v>7.5</v>
      </c>
      <c r="G1288" s="115" t="n">
        <v>0.9</v>
      </c>
      <c r="H1288" s="116" t="n">
        <f aca="false">RANDBETWEEN(80,100)/100</f>
        <v>1</v>
      </c>
      <c r="I1288" s="117"/>
      <c r="J1288" s="118"/>
      <c r="K1288" s="119"/>
      <c r="L1288" s="118"/>
      <c r="M1288" s="179"/>
      <c r="Q1288" s="151" t="s">
        <v>1383</v>
      </c>
      <c r="R1288" s="152" t="n">
        <v>31.2</v>
      </c>
      <c r="S1288" s="152" t="n">
        <v>754.8</v>
      </c>
      <c r="T1288" s="153" t="n">
        <v>27</v>
      </c>
      <c r="U1288" s="154" t="s">
        <v>78</v>
      </c>
      <c r="V1288" s="153" t="n">
        <v>1</v>
      </c>
      <c r="W1288" s="182" t="s">
        <v>194</v>
      </c>
      <c r="X1288" s="116" t="n">
        <f aca="false">RANDBETWEEN(80,100)/100</f>
        <v>0.8</v>
      </c>
      <c r="Y1288" s="117"/>
      <c r="Z1288" s="118"/>
      <c r="AA1288" s="119"/>
      <c r="AB1288" s="123"/>
      <c r="AC1288" s="124"/>
      <c r="AG1288" s="186"/>
      <c r="BO1288" s="202"/>
      <c r="BT1288" s="82" t="s">
        <v>79</v>
      </c>
      <c r="BU1288" s="158"/>
      <c r="BV1288" s="140" t="n">
        <f aca="false">QUOTIENT(BW1288,$BW$5)</f>
        <v>320</v>
      </c>
      <c r="BW1288" s="17" t="n">
        <v>1280</v>
      </c>
      <c r="BX1288" s="141" t="n">
        <f aca="false">DATE(2023,2,(1-QUOTIENT(BW1288,$BW$5)))</f>
        <v>44638</v>
      </c>
      <c r="BY1288" s="190" t="s">
        <v>80</v>
      </c>
      <c r="BZ1288" s="143" t="e">
        <f aca="true">INDIRECT( ADDRESS(CELL("строка",BG1288)-BW1288+BV1288,68)) * CL1288</f>
        <v>#VALUE!</v>
      </c>
      <c r="CA1288" s="144" t="e">
        <f aca="true">INDIRECT( ADDRESS(CELL("строка",BG1288)-BW1288+BV1288,59)) *CI1288</f>
        <v>#VALUE!</v>
      </c>
      <c r="CB1288" s="145" t="e">
        <f aca="true">INDIRECT( ADDRESS(CELL("строка",BG1288)-BW1288+BV1288,69)) * CL1288</f>
        <v>#VALUE!</v>
      </c>
      <c r="CC1288" s="146" t="e">
        <f aca="true">INDIRECT( ADDRESS(CELL("строка",BG1288)-BW1288+BV1288,61)) *CI1288</f>
        <v>#VALUE!</v>
      </c>
      <c r="CD1288" s="147" t="e">
        <f aca="false">BZ1288-CA1288</f>
        <v>#VALUE!</v>
      </c>
      <c r="CE1288" s="188" t="e">
        <f aca="false">CB1288-CC1288</f>
        <v>#VALUE!</v>
      </c>
      <c r="CI1288" s="22" t="n">
        <f aca="false">$CI$4</f>
        <v>0.2</v>
      </c>
      <c r="CL1288" s="23" t="n">
        <f aca="false">CL1284</f>
        <v>0.25</v>
      </c>
    </row>
    <row r="1289" customFormat="false" ht="13.25" hidden="false" customHeight="true" outlineLevel="0" collapsed="false">
      <c r="A1289" s="151" t="s">
        <v>1384</v>
      </c>
      <c r="B1289" s="152" t="n">
        <v>28.8</v>
      </c>
      <c r="C1289" s="152" t="n">
        <v>753.7</v>
      </c>
      <c r="D1289" s="153" t="n">
        <v>41</v>
      </c>
      <c r="E1289" s="154" t="s">
        <v>107</v>
      </c>
      <c r="F1289" s="153" t="n">
        <v>9</v>
      </c>
      <c r="G1289" s="115" t="n">
        <v>0.75</v>
      </c>
      <c r="H1289" s="116" t="n">
        <f aca="false">RANDBETWEEN(80,100)/100</f>
        <v>0.84</v>
      </c>
      <c r="I1289" s="117"/>
      <c r="J1289" s="118"/>
      <c r="K1289" s="119"/>
      <c r="L1289" s="118"/>
      <c r="M1289" s="179"/>
      <c r="Q1289" s="151" t="s">
        <v>1384</v>
      </c>
      <c r="R1289" s="152" t="n">
        <v>30.3</v>
      </c>
      <c r="S1289" s="152" t="n">
        <v>755.9</v>
      </c>
      <c r="T1289" s="153" t="n">
        <v>29</v>
      </c>
      <c r="U1289" s="154" t="s">
        <v>91</v>
      </c>
      <c r="V1289" s="153" t="n">
        <v>1</v>
      </c>
      <c r="W1289" s="182" t="s">
        <v>185</v>
      </c>
      <c r="X1289" s="116" t="n">
        <f aca="false">RANDBETWEEN(80,100)/100</f>
        <v>0.82</v>
      </c>
      <c r="Y1289" s="117"/>
      <c r="Z1289" s="118"/>
      <c r="AA1289" s="119"/>
      <c r="AB1289" s="123"/>
      <c r="AC1289" s="124"/>
      <c r="AG1289" s="186"/>
      <c r="BO1289" s="202"/>
      <c r="BT1289" s="82"/>
      <c r="BU1289" s="158"/>
      <c r="BV1289" s="140" t="n">
        <f aca="false">QUOTIENT(BW1289,$BW$5)</f>
        <v>320</v>
      </c>
      <c r="BW1289" s="17" t="n">
        <v>1281</v>
      </c>
      <c r="BX1289" s="141"/>
      <c r="BY1289" s="191" t="s">
        <v>84</v>
      </c>
      <c r="BZ1289" s="160" t="e">
        <f aca="true">INDIRECT( ADDRESS(CELL("строка",BG1289)-BW1289+BV1289,68)) * CL1289</f>
        <v>#VALUE!</v>
      </c>
      <c r="CA1289" s="161" t="e">
        <f aca="true">INDIRECT( ADDRESS(CELL("строка",BG1289)-BW1289+BV1289,59)) *CI1289</f>
        <v>#VALUE!</v>
      </c>
      <c r="CB1289" s="162" t="e">
        <f aca="true">INDIRECT( ADDRESS(CELL("строка",BG1289)-BW1289+BV1289,69)) * CL1289</f>
        <v>#VALUE!</v>
      </c>
      <c r="CC1289" s="163" t="e">
        <f aca="true">INDIRECT( ADDRESS(CELL("строка",BG1289)-BW1289+BV1289,61)) *CI1289</f>
        <v>#VALUE!</v>
      </c>
      <c r="CD1289" s="164" t="e">
        <f aca="false">BZ1289-CA1289</f>
        <v>#VALUE!</v>
      </c>
      <c r="CE1289" s="189" t="e">
        <f aca="false">CB1289-CC1289</f>
        <v>#VALUE!</v>
      </c>
      <c r="CI1289" s="22" t="n">
        <f aca="false">$CI$5</f>
        <v>0.3</v>
      </c>
      <c r="CL1289" s="23" t="n">
        <f aca="false">CL1285</f>
        <v>0.25</v>
      </c>
    </row>
    <row r="1290" customFormat="false" ht="13.25" hidden="false" customHeight="true" outlineLevel="0" collapsed="false">
      <c r="A1290" s="151" t="s">
        <v>1385</v>
      </c>
      <c r="B1290" s="152" t="n">
        <v>24.6</v>
      </c>
      <c r="C1290" s="152" t="n">
        <v>754.1</v>
      </c>
      <c r="D1290" s="153" t="n">
        <v>54</v>
      </c>
      <c r="E1290" s="154" t="s">
        <v>107</v>
      </c>
      <c r="F1290" s="153" t="n">
        <v>10.5</v>
      </c>
      <c r="G1290" s="115" t="n">
        <v>0.25</v>
      </c>
      <c r="H1290" s="116" t="n">
        <f aca="false">RANDBETWEEN(80,100)/100</f>
        <v>0.89</v>
      </c>
      <c r="I1290" s="117"/>
      <c r="J1290" s="118"/>
      <c r="K1290" s="119"/>
      <c r="L1290" s="118"/>
      <c r="M1290" s="179"/>
      <c r="Q1290" s="151" t="s">
        <v>1385</v>
      </c>
      <c r="R1290" s="152" t="n">
        <v>25.3</v>
      </c>
      <c r="S1290" s="152" t="n">
        <v>756.7</v>
      </c>
      <c r="T1290" s="153" t="n">
        <v>50</v>
      </c>
      <c r="U1290" s="154" t="n">
        <v>0</v>
      </c>
      <c r="V1290" s="153" t="n">
        <v>0</v>
      </c>
      <c r="W1290" s="115" t="n">
        <v>0</v>
      </c>
      <c r="X1290" s="116" t="n">
        <f aca="false">RANDBETWEEN(80,100)/100</f>
        <v>0.92</v>
      </c>
      <c r="Y1290" s="117"/>
      <c r="Z1290" s="118"/>
      <c r="AA1290" s="119"/>
      <c r="AB1290" s="123"/>
      <c r="AC1290" s="124"/>
      <c r="AG1290" s="186"/>
      <c r="BO1290" s="202"/>
      <c r="BT1290" s="82"/>
      <c r="BU1290" s="158"/>
      <c r="BV1290" s="140" t="n">
        <f aca="false">QUOTIENT(BW1290,$BW$5)</f>
        <v>320</v>
      </c>
      <c r="BW1290" s="17" t="n">
        <v>1282</v>
      </c>
      <c r="BX1290" s="141"/>
      <c r="BY1290" s="191" t="s">
        <v>58</v>
      </c>
      <c r="BZ1290" s="160" t="e">
        <f aca="true">INDIRECT( ADDRESS(CELL("строка",BG1290)-BW1290+BV1290,68)) * CL1290</f>
        <v>#VALUE!</v>
      </c>
      <c r="CA1290" s="161" t="e">
        <f aca="true">INDIRECT( ADDRESS(CELL("строка",BG1290)-BW1290+BV1290,59)) *CI1290</f>
        <v>#VALUE!</v>
      </c>
      <c r="CB1290" s="162" t="e">
        <f aca="true">INDIRECT( ADDRESS(CELL("строка",BG1290)-BW1290+BV1290,69)) * CL1290</f>
        <v>#VALUE!</v>
      </c>
      <c r="CC1290" s="163" t="e">
        <f aca="true">INDIRECT( ADDRESS(CELL("строка",BG1290)-BW1290+BV1290,61)) *CI1290</f>
        <v>#VALUE!</v>
      </c>
      <c r="CD1290" s="164" t="e">
        <f aca="false">BZ1290-CA1290</f>
        <v>#VALUE!</v>
      </c>
      <c r="CE1290" s="189" t="e">
        <f aca="false">CB1290-CC1290</f>
        <v>#VALUE!</v>
      </c>
      <c r="CI1290" s="22" t="n">
        <f aca="false">$CI$6</f>
        <v>0.4</v>
      </c>
      <c r="CL1290" s="23" t="n">
        <f aca="false">CL1286</f>
        <v>0.25</v>
      </c>
    </row>
    <row r="1291" customFormat="false" ht="13.25" hidden="false" customHeight="true" outlineLevel="0" collapsed="false">
      <c r="A1291" s="151" t="s">
        <v>1386</v>
      </c>
      <c r="B1291" s="152" t="n">
        <v>20.7</v>
      </c>
      <c r="C1291" s="152" t="n">
        <v>754.3</v>
      </c>
      <c r="D1291" s="153" t="n">
        <v>60</v>
      </c>
      <c r="E1291" s="154" t="s">
        <v>83</v>
      </c>
      <c r="F1291" s="153" t="n">
        <v>4.5</v>
      </c>
      <c r="G1291" s="115" t="n">
        <v>0.05</v>
      </c>
      <c r="H1291" s="116" t="n">
        <f aca="false">RANDBETWEEN(80,100)/100</f>
        <v>0.85</v>
      </c>
      <c r="I1291" s="117"/>
      <c r="J1291" s="118"/>
      <c r="K1291" s="119"/>
      <c r="L1291" s="118"/>
      <c r="M1291" s="179"/>
      <c r="Q1291" s="151" t="s">
        <v>1386</v>
      </c>
      <c r="R1291" s="152" t="n">
        <v>15.8</v>
      </c>
      <c r="S1291" s="152" t="n">
        <v>757.1</v>
      </c>
      <c r="T1291" s="153" t="n">
        <v>86</v>
      </c>
      <c r="U1291" s="154" t="n">
        <v>0</v>
      </c>
      <c r="V1291" s="153" t="n">
        <v>0</v>
      </c>
      <c r="W1291" s="182" t="s">
        <v>185</v>
      </c>
      <c r="X1291" s="116" t="n">
        <f aca="false">RANDBETWEEN(80,100)/100</f>
        <v>0.8</v>
      </c>
      <c r="Y1291" s="117"/>
      <c r="Z1291" s="118"/>
      <c r="AA1291" s="119"/>
      <c r="AB1291" s="123"/>
      <c r="AC1291" s="124"/>
      <c r="AG1291" s="186"/>
      <c r="BO1291" s="202"/>
      <c r="BT1291" s="82" t="e">
        <f aca="false">IF(SUM(CD1288:CD1291) &gt; 0,0,(SUM(CD1288:CD1291))/(-$BM$10*1000))</f>
        <v>#VALUE!</v>
      </c>
      <c r="BU1291" s="158" t="e">
        <f aca="false">IF(SUM(CE1288:CE1291) &gt; 0,0,(SUM(CE1288:CE1291))/(-$BM$10*1000))</f>
        <v>#VALUE!</v>
      </c>
      <c r="BV1291" s="140" t="n">
        <f aca="false">QUOTIENT(BW1291,$BW$5)</f>
        <v>320</v>
      </c>
      <c r="BW1291" s="17" t="n">
        <v>1283</v>
      </c>
      <c r="BX1291" s="141"/>
      <c r="BY1291" s="192" t="s">
        <v>75</v>
      </c>
      <c r="BZ1291" s="172" t="e">
        <f aca="true">INDIRECT( ADDRESS(CELL("строка",BG1291)-BW1291+BV1291,68)) * CL1291</f>
        <v>#VALUE!</v>
      </c>
      <c r="CA1291" s="173" t="e">
        <f aca="true">INDIRECT( ADDRESS(CELL("строка",BG1291)-BW1291+BV1291,59)) * CI1291</f>
        <v>#VALUE!</v>
      </c>
      <c r="CB1291" s="174" t="e">
        <f aca="true">INDIRECT( ADDRESS(CELL("строка",BG1291)-BW1291+BV1291,69)) * CL1291</f>
        <v>#VALUE!</v>
      </c>
      <c r="CC1291" s="175" t="e">
        <f aca="true">INDIRECT( ADDRESS(CELL("строка",BG1291)-BW1291+BV1291,61)) *CI1291</f>
        <v>#VALUE!</v>
      </c>
      <c r="CD1291" s="176" t="e">
        <f aca="false">BZ1291-CA1291</f>
        <v>#VALUE!</v>
      </c>
      <c r="CE1291" s="187" t="e">
        <f aca="false">CB1291-CC1291</f>
        <v>#VALUE!</v>
      </c>
      <c r="CI1291" s="178" t="n">
        <f aca="false">$CI$7</f>
        <v>0.1</v>
      </c>
      <c r="CL1291" s="23" t="n">
        <f aca="false">CL1287</f>
        <v>0.25</v>
      </c>
    </row>
    <row r="1292" customFormat="false" ht="13.25" hidden="false" customHeight="true" outlineLevel="0" collapsed="false">
      <c r="A1292" s="151" t="s">
        <v>1387</v>
      </c>
      <c r="B1292" s="152" t="n">
        <v>23</v>
      </c>
      <c r="C1292" s="152" t="n">
        <v>754.3</v>
      </c>
      <c r="D1292" s="153" t="n">
        <v>41</v>
      </c>
      <c r="E1292" s="154" t="s">
        <v>83</v>
      </c>
      <c r="F1292" s="153" t="n">
        <v>6</v>
      </c>
      <c r="G1292" s="115" t="n">
        <v>0.15</v>
      </c>
      <c r="H1292" s="116" t="n">
        <f aca="false">RANDBETWEEN(80,100)/100</f>
        <v>0.84</v>
      </c>
      <c r="I1292" s="117"/>
      <c r="J1292" s="118"/>
      <c r="K1292" s="119"/>
      <c r="L1292" s="118"/>
      <c r="M1292" s="179"/>
      <c r="Q1292" s="151" t="s">
        <v>1387</v>
      </c>
      <c r="R1292" s="152" t="n">
        <v>16.8</v>
      </c>
      <c r="S1292" s="152" t="n">
        <v>757.3</v>
      </c>
      <c r="T1292" s="153" t="n">
        <v>78</v>
      </c>
      <c r="U1292" s="154" t="n">
        <v>0</v>
      </c>
      <c r="V1292" s="153" t="n">
        <v>0</v>
      </c>
      <c r="W1292" s="115" t="n">
        <v>0</v>
      </c>
      <c r="X1292" s="116" t="n">
        <f aca="false">RANDBETWEEN(80,100)/100</f>
        <v>0.9</v>
      </c>
      <c r="Y1292" s="117"/>
      <c r="Z1292" s="118"/>
      <c r="AA1292" s="119"/>
      <c r="AB1292" s="123"/>
      <c r="AC1292" s="124"/>
      <c r="AG1292" s="186"/>
      <c r="BO1292" s="202"/>
      <c r="BT1292" s="82" t="s">
        <v>79</v>
      </c>
      <c r="BU1292" s="158"/>
      <c r="BV1292" s="140" t="n">
        <f aca="false">QUOTIENT(BW1292,$BW$5)</f>
        <v>321</v>
      </c>
      <c r="BW1292" s="17" t="n">
        <v>1284</v>
      </c>
      <c r="BX1292" s="141" t="n">
        <f aca="false">DATE(2023,2,(1-QUOTIENT(BW1292,$BW$5)))</f>
        <v>44637</v>
      </c>
      <c r="BY1292" s="190" t="s">
        <v>80</v>
      </c>
      <c r="BZ1292" s="143" t="e">
        <f aca="true">INDIRECT( ADDRESS(CELL("строка",BG1292)-BW1292+BV1292,68)) * CL1292</f>
        <v>#VALUE!</v>
      </c>
      <c r="CA1292" s="144" t="e">
        <f aca="true">INDIRECT( ADDRESS(CELL("строка",BG1292)-BW1292+BV1292,59)) *CI1292</f>
        <v>#VALUE!</v>
      </c>
      <c r="CB1292" s="145" t="e">
        <f aca="true">INDIRECT( ADDRESS(CELL("строка",BG1292)-BW1292+BV1292,69)) * CL1292</f>
        <v>#VALUE!</v>
      </c>
      <c r="CC1292" s="146" t="e">
        <f aca="true">INDIRECT( ADDRESS(CELL("строка",BG1292)-BW1292+BV1292,61)) *CI1292</f>
        <v>#VALUE!</v>
      </c>
      <c r="CD1292" s="147" t="e">
        <f aca="false">BZ1292-CA1292</f>
        <v>#VALUE!</v>
      </c>
      <c r="CE1292" s="188" t="e">
        <f aca="false">CB1292-CC1292</f>
        <v>#VALUE!</v>
      </c>
      <c r="CI1292" s="22" t="n">
        <f aca="false">$CI$4</f>
        <v>0.2</v>
      </c>
      <c r="CL1292" s="23" t="n">
        <f aca="false">CL1288</f>
        <v>0.25</v>
      </c>
    </row>
    <row r="1293" customFormat="false" ht="13.25" hidden="false" customHeight="true" outlineLevel="0" collapsed="false">
      <c r="A1293" s="151" t="s">
        <v>1388</v>
      </c>
      <c r="B1293" s="152" t="n">
        <v>26</v>
      </c>
      <c r="C1293" s="152" t="n">
        <v>754.6</v>
      </c>
      <c r="D1293" s="153" t="n">
        <v>27</v>
      </c>
      <c r="E1293" s="154" t="s">
        <v>83</v>
      </c>
      <c r="F1293" s="153" t="n">
        <v>10.5</v>
      </c>
      <c r="G1293" s="115" t="n">
        <v>0.15</v>
      </c>
      <c r="H1293" s="116" t="n">
        <f aca="false">RANDBETWEEN(80,100)/100</f>
        <v>0.83</v>
      </c>
      <c r="I1293" s="117"/>
      <c r="J1293" s="118"/>
      <c r="K1293" s="119"/>
      <c r="L1293" s="118"/>
      <c r="M1293" s="179"/>
      <c r="Q1293" s="151" t="s">
        <v>1388</v>
      </c>
      <c r="R1293" s="152" t="n">
        <v>18</v>
      </c>
      <c r="S1293" s="152" t="n">
        <v>757.4</v>
      </c>
      <c r="T1293" s="153" t="n">
        <v>70</v>
      </c>
      <c r="U1293" s="154" t="n">
        <v>0</v>
      </c>
      <c r="V1293" s="153" t="n">
        <v>0</v>
      </c>
      <c r="W1293" s="115" t="n">
        <v>0</v>
      </c>
      <c r="X1293" s="116" t="n">
        <f aca="false">RANDBETWEEN(80,100)/100</f>
        <v>0.98</v>
      </c>
      <c r="Y1293" s="117"/>
      <c r="Z1293" s="118"/>
      <c r="AA1293" s="119"/>
      <c r="AB1293" s="123"/>
      <c r="AC1293" s="124"/>
      <c r="AG1293" s="186"/>
      <c r="BO1293" s="202"/>
      <c r="BT1293" s="82"/>
      <c r="BU1293" s="158"/>
      <c r="BV1293" s="140" t="n">
        <f aca="false">QUOTIENT(BW1293,$BW$5)</f>
        <v>321</v>
      </c>
      <c r="BW1293" s="17" t="n">
        <v>1285</v>
      </c>
      <c r="BX1293" s="141"/>
      <c r="BY1293" s="191" t="s">
        <v>84</v>
      </c>
      <c r="BZ1293" s="160" t="e">
        <f aca="true">INDIRECT( ADDRESS(CELL("строка",BG1293)-BW1293+BV1293,68)) * CL1293</f>
        <v>#VALUE!</v>
      </c>
      <c r="CA1293" s="161" t="e">
        <f aca="true">INDIRECT( ADDRESS(CELL("строка",BG1293)-BW1293+BV1293,59)) *CI1293</f>
        <v>#VALUE!</v>
      </c>
      <c r="CB1293" s="162" t="e">
        <f aca="true">INDIRECT( ADDRESS(CELL("строка",BG1293)-BW1293+BV1293,69)) * CL1293</f>
        <v>#VALUE!</v>
      </c>
      <c r="CC1293" s="163" t="e">
        <f aca="true">INDIRECT( ADDRESS(CELL("строка",BG1293)-BW1293+BV1293,61)) *CI1293</f>
        <v>#VALUE!</v>
      </c>
      <c r="CD1293" s="164" t="e">
        <f aca="false">BZ1293-CA1293</f>
        <v>#VALUE!</v>
      </c>
      <c r="CE1293" s="189" t="e">
        <f aca="false">CB1293-CC1293</f>
        <v>#VALUE!</v>
      </c>
      <c r="CI1293" s="22" t="n">
        <f aca="false">$CI$5</f>
        <v>0.3</v>
      </c>
      <c r="CL1293" s="23" t="n">
        <f aca="false">CL1289</f>
        <v>0.25</v>
      </c>
    </row>
    <row r="1294" customFormat="false" ht="13.25" hidden="false" customHeight="true" outlineLevel="0" collapsed="false">
      <c r="A1294" s="151" t="s">
        <v>1389</v>
      </c>
      <c r="B1294" s="152" t="n">
        <v>28.7</v>
      </c>
      <c r="C1294" s="152" t="n">
        <v>754.8</v>
      </c>
      <c r="D1294" s="153" t="n">
        <v>25</v>
      </c>
      <c r="E1294" s="154" t="s">
        <v>83</v>
      </c>
      <c r="F1294" s="153" t="n">
        <v>7.5</v>
      </c>
      <c r="G1294" s="115" t="n">
        <v>0.05</v>
      </c>
      <c r="H1294" s="116" t="n">
        <f aca="false">RANDBETWEEN(80,100)/100</f>
        <v>0.88</v>
      </c>
      <c r="I1294" s="117" t="n">
        <v>0.570266203703704</v>
      </c>
      <c r="J1294" s="118" t="n">
        <v>0.570266203703704</v>
      </c>
      <c r="K1294" s="119" t="n">
        <f aca="false">(J1294 * 24) * $B$3 * $F$3 * (1 - 0.7*AVERAGE(G1294:G1301)) * AVERAGE(H1294:H1301)</f>
        <v>13247.278209375</v>
      </c>
      <c r="L1294" s="118" t="n">
        <f aca="false">IF(AVERAGE(F1294:F1301)&gt; $J$3, $B$4*$F$4*AVERAGE(F1294:F1301)/$B$5*24*AVERAGE(H1294:H1301), $B$4*$F$4*AVERAGE(F1294:F1301)/$B$5*24*AVERAGE(H1294:H1301) * 0.2)</f>
        <v>52479</v>
      </c>
      <c r="M1294" s="179" t="n">
        <f aca="false">K1294+L1294</f>
        <v>65726.278209375</v>
      </c>
      <c r="Q1294" s="151" t="s">
        <v>1389</v>
      </c>
      <c r="R1294" s="152" t="n">
        <v>21.4</v>
      </c>
      <c r="S1294" s="152" t="n">
        <v>757.3</v>
      </c>
      <c r="T1294" s="153" t="n">
        <v>51</v>
      </c>
      <c r="U1294" s="154" t="n">
        <v>0</v>
      </c>
      <c r="V1294" s="153" t="n">
        <v>0</v>
      </c>
      <c r="W1294" s="115" t="n">
        <v>0</v>
      </c>
      <c r="X1294" s="116" t="n">
        <f aca="false">RANDBETWEEN(80,100)/100</f>
        <v>0.91</v>
      </c>
      <c r="Y1294" s="117" t="n">
        <v>0.602546296296296</v>
      </c>
      <c r="Z1294" s="118" t="n">
        <v>0.602546296296296</v>
      </c>
      <c r="AA1294" s="119" t="n">
        <f aca="false">(Z1294 * 24) * $B$3 * $F$3 * (1 - 0.7 * AVERAGE(W1294:W1301)) * AVERAGE(X1294:X1301)</f>
        <v>13202.4340763889</v>
      </c>
      <c r="AB1294" s="123" t="n">
        <f aca="false">IF(AVERAGE(V1294:V1301)&gt; $J$3, $B$4*$F$4*AVERAGE(V1294:V1301)/$B$5*24*AVERAGE(X1294:X1301), $B$4*$F$4*AVERAGE(V1294:V1301)/$B$5*24*AVERAGE(X1294:X1301) * 0.2)</f>
        <v>743</v>
      </c>
      <c r="AC1294" s="124" t="n">
        <f aca="false">AA1294+AB1294</f>
        <v>13945.4340763889</v>
      </c>
      <c r="AG1294" s="186"/>
      <c r="BO1294" s="202"/>
      <c r="BT1294" s="82"/>
      <c r="BU1294" s="158"/>
      <c r="BV1294" s="140" t="n">
        <f aca="false">QUOTIENT(BW1294,$BW$5)</f>
        <v>321</v>
      </c>
      <c r="BW1294" s="17" t="n">
        <v>1286</v>
      </c>
      <c r="BX1294" s="141"/>
      <c r="BY1294" s="191" t="s">
        <v>58</v>
      </c>
      <c r="BZ1294" s="160" t="e">
        <f aca="true">INDIRECT( ADDRESS(CELL("строка",BG1294)-BW1294+BV1294,68)) * CL1294</f>
        <v>#VALUE!</v>
      </c>
      <c r="CA1294" s="161" t="e">
        <f aca="true">INDIRECT( ADDRESS(CELL("строка",BG1294)-BW1294+BV1294,59)) *CI1294</f>
        <v>#VALUE!</v>
      </c>
      <c r="CB1294" s="162" t="e">
        <f aca="true">INDIRECT( ADDRESS(CELL("строка",BG1294)-BW1294+BV1294,69)) * CL1294</f>
        <v>#VALUE!</v>
      </c>
      <c r="CC1294" s="163" t="e">
        <f aca="true">INDIRECT( ADDRESS(CELL("строка",BG1294)-BW1294+BV1294,61)) *CI1294</f>
        <v>#VALUE!</v>
      </c>
      <c r="CD1294" s="164" t="e">
        <f aca="false">BZ1294-CA1294</f>
        <v>#VALUE!</v>
      </c>
      <c r="CE1294" s="189" t="e">
        <f aca="false">CB1294-CC1294</f>
        <v>#VALUE!</v>
      </c>
      <c r="CI1294" s="22" t="n">
        <f aca="false">$CI$6</f>
        <v>0.4</v>
      </c>
      <c r="CL1294" s="23" t="n">
        <f aca="false">CL1290</f>
        <v>0.25</v>
      </c>
    </row>
    <row r="1295" customFormat="false" ht="13.25" hidden="false" customHeight="true" outlineLevel="0" collapsed="false">
      <c r="A1295" s="151" t="s">
        <v>1390</v>
      </c>
      <c r="B1295" s="152" t="n">
        <v>32.1</v>
      </c>
      <c r="C1295" s="152" t="n">
        <v>754.6</v>
      </c>
      <c r="D1295" s="153" t="n">
        <v>24</v>
      </c>
      <c r="E1295" s="154" t="s">
        <v>83</v>
      </c>
      <c r="F1295" s="153" t="n">
        <v>10.5</v>
      </c>
      <c r="G1295" s="115" t="n">
        <v>0.15</v>
      </c>
      <c r="H1295" s="116" t="n">
        <f aca="false">RANDBETWEEN(80,100)/100</f>
        <v>0.81</v>
      </c>
      <c r="I1295" s="117"/>
      <c r="J1295" s="118"/>
      <c r="K1295" s="119"/>
      <c r="L1295" s="118"/>
      <c r="M1295" s="179"/>
      <c r="Q1295" s="151" t="s">
        <v>1390</v>
      </c>
      <c r="R1295" s="152" t="n">
        <v>29.9</v>
      </c>
      <c r="S1295" s="152" t="n">
        <v>757.1</v>
      </c>
      <c r="T1295" s="153" t="n">
        <v>24</v>
      </c>
      <c r="U1295" s="154" t="s">
        <v>78</v>
      </c>
      <c r="V1295" s="153" t="n">
        <v>1</v>
      </c>
      <c r="W1295" s="115" t="n">
        <v>0.25</v>
      </c>
      <c r="X1295" s="116" t="n">
        <f aca="false">RANDBETWEEN(80,100)/100</f>
        <v>0.95</v>
      </c>
      <c r="Y1295" s="117"/>
      <c r="Z1295" s="118"/>
      <c r="AA1295" s="119"/>
      <c r="AB1295" s="123"/>
      <c r="AC1295" s="124"/>
      <c r="AG1295" s="186"/>
      <c r="BO1295" s="202"/>
      <c r="BT1295" s="82" t="e">
        <f aca="false">IF(SUM(CD1292:CD1295) &gt; 0,0,(SUM(CD1292:CD1295))/(-$BM$10*1000))</f>
        <v>#VALUE!</v>
      </c>
      <c r="BU1295" s="158" t="e">
        <f aca="false">IF(SUM(CE1292:CE1295) &gt; 0,0,(SUM(CE1292:CE1295))/(-$BM$10*1000))</f>
        <v>#VALUE!</v>
      </c>
      <c r="BV1295" s="140" t="n">
        <f aca="false">QUOTIENT(BW1295,$BW$5)</f>
        <v>321</v>
      </c>
      <c r="BW1295" s="17" t="n">
        <v>1287</v>
      </c>
      <c r="BX1295" s="141"/>
      <c r="BY1295" s="192" t="s">
        <v>75</v>
      </c>
      <c r="BZ1295" s="172" t="e">
        <f aca="true">INDIRECT( ADDRESS(CELL("строка",BG1295)-BW1295+BV1295,68)) * CL1295</f>
        <v>#VALUE!</v>
      </c>
      <c r="CA1295" s="173" t="e">
        <f aca="true">INDIRECT( ADDRESS(CELL("строка",BG1295)-BW1295+BV1295,59)) * CI1295</f>
        <v>#VALUE!</v>
      </c>
      <c r="CB1295" s="174" t="e">
        <f aca="true">INDIRECT( ADDRESS(CELL("строка",BG1295)-BW1295+BV1295,69)) * CL1295</f>
        <v>#VALUE!</v>
      </c>
      <c r="CC1295" s="175" t="e">
        <f aca="true">INDIRECT( ADDRESS(CELL("строка",BG1295)-BW1295+BV1295,61)) *CI1295</f>
        <v>#VALUE!</v>
      </c>
      <c r="CD1295" s="176" t="e">
        <f aca="false">BZ1295-CA1295</f>
        <v>#VALUE!</v>
      </c>
      <c r="CE1295" s="187" t="e">
        <f aca="false">CB1295-CC1295</f>
        <v>#VALUE!</v>
      </c>
      <c r="CI1295" s="178" t="n">
        <f aca="false">$CI$7</f>
        <v>0.1</v>
      </c>
      <c r="CL1295" s="23" t="n">
        <f aca="false">CL1291</f>
        <v>0.25</v>
      </c>
    </row>
    <row r="1296" customFormat="false" ht="13.25" hidden="false" customHeight="true" outlineLevel="0" collapsed="false">
      <c r="A1296" s="151" t="s">
        <v>1391</v>
      </c>
      <c r="B1296" s="152" t="n">
        <v>32.9</v>
      </c>
      <c r="C1296" s="152" t="n">
        <v>755.4</v>
      </c>
      <c r="D1296" s="153" t="n">
        <v>27</v>
      </c>
      <c r="E1296" s="154" t="s">
        <v>107</v>
      </c>
      <c r="F1296" s="153" t="n">
        <v>12</v>
      </c>
      <c r="G1296" s="115" t="n">
        <v>0.15</v>
      </c>
      <c r="H1296" s="116" t="n">
        <f aca="false">RANDBETWEEN(80,100)/100</f>
        <v>0.98</v>
      </c>
      <c r="I1296" s="117"/>
      <c r="J1296" s="118"/>
      <c r="K1296" s="119"/>
      <c r="L1296" s="118"/>
      <c r="M1296" s="179"/>
      <c r="Q1296" s="151" t="s">
        <v>1391</v>
      </c>
      <c r="R1296" s="152" t="n">
        <v>30.8</v>
      </c>
      <c r="S1296" s="152" t="n">
        <v>757.8</v>
      </c>
      <c r="T1296" s="153" t="n">
        <v>24</v>
      </c>
      <c r="U1296" s="154" t="s">
        <v>78</v>
      </c>
      <c r="V1296" s="153" t="n">
        <v>2</v>
      </c>
      <c r="W1296" s="115" t="n">
        <v>0.25</v>
      </c>
      <c r="X1296" s="116" t="n">
        <f aca="false">RANDBETWEEN(80,100)/100</f>
        <v>0.95</v>
      </c>
      <c r="Y1296" s="117"/>
      <c r="Z1296" s="118"/>
      <c r="AA1296" s="119"/>
      <c r="AB1296" s="123"/>
      <c r="AC1296" s="124"/>
      <c r="AG1296" s="186"/>
      <c r="BO1296" s="202"/>
      <c r="BT1296" s="82" t="s">
        <v>79</v>
      </c>
      <c r="BU1296" s="158"/>
      <c r="BV1296" s="140" t="n">
        <f aca="false">QUOTIENT(BW1296,$BW$5)</f>
        <v>322</v>
      </c>
      <c r="BW1296" s="17" t="n">
        <v>1288</v>
      </c>
      <c r="BX1296" s="141" t="n">
        <f aca="false">DATE(2023,2,(1-QUOTIENT(BW1296,$BW$5)))</f>
        <v>44636</v>
      </c>
      <c r="BY1296" s="190" t="s">
        <v>80</v>
      </c>
      <c r="BZ1296" s="143" t="e">
        <f aca="true">INDIRECT( ADDRESS(CELL("строка",BG1296)-BW1296+BV1296,68)) * CL1296</f>
        <v>#VALUE!</v>
      </c>
      <c r="CA1296" s="144" t="e">
        <f aca="true">INDIRECT( ADDRESS(CELL("строка",BG1296)-BW1296+BV1296,59)) *CI1296</f>
        <v>#VALUE!</v>
      </c>
      <c r="CB1296" s="145" t="e">
        <f aca="true">INDIRECT( ADDRESS(CELL("строка",BG1296)-BW1296+BV1296,69)) * CL1296</f>
        <v>#VALUE!</v>
      </c>
      <c r="CC1296" s="146" t="e">
        <f aca="true">INDIRECT( ADDRESS(CELL("строка",BG1296)-BW1296+BV1296,61)) *CI1296</f>
        <v>#VALUE!</v>
      </c>
      <c r="CD1296" s="147" t="e">
        <f aca="false">BZ1296-CA1296</f>
        <v>#VALUE!</v>
      </c>
      <c r="CE1296" s="188" t="e">
        <f aca="false">CB1296-CC1296</f>
        <v>#VALUE!</v>
      </c>
      <c r="CI1296" s="22" t="n">
        <f aca="false">$CI$4</f>
        <v>0.2</v>
      </c>
      <c r="CL1296" s="23" t="n">
        <f aca="false">CL1292</f>
        <v>0.25</v>
      </c>
    </row>
    <row r="1297" customFormat="false" ht="13.25" hidden="false" customHeight="true" outlineLevel="0" collapsed="false">
      <c r="A1297" s="151" t="s">
        <v>1392</v>
      </c>
      <c r="B1297" s="152" t="n">
        <v>29.5</v>
      </c>
      <c r="C1297" s="152" t="n">
        <v>756.4</v>
      </c>
      <c r="D1297" s="153" t="n">
        <v>41</v>
      </c>
      <c r="E1297" s="154" t="s">
        <v>107</v>
      </c>
      <c r="F1297" s="153" t="n">
        <v>10.5</v>
      </c>
      <c r="G1297" s="115" t="n">
        <v>0.15</v>
      </c>
      <c r="H1297" s="116" t="n">
        <f aca="false">RANDBETWEEN(80,100)/100</f>
        <v>0.88</v>
      </c>
      <c r="I1297" s="117"/>
      <c r="J1297" s="118"/>
      <c r="K1297" s="119"/>
      <c r="L1297" s="118"/>
      <c r="M1297" s="179"/>
      <c r="Q1297" s="151" t="s">
        <v>1392</v>
      </c>
      <c r="R1297" s="152" t="n">
        <v>30</v>
      </c>
      <c r="S1297" s="152" t="n">
        <v>758.4</v>
      </c>
      <c r="T1297" s="153" t="n">
        <v>27</v>
      </c>
      <c r="U1297" s="154" t="s">
        <v>78</v>
      </c>
      <c r="V1297" s="153" t="n">
        <v>1</v>
      </c>
      <c r="W1297" s="182" t="s">
        <v>194</v>
      </c>
      <c r="X1297" s="116" t="n">
        <f aca="false">RANDBETWEEN(80,100)/100</f>
        <v>0.9</v>
      </c>
      <c r="Y1297" s="117"/>
      <c r="Z1297" s="118"/>
      <c r="AA1297" s="119"/>
      <c r="AB1297" s="123"/>
      <c r="AC1297" s="124"/>
      <c r="AG1297" s="186"/>
      <c r="BO1297" s="202"/>
      <c r="BT1297" s="82"/>
      <c r="BU1297" s="158"/>
      <c r="BV1297" s="140" t="n">
        <f aca="false">QUOTIENT(BW1297,$BW$5)</f>
        <v>322</v>
      </c>
      <c r="BW1297" s="17" t="n">
        <v>1289</v>
      </c>
      <c r="BX1297" s="141"/>
      <c r="BY1297" s="191" t="s">
        <v>84</v>
      </c>
      <c r="BZ1297" s="160" t="e">
        <f aca="true">INDIRECT( ADDRESS(CELL("строка",BG1297)-BW1297+BV1297,68)) * CL1297</f>
        <v>#VALUE!</v>
      </c>
      <c r="CA1297" s="161" t="e">
        <f aca="true">INDIRECT( ADDRESS(CELL("строка",BG1297)-BW1297+BV1297,59)) *CI1297</f>
        <v>#VALUE!</v>
      </c>
      <c r="CB1297" s="162" t="e">
        <f aca="true">INDIRECT( ADDRESS(CELL("строка",BG1297)-BW1297+BV1297,69)) * CL1297</f>
        <v>#VALUE!</v>
      </c>
      <c r="CC1297" s="163" t="e">
        <f aca="true">INDIRECT( ADDRESS(CELL("строка",BG1297)-BW1297+BV1297,61)) *CI1297</f>
        <v>#VALUE!</v>
      </c>
      <c r="CD1297" s="164" t="e">
        <f aca="false">BZ1297-CA1297</f>
        <v>#VALUE!</v>
      </c>
      <c r="CE1297" s="189" t="e">
        <f aca="false">CB1297-CC1297</f>
        <v>#VALUE!</v>
      </c>
      <c r="CI1297" s="22" t="n">
        <f aca="false">$CI$5</f>
        <v>0.3</v>
      </c>
      <c r="CL1297" s="23" t="n">
        <f aca="false">CL1293</f>
        <v>0.25</v>
      </c>
    </row>
    <row r="1298" customFormat="false" ht="13.25" hidden="false" customHeight="true" outlineLevel="0" collapsed="false">
      <c r="A1298" s="151" t="s">
        <v>1393</v>
      </c>
      <c r="B1298" s="152" t="n">
        <v>24.6</v>
      </c>
      <c r="C1298" s="152" t="n">
        <v>756.7</v>
      </c>
      <c r="D1298" s="153" t="n">
        <v>55</v>
      </c>
      <c r="E1298" s="154" t="s">
        <v>107</v>
      </c>
      <c r="F1298" s="153" t="n">
        <v>10.5</v>
      </c>
      <c r="G1298" s="115" t="n">
        <v>0.15</v>
      </c>
      <c r="H1298" s="116" t="n">
        <f aca="false">RANDBETWEEN(80,100)/100</f>
        <v>0.98</v>
      </c>
      <c r="I1298" s="117"/>
      <c r="J1298" s="118"/>
      <c r="K1298" s="119"/>
      <c r="L1298" s="118"/>
      <c r="M1298" s="179"/>
      <c r="Q1298" s="151" t="s">
        <v>1393</v>
      </c>
      <c r="R1298" s="152" t="n">
        <v>25.4</v>
      </c>
      <c r="S1298" s="152" t="n">
        <v>758.7</v>
      </c>
      <c r="T1298" s="153" t="n">
        <v>49</v>
      </c>
      <c r="U1298" s="154" t="s">
        <v>107</v>
      </c>
      <c r="V1298" s="153" t="n">
        <v>1</v>
      </c>
      <c r="W1298" s="182" t="s">
        <v>185</v>
      </c>
      <c r="X1298" s="116" t="n">
        <f aca="false">RANDBETWEEN(80,100)/100</f>
        <v>0.88</v>
      </c>
      <c r="Y1298" s="117"/>
      <c r="Z1298" s="118"/>
      <c r="AA1298" s="119"/>
      <c r="AB1298" s="123"/>
      <c r="AC1298" s="124"/>
      <c r="AG1298" s="186"/>
      <c r="BO1298" s="202"/>
      <c r="BT1298" s="82"/>
      <c r="BU1298" s="158"/>
      <c r="BV1298" s="140" t="n">
        <f aca="false">QUOTIENT(BW1298,$BW$5)</f>
        <v>322</v>
      </c>
      <c r="BW1298" s="17" t="n">
        <v>1290</v>
      </c>
      <c r="BX1298" s="141"/>
      <c r="BY1298" s="191" t="s">
        <v>58</v>
      </c>
      <c r="BZ1298" s="160" t="e">
        <f aca="true">INDIRECT( ADDRESS(CELL("строка",BG1298)-BW1298+BV1298,68)) * CL1298</f>
        <v>#VALUE!</v>
      </c>
      <c r="CA1298" s="161" t="e">
        <f aca="true">INDIRECT( ADDRESS(CELL("строка",BG1298)-BW1298+BV1298,59)) *CI1298</f>
        <v>#VALUE!</v>
      </c>
      <c r="CB1298" s="162" t="e">
        <f aca="true">INDIRECT( ADDRESS(CELL("строка",BG1298)-BW1298+BV1298,69)) * CL1298</f>
        <v>#VALUE!</v>
      </c>
      <c r="CC1298" s="163" t="e">
        <f aca="true">INDIRECT( ADDRESS(CELL("строка",BG1298)-BW1298+BV1298,61)) *CI1298</f>
        <v>#VALUE!</v>
      </c>
      <c r="CD1298" s="164" t="e">
        <f aca="false">BZ1298-CA1298</f>
        <v>#VALUE!</v>
      </c>
      <c r="CE1298" s="189" t="e">
        <f aca="false">CB1298-CC1298</f>
        <v>#VALUE!</v>
      </c>
      <c r="CI1298" s="22" t="n">
        <f aca="false">$CI$6</f>
        <v>0.4</v>
      </c>
      <c r="CL1298" s="23" t="n">
        <f aca="false">CL1294</f>
        <v>0.25</v>
      </c>
    </row>
    <row r="1299" customFormat="false" ht="13.25" hidden="false" customHeight="true" outlineLevel="0" collapsed="false">
      <c r="A1299" s="151" t="s">
        <v>1394</v>
      </c>
      <c r="B1299" s="152" t="n">
        <v>20.7</v>
      </c>
      <c r="C1299" s="152" t="n">
        <v>756.5</v>
      </c>
      <c r="D1299" s="153" t="n">
        <v>54</v>
      </c>
      <c r="E1299" s="154" t="s">
        <v>83</v>
      </c>
      <c r="F1299" s="153" t="n">
        <v>7.5</v>
      </c>
      <c r="G1299" s="115" t="n">
        <v>0.15</v>
      </c>
      <c r="H1299" s="116" t="n">
        <f aca="false">RANDBETWEEN(80,100)/100</f>
        <v>0.82</v>
      </c>
      <c r="I1299" s="117"/>
      <c r="J1299" s="118"/>
      <c r="K1299" s="119"/>
      <c r="L1299" s="118"/>
      <c r="M1299" s="179"/>
      <c r="Q1299" s="151" t="s">
        <v>1394</v>
      </c>
      <c r="R1299" s="152" t="n">
        <v>16.7</v>
      </c>
      <c r="S1299" s="152" t="n">
        <v>758.5</v>
      </c>
      <c r="T1299" s="153" t="n">
        <v>88</v>
      </c>
      <c r="U1299" s="154" t="n">
        <v>0</v>
      </c>
      <c r="V1299" s="153" t="n">
        <v>0</v>
      </c>
      <c r="W1299" s="115" t="n">
        <v>0.75</v>
      </c>
      <c r="X1299" s="116" t="n">
        <f aca="false">RANDBETWEEN(80,100)/100</f>
        <v>0.97</v>
      </c>
      <c r="Y1299" s="117"/>
      <c r="Z1299" s="118"/>
      <c r="AA1299" s="119"/>
      <c r="AB1299" s="123"/>
      <c r="AC1299" s="124"/>
      <c r="AG1299" s="186"/>
      <c r="BO1299" s="202"/>
      <c r="BT1299" s="82" t="e">
        <f aca="false">IF(SUM(CD1296:CD1299) &gt; 0,0,(SUM(CD1296:CD1299))/(-$BM$10*1000))</f>
        <v>#VALUE!</v>
      </c>
      <c r="BU1299" s="158" t="e">
        <f aca="false">IF(SUM(CE1296:CE1299) &gt; 0,0,(SUM(CE1296:CE1299))/(-$BM$10*1000))</f>
        <v>#VALUE!</v>
      </c>
      <c r="BV1299" s="140" t="n">
        <f aca="false">QUOTIENT(BW1299,$BW$5)</f>
        <v>322</v>
      </c>
      <c r="BW1299" s="17" t="n">
        <v>1291</v>
      </c>
      <c r="BX1299" s="141"/>
      <c r="BY1299" s="192" t="s">
        <v>75</v>
      </c>
      <c r="BZ1299" s="172" t="e">
        <f aca="true">INDIRECT( ADDRESS(CELL("строка",BG1299)-BW1299+BV1299,68)) * CL1299</f>
        <v>#VALUE!</v>
      </c>
      <c r="CA1299" s="173" t="e">
        <f aca="true">INDIRECT( ADDRESS(CELL("строка",BG1299)-BW1299+BV1299,59)) * CI1299</f>
        <v>#VALUE!</v>
      </c>
      <c r="CB1299" s="174" t="e">
        <f aca="true">INDIRECT( ADDRESS(CELL("строка",BG1299)-BW1299+BV1299,69)) * CL1299</f>
        <v>#VALUE!</v>
      </c>
      <c r="CC1299" s="175" t="e">
        <f aca="true">INDIRECT( ADDRESS(CELL("строка",BG1299)-BW1299+BV1299,61)) *CI1299</f>
        <v>#VALUE!</v>
      </c>
      <c r="CD1299" s="176" t="e">
        <f aca="false">BZ1299-CA1299</f>
        <v>#VALUE!</v>
      </c>
      <c r="CE1299" s="187" t="e">
        <f aca="false">CB1299-CC1299</f>
        <v>#VALUE!</v>
      </c>
      <c r="CI1299" s="178" t="n">
        <f aca="false">$CI$7</f>
        <v>0.1</v>
      </c>
      <c r="CL1299" s="23" t="n">
        <f aca="false">CL1295</f>
        <v>0.25</v>
      </c>
    </row>
    <row r="1300" customFormat="false" ht="13.25" hidden="false" customHeight="true" outlineLevel="0" collapsed="false">
      <c r="A1300" s="151" t="s">
        <v>1395</v>
      </c>
      <c r="B1300" s="152" t="n">
        <v>22.8</v>
      </c>
      <c r="C1300" s="152" t="n">
        <v>755.8</v>
      </c>
      <c r="D1300" s="153" t="n">
        <v>35</v>
      </c>
      <c r="E1300" s="154" t="s">
        <v>83</v>
      </c>
      <c r="F1300" s="153" t="n">
        <v>7.5</v>
      </c>
      <c r="G1300" s="115" t="n">
        <v>0.15</v>
      </c>
      <c r="H1300" s="116" t="n">
        <f aca="false">RANDBETWEEN(80,100)/100</f>
        <v>0.81</v>
      </c>
      <c r="I1300" s="117"/>
      <c r="J1300" s="118"/>
      <c r="K1300" s="119"/>
      <c r="L1300" s="118"/>
      <c r="M1300" s="179"/>
      <c r="Q1300" s="151" t="s">
        <v>1395</v>
      </c>
      <c r="R1300" s="152" t="n">
        <v>18.3</v>
      </c>
      <c r="S1300" s="152" t="n">
        <v>758.2</v>
      </c>
      <c r="T1300" s="153" t="n">
        <v>78</v>
      </c>
      <c r="U1300" s="154" t="n">
        <v>0</v>
      </c>
      <c r="V1300" s="153" t="n">
        <v>0</v>
      </c>
      <c r="W1300" s="115" t="n">
        <v>0.05</v>
      </c>
      <c r="X1300" s="116" t="n">
        <f aca="false">RANDBETWEEN(80,100)/100</f>
        <v>0.91</v>
      </c>
      <c r="Y1300" s="117"/>
      <c r="Z1300" s="118"/>
      <c r="AA1300" s="119"/>
      <c r="AB1300" s="123"/>
      <c r="AC1300" s="124"/>
      <c r="AG1300" s="186"/>
      <c r="BO1300" s="202"/>
      <c r="BT1300" s="82" t="s">
        <v>79</v>
      </c>
      <c r="BU1300" s="158"/>
      <c r="BV1300" s="140" t="n">
        <f aca="false">QUOTIENT(BW1300,$BW$5)</f>
        <v>323</v>
      </c>
      <c r="BW1300" s="17" t="n">
        <v>1292</v>
      </c>
      <c r="BX1300" s="141" t="n">
        <f aca="false">DATE(2023,2,(1-QUOTIENT(BW1300,$BW$5)))</f>
        <v>44635</v>
      </c>
      <c r="BY1300" s="190" t="s">
        <v>80</v>
      </c>
      <c r="BZ1300" s="143" t="e">
        <f aca="true">INDIRECT( ADDRESS(CELL("строка",BG1300)-BW1300+BV1300,68)) * CL1300</f>
        <v>#VALUE!</v>
      </c>
      <c r="CA1300" s="144" t="e">
        <f aca="true">INDIRECT( ADDRESS(CELL("строка",BG1300)-BW1300+BV1300,59)) *CI1300</f>
        <v>#VALUE!</v>
      </c>
      <c r="CB1300" s="145" t="e">
        <f aca="true">INDIRECT( ADDRESS(CELL("строка",BG1300)-BW1300+BV1300,69)) * CL1300</f>
        <v>#VALUE!</v>
      </c>
      <c r="CC1300" s="146" t="e">
        <f aca="true">INDIRECT( ADDRESS(CELL("строка",BG1300)-BW1300+BV1300,61)) *CI1300</f>
        <v>#VALUE!</v>
      </c>
      <c r="CD1300" s="147" t="e">
        <f aca="false">BZ1300-CA1300</f>
        <v>#VALUE!</v>
      </c>
      <c r="CE1300" s="188" t="e">
        <f aca="false">CB1300-CC1300</f>
        <v>#VALUE!</v>
      </c>
      <c r="CI1300" s="22" t="n">
        <f aca="false">$CI$4</f>
        <v>0.2</v>
      </c>
      <c r="CL1300" s="23" t="n">
        <f aca="false">CL1296</f>
        <v>0.25</v>
      </c>
    </row>
    <row r="1301" customFormat="false" ht="13.25" hidden="false" customHeight="true" outlineLevel="0" collapsed="false">
      <c r="A1301" s="151" t="s">
        <v>1396</v>
      </c>
      <c r="B1301" s="152" t="n">
        <v>25.3</v>
      </c>
      <c r="C1301" s="152" t="n">
        <v>755.8</v>
      </c>
      <c r="D1301" s="153" t="n">
        <v>30</v>
      </c>
      <c r="E1301" s="154" t="s">
        <v>83</v>
      </c>
      <c r="F1301" s="153" t="n">
        <v>7.5</v>
      </c>
      <c r="G1301" s="115" t="n">
        <v>0.15</v>
      </c>
      <c r="H1301" s="116" t="n">
        <f aca="false">RANDBETWEEN(80,100)/100</f>
        <v>0.98</v>
      </c>
      <c r="I1301" s="117"/>
      <c r="J1301" s="118"/>
      <c r="K1301" s="119"/>
      <c r="L1301" s="118"/>
      <c r="M1301" s="179"/>
      <c r="Q1301" s="151" t="s">
        <v>1396</v>
      </c>
      <c r="R1301" s="152" t="n">
        <v>20.4</v>
      </c>
      <c r="S1301" s="152" t="n">
        <v>757.7</v>
      </c>
      <c r="T1301" s="153" t="n">
        <v>68</v>
      </c>
      <c r="U1301" s="154" t="n">
        <v>0</v>
      </c>
      <c r="V1301" s="153" t="n">
        <v>0</v>
      </c>
      <c r="W1301" s="115" t="n">
        <v>0.25</v>
      </c>
      <c r="X1301" s="116" t="n">
        <f aca="false">RANDBETWEEN(80,100)/100</f>
        <v>0.96</v>
      </c>
      <c r="Y1301" s="117"/>
      <c r="Z1301" s="118"/>
      <c r="AA1301" s="119"/>
      <c r="AB1301" s="123"/>
      <c r="AC1301" s="124"/>
      <c r="AG1301" s="186"/>
      <c r="BO1301" s="202"/>
      <c r="BT1301" s="82"/>
      <c r="BU1301" s="158"/>
      <c r="BV1301" s="140" t="n">
        <f aca="false">QUOTIENT(BW1301,$BW$5)</f>
        <v>323</v>
      </c>
      <c r="BW1301" s="17" t="n">
        <v>1293</v>
      </c>
      <c r="BX1301" s="141"/>
      <c r="BY1301" s="191" t="s">
        <v>84</v>
      </c>
      <c r="BZ1301" s="160" t="e">
        <f aca="true">INDIRECT( ADDRESS(CELL("строка",BG1301)-BW1301+BV1301,68)) * CL1301</f>
        <v>#VALUE!</v>
      </c>
      <c r="CA1301" s="161" t="e">
        <f aca="true">INDIRECT( ADDRESS(CELL("строка",BG1301)-BW1301+BV1301,59)) *CI1301</f>
        <v>#VALUE!</v>
      </c>
      <c r="CB1301" s="162" t="e">
        <f aca="true">INDIRECT( ADDRESS(CELL("строка",BG1301)-BW1301+BV1301,69)) * CL1301</f>
        <v>#VALUE!</v>
      </c>
      <c r="CC1301" s="163" t="e">
        <f aca="true">INDIRECT( ADDRESS(CELL("строка",BG1301)-BW1301+BV1301,61)) *CI1301</f>
        <v>#VALUE!</v>
      </c>
      <c r="CD1301" s="164" t="e">
        <f aca="false">BZ1301-CA1301</f>
        <v>#VALUE!</v>
      </c>
      <c r="CE1301" s="189" t="e">
        <f aca="false">CB1301-CC1301</f>
        <v>#VALUE!</v>
      </c>
      <c r="CI1301" s="22" t="n">
        <f aca="false">$CI$5</f>
        <v>0.3</v>
      </c>
      <c r="CL1301" s="23" t="n">
        <f aca="false">CL1297</f>
        <v>0.25</v>
      </c>
    </row>
    <row r="1302" customFormat="false" ht="13.25" hidden="false" customHeight="true" outlineLevel="0" collapsed="false">
      <c r="A1302" s="151" t="s">
        <v>1397</v>
      </c>
      <c r="B1302" s="152" t="n">
        <v>27.7</v>
      </c>
      <c r="C1302" s="152" t="n">
        <v>755.5</v>
      </c>
      <c r="D1302" s="153" t="n">
        <v>28</v>
      </c>
      <c r="E1302" s="154" t="s">
        <v>83</v>
      </c>
      <c r="F1302" s="153" t="n">
        <v>7.5</v>
      </c>
      <c r="G1302" s="115" t="n">
        <v>0.15</v>
      </c>
      <c r="H1302" s="116" t="n">
        <f aca="false">RANDBETWEEN(80,100)/100</f>
        <v>0.91</v>
      </c>
      <c r="I1302" s="117" t="n">
        <v>0.572291666666667</v>
      </c>
      <c r="J1302" s="118" t="n">
        <v>0.572291666666667</v>
      </c>
      <c r="K1302" s="119" t="n">
        <f aca="false">(J1302 * 24) * $B$3 * $F$3 * (1 - 0.7*AVERAGE(G1302:G1309)) * AVERAGE(H1302:H1309)</f>
        <v>10887.7001625</v>
      </c>
      <c r="L1302" s="118" t="n">
        <f aca="false">IF(AVERAGE(F1302:F1309)&gt; $J$3, $B$4*$F$4*AVERAGE(F1302:F1309)/$B$5*24*AVERAGE(H1302:H1309), $B$4*$F$4*AVERAGE(F1302:F1309)/$B$5*24*AVERAGE(H1302:H1309) * 0.2)</f>
        <v>52846.5</v>
      </c>
      <c r="M1302" s="179" t="n">
        <f aca="false">K1302+L1302</f>
        <v>63734.2001625</v>
      </c>
      <c r="Q1302" s="151" t="s">
        <v>1397</v>
      </c>
      <c r="R1302" s="152" t="n">
        <v>25.2</v>
      </c>
      <c r="S1302" s="152" t="n">
        <v>757.2</v>
      </c>
      <c r="T1302" s="153" t="n">
        <v>44</v>
      </c>
      <c r="U1302" s="154" t="n">
        <v>0</v>
      </c>
      <c r="V1302" s="153" t="n">
        <v>0</v>
      </c>
      <c r="W1302" s="182" t="s">
        <v>194</v>
      </c>
      <c r="X1302" s="116" t="n">
        <f aca="false">RANDBETWEEN(80,100)/100</f>
        <v>0.94</v>
      </c>
      <c r="Y1302" s="117" t="n">
        <v>0.605613425925926</v>
      </c>
      <c r="Z1302" s="118" t="n">
        <v>0.605613425925926</v>
      </c>
      <c r="AA1302" s="119" t="n">
        <f aca="false">(Z1302 * 24) * $B$3 * $F$3 * (1 - 0.7 * AVERAGE(W1302:W1309)) * AVERAGE(X1302:X1309)</f>
        <v>5880.6759375</v>
      </c>
      <c r="AB1302" s="123" t="n">
        <f aca="false">IF(AVERAGE(V1302:V1309)&gt; $J$3, $B$4*$F$4*AVERAGE(V1302:V1309)/$B$5*24*AVERAGE(X1302:X1309), $B$4*$F$4*AVERAGE(V1302:V1309)/$B$5*24*AVERAGE(X1302:X1309) * 0.2)</f>
        <v>583.2</v>
      </c>
      <c r="AC1302" s="124" t="n">
        <f aca="false">AA1302+AB1302</f>
        <v>6463.8759375</v>
      </c>
      <c r="AG1302" s="186"/>
      <c r="BO1302" s="202"/>
      <c r="BT1302" s="82"/>
      <c r="BU1302" s="158"/>
      <c r="BV1302" s="140" t="n">
        <f aca="false">QUOTIENT(BW1302,$BW$5)</f>
        <v>323</v>
      </c>
      <c r="BW1302" s="17" t="n">
        <v>1294</v>
      </c>
      <c r="BX1302" s="141"/>
      <c r="BY1302" s="191" t="s">
        <v>58</v>
      </c>
      <c r="BZ1302" s="160" t="e">
        <f aca="true">INDIRECT( ADDRESS(CELL("строка",BG1302)-BW1302+BV1302,68)) * CL1302</f>
        <v>#VALUE!</v>
      </c>
      <c r="CA1302" s="161" t="e">
        <f aca="true">INDIRECT( ADDRESS(CELL("строка",BG1302)-BW1302+BV1302,59)) *CI1302</f>
        <v>#VALUE!</v>
      </c>
      <c r="CB1302" s="162" t="e">
        <f aca="true">INDIRECT( ADDRESS(CELL("строка",BG1302)-BW1302+BV1302,69)) * CL1302</f>
        <v>#VALUE!</v>
      </c>
      <c r="CC1302" s="163" t="e">
        <f aca="true">INDIRECT( ADDRESS(CELL("строка",BG1302)-BW1302+BV1302,61)) *CI1302</f>
        <v>#VALUE!</v>
      </c>
      <c r="CD1302" s="164" t="e">
        <f aca="false">BZ1302-CA1302</f>
        <v>#VALUE!</v>
      </c>
      <c r="CE1302" s="189" t="e">
        <f aca="false">CB1302-CC1302</f>
        <v>#VALUE!</v>
      </c>
      <c r="CI1302" s="22" t="n">
        <f aca="false">$CI$6</f>
        <v>0.4</v>
      </c>
      <c r="CL1302" s="23" t="n">
        <f aca="false">CL1298</f>
        <v>0.25</v>
      </c>
    </row>
    <row r="1303" customFormat="false" ht="13.25" hidden="false" customHeight="true" outlineLevel="0" collapsed="false">
      <c r="A1303" s="151" t="s">
        <v>1398</v>
      </c>
      <c r="B1303" s="152" t="n">
        <v>31.5</v>
      </c>
      <c r="C1303" s="152" t="n">
        <v>755</v>
      </c>
      <c r="D1303" s="153" t="n">
        <v>28</v>
      </c>
      <c r="E1303" s="154" t="s">
        <v>83</v>
      </c>
      <c r="F1303" s="153" t="n">
        <v>6</v>
      </c>
      <c r="G1303" s="115" t="n">
        <v>0.15</v>
      </c>
      <c r="H1303" s="116" t="n">
        <f aca="false">RANDBETWEEN(80,100)/100</f>
        <v>0.94</v>
      </c>
      <c r="I1303" s="117"/>
      <c r="J1303" s="118"/>
      <c r="K1303" s="119"/>
      <c r="L1303" s="118"/>
      <c r="M1303" s="179"/>
      <c r="Q1303" s="151" t="s">
        <v>1398</v>
      </c>
      <c r="R1303" s="152" t="n">
        <v>30.4</v>
      </c>
      <c r="S1303" s="152" t="n">
        <v>756.6</v>
      </c>
      <c r="T1303" s="153" t="n">
        <v>31</v>
      </c>
      <c r="U1303" s="154" t="s">
        <v>78</v>
      </c>
      <c r="V1303" s="153" t="n">
        <v>1</v>
      </c>
      <c r="W1303" s="115" t="n">
        <v>0.95</v>
      </c>
      <c r="X1303" s="116" t="n">
        <f aca="false">RANDBETWEEN(80,100)/100</f>
        <v>0.95</v>
      </c>
      <c r="Y1303" s="117"/>
      <c r="Z1303" s="118"/>
      <c r="AA1303" s="119"/>
      <c r="AB1303" s="123"/>
      <c r="AC1303" s="124"/>
      <c r="AG1303" s="186"/>
      <c r="BO1303" s="202"/>
      <c r="BT1303" s="82" t="e">
        <f aca="false">IF(SUM(CD1300:CD1303) &gt; 0,0,(SUM(CD1300:CD1303))/(-$BM$10*1000))</f>
        <v>#VALUE!</v>
      </c>
      <c r="BU1303" s="158" t="e">
        <f aca="false">IF(SUM(CE1300:CE1303) &gt; 0,0,(SUM(CE1300:CE1303))/(-$BM$10*1000))</f>
        <v>#VALUE!</v>
      </c>
      <c r="BV1303" s="140" t="n">
        <f aca="false">QUOTIENT(BW1303,$BW$5)</f>
        <v>323</v>
      </c>
      <c r="BW1303" s="17" t="n">
        <v>1295</v>
      </c>
      <c r="BX1303" s="141"/>
      <c r="BY1303" s="192" t="s">
        <v>75</v>
      </c>
      <c r="BZ1303" s="172" t="e">
        <f aca="true">INDIRECT( ADDRESS(CELL("строка",BG1303)-BW1303+BV1303,68)) * CL1303</f>
        <v>#VALUE!</v>
      </c>
      <c r="CA1303" s="173" t="e">
        <f aca="true">INDIRECT( ADDRESS(CELL("строка",BG1303)-BW1303+BV1303,59)) * CI1303</f>
        <v>#VALUE!</v>
      </c>
      <c r="CB1303" s="174" t="e">
        <f aca="true">INDIRECT( ADDRESS(CELL("строка",BG1303)-BW1303+BV1303,69)) * CL1303</f>
        <v>#VALUE!</v>
      </c>
      <c r="CC1303" s="175" t="e">
        <f aca="true">INDIRECT( ADDRESS(CELL("строка",BG1303)-BW1303+BV1303,61)) *CI1303</f>
        <v>#VALUE!</v>
      </c>
      <c r="CD1303" s="176" t="e">
        <f aca="false">BZ1303-CA1303</f>
        <v>#VALUE!</v>
      </c>
      <c r="CE1303" s="187" t="e">
        <f aca="false">CB1303-CC1303</f>
        <v>#VALUE!</v>
      </c>
      <c r="CI1303" s="178" t="n">
        <f aca="false">$CI$7</f>
        <v>0.1</v>
      </c>
      <c r="CL1303" s="23" t="n">
        <f aca="false">CL1299</f>
        <v>0.25</v>
      </c>
    </row>
    <row r="1304" customFormat="false" ht="13.25" hidden="false" customHeight="true" outlineLevel="0" collapsed="false">
      <c r="A1304" s="151" t="s">
        <v>1399</v>
      </c>
      <c r="B1304" s="152" t="n">
        <v>32.8</v>
      </c>
      <c r="C1304" s="152" t="n">
        <v>755.7</v>
      </c>
      <c r="D1304" s="153" t="n">
        <v>31</v>
      </c>
      <c r="E1304" s="154" t="s">
        <v>83</v>
      </c>
      <c r="F1304" s="153" t="n">
        <v>10.5</v>
      </c>
      <c r="G1304" s="115" t="n">
        <v>0.15</v>
      </c>
      <c r="H1304" s="116" t="n">
        <f aca="false">RANDBETWEEN(80,100)/100</f>
        <v>0.97</v>
      </c>
      <c r="I1304" s="117"/>
      <c r="J1304" s="118"/>
      <c r="K1304" s="119"/>
      <c r="L1304" s="118"/>
      <c r="M1304" s="179"/>
      <c r="Q1304" s="151" t="s">
        <v>1399</v>
      </c>
      <c r="R1304" s="152" t="n">
        <v>31.7</v>
      </c>
      <c r="S1304" s="152" t="n">
        <v>757</v>
      </c>
      <c r="T1304" s="153" t="n">
        <v>31</v>
      </c>
      <c r="U1304" s="154" t="s">
        <v>78</v>
      </c>
      <c r="V1304" s="153" t="n">
        <v>2</v>
      </c>
      <c r="W1304" s="115" t="n">
        <v>0.75</v>
      </c>
      <c r="X1304" s="116" t="n">
        <f aca="false">RANDBETWEEN(80,100)/100</f>
        <v>0.81</v>
      </c>
      <c r="Y1304" s="117"/>
      <c r="Z1304" s="118"/>
      <c r="AA1304" s="119"/>
      <c r="AB1304" s="123"/>
      <c r="AC1304" s="124"/>
      <c r="AG1304" s="186"/>
      <c r="BO1304" s="202"/>
      <c r="BT1304" s="82" t="s">
        <v>79</v>
      </c>
      <c r="BU1304" s="158"/>
      <c r="BV1304" s="140" t="n">
        <f aca="false">QUOTIENT(BW1304,$BW$5)</f>
        <v>324</v>
      </c>
      <c r="BW1304" s="17" t="n">
        <v>1296</v>
      </c>
      <c r="BX1304" s="141" t="n">
        <f aca="false">DATE(2023,2,(1-QUOTIENT(BW1304,$BW$5)))</f>
        <v>44634</v>
      </c>
      <c r="BY1304" s="190" t="s">
        <v>80</v>
      </c>
      <c r="BZ1304" s="143" t="e">
        <f aca="true">INDIRECT( ADDRESS(CELL("строка",BG1304)-BW1304+BV1304,68)) * CL1304</f>
        <v>#VALUE!</v>
      </c>
      <c r="CA1304" s="144" t="e">
        <f aca="true">INDIRECT( ADDRESS(CELL("строка",BG1304)-BW1304+BV1304,59)) *CI1304</f>
        <v>#VALUE!</v>
      </c>
      <c r="CB1304" s="145" t="e">
        <f aca="true">INDIRECT( ADDRESS(CELL("строка",BG1304)-BW1304+BV1304,69)) * CL1304</f>
        <v>#VALUE!</v>
      </c>
      <c r="CC1304" s="146" t="e">
        <f aca="true">INDIRECT( ADDRESS(CELL("строка",BG1304)-BW1304+BV1304,61)) *CI1304</f>
        <v>#VALUE!</v>
      </c>
      <c r="CD1304" s="147" t="e">
        <f aca="false">BZ1304-CA1304</f>
        <v>#VALUE!</v>
      </c>
      <c r="CE1304" s="188" t="e">
        <f aca="false">CB1304-CC1304</f>
        <v>#VALUE!</v>
      </c>
      <c r="CI1304" s="22" t="n">
        <f aca="false">$CI$4</f>
        <v>0.2</v>
      </c>
      <c r="CL1304" s="23" t="n">
        <f aca="false">CL1300</f>
        <v>0.25</v>
      </c>
    </row>
    <row r="1305" customFormat="false" ht="13.25" hidden="false" customHeight="true" outlineLevel="0" collapsed="false">
      <c r="A1305" s="151" t="s">
        <v>1400</v>
      </c>
      <c r="B1305" s="152" t="n">
        <v>28.8</v>
      </c>
      <c r="C1305" s="152" t="n">
        <v>756.3</v>
      </c>
      <c r="D1305" s="153" t="n">
        <v>47</v>
      </c>
      <c r="E1305" s="154" t="s">
        <v>107</v>
      </c>
      <c r="F1305" s="153" t="n">
        <v>9</v>
      </c>
      <c r="G1305" s="115" t="n">
        <v>0.15</v>
      </c>
      <c r="H1305" s="116" t="n">
        <f aca="false">RANDBETWEEN(80,100)/100</f>
        <v>0.92</v>
      </c>
      <c r="I1305" s="117"/>
      <c r="J1305" s="118"/>
      <c r="K1305" s="119"/>
      <c r="L1305" s="118"/>
      <c r="M1305" s="179"/>
      <c r="Q1305" s="151" t="s">
        <v>1400</v>
      </c>
      <c r="R1305" s="152" t="n">
        <v>29</v>
      </c>
      <c r="S1305" s="152" t="n">
        <v>757.3</v>
      </c>
      <c r="T1305" s="153" t="n">
        <v>40</v>
      </c>
      <c r="U1305" s="154" t="s">
        <v>78</v>
      </c>
      <c r="V1305" s="153" t="n">
        <v>1</v>
      </c>
      <c r="W1305" s="115" t="n">
        <v>0.95</v>
      </c>
      <c r="X1305" s="116" t="n">
        <f aca="false">RANDBETWEEN(80,100)/100</f>
        <v>0.92</v>
      </c>
      <c r="Y1305" s="117"/>
      <c r="Z1305" s="118"/>
      <c r="AA1305" s="119"/>
      <c r="AB1305" s="123"/>
      <c r="AC1305" s="124"/>
      <c r="AG1305" s="186"/>
      <c r="BO1305" s="202"/>
      <c r="BT1305" s="82"/>
      <c r="BU1305" s="158"/>
      <c r="BV1305" s="140" t="n">
        <f aca="false">QUOTIENT(BW1305,$BW$5)</f>
        <v>324</v>
      </c>
      <c r="BW1305" s="17" t="n">
        <v>1297</v>
      </c>
      <c r="BX1305" s="141"/>
      <c r="BY1305" s="191" t="s">
        <v>84</v>
      </c>
      <c r="BZ1305" s="160" t="e">
        <f aca="true">INDIRECT( ADDRESS(CELL("строка",BG1305)-BW1305+BV1305,68)) * CL1305</f>
        <v>#VALUE!</v>
      </c>
      <c r="CA1305" s="161" t="e">
        <f aca="true">INDIRECT( ADDRESS(CELL("строка",BG1305)-BW1305+BV1305,59)) *CI1305</f>
        <v>#VALUE!</v>
      </c>
      <c r="CB1305" s="162" t="e">
        <f aca="true">INDIRECT( ADDRESS(CELL("строка",BG1305)-BW1305+BV1305,69)) * CL1305</f>
        <v>#VALUE!</v>
      </c>
      <c r="CC1305" s="163" t="e">
        <f aca="true">INDIRECT( ADDRESS(CELL("строка",BG1305)-BW1305+BV1305,61)) *CI1305</f>
        <v>#VALUE!</v>
      </c>
      <c r="CD1305" s="164" t="e">
        <f aca="false">BZ1305-CA1305</f>
        <v>#VALUE!</v>
      </c>
      <c r="CE1305" s="189" t="e">
        <f aca="false">CB1305-CC1305</f>
        <v>#VALUE!</v>
      </c>
      <c r="CI1305" s="22" t="n">
        <f aca="false">$CI$5</f>
        <v>0.3</v>
      </c>
      <c r="CL1305" s="23" t="n">
        <f aca="false">CL1301</f>
        <v>0.25</v>
      </c>
    </row>
    <row r="1306" customFormat="false" ht="13.25" hidden="false" customHeight="true" outlineLevel="0" collapsed="false">
      <c r="A1306" s="151" t="s">
        <v>1401</v>
      </c>
      <c r="B1306" s="152" t="n">
        <v>23.9</v>
      </c>
      <c r="C1306" s="152" t="n">
        <v>756.1</v>
      </c>
      <c r="D1306" s="153" t="n">
        <v>57</v>
      </c>
      <c r="E1306" s="154" t="s">
        <v>107</v>
      </c>
      <c r="F1306" s="153" t="n">
        <v>12</v>
      </c>
      <c r="G1306" s="115" t="n">
        <v>0.15</v>
      </c>
      <c r="H1306" s="116" t="n">
        <f aca="false">RANDBETWEEN(80,100)/100</f>
        <v>0.94</v>
      </c>
      <c r="I1306" s="117"/>
      <c r="J1306" s="118"/>
      <c r="K1306" s="119"/>
      <c r="L1306" s="118"/>
      <c r="M1306" s="179"/>
      <c r="Q1306" s="151" t="s">
        <v>1401</v>
      </c>
      <c r="R1306" s="152" t="n">
        <v>23.8</v>
      </c>
      <c r="S1306" s="152" t="n">
        <v>757.1</v>
      </c>
      <c r="T1306" s="153" t="n">
        <v>56</v>
      </c>
      <c r="U1306" s="154" t="n">
        <v>0</v>
      </c>
      <c r="V1306" s="153" t="n">
        <v>0</v>
      </c>
      <c r="W1306" s="115" t="n">
        <v>0.95</v>
      </c>
      <c r="X1306" s="116" t="n">
        <f aca="false">RANDBETWEEN(80,100)/100</f>
        <v>0.92</v>
      </c>
      <c r="Y1306" s="117"/>
      <c r="Z1306" s="118"/>
      <c r="AA1306" s="119"/>
      <c r="AB1306" s="123"/>
      <c r="AC1306" s="124"/>
      <c r="AG1306" s="186"/>
      <c r="BO1306" s="202"/>
      <c r="BT1306" s="82"/>
      <c r="BU1306" s="158"/>
      <c r="BV1306" s="140" t="n">
        <f aca="false">QUOTIENT(BW1306,$BW$5)</f>
        <v>324</v>
      </c>
      <c r="BW1306" s="17" t="n">
        <v>1298</v>
      </c>
      <c r="BX1306" s="141"/>
      <c r="BY1306" s="191" t="s">
        <v>58</v>
      </c>
      <c r="BZ1306" s="160" t="e">
        <f aca="true">INDIRECT( ADDRESS(CELL("строка",BG1306)-BW1306+BV1306,68)) * CL1306</f>
        <v>#VALUE!</v>
      </c>
      <c r="CA1306" s="161" t="e">
        <f aca="true">INDIRECT( ADDRESS(CELL("строка",BG1306)-BW1306+BV1306,59)) *CI1306</f>
        <v>#VALUE!</v>
      </c>
      <c r="CB1306" s="162" t="e">
        <f aca="true">INDIRECT( ADDRESS(CELL("строка",BG1306)-BW1306+BV1306,69)) * CL1306</f>
        <v>#VALUE!</v>
      </c>
      <c r="CC1306" s="163" t="e">
        <f aca="true">INDIRECT( ADDRESS(CELL("строка",BG1306)-BW1306+BV1306,61)) *CI1306</f>
        <v>#VALUE!</v>
      </c>
      <c r="CD1306" s="164" t="e">
        <f aca="false">BZ1306-CA1306</f>
        <v>#VALUE!</v>
      </c>
      <c r="CE1306" s="189" t="e">
        <f aca="false">CB1306-CC1306</f>
        <v>#VALUE!</v>
      </c>
      <c r="CI1306" s="22" t="n">
        <f aca="false">$CI$6</f>
        <v>0.4</v>
      </c>
      <c r="CL1306" s="23" t="n">
        <f aca="false">CL1302</f>
        <v>0.25</v>
      </c>
    </row>
    <row r="1307" customFormat="false" ht="13.25" hidden="false" customHeight="true" outlineLevel="0" collapsed="false">
      <c r="A1307" s="151" t="s">
        <v>1402</v>
      </c>
      <c r="B1307" s="152" t="n">
        <v>20.5</v>
      </c>
      <c r="C1307" s="152" t="n">
        <v>755.2</v>
      </c>
      <c r="D1307" s="153" t="n">
        <v>55</v>
      </c>
      <c r="E1307" s="154" t="s">
        <v>83</v>
      </c>
      <c r="F1307" s="153" t="n">
        <v>9</v>
      </c>
      <c r="G1307" s="115" t="n">
        <v>0.95</v>
      </c>
      <c r="H1307" s="116" t="n">
        <f aca="false">RANDBETWEEN(80,100)/100</f>
        <v>0.85</v>
      </c>
      <c r="I1307" s="117"/>
      <c r="J1307" s="118"/>
      <c r="K1307" s="119"/>
      <c r="L1307" s="118"/>
      <c r="M1307" s="179"/>
      <c r="Q1307" s="151" t="s">
        <v>1402</v>
      </c>
      <c r="R1307" s="152" t="n">
        <v>16.4</v>
      </c>
      <c r="S1307" s="152" t="n">
        <v>756.5</v>
      </c>
      <c r="T1307" s="153" t="n">
        <v>82</v>
      </c>
      <c r="U1307" s="154" t="n">
        <v>0</v>
      </c>
      <c r="V1307" s="153" t="n">
        <v>0</v>
      </c>
      <c r="W1307" s="182" t="s">
        <v>110</v>
      </c>
      <c r="X1307" s="116" t="n">
        <f aca="false">RANDBETWEEN(80,100)/100</f>
        <v>0.96</v>
      </c>
      <c r="Y1307" s="117"/>
      <c r="Z1307" s="118"/>
      <c r="AA1307" s="119"/>
      <c r="AB1307" s="123"/>
      <c r="AC1307" s="124"/>
      <c r="AG1307" s="186"/>
      <c r="BO1307" s="202"/>
      <c r="BT1307" s="82" t="e">
        <f aca="false">IF(SUM(CD1304:CD1307) &gt; 0,0,(SUM(CD1304:CD1307))/(-$BM$10*1000))</f>
        <v>#VALUE!</v>
      </c>
      <c r="BU1307" s="158" t="e">
        <f aca="false">IF(SUM(CE1304:CE1307) &gt; 0,0,(SUM(CE1304:CE1307))/(-$BM$10*1000))</f>
        <v>#VALUE!</v>
      </c>
      <c r="BV1307" s="140" t="n">
        <f aca="false">QUOTIENT(BW1307,$BW$5)</f>
        <v>324</v>
      </c>
      <c r="BW1307" s="17" t="n">
        <v>1299</v>
      </c>
      <c r="BX1307" s="141"/>
      <c r="BY1307" s="192" t="s">
        <v>75</v>
      </c>
      <c r="BZ1307" s="172" t="e">
        <f aca="true">INDIRECT( ADDRESS(CELL("строка",BG1307)-BW1307+BV1307,68)) * CL1307</f>
        <v>#VALUE!</v>
      </c>
      <c r="CA1307" s="173" t="e">
        <f aca="true">INDIRECT( ADDRESS(CELL("строка",BG1307)-BW1307+BV1307,59)) * CI1307</f>
        <v>#VALUE!</v>
      </c>
      <c r="CB1307" s="174" t="e">
        <f aca="true">INDIRECT( ADDRESS(CELL("строка",BG1307)-BW1307+BV1307,69)) * CL1307</f>
        <v>#VALUE!</v>
      </c>
      <c r="CC1307" s="175" t="e">
        <f aca="true">INDIRECT( ADDRESS(CELL("строка",BG1307)-BW1307+BV1307,61)) *CI1307</f>
        <v>#VALUE!</v>
      </c>
      <c r="CD1307" s="176" t="e">
        <f aca="false">BZ1307-CA1307</f>
        <v>#VALUE!</v>
      </c>
      <c r="CE1307" s="187" t="e">
        <f aca="false">CB1307-CC1307</f>
        <v>#VALUE!</v>
      </c>
      <c r="CI1307" s="178" t="n">
        <f aca="false">$CI$7</f>
        <v>0.1</v>
      </c>
      <c r="CL1307" s="23" t="n">
        <f aca="false">CL1303</f>
        <v>0.25</v>
      </c>
    </row>
    <row r="1308" customFormat="false" ht="13.25" hidden="false" customHeight="true" outlineLevel="0" collapsed="false">
      <c r="A1308" s="151" t="s">
        <v>1403</v>
      </c>
      <c r="B1308" s="152" t="n">
        <v>23</v>
      </c>
      <c r="C1308" s="152" t="n">
        <v>754.4</v>
      </c>
      <c r="D1308" s="153" t="n">
        <v>44</v>
      </c>
      <c r="E1308" s="154" t="s">
        <v>107</v>
      </c>
      <c r="F1308" s="153" t="n">
        <v>9</v>
      </c>
      <c r="G1308" s="115" t="n">
        <v>0.95</v>
      </c>
      <c r="H1308" s="116" t="n">
        <f aca="false">RANDBETWEEN(80,100)/100</f>
        <v>0.85</v>
      </c>
      <c r="I1308" s="117"/>
      <c r="J1308" s="118"/>
      <c r="K1308" s="119"/>
      <c r="L1308" s="118"/>
      <c r="M1308" s="179"/>
      <c r="Q1308" s="151" t="s">
        <v>1403</v>
      </c>
      <c r="R1308" s="152" t="n">
        <v>18.8</v>
      </c>
      <c r="S1308" s="152" t="n">
        <v>755.8</v>
      </c>
      <c r="T1308" s="153" t="n">
        <v>71</v>
      </c>
      <c r="U1308" s="154" t="n">
        <v>0</v>
      </c>
      <c r="V1308" s="153" t="n">
        <v>0</v>
      </c>
      <c r="W1308" s="115" t="n">
        <v>0.9</v>
      </c>
      <c r="X1308" s="116" t="n">
        <f aca="false">RANDBETWEEN(80,100)/100</f>
        <v>0.89</v>
      </c>
      <c r="Y1308" s="117"/>
      <c r="Z1308" s="118"/>
      <c r="AA1308" s="119"/>
      <c r="AB1308" s="123"/>
      <c r="AC1308" s="124"/>
      <c r="AG1308" s="186"/>
      <c r="BO1308" s="202"/>
      <c r="BT1308" s="82" t="s">
        <v>79</v>
      </c>
      <c r="BU1308" s="158"/>
      <c r="BV1308" s="140" t="n">
        <f aca="false">QUOTIENT(BW1308,$BW$5)</f>
        <v>325</v>
      </c>
      <c r="BW1308" s="17" t="n">
        <v>1300</v>
      </c>
      <c r="BX1308" s="141" t="n">
        <f aca="false">DATE(2023,2,(1-QUOTIENT(BW1308,$BW$5)))</f>
        <v>44633</v>
      </c>
      <c r="BY1308" s="190" t="s">
        <v>80</v>
      </c>
      <c r="BZ1308" s="143" t="e">
        <f aca="true">INDIRECT( ADDRESS(CELL("строка",BG1308)-BW1308+BV1308,68)) * CL1308</f>
        <v>#VALUE!</v>
      </c>
      <c r="CA1308" s="144" t="e">
        <f aca="true">INDIRECT( ADDRESS(CELL("строка",BG1308)-BW1308+BV1308,59)) *CI1308</f>
        <v>#VALUE!</v>
      </c>
      <c r="CB1308" s="145" t="e">
        <f aca="true">INDIRECT( ADDRESS(CELL("строка",BG1308)-BW1308+BV1308,69)) * CL1308</f>
        <v>#VALUE!</v>
      </c>
      <c r="CC1308" s="146" t="e">
        <f aca="true">INDIRECT( ADDRESS(CELL("строка",BG1308)-BW1308+BV1308,61)) *CI1308</f>
        <v>#VALUE!</v>
      </c>
      <c r="CD1308" s="147" t="e">
        <f aca="false">BZ1308-CA1308</f>
        <v>#VALUE!</v>
      </c>
      <c r="CE1308" s="188" t="e">
        <f aca="false">CB1308-CC1308</f>
        <v>#VALUE!</v>
      </c>
      <c r="CI1308" s="22" t="n">
        <f aca="false">$CI$4</f>
        <v>0.2</v>
      </c>
      <c r="CL1308" s="23" t="n">
        <f aca="false">CL1304</f>
        <v>0.25</v>
      </c>
    </row>
    <row r="1309" customFormat="false" ht="13.25" hidden="false" customHeight="true" outlineLevel="0" collapsed="false">
      <c r="A1309" s="151" t="s">
        <v>1404</v>
      </c>
      <c r="B1309" s="152" t="n">
        <v>25.9</v>
      </c>
      <c r="C1309" s="152" t="n">
        <v>753.7</v>
      </c>
      <c r="D1309" s="153" t="n">
        <v>32</v>
      </c>
      <c r="E1309" s="154" t="s">
        <v>83</v>
      </c>
      <c r="F1309" s="153" t="n">
        <v>10.5</v>
      </c>
      <c r="G1309" s="182" t="s">
        <v>194</v>
      </c>
      <c r="H1309" s="116" t="n">
        <f aca="false">RANDBETWEEN(80,100)/100</f>
        <v>0.81</v>
      </c>
      <c r="I1309" s="117"/>
      <c r="J1309" s="118"/>
      <c r="K1309" s="119"/>
      <c r="L1309" s="118"/>
      <c r="M1309" s="179"/>
      <c r="Q1309" s="151" t="s">
        <v>1404</v>
      </c>
      <c r="R1309" s="152" t="n">
        <v>22.9</v>
      </c>
      <c r="S1309" s="152" t="n">
        <v>755.2</v>
      </c>
      <c r="T1309" s="153" t="n">
        <v>47</v>
      </c>
      <c r="U1309" s="154" t="n">
        <v>0</v>
      </c>
      <c r="V1309" s="153" t="n">
        <v>0</v>
      </c>
      <c r="W1309" s="115" t="n">
        <v>0.9</v>
      </c>
      <c r="X1309" s="116" t="n">
        <f aca="false">RANDBETWEEN(80,100)/100</f>
        <v>0.9</v>
      </c>
      <c r="Y1309" s="117"/>
      <c r="Z1309" s="118"/>
      <c r="AA1309" s="119"/>
      <c r="AB1309" s="123"/>
      <c r="AC1309" s="124"/>
      <c r="AG1309" s="186"/>
      <c r="BO1309" s="202"/>
      <c r="BT1309" s="82"/>
      <c r="BU1309" s="158"/>
      <c r="BV1309" s="140" t="n">
        <f aca="false">QUOTIENT(BW1309,$BW$5)</f>
        <v>325</v>
      </c>
      <c r="BW1309" s="17" t="n">
        <v>1301</v>
      </c>
      <c r="BX1309" s="141"/>
      <c r="BY1309" s="191" t="s">
        <v>84</v>
      </c>
      <c r="BZ1309" s="160" t="e">
        <f aca="true">INDIRECT( ADDRESS(CELL("строка",BG1309)-BW1309+BV1309,68)) * CL1309</f>
        <v>#VALUE!</v>
      </c>
      <c r="CA1309" s="161" t="e">
        <f aca="true">INDIRECT( ADDRESS(CELL("строка",BG1309)-BW1309+BV1309,59)) *CI1309</f>
        <v>#VALUE!</v>
      </c>
      <c r="CB1309" s="162" t="e">
        <f aca="true">INDIRECT( ADDRESS(CELL("строка",BG1309)-BW1309+BV1309,69)) * CL1309</f>
        <v>#VALUE!</v>
      </c>
      <c r="CC1309" s="163" t="e">
        <f aca="true">INDIRECT( ADDRESS(CELL("строка",BG1309)-BW1309+BV1309,61)) *CI1309</f>
        <v>#VALUE!</v>
      </c>
      <c r="CD1309" s="164" t="e">
        <f aca="false">BZ1309-CA1309</f>
        <v>#VALUE!</v>
      </c>
      <c r="CE1309" s="189" t="e">
        <f aca="false">CB1309-CC1309</f>
        <v>#VALUE!</v>
      </c>
      <c r="CI1309" s="22" t="n">
        <f aca="false">$CI$5</f>
        <v>0.3</v>
      </c>
      <c r="CL1309" s="23" t="n">
        <f aca="false">CL1305</f>
        <v>0.25</v>
      </c>
    </row>
    <row r="1310" customFormat="false" ht="13.25" hidden="false" customHeight="true" outlineLevel="0" collapsed="false">
      <c r="A1310" s="151" t="s">
        <v>1405</v>
      </c>
      <c r="B1310" s="152" t="n">
        <v>29.3</v>
      </c>
      <c r="C1310" s="152" t="n">
        <v>753.1</v>
      </c>
      <c r="D1310" s="153" t="n">
        <v>32</v>
      </c>
      <c r="E1310" s="154" t="s">
        <v>83</v>
      </c>
      <c r="F1310" s="153" t="n">
        <v>10.5</v>
      </c>
      <c r="G1310" s="115" t="n">
        <v>0.25</v>
      </c>
      <c r="H1310" s="116" t="n">
        <f aca="false">RANDBETWEEN(80,100)/100</f>
        <v>1</v>
      </c>
      <c r="I1310" s="117" t="n">
        <v>0.574305555555555</v>
      </c>
      <c r="J1310" s="118" t="n">
        <v>0.574305555555555</v>
      </c>
      <c r="K1310" s="119" t="n">
        <f aca="false">(J1310 * 24) * $B$3 * $F$3 * (1 - 0.7*AVERAGE(G1310:G1317)) * AVERAGE(H1310:H1317)</f>
        <v>9915.93675</v>
      </c>
      <c r="L1310" s="118" t="n">
        <f aca="false">IF(AVERAGE(F1310:F1317)&gt; $J$3, $B$4*$F$4*AVERAGE(F1310:F1317)/$B$5*24*AVERAGE(H1310:H1317), $B$4*$F$4*AVERAGE(F1310:F1317)/$B$5*24*AVERAGE(H1310:H1317) * 0.2)</f>
        <v>47085</v>
      </c>
      <c r="M1310" s="179" t="n">
        <f aca="false">K1310+L1310</f>
        <v>57000.93675</v>
      </c>
      <c r="Q1310" s="151" t="s">
        <v>1405</v>
      </c>
      <c r="R1310" s="152" t="n">
        <v>25.2</v>
      </c>
      <c r="S1310" s="152" t="n">
        <v>754.7</v>
      </c>
      <c r="T1310" s="153" t="n">
        <v>40</v>
      </c>
      <c r="U1310" s="154" t="s">
        <v>78</v>
      </c>
      <c r="V1310" s="153" t="n">
        <v>1</v>
      </c>
      <c r="W1310" s="115" t="n">
        <v>0.95</v>
      </c>
      <c r="X1310" s="116" t="n">
        <f aca="false">RANDBETWEEN(80,100)/100</f>
        <v>0.97</v>
      </c>
      <c r="Y1310" s="117" t="n">
        <v>0.608657407407407</v>
      </c>
      <c r="Z1310" s="118" t="n">
        <v>0.608657407407407</v>
      </c>
      <c r="AA1310" s="119" t="n">
        <f aca="false">(Z1310 * 24) * $B$3 * $F$3 * (1 - 0.7 * AVERAGE(W1310:W1317)) * AVERAGE(X1310:X1317)</f>
        <v>5427.73895</v>
      </c>
      <c r="AB1310" s="123" t="n">
        <f aca="false">IF(AVERAGE(V1310:V1317)&gt; $J$3, $B$4*$F$4*AVERAGE(V1310:V1317)/$B$5*24*AVERAGE(X1310:X1317), $B$4*$F$4*AVERAGE(V1310:V1317)/$B$5*24*AVERAGE(X1310:X1317) * 0.2)</f>
        <v>1005.2</v>
      </c>
      <c r="AC1310" s="124" t="n">
        <f aca="false">AA1310+AB1310</f>
        <v>6432.93895</v>
      </c>
      <c r="AG1310" s="186"/>
      <c r="BO1310" s="202"/>
      <c r="BT1310" s="82"/>
      <c r="BU1310" s="158"/>
      <c r="BV1310" s="140" t="n">
        <f aca="false">QUOTIENT(BW1310,$BW$5)</f>
        <v>325</v>
      </c>
      <c r="BW1310" s="17" t="n">
        <v>1302</v>
      </c>
      <c r="BX1310" s="141"/>
      <c r="BY1310" s="191" t="s">
        <v>58</v>
      </c>
      <c r="BZ1310" s="160" t="e">
        <f aca="true">INDIRECT( ADDRESS(CELL("строка",BG1310)-BW1310+BV1310,68)) * CL1310</f>
        <v>#VALUE!</v>
      </c>
      <c r="CA1310" s="161" t="e">
        <f aca="true">INDIRECT( ADDRESS(CELL("строка",BG1310)-BW1310+BV1310,59)) *CI1310</f>
        <v>#VALUE!</v>
      </c>
      <c r="CB1310" s="162" t="e">
        <f aca="true">INDIRECT( ADDRESS(CELL("строка",BG1310)-BW1310+BV1310,69)) * CL1310</f>
        <v>#VALUE!</v>
      </c>
      <c r="CC1310" s="163" t="e">
        <f aca="true">INDIRECT( ADDRESS(CELL("строка",BG1310)-BW1310+BV1310,61)) *CI1310</f>
        <v>#VALUE!</v>
      </c>
      <c r="CD1310" s="164" t="e">
        <f aca="false">BZ1310-CA1310</f>
        <v>#VALUE!</v>
      </c>
      <c r="CE1310" s="189" t="e">
        <f aca="false">CB1310-CC1310</f>
        <v>#VALUE!</v>
      </c>
      <c r="CI1310" s="22" t="n">
        <f aca="false">$CI$6</f>
        <v>0.4</v>
      </c>
      <c r="CL1310" s="23" t="n">
        <f aca="false">CL1306</f>
        <v>0.25</v>
      </c>
    </row>
    <row r="1311" customFormat="false" ht="13.25" hidden="false" customHeight="true" outlineLevel="0" collapsed="false">
      <c r="A1311" s="151" t="s">
        <v>1406</v>
      </c>
      <c r="B1311" s="152" t="n">
        <v>31.8</v>
      </c>
      <c r="C1311" s="152" t="n">
        <v>752.5</v>
      </c>
      <c r="D1311" s="153" t="n">
        <v>40</v>
      </c>
      <c r="E1311" s="154" t="s">
        <v>83</v>
      </c>
      <c r="F1311" s="153" t="n">
        <v>7.5</v>
      </c>
      <c r="G1311" s="182" t="s">
        <v>110</v>
      </c>
      <c r="H1311" s="116" t="n">
        <f aca="false">RANDBETWEEN(80,100)/100</f>
        <v>0.91</v>
      </c>
      <c r="I1311" s="117"/>
      <c r="J1311" s="118"/>
      <c r="K1311" s="119"/>
      <c r="L1311" s="118"/>
      <c r="M1311" s="179"/>
      <c r="Q1311" s="151" t="s">
        <v>1406</v>
      </c>
      <c r="R1311" s="152" t="n">
        <v>28.4</v>
      </c>
      <c r="S1311" s="152" t="n">
        <v>754.1</v>
      </c>
      <c r="T1311" s="153" t="n">
        <v>33</v>
      </c>
      <c r="U1311" s="154" t="s">
        <v>78</v>
      </c>
      <c r="V1311" s="153" t="n">
        <v>2</v>
      </c>
      <c r="W1311" s="115" t="n">
        <v>0.9</v>
      </c>
      <c r="X1311" s="116" t="n">
        <f aca="false">RANDBETWEEN(80,100)/100</f>
        <v>0.89</v>
      </c>
      <c r="Y1311" s="117"/>
      <c r="Z1311" s="118"/>
      <c r="AA1311" s="119"/>
      <c r="AB1311" s="123"/>
      <c r="AC1311" s="124"/>
      <c r="AG1311" s="186"/>
      <c r="BO1311" s="202"/>
      <c r="BT1311" s="82" t="e">
        <f aca="false">IF(SUM(CD1308:CD1311) &gt; 0,0,(SUM(CD1308:CD1311))/(-$BM$10*1000))</f>
        <v>#VALUE!</v>
      </c>
      <c r="BU1311" s="158" t="e">
        <f aca="false">IF(SUM(CE1308:CE1311) &gt; 0,0,(SUM(CE1308:CE1311))/(-$BM$10*1000))</f>
        <v>#VALUE!</v>
      </c>
      <c r="BV1311" s="140" t="n">
        <f aca="false">QUOTIENT(BW1311,$BW$5)</f>
        <v>325</v>
      </c>
      <c r="BW1311" s="17" t="n">
        <v>1303</v>
      </c>
      <c r="BX1311" s="141"/>
      <c r="BY1311" s="192" t="s">
        <v>75</v>
      </c>
      <c r="BZ1311" s="172" t="e">
        <f aca="true">INDIRECT( ADDRESS(CELL("строка",BG1311)-BW1311+BV1311,68)) * CL1311</f>
        <v>#VALUE!</v>
      </c>
      <c r="CA1311" s="173" t="e">
        <f aca="true">INDIRECT( ADDRESS(CELL("строка",BG1311)-BW1311+BV1311,59)) * CI1311</f>
        <v>#VALUE!</v>
      </c>
      <c r="CB1311" s="174" t="e">
        <f aca="true">INDIRECT( ADDRESS(CELL("строка",BG1311)-BW1311+BV1311,69)) * CL1311</f>
        <v>#VALUE!</v>
      </c>
      <c r="CC1311" s="175" t="e">
        <f aca="true">INDIRECT( ADDRESS(CELL("строка",BG1311)-BW1311+BV1311,61)) *CI1311</f>
        <v>#VALUE!</v>
      </c>
      <c r="CD1311" s="176" t="e">
        <f aca="false">BZ1311-CA1311</f>
        <v>#VALUE!</v>
      </c>
      <c r="CE1311" s="187" t="e">
        <f aca="false">CB1311-CC1311</f>
        <v>#VALUE!</v>
      </c>
      <c r="CI1311" s="178" t="n">
        <f aca="false">$CI$7</f>
        <v>0.1</v>
      </c>
      <c r="CL1311" s="23" t="n">
        <f aca="false">CL1307</f>
        <v>0.25</v>
      </c>
    </row>
    <row r="1312" customFormat="false" ht="13.25" hidden="false" customHeight="true" outlineLevel="0" collapsed="false">
      <c r="A1312" s="151" t="s">
        <v>1407</v>
      </c>
      <c r="B1312" s="152" t="n">
        <v>31.9</v>
      </c>
      <c r="C1312" s="152" t="n">
        <v>753.1</v>
      </c>
      <c r="D1312" s="153" t="n">
        <v>43</v>
      </c>
      <c r="E1312" s="154" t="s">
        <v>107</v>
      </c>
      <c r="F1312" s="153" t="n">
        <v>9</v>
      </c>
      <c r="G1312" s="182" t="s">
        <v>185</v>
      </c>
      <c r="H1312" s="116" t="n">
        <f aca="false">RANDBETWEEN(80,100)/100</f>
        <v>0.95</v>
      </c>
      <c r="I1312" s="117"/>
      <c r="J1312" s="118"/>
      <c r="K1312" s="119"/>
      <c r="L1312" s="118"/>
      <c r="M1312" s="179"/>
      <c r="Q1312" s="151" t="s">
        <v>1407</v>
      </c>
      <c r="R1312" s="152" t="n">
        <v>29.8</v>
      </c>
      <c r="S1312" s="152" t="n">
        <v>754.3</v>
      </c>
      <c r="T1312" s="153" t="n">
        <v>29</v>
      </c>
      <c r="U1312" s="154" t="s">
        <v>78</v>
      </c>
      <c r="V1312" s="153" t="n">
        <v>2</v>
      </c>
      <c r="W1312" s="115" t="n">
        <v>0.95</v>
      </c>
      <c r="X1312" s="116" t="n">
        <f aca="false">RANDBETWEEN(80,100)/100</f>
        <v>0.89</v>
      </c>
      <c r="Y1312" s="117"/>
      <c r="Z1312" s="118"/>
      <c r="AA1312" s="119"/>
      <c r="AB1312" s="123"/>
      <c r="AC1312" s="124"/>
      <c r="AG1312" s="186"/>
      <c r="BO1312" s="202"/>
      <c r="BT1312" s="82" t="s">
        <v>79</v>
      </c>
      <c r="BU1312" s="158"/>
      <c r="BV1312" s="140" t="n">
        <f aca="false">QUOTIENT(BW1312,$BW$5)</f>
        <v>326</v>
      </c>
      <c r="BW1312" s="17" t="n">
        <v>1304</v>
      </c>
      <c r="BX1312" s="141" t="n">
        <f aca="false">DATE(2023,2,(1-QUOTIENT(BW1312,$BW$5)))</f>
        <v>44632</v>
      </c>
      <c r="BY1312" s="190" t="s">
        <v>80</v>
      </c>
      <c r="BZ1312" s="143" t="e">
        <f aca="true">INDIRECT( ADDRESS(CELL("строка",BG1312)-BW1312+BV1312,68)) * CL1312</f>
        <v>#VALUE!</v>
      </c>
      <c r="CA1312" s="144" t="e">
        <f aca="true">INDIRECT( ADDRESS(CELL("строка",BG1312)-BW1312+BV1312,59)) *CI1312</f>
        <v>#VALUE!</v>
      </c>
      <c r="CB1312" s="145" t="e">
        <f aca="true">INDIRECT( ADDRESS(CELL("строка",BG1312)-BW1312+BV1312,69)) * CL1312</f>
        <v>#VALUE!</v>
      </c>
      <c r="CC1312" s="146" t="e">
        <f aca="true">INDIRECT( ADDRESS(CELL("строка",BG1312)-BW1312+BV1312,61)) *CI1312</f>
        <v>#VALUE!</v>
      </c>
      <c r="CD1312" s="147" t="e">
        <f aca="false">BZ1312-CA1312</f>
        <v>#VALUE!</v>
      </c>
      <c r="CE1312" s="188" t="e">
        <f aca="false">CB1312-CC1312</f>
        <v>#VALUE!</v>
      </c>
      <c r="CI1312" s="22" t="n">
        <f aca="false">$CI$4</f>
        <v>0.2</v>
      </c>
      <c r="CL1312" s="23" t="n">
        <f aca="false">CL1308</f>
        <v>0.25</v>
      </c>
    </row>
    <row r="1313" customFormat="false" ht="13.25" hidden="false" customHeight="true" outlineLevel="0" collapsed="false">
      <c r="A1313" s="151" t="s">
        <v>1408</v>
      </c>
      <c r="B1313" s="152" t="n">
        <v>27.5</v>
      </c>
      <c r="C1313" s="152" t="n">
        <v>753.4</v>
      </c>
      <c r="D1313" s="153" t="n">
        <v>52</v>
      </c>
      <c r="E1313" s="154" t="s">
        <v>83</v>
      </c>
      <c r="F1313" s="153" t="n">
        <v>7.5</v>
      </c>
      <c r="G1313" s="115" t="n">
        <v>0.95</v>
      </c>
      <c r="H1313" s="116" t="n">
        <f aca="false">RANDBETWEEN(80,100)/100</f>
        <v>0.8</v>
      </c>
      <c r="I1313" s="117"/>
      <c r="J1313" s="118"/>
      <c r="K1313" s="119"/>
      <c r="L1313" s="118"/>
      <c r="M1313" s="179"/>
      <c r="Q1313" s="151" t="s">
        <v>1408</v>
      </c>
      <c r="R1313" s="152" t="n">
        <v>26.3</v>
      </c>
      <c r="S1313" s="152" t="n">
        <v>754.6</v>
      </c>
      <c r="T1313" s="153" t="n">
        <v>37</v>
      </c>
      <c r="U1313" s="154" t="s">
        <v>78</v>
      </c>
      <c r="V1313" s="153" t="n">
        <v>1</v>
      </c>
      <c r="W1313" s="115" t="n">
        <v>0.95</v>
      </c>
      <c r="X1313" s="116" t="n">
        <f aca="false">RANDBETWEEN(80,100)/100</f>
        <v>0.95</v>
      </c>
      <c r="Y1313" s="117"/>
      <c r="Z1313" s="118"/>
      <c r="AA1313" s="119"/>
      <c r="AB1313" s="123"/>
      <c r="AC1313" s="124"/>
      <c r="AG1313" s="186"/>
      <c r="BO1313" s="202"/>
      <c r="BT1313" s="82"/>
      <c r="BU1313" s="158"/>
      <c r="BV1313" s="140" t="n">
        <f aca="false">QUOTIENT(BW1313,$BW$5)</f>
        <v>326</v>
      </c>
      <c r="BW1313" s="17" t="n">
        <v>1305</v>
      </c>
      <c r="BX1313" s="141"/>
      <c r="BY1313" s="191" t="s">
        <v>84</v>
      </c>
      <c r="BZ1313" s="160" t="e">
        <f aca="true">INDIRECT( ADDRESS(CELL("строка",BG1313)-BW1313+BV1313,68)) * CL1313</f>
        <v>#VALUE!</v>
      </c>
      <c r="CA1313" s="161" t="e">
        <f aca="true">INDIRECT( ADDRESS(CELL("строка",BG1313)-BW1313+BV1313,59)) *CI1313</f>
        <v>#VALUE!</v>
      </c>
      <c r="CB1313" s="162" t="e">
        <f aca="true">INDIRECT( ADDRESS(CELL("строка",BG1313)-BW1313+BV1313,69)) * CL1313</f>
        <v>#VALUE!</v>
      </c>
      <c r="CC1313" s="163" t="e">
        <f aca="true">INDIRECT( ADDRESS(CELL("строка",BG1313)-BW1313+BV1313,61)) *CI1313</f>
        <v>#VALUE!</v>
      </c>
      <c r="CD1313" s="164" t="e">
        <f aca="false">BZ1313-CA1313</f>
        <v>#VALUE!</v>
      </c>
      <c r="CE1313" s="189" t="e">
        <f aca="false">CB1313-CC1313</f>
        <v>#VALUE!</v>
      </c>
      <c r="CI1313" s="22" t="n">
        <f aca="false">$CI$5</f>
        <v>0.3</v>
      </c>
      <c r="CL1313" s="23" t="n">
        <f aca="false">CL1309</f>
        <v>0.25</v>
      </c>
    </row>
    <row r="1314" customFormat="false" ht="13.25" hidden="false" customHeight="true" outlineLevel="0" collapsed="false">
      <c r="A1314" s="151" t="s">
        <v>1409</v>
      </c>
      <c r="B1314" s="152" t="n">
        <v>22.9</v>
      </c>
      <c r="C1314" s="152" t="n">
        <v>753.3</v>
      </c>
      <c r="D1314" s="153" t="n">
        <v>60</v>
      </c>
      <c r="E1314" s="154" t="s">
        <v>107</v>
      </c>
      <c r="F1314" s="153" t="n">
        <v>7.5</v>
      </c>
      <c r="G1314" s="115" t="n">
        <v>0.95</v>
      </c>
      <c r="H1314" s="116" t="n">
        <f aca="false">RANDBETWEEN(80,100)/100</f>
        <v>0.97</v>
      </c>
      <c r="I1314" s="117"/>
      <c r="J1314" s="118"/>
      <c r="K1314" s="119"/>
      <c r="L1314" s="118"/>
      <c r="M1314" s="179"/>
      <c r="Q1314" s="151" t="s">
        <v>1409</v>
      </c>
      <c r="R1314" s="152" t="n">
        <v>20.9</v>
      </c>
      <c r="S1314" s="152" t="n">
        <v>754.6</v>
      </c>
      <c r="T1314" s="153" t="n">
        <v>48</v>
      </c>
      <c r="U1314" s="154" t="s">
        <v>78</v>
      </c>
      <c r="V1314" s="153" t="n">
        <v>1</v>
      </c>
      <c r="W1314" s="115" t="n">
        <v>0.95</v>
      </c>
      <c r="X1314" s="116" t="n">
        <f aca="false">RANDBETWEEN(80,100)/100</f>
        <v>0.94</v>
      </c>
      <c r="Y1314" s="117"/>
      <c r="Z1314" s="118"/>
      <c r="AA1314" s="119"/>
      <c r="AB1314" s="123"/>
      <c r="AC1314" s="124"/>
      <c r="AG1314" s="186"/>
      <c r="BO1314" s="202"/>
      <c r="BT1314" s="82"/>
      <c r="BU1314" s="158"/>
      <c r="BV1314" s="140" t="n">
        <f aca="false">QUOTIENT(BW1314,$BW$5)</f>
        <v>326</v>
      </c>
      <c r="BW1314" s="17" t="n">
        <v>1306</v>
      </c>
      <c r="BX1314" s="141"/>
      <c r="BY1314" s="191" t="s">
        <v>58</v>
      </c>
      <c r="BZ1314" s="160" t="e">
        <f aca="true">INDIRECT( ADDRESS(CELL("строка",BG1314)-BW1314+BV1314,68)) * CL1314</f>
        <v>#VALUE!</v>
      </c>
      <c r="CA1314" s="161" t="e">
        <f aca="true">INDIRECT( ADDRESS(CELL("строка",BG1314)-BW1314+BV1314,59)) *CI1314</f>
        <v>#VALUE!</v>
      </c>
      <c r="CB1314" s="162" t="e">
        <f aca="true">INDIRECT( ADDRESS(CELL("строка",BG1314)-BW1314+BV1314,69)) * CL1314</f>
        <v>#VALUE!</v>
      </c>
      <c r="CC1314" s="163" t="e">
        <f aca="true">INDIRECT( ADDRESS(CELL("строка",BG1314)-BW1314+BV1314,61)) *CI1314</f>
        <v>#VALUE!</v>
      </c>
      <c r="CD1314" s="164" t="e">
        <f aca="false">BZ1314-CA1314</f>
        <v>#VALUE!</v>
      </c>
      <c r="CE1314" s="189" t="e">
        <f aca="false">CB1314-CC1314</f>
        <v>#VALUE!</v>
      </c>
      <c r="CI1314" s="22" t="n">
        <f aca="false">$CI$6</f>
        <v>0.4</v>
      </c>
      <c r="CL1314" s="23" t="n">
        <f aca="false">CL1310</f>
        <v>0.25</v>
      </c>
    </row>
    <row r="1315" customFormat="false" ht="13.25" hidden="false" customHeight="true" outlineLevel="0" collapsed="false">
      <c r="A1315" s="151" t="s">
        <v>1410</v>
      </c>
      <c r="B1315" s="152" t="n">
        <v>21</v>
      </c>
      <c r="C1315" s="152" t="n">
        <v>752.6</v>
      </c>
      <c r="D1315" s="153" t="n">
        <v>68</v>
      </c>
      <c r="E1315" s="154" t="s">
        <v>83</v>
      </c>
      <c r="F1315" s="153" t="n">
        <v>6</v>
      </c>
      <c r="G1315" s="115" t="n">
        <v>0.05</v>
      </c>
      <c r="H1315" s="116" t="n">
        <f aca="false">RANDBETWEEN(80,100)/100</f>
        <v>0.86</v>
      </c>
      <c r="I1315" s="117"/>
      <c r="J1315" s="118"/>
      <c r="K1315" s="119"/>
      <c r="L1315" s="118"/>
      <c r="M1315" s="179"/>
      <c r="Q1315" s="151" t="s">
        <v>1410</v>
      </c>
      <c r="R1315" s="152" t="n">
        <v>17.5</v>
      </c>
      <c r="S1315" s="152" t="n">
        <v>754.5</v>
      </c>
      <c r="T1315" s="153" t="n">
        <v>59</v>
      </c>
      <c r="U1315" s="154" t="n">
        <v>0</v>
      </c>
      <c r="V1315" s="153" t="n">
        <v>0</v>
      </c>
      <c r="W1315" s="115" t="n">
        <v>0.9</v>
      </c>
      <c r="X1315" s="116" t="n">
        <f aca="false">RANDBETWEEN(80,100)/100</f>
        <v>0.91</v>
      </c>
      <c r="Y1315" s="117"/>
      <c r="Z1315" s="118"/>
      <c r="AA1315" s="119"/>
      <c r="AB1315" s="123"/>
      <c r="AC1315" s="124"/>
      <c r="AG1315" s="186"/>
      <c r="BO1315" s="202"/>
      <c r="BT1315" s="82" t="e">
        <f aca="false">IF(SUM(CD1312:CD1315) &gt; 0,0,(SUM(CD1312:CD1315))/(-$BM$10*1000))</f>
        <v>#VALUE!</v>
      </c>
      <c r="BU1315" s="158" t="e">
        <f aca="false">IF(SUM(CE1312:CE1315) &gt; 0,0,(SUM(CE1312:CE1315))/(-$BM$10*1000))</f>
        <v>#VALUE!</v>
      </c>
      <c r="BV1315" s="140" t="n">
        <f aca="false">QUOTIENT(BW1315,$BW$5)</f>
        <v>326</v>
      </c>
      <c r="BW1315" s="17" t="n">
        <v>1307</v>
      </c>
      <c r="BX1315" s="141"/>
      <c r="BY1315" s="192" t="s">
        <v>75</v>
      </c>
      <c r="BZ1315" s="172" t="e">
        <f aca="true">INDIRECT( ADDRESS(CELL("строка",BG1315)-BW1315+BV1315,68)) * CL1315</f>
        <v>#VALUE!</v>
      </c>
      <c r="CA1315" s="173" t="e">
        <f aca="true">INDIRECT( ADDRESS(CELL("строка",BG1315)-BW1315+BV1315,59)) * CI1315</f>
        <v>#VALUE!</v>
      </c>
      <c r="CB1315" s="174" t="e">
        <f aca="true">INDIRECT( ADDRESS(CELL("строка",BG1315)-BW1315+BV1315,69)) * CL1315</f>
        <v>#VALUE!</v>
      </c>
      <c r="CC1315" s="175" t="e">
        <f aca="true">INDIRECT( ADDRESS(CELL("строка",BG1315)-BW1315+BV1315,61)) *CI1315</f>
        <v>#VALUE!</v>
      </c>
      <c r="CD1315" s="176" t="e">
        <f aca="false">BZ1315-CA1315</f>
        <v>#VALUE!</v>
      </c>
      <c r="CE1315" s="187" t="e">
        <f aca="false">CB1315-CC1315</f>
        <v>#VALUE!</v>
      </c>
      <c r="CI1315" s="178" t="n">
        <f aca="false">$CI$7</f>
        <v>0.1</v>
      </c>
      <c r="CL1315" s="23" t="n">
        <f aca="false">CL1311</f>
        <v>0.25</v>
      </c>
    </row>
    <row r="1316" customFormat="false" ht="13.25" hidden="false" customHeight="true" outlineLevel="0" collapsed="false">
      <c r="A1316" s="151" t="s">
        <v>1411</v>
      </c>
      <c r="B1316" s="152" t="n">
        <v>23.2</v>
      </c>
      <c r="C1316" s="152" t="n">
        <v>752.1</v>
      </c>
      <c r="D1316" s="153" t="n">
        <v>55</v>
      </c>
      <c r="E1316" s="154" t="s">
        <v>83</v>
      </c>
      <c r="F1316" s="153" t="n">
        <v>7.5</v>
      </c>
      <c r="G1316" s="115" t="n">
        <v>0.25</v>
      </c>
      <c r="H1316" s="116" t="n">
        <f aca="false">RANDBETWEEN(80,100)/100</f>
        <v>0.88</v>
      </c>
      <c r="I1316" s="117"/>
      <c r="J1316" s="118"/>
      <c r="K1316" s="119"/>
      <c r="L1316" s="118"/>
      <c r="M1316" s="179"/>
      <c r="Q1316" s="151" t="s">
        <v>1411</v>
      </c>
      <c r="R1316" s="152" t="n">
        <v>17.6</v>
      </c>
      <c r="S1316" s="152" t="n">
        <v>754.4</v>
      </c>
      <c r="T1316" s="153" t="n">
        <v>54</v>
      </c>
      <c r="U1316" s="154" t="n">
        <v>0</v>
      </c>
      <c r="V1316" s="153" t="n">
        <v>0</v>
      </c>
      <c r="W1316" s="115" t="n">
        <v>0.95</v>
      </c>
      <c r="X1316" s="116" t="n">
        <f aca="false">RANDBETWEEN(80,100)/100</f>
        <v>0.82</v>
      </c>
      <c r="Y1316" s="117"/>
      <c r="Z1316" s="118"/>
      <c r="AA1316" s="119"/>
      <c r="AB1316" s="123"/>
      <c r="AC1316" s="124"/>
      <c r="AG1316" s="186"/>
      <c r="BO1316" s="202"/>
      <c r="BT1316" s="82" t="s">
        <v>79</v>
      </c>
      <c r="BU1316" s="158"/>
      <c r="BV1316" s="140" t="n">
        <f aca="false">QUOTIENT(BW1316,$BW$5)</f>
        <v>327</v>
      </c>
      <c r="BW1316" s="17" t="n">
        <v>1308</v>
      </c>
      <c r="BX1316" s="141" t="n">
        <f aca="false">DATE(2023,2,(1-QUOTIENT(BW1316,$BW$5)))</f>
        <v>44631</v>
      </c>
      <c r="BY1316" s="190" t="s">
        <v>80</v>
      </c>
      <c r="BZ1316" s="143" t="e">
        <f aca="true">INDIRECT( ADDRESS(CELL("строка",BG1316)-BW1316+BV1316,68)) * CL1316</f>
        <v>#VALUE!</v>
      </c>
      <c r="CA1316" s="144" t="e">
        <f aca="true">INDIRECT( ADDRESS(CELL("строка",BG1316)-BW1316+BV1316,59)) *CI1316</f>
        <v>#VALUE!</v>
      </c>
      <c r="CB1316" s="145" t="e">
        <f aca="true">INDIRECT( ADDRESS(CELL("строка",BG1316)-BW1316+BV1316,69)) * CL1316</f>
        <v>#VALUE!</v>
      </c>
      <c r="CC1316" s="146" t="e">
        <f aca="true">INDIRECT( ADDRESS(CELL("строка",BG1316)-BW1316+BV1316,61)) *CI1316</f>
        <v>#VALUE!</v>
      </c>
      <c r="CD1316" s="147" t="e">
        <f aca="false">BZ1316-CA1316</f>
        <v>#VALUE!</v>
      </c>
      <c r="CE1316" s="188" t="e">
        <f aca="false">CB1316-CC1316</f>
        <v>#VALUE!</v>
      </c>
      <c r="CI1316" s="22" t="n">
        <f aca="false">$CI$4</f>
        <v>0.2</v>
      </c>
      <c r="CL1316" s="23" t="n">
        <f aca="false">CL1312</f>
        <v>0.25</v>
      </c>
    </row>
    <row r="1317" customFormat="false" ht="13.25" hidden="false" customHeight="true" outlineLevel="0" collapsed="false">
      <c r="A1317" s="151" t="s">
        <v>1412</v>
      </c>
      <c r="B1317" s="152" t="n">
        <v>25.7</v>
      </c>
      <c r="C1317" s="152" t="n">
        <v>751.6</v>
      </c>
      <c r="D1317" s="153" t="n">
        <v>48</v>
      </c>
      <c r="E1317" s="154" t="s">
        <v>83</v>
      </c>
      <c r="F1317" s="153" t="n">
        <v>9</v>
      </c>
      <c r="G1317" s="182" t="s">
        <v>194</v>
      </c>
      <c r="H1317" s="116" t="n">
        <f aca="false">RANDBETWEEN(80,100)/100</f>
        <v>0.93</v>
      </c>
      <c r="I1317" s="117"/>
      <c r="J1317" s="118"/>
      <c r="K1317" s="119"/>
      <c r="L1317" s="118"/>
      <c r="M1317" s="179"/>
      <c r="Q1317" s="151" t="s">
        <v>1412</v>
      </c>
      <c r="R1317" s="152" t="n">
        <v>19.4</v>
      </c>
      <c r="S1317" s="152" t="n">
        <v>754.3</v>
      </c>
      <c r="T1317" s="153" t="n">
        <v>42</v>
      </c>
      <c r="U1317" s="154" t="n">
        <v>0</v>
      </c>
      <c r="V1317" s="153" t="n">
        <v>0</v>
      </c>
      <c r="W1317" s="182" t="s">
        <v>194</v>
      </c>
      <c r="X1317" s="116" t="n">
        <f aca="false">RANDBETWEEN(80,100)/100</f>
        <v>0.81</v>
      </c>
      <c r="Y1317" s="117"/>
      <c r="Z1317" s="118"/>
      <c r="AA1317" s="119"/>
      <c r="AB1317" s="123"/>
      <c r="AC1317" s="124"/>
      <c r="AG1317" s="186"/>
      <c r="BO1317" s="202"/>
      <c r="BT1317" s="82"/>
      <c r="BU1317" s="158"/>
      <c r="BV1317" s="140" t="n">
        <f aca="false">QUOTIENT(BW1317,$BW$5)</f>
        <v>327</v>
      </c>
      <c r="BW1317" s="17" t="n">
        <v>1309</v>
      </c>
      <c r="BX1317" s="141"/>
      <c r="BY1317" s="191" t="s">
        <v>84</v>
      </c>
      <c r="BZ1317" s="160" t="e">
        <f aca="true">INDIRECT( ADDRESS(CELL("строка",BG1317)-BW1317+BV1317,68)) * CL1317</f>
        <v>#VALUE!</v>
      </c>
      <c r="CA1317" s="161" t="e">
        <f aca="true">INDIRECT( ADDRESS(CELL("строка",BG1317)-BW1317+BV1317,59)) *CI1317</f>
        <v>#VALUE!</v>
      </c>
      <c r="CB1317" s="162" t="e">
        <f aca="true">INDIRECT( ADDRESS(CELL("строка",BG1317)-BW1317+BV1317,69)) * CL1317</f>
        <v>#VALUE!</v>
      </c>
      <c r="CC1317" s="163" t="e">
        <f aca="true">INDIRECT( ADDRESS(CELL("строка",BG1317)-BW1317+BV1317,61)) *CI1317</f>
        <v>#VALUE!</v>
      </c>
      <c r="CD1317" s="164" t="e">
        <f aca="false">BZ1317-CA1317</f>
        <v>#VALUE!</v>
      </c>
      <c r="CE1317" s="189" t="e">
        <f aca="false">CB1317-CC1317</f>
        <v>#VALUE!</v>
      </c>
      <c r="CI1317" s="22" t="n">
        <f aca="false">$CI$5</f>
        <v>0.3</v>
      </c>
      <c r="CL1317" s="23" t="n">
        <f aca="false">CL1313</f>
        <v>0.25</v>
      </c>
    </row>
    <row r="1318" customFormat="false" ht="13.25" hidden="false" customHeight="true" outlineLevel="0" collapsed="false">
      <c r="A1318" s="151" t="s">
        <v>1413</v>
      </c>
      <c r="B1318" s="152" t="n">
        <v>28.5</v>
      </c>
      <c r="C1318" s="152" t="n">
        <v>751.6</v>
      </c>
      <c r="D1318" s="153" t="n">
        <v>53</v>
      </c>
      <c r="E1318" s="154" t="s">
        <v>83</v>
      </c>
      <c r="F1318" s="153" t="n">
        <v>6</v>
      </c>
      <c r="G1318" s="115" t="n">
        <v>0.25</v>
      </c>
      <c r="H1318" s="116" t="n">
        <f aca="false">RANDBETWEEN(80,100)/100</f>
        <v>0.85</v>
      </c>
      <c r="I1318" s="117" t="n">
        <v>0.57630787037037</v>
      </c>
      <c r="J1318" s="118" t="n">
        <v>0.57630787037037</v>
      </c>
      <c r="K1318" s="119" t="n">
        <f aca="false">(J1318 * 24) * $B$3 * $F$3 * (1 - 0.7*AVERAGE(G1318:G1325)) * AVERAGE(H1318:H1325)</f>
        <v>8850.0833375</v>
      </c>
      <c r="L1318" s="118" t="n">
        <f aca="false">IF(AVERAGE(F1318:F1325)&gt; $J$3, $B$4*$F$4*AVERAGE(F1318:F1325)/$B$5*24*AVERAGE(H1318:H1325), $B$4*$F$4*AVERAGE(F1318:F1325)/$B$5*24*AVERAGE(H1318:H1325) * 0.2)</f>
        <v>29281.5</v>
      </c>
      <c r="M1318" s="179" t="n">
        <f aca="false">K1318+L1318</f>
        <v>38131.5833375</v>
      </c>
      <c r="Q1318" s="151" t="s">
        <v>1413</v>
      </c>
      <c r="R1318" s="152" t="n">
        <v>23</v>
      </c>
      <c r="S1318" s="152" t="n">
        <v>754</v>
      </c>
      <c r="T1318" s="153" t="n">
        <v>32</v>
      </c>
      <c r="U1318" s="154" t="s">
        <v>78</v>
      </c>
      <c r="V1318" s="153" t="n">
        <v>1</v>
      </c>
      <c r="W1318" s="115" t="n">
        <v>0.95</v>
      </c>
      <c r="X1318" s="116" t="n">
        <f aca="false">RANDBETWEEN(80,100)/100</f>
        <v>0.92</v>
      </c>
      <c r="Y1318" s="117" t="n">
        <v>0.611689814814815</v>
      </c>
      <c r="Z1318" s="118" t="n">
        <v>0.611689814814815</v>
      </c>
      <c r="AA1318" s="119" t="n">
        <f aca="false">(Z1318 * 24) * $B$3 * $F$3 * (1 - 0.7 * AVERAGE(W1318:W1325)) * AVERAGE(X1318:X1325)</f>
        <v>7332.9375</v>
      </c>
      <c r="AB1318" s="123" t="n">
        <f aca="false">IF(AVERAGE(V1318:V1325)&gt; $J$3, $B$4*$F$4*AVERAGE(V1318:V1325)/$B$5*24*AVERAGE(X1318:X1325), $B$4*$F$4*AVERAGE(V1318:V1325)/$B$5*24*AVERAGE(X1318:X1325) * 0.2)</f>
        <v>1184</v>
      </c>
      <c r="AC1318" s="124" t="n">
        <f aca="false">AA1318+AB1318</f>
        <v>8516.9375</v>
      </c>
      <c r="AG1318" s="186"/>
      <c r="BO1318" s="202"/>
      <c r="BT1318" s="82"/>
      <c r="BU1318" s="158"/>
      <c r="BV1318" s="140" t="n">
        <f aca="false">QUOTIENT(BW1318,$BW$5)</f>
        <v>327</v>
      </c>
      <c r="BW1318" s="17" t="n">
        <v>1310</v>
      </c>
      <c r="BX1318" s="141"/>
      <c r="BY1318" s="191" t="s">
        <v>58</v>
      </c>
      <c r="BZ1318" s="160" t="e">
        <f aca="true">INDIRECT( ADDRESS(CELL("строка",BG1318)-BW1318+BV1318,68)) * CL1318</f>
        <v>#VALUE!</v>
      </c>
      <c r="CA1318" s="161" t="e">
        <f aca="true">INDIRECT( ADDRESS(CELL("строка",BG1318)-BW1318+BV1318,59)) *CI1318</f>
        <v>#VALUE!</v>
      </c>
      <c r="CB1318" s="162" t="e">
        <f aca="true">INDIRECT( ADDRESS(CELL("строка",BG1318)-BW1318+BV1318,69)) * CL1318</f>
        <v>#VALUE!</v>
      </c>
      <c r="CC1318" s="163" t="e">
        <f aca="true">INDIRECT( ADDRESS(CELL("строка",BG1318)-BW1318+BV1318,61)) *CI1318</f>
        <v>#VALUE!</v>
      </c>
      <c r="CD1318" s="164" t="e">
        <f aca="false">BZ1318-CA1318</f>
        <v>#VALUE!</v>
      </c>
      <c r="CE1318" s="189" t="e">
        <f aca="false">CB1318-CC1318</f>
        <v>#VALUE!</v>
      </c>
      <c r="CI1318" s="22" t="n">
        <f aca="false">$CI$6</f>
        <v>0.4</v>
      </c>
      <c r="CL1318" s="23" t="n">
        <f aca="false">CL1314</f>
        <v>0.25</v>
      </c>
    </row>
    <row r="1319" customFormat="false" ht="13.25" hidden="false" customHeight="true" outlineLevel="0" collapsed="false">
      <c r="A1319" s="151" t="s">
        <v>1414</v>
      </c>
      <c r="B1319" s="152" t="n">
        <v>30.9</v>
      </c>
      <c r="C1319" s="152" t="n">
        <v>752.1</v>
      </c>
      <c r="D1319" s="153" t="n">
        <v>53</v>
      </c>
      <c r="E1319" s="154" t="s">
        <v>83</v>
      </c>
      <c r="F1319" s="153" t="n">
        <v>6</v>
      </c>
      <c r="G1319" s="182" t="s">
        <v>185</v>
      </c>
      <c r="H1319" s="116" t="n">
        <f aca="false">RANDBETWEEN(80,100)/100</f>
        <v>0.8</v>
      </c>
      <c r="I1319" s="117"/>
      <c r="J1319" s="118"/>
      <c r="K1319" s="119"/>
      <c r="L1319" s="118"/>
      <c r="M1319" s="179"/>
      <c r="Q1319" s="151" t="s">
        <v>1414</v>
      </c>
      <c r="R1319" s="152" t="n">
        <v>24.9</v>
      </c>
      <c r="S1319" s="152" t="n">
        <v>754.1</v>
      </c>
      <c r="T1319" s="153" t="n">
        <v>28</v>
      </c>
      <c r="U1319" s="154" t="s">
        <v>78</v>
      </c>
      <c r="V1319" s="153" t="n">
        <v>2</v>
      </c>
      <c r="W1319" s="115" t="n">
        <v>0.95</v>
      </c>
      <c r="X1319" s="116" t="n">
        <f aca="false">RANDBETWEEN(80,100)/100</f>
        <v>0.98</v>
      </c>
      <c r="Y1319" s="117"/>
      <c r="Z1319" s="118"/>
      <c r="AA1319" s="119"/>
      <c r="AB1319" s="123"/>
      <c r="AC1319" s="124"/>
      <c r="AG1319" s="186"/>
      <c r="BO1319" s="202"/>
      <c r="BT1319" s="82" t="e">
        <f aca="false">IF(SUM(CD1316:CD1319) &gt; 0,0,(SUM(CD1316:CD1319))/(-$BM$10*1000))</f>
        <v>#VALUE!</v>
      </c>
      <c r="BU1319" s="158" t="e">
        <f aca="false">IF(SUM(CE1316:CE1319) &gt; 0,0,(SUM(CE1316:CE1319))/(-$BM$10*1000))</f>
        <v>#VALUE!</v>
      </c>
      <c r="BV1319" s="140" t="n">
        <f aca="false">QUOTIENT(BW1319,$BW$5)</f>
        <v>327</v>
      </c>
      <c r="BW1319" s="17" t="n">
        <v>1311</v>
      </c>
      <c r="BX1319" s="141"/>
      <c r="BY1319" s="192" t="s">
        <v>75</v>
      </c>
      <c r="BZ1319" s="172" t="e">
        <f aca="true">INDIRECT( ADDRESS(CELL("строка",BG1319)-BW1319+BV1319,68)) * CL1319</f>
        <v>#VALUE!</v>
      </c>
      <c r="CA1319" s="173" t="e">
        <f aca="true">INDIRECT( ADDRESS(CELL("строка",BG1319)-BW1319+BV1319,59)) * CI1319</f>
        <v>#VALUE!</v>
      </c>
      <c r="CB1319" s="174" t="e">
        <f aca="true">INDIRECT( ADDRESS(CELL("строка",BG1319)-BW1319+BV1319,69)) * CL1319</f>
        <v>#VALUE!</v>
      </c>
      <c r="CC1319" s="175" t="e">
        <f aca="true">INDIRECT( ADDRESS(CELL("строка",BG1319)-BW1319+BV1319,61)) *CI1319</f>
        <v>#VALUE!</v>
      </c>
      <c r="CD1319" s="176" t="e">
        <f aca="false">BZ1319-CA1319</f>
        <v>#VALUE!</v>
      </c>
      <c r="CE1319" s="187" t="e">
        <f aca="false">CB1319-CC1319</f>
        <v>#VALUE!</v>
      </c>
      <c r="CI1319" s="178" t="n">
        <f aca="false">$CI$7</f>
        <v>0.1</v>
      </c>
      <c r="CL1319" s="23" t="n">
        <f aca="false">CL1315</f>
        <v>0.25</v>
      </c>
    </row>
    <row r="1320" customFormat="false" ht="13.25" hidden="false" customHeight="true" outlineLevel="0" collapsed="false">
      <c r="A1320" s="151" t="s">
        <v>1415</v>
      </c>
      <c r="B1320" s="152" t="n">
        <v>31.7</v>
      </c>
      <c r="C1320" s="152" t="n">
        <v>752.8</v>
      </c>
      <c r="D1320" s="153" t="n">
        <v>49</v>
      </c>
      <c r="E1320" s="154" t="s">
        <v>78</v>
      </c>
      <c r="F1320" s="153" t="n">
        <v>6</v>
      </c>
      <c r="G1320" s="115" t="n">
        <v>0.05</v>
      </c>
      <c r="H1320" s="116" t="n">
        <f aca="false">RANDBETWEEN(80,100)/100</f>
        <v>0.88</v>
      </c>
      <c r="I1320" s="117"/>
      <c r="J1320" s="118"/>
      <c r="K1320" s="119"/>
      <c r="L1320" s="118"/>
      <c r="M1320" s="179"/>
      <c r="Q1320" s="151" t="s">
        <v>1415</v>
      </c>
      <c r="R1320" s="152" t="n">
        <v>25.7</v>
      </c>
      <c r="S1320" s="152" t="n">
        <v>754.6</v>
      </c>
      <c r="T1320" s="153" t="n">
        <v>22</v>
      </c>
      <c r="U1320" s="154" t="s">
        <v>78</v>
      </c>
      <c r="V1320" s="153" t="n">
        <v>2</v>
      </c>
      <c r="W1320" s="115" t="n">
        <v>0.9</v>
      </c>
      <c r="X1320" s="116" t="n">
        <f aca="false">RANDBETWEEN(80,100)/100</f>
        <v>0.91</v>
      </c>
      <c r="Y1320" s="117"/>
      <c r="Z1320" s="118"/>
      <c r="AA1320" s="119"/>
      <c r="AB1320" s="123"/>
      <c r="AC1320" s="124"/>
      <c r="AG1320" s="186"/>
      <c r="BO1320" s="202"/>
      <c r="BT1320" s="82" t="s">
        <v>79</v>
      </c>
      <c r="BU1320" s="158"/>
      <c r="BV1320" s="140" t="n">
        <f aca="false">QUOTIENT(BW1320,$BW$5)</f>
        <v>328</v>
      </c>
      <c r="BW1320" s="17" t="n">
        <v>1312</v>
      </c>
      <c r="BX1320" s="141" t="n">
        <f aca="false">DATE(2023,2,(1-QUOTIENT(BW1320,$BW$5)))</f>
        <v>44630</v>
      </c>
      <c r="BY1320" s="190" t="s">
        <v>80</v>
      </c>
      <c r="BZ1320" s="143" t="e">
        <f aca="true">INDIRECT( ADDRESS(CELL("строка",BG1320)-BW1320+BV1320,68)) * CL1320</f>
        <v>#VALUE!</v>
      </c>
      <c r="CA1320" s="144" t="e">
        <f aca="true">INDIRECT( ADDRESS(CELL("строка",BG1320)-BW1320+BV1320,59)) *CI1320</f>
        <v>#VALUE!</v>
      </c>
      <c r="CB1320" s="145" t="e">
        <f aca="true">INDIRECT( ADDRESS(CELL("строка",BG1320)-BW1320+BV1320,69)) * CL1320</f>
        <v>#VALUE!</v>
      </c>
      <c r="CC1320" s="146" t="e">
        <f aca="true">INDIRECT( ADDRESS(CELL("строка",BG1320)-BW1320+BV1320,61)) *CI1320</f>
        <v>#VALUE!</v>
      </c>
      <c r="CD1320" s="147" t="e">
        <f aca="false">BZ1320-CA1320</f>
        <v>#VALUE!</v>
      </c>
      <c r="CE1320" s="188" t="e">
        <f aca="false">CB1320-CC1320</f>
        <v>#VALUE!</v>
      </c>
      <c r="CI1320" s="22" t="n">
        <f aca="false">$CI$4</f>
        <v>0.2</v>
      </c>
      <c r="CL1320" s="23" t="n">
        <f aca="false">CL1316</f>
        <v>0.25</v>
      </c>
    </row>
    <row r="1321" customFormat="false" ht="13.25" hidden="false" customHeight="true" outlineLevel="0" collapsed="false">
      <c r="A1321" s="151" t="s">
        <v>1416</v>
      </c>
      <c r="B1321" s="152" t="n">
        <v>29.4</v>
      </c>
      <c r="C1321" s="152" t="n">
        <v>753.3</v>
      </c>
      <c r="D1321" s="153" t="n">
        <v>54</v>
      </c>
      <c r="E1321" s="154" t="s">
        <v>83</v>
      </c>
      <c r="F1321" s="153" t="n">
        <v>4.5</v>
      </c>
      <c r="G1321" s="115" t="n">
        <v>0.25</v>
      </c>
      <c r="H1321" s="116" t="n">
        <f aca="false">RANDBETWEEN(80,100)/100</f>
        <v>0.87</v>
      </c>
      <c r="I1321" s="117"/>
      <c r="J1321" s="118"/>
      <c r="K1321" s="119"/>
      <c r="L1321" s="118"/>
      <c r="M1321" s="179"/>
      <c r="Q1321" s="151" t="s">
        <v>1416</v>
      </c>
      <c r="R1321" s="152" t="n">
        <v>25</v>
      </c>
      <c r="S1321" s="152" t="n">
        <v>754.9</v>
      </c>
      <c r="T1321" s="153" t="n">
        <v>26</v>
      </c>
      <c r="U1321" s="154" t="s">
        <v>78</v>
      </c>
      <c r="V1321" s="153" t="n">
        <v>2</v>
      </c>
      <c r="W1321" s="115" t="n">
        <v>0.75</v>
      </c>
      <c r="X1321" s="116" t="n">
        <f aca="false">RANDBETWEEN(80,100)/100</f>
        <v>0.82</v>
      </c>
      <c r="Y1321" s="117"/>
      <c r="Z1321" s="118"/>
      <c r="AA1321" s="119"/>
      <c r="AB1321" s="123"/>
      <c r="AC1321" s="124"/>
      <c r="AG1321" s="186"/>
      <c r="BO1321" s="202"/>
      <c r="BT1321" s="82"/>
      <c r="BU1321" s="158"/>
      <c r="BV1321" s="140" t="n">
        <f aca="false">QUOTIENT(BW1321,$BW$5)</f>
        <v>328</v>
      </c>
      <c r="BW1321" s="17" t="n">
        <v>1313</v>
      </c>
      <c r="BX1321" s="141"/>
      <c r="BY1321" s="191" t="s">
        <v>84</v>
      </c>
      <c r="BZ1321" s="160" t="e">
        <f aca="true">INDIRECT( ADDRESS(CELL("строка",BG1321)-BW1321+BV1321,68)) * CL1321</f>
        <v>#VALUE!</v>
      </c>
      <c r="CA1321" s="161" t="e">
        <f aca="true">INDIRECT( ADDRESS(CELL("строка",BG1321)-BW1321+BV1321,59)) *CI1321</f>
        <v>#VALUE!</v>
      </c>
      <c r="CB1321" s="162" t="e">
        <f aca="true">INDIRECT( ADDRESS(CELL("строка",BG1321)-BW1321+BV1321,69)) * CL1321</f>
        <v>#VALUE!</v>
      </c>
      <c r="CC1321" s="163" t="e">
        <f aca="true">INDIRECT( ADDRESS(CELL("строка",BG1321)-BW1321+BV1321,61)) *CI1321</f>
        <v>#VALUE!</v>
      </c>
      <c r="CD1321" s="164" t="e">
        <f aca="false">BZ1321-CA1321</f>
        <v>#VALUE!</v>
      </c>
      <c r="CE1321" s="189" t="e">
        <f aca="false">CB1321-CC1321</f>
        <v>#VALUE!</v>
      </c>
      <c r="CI1321" s="22" t="n">
        <f aca="false">$CI$5</f>
        <v>0.3</v>
      </c>
      <c r="CL1321" s="23" t="n">
        <f aca="false">CL1317</f>
        <v>0.25</v>
      </c>
    </row>
    <row r="1322" customFormat="false" ht="13.25" hidden="false" customHeight="true" outlineLevel="0" collapsed="false">
      <c r="A1322" s="151" t="s">
        <v>1417</v>
      </c>
      <c r="B1322" s="152" t="n">
        <v>24.6</v>
      </c>
      <c r="C1322" s="152" t="n">
        <v>754</v>
      </c>
      <c r="D1322" s="153" t="n">
        <v>65</v>
      </c>
      <c r="E1322" s="154" t="s">
        <v>83</v>
      </c>
      <c r="F1322" s="153" t="n">
        <v>6</v>
      </c>
      <c r="G1322" s="115" t="n">
        <v>0.75</v>
      </c>
      <c r="H1322" s="116" t="n">
        <f aca="false">RANDBETWEEN(80,100)/100</f>
        <v>0.9</v>
      </c>
      <c r="I1322" s="117"/>
      <c r="J1322" s="118"/>
      <c r="K1322" s="119"/>
      <c r="L1322" s="118"/>
      <c r="M1322" s="179"/>
      <c r="Q1322" s="151" t="s">
        <v>1417</v>
      </c>
      <c r="R1322" s="152" t="n">
        <v>20</v>
      </c>
      <c r="S1322" s="152" t="n">
        <v>755.8</v>
      </c>
      <c r="T1322" s="153" t="n">
        <v>42</v>
      </c>
      <c r="U1322" s="154" t="s">
        <v>78</v>
      </c>
      <c r="V1322" s="153" t="n">
        <v>1</v>
      </c>
      <c r="W1322" s="115" t="n">
        <v>0.25</v>
      </c>
      <c r="X1322" s="116" t="n">
        <f aca="false">RANDBETWEEN(80,100)/100</f>
        <v>0.99</v>
      </c>
      <c r="Y1322" s="117"/>
      <c r="Z1322" s="118"/>
      <c r="AA1322" s="119"/>
      <c r="AB1322" s="123"/>
      <c r="AC1322" s="124"/>
      <c r="AG1322" s="186"/>
      <c r="BO1322" s="202"/>
      <c r="BT1322" s="82"/>
      <c r="BU1322" s="158"/>
      <c r="BV1322" s="140" t="n">
        <f aca="false">QUOTIENT(BW1322,$BW$5)</f>
        <v>328</v>
      </c>
      <c r="BW1322" s="17" t="n">
        <v>1314</v>
      </c>
      <c r="BX1322" s="141"/>
      <c r="BY1322" s="191" t="s">
        <v>58</v>
      </c>
      <c r="BZ1322" s="160" t="e">
        <f aca="true">INDIRECT( ADDRESS(CELL("строка",BG1322)-BW1322+BV1322,68)) * CL1322</f>
        <v>#VALUE!</v>
      </c>
      <c r="CA1322" s="161" t="e">
        <f aca="true">INDIRECT( ADDRESS(CELL("строка",BG1322)-BW1322+BV1322,59)) *CI1322</f>
        <v>#VALUE!</v>
      </c>
      <c r="CB1322" s="162" t="e">
        <f aca="true">INDIRECT( ADDRESS(CELL("строка",BG1322)-BW1322+BV1322,69)) * CL1322</f>
        <v>#VALUE!</v>
      </c>
      <c r="CC1322" s="163" t="e">
        <f aca="true">INDIRECT( ADDRESS(CELL("строка",BG1322)-BW1322+BV1322,61)) *CI1322</f>
        <v>#VALUE!</v>
      </c>
      <c r="CD1322" s="164" t="e">
        <f aca="false">BZ1322-CA1322</f>
        <v>#VALUE!</v>
      </c>
      <c r="CE1322" s="189" t="e">
        <f aca="false">CB1322-CC1322</f>
        <v>#VALUE!</v>
      </c>
      <c r="CI1322" s="22" t="n">
        <f aca="false">$CI$6</f>
        <v>0.4</v>
      </c>
      <c r="CL1322" s="23" t="n">
        <f aca="false">CL1318</f>
        <v>0.25</v>
      </c>
    </row>
    <row r="1323" customFormat="false" ht="13.25" hidden="false" customHeight="true" outlineLevel="0" collapsed="false">
      <c r="A1323" s="151" t="s">
        <v>1418</v>
      </c>
      <c r="B1323" s="152" t="n">
        <v>22.1</v>
      </c>
      <c r="C1323" s="152" t="n">
        <v>753.5</v>
      </c>
      <c r="D1323" s="153" t="n">
        <v>77</v>
      </c>
      <c r="E1323" s="154" t="s">
        <v>83</v>
      </c>
      <c r="F1323" s="153" t="n">
        <v>3</v>
      </c>
      <c r="G1323" s="115" t="n">
        <v>0.95</v>
      </c>
      <c r="H1323" s="116" t="n">
        <f aca="false">RANDBETWEEN(80,100)/100</f>
        <v>0.99</v>
      </c>
      <c r="I1323" s="117"/>
      <c r="J1323" s="118"/>
      <c r="K1323" s="119"/>
      <c r="L1323" s="118"/>
      <c r="M1323" s="179"/>
      <c r="Q1323" s="151" t="s">
        <v>1418</v>
      </c>
      <c r="R1323" s="152" t="n">
        <v>12.6</v>
      </c>
      <c r="S1323" s="152" t="n">
        <v>755.8</v>
      </c>
      <c r="T1323" s="153" t="n">
        <v>76</v>
      </c>
      <c r="U1323" s="154" t="n">
        <v>0</v>
      </c>
      <c r="V1323" s="153" t="n">
        <v>0</v>
      </c>
      <c r="W1323" s="182" t="s">
        <v>110</v>
      </c>
      <c r="X1323" s="116" t="n">
        <f aca="false">RANDBETWEEN(80,100)/100</f>
        <v>0.93</v>
      </c>
      <c r="Y1323" s="117"/>
      <c r="Z1323" s="118"/>
      <c r="AA1323" s="119"/>
      <c r="AB1323" s="123"/>
      <c r="AC1323" s="124"/>
      <c r="AG1323" s="186"/>
      <c r="BO1323" s="202"/>
      <c r="BT1323" s="82" t="e">
        <f aca="false">IF(SUM(CD1320:CD1323) &gt; 0,0,(SUM(CD1320:CD1323))/(-$BM$10*1000))</f>
        <v>#VALUE!</v>
      </c>
      <c r="BU1323" s="158" t="e">
        <f aca="false">IF(SUM(CE1320:CE1323) &gt; 0,0,(SUM(CE1320:CE1323))/(-$BM$10*1000))</f>
        <v>#VALUE!</v>
      </c>
      <c r="BV1323" s="140" t="n">
        <f aca="false">QUOTIENT(BW1323,$BW$5)</f>
        <v>328</v>
      </c>
      <c r="BW1323" s="17" t="n">
        <v>1315</v>
      </c>
      <c r="BX1323" s="141"/>
      <c r="BY1323" s="192" t="s">
        <v>75</v>
      </c>
      <c r="BZ1323" s="172" t="e">
        <f aca="true">INDIRECT( ADDRESS(CELL("строка",BG1323)-BW1323+BV1323,68)) * CL1323</f>
        <v>#VALUE!</v>
      </c>
      <c r="CA1323" s="173" t="e">
        <f aca="true">INDIRECT( ADDRESS(CELL("строка",BG1323)-BW1323+BV1323,59)) * CI1323</f>
        <v>#VALUE!</v>
      </c>
      <c r="CB1323" s="174" t="e">
        <f aca="true">INDIRECT( ADDRESS(CELL("строка",BG1323)-BW1323+BV1323,69)) * CL1323</f>
        <v>#VALUE!</v>
      </c>
      <c r="CC1323" s="175" t="e">
        <f aca="true">INDIRECT( ADDRESS(CELL("строка",BG1323)-BW1323+BV1323,61)) *CI1323</f>
        <v>#VALUE!</v>
      </c>
      <c r="CD1323" s="176" t="e">
        <f aca="false">BZ1323-CA1323</f>
        <v>#VALUE!</v>
      </c>
      <c r="CE1323" s="187" t="e">
        <f aca="false">CB1323-CC1323</f>
        <v>#VALUE!</v>
      </c>
      <c r="CI1323" s="178" t="n">
        <f aca="false">$CI$7</f>
        <v>0.1</v>
      </c>
      <c r="CL1323" s="23" t="n">
        <f aca="false">CL1319</f>
        <v>0.25</v>
      </c>
    </row>
    <row r="1324" customFormat="false" ht="13.25" hidden="false" customHeight="true" outlineLevel="0" collapsed="false">
      <c r="A1324" s="151" t="s">
        <v>1419</v>
      </c>
      <c r="B1324" s="152" t="n">
        <v>23.4</v>
      </c>
      <c r="C1324" s="152" t="n">
        <v>753.6</v>
      </c>
      <c r="D1324" s="153" t="n">
        <v>84</v>
      </c>
      <c r="E1324" s="154" t="s">
        <v>107</v>
      </c>
      <c r="F1324" s="153" t="n">
        <v>3</v>
      </c>
      <c r="G1324" s="115" t="n">
        <v>0.9</v>
      </c>
      <c r="H1324" s="116" t="n">
        <f aca="false">RANDBETWEEN(80,100)/100</f>
        <v>0.98</v>
      </c>
      <c r="I1324" s="117"/>
      <c r="J1324" s="118"/>
      <c r="K1324" s="119"/>
      <c r="L1324" s="118"/>
      <c r="M1324" s="179"/>
      <c r="Q1324" s="151" t="s">
        <v>1419</v>
      </c>
      <c r="R1324" s="152" t="n">
        <v>14.1</v>
      </c>
      <c r="S1324" s="152" t="n">
        <v>755.8</v>
      </c>
      <c r="T1324" s="153" t="n">
        <v>68</v>
      </c>
      <c r="U1324" s="154" t="n">
        <v>0</v>
      </c>
      <c r="V1324" s="153" t="n">
        <v>0</v>
      </c>
      <c r="W1324" s="115" t="n">
        <v>0.95</v>
      </c>
      <c r="X1324" s="116" t="n">
        <f aca="false">RANDBETWEEN(80,100)/100</f>
        <v>0.95</v>
      </c>
      <c r="Y1324" s="117"/>
      <c r="Z1324" s="118"/>
      <c r="AA1324" s="119"/>
      <c r="AB1324" s="123"/>
      <c r="AC1324" s="124"/>
      <c r="AG1324" s="186"/>
      <c r="BO1324" s="202"/>
      <c r="BT1324" s="82" t="s">
        <v>79</v>
      </c>
      <c r="BU1324" s="158"/>
      <c r="BV1324" s="140" t="n">
        <f aca="false">QUOTIENT(BW1324,$BW$5)</f>
        <v>329</v>
      </c>
      <c r="BW1324" s="17" t="n">
        <v>1316</v>
      </c>
      <c r="BX1324" s="141" t="n">
        <f aca="false">DATE(2023,2,(1-QUOTIENT(BW1324,$BW$5)))</f>
        <v>44629</v>
      </c>
      <c r="BY1324" s="190" t="s">
        <v>80</v>
      </c>
      <c r="BZ1324" s="143" t="e">
        <f aca="true">INDIRECT( ADDRESS(CELL("строка",BG1324)-BW1324+BV1324,68)) * CL1324</f>
        <v>#VALUE!</v>
      </c>
      <c r="CA1324" s="144" t="e">
        <f aca="true">INDIRECT( ADDRESS(CELL("строка",BG1324)-BW1324+BV1324,59)) *CI1324</f>
        <v>#VALUE!</v>
      </c>
      <c r="CB1324" s="145" t="e">
        <f aca="true">INDIRECT( ADDRESS(CELL("строка",BG1324)-BW1324+BV1324,69)) * CL1324</f>
        <v>#VALUE!</v>
      </c>
      <c r="CC1324" s="146" t="e">
        <f aca="true">INDIRECT( ADDRESS(CELL("строка",BG1324)-BW1324+BV1324,61)) *CI1324</f>
        <v>#VALUE!</v>
      </c>
      <c r="CD1324" s="147" t="e">
        <f aca="false">BZ1324-CA1324</f>
        <v>#VALUE!</v>
      </c>
      <c r="CE1324" s="188" t="e">
        <f aca="false">CB1324-CC1324</f>
        <v>#VALUE!</v>
      </c>
      <c r="CI1324" s="22" t="n">
        <f aca="false">$CI$4</f>
        <v>0.2</v>
      </c>
      <c r="CL1324" s="23" t="n">
        <f aca="false">CL1320</f>
        <v>0.25</v>
      </c>
    </row>
    <row r="1325" customFormat="false" ht="13.25" hidden="false" customHeight="true" outlineLevel="0" collapsed="false">
      <c r="A1325" s="151" t="s">
        <v>1420</v>
      </c>
      <c r="B1325" s="152" t="n">
        <v>25</v>
      </c>
      <c r="C1325" s="152" t="n">
        <v>753.2</v>
      </c>
      <c r="D1325" s="153" t="n">
        <v>78</v>
      </c>
      <c r="E1325" s="154" t="s">
        <v>83</v>
      </c>
      <c r="F1325" s="153" t="n">
        <v>6</v>
      </c>
      <c r="G1325" s="115" t="n">
        <v>0.95</v>
      </c>
      <c r="H1325" s="116" t="n">
        <f aca="false">RANDBETWEEN(80,100)/100</f>
        <v>0.96</v>
      </c>
      <c r="I1325" s="117"/>
      <c r="J1325" s="118"/>
      <c r="K1325" s="119"/>
      <c r="L1325" s="118"/>
      <c r="M1325" s="179"/>
      <c r="Q1325" s="151" t="s">
        <v>1420</v>
      </c>
      <c r="R1325" s="152" t="n">
        <v>16.2</v>
      </c>
      <c r="S1325" s="152" t="n">
        <v>756</v>
      </c>
      <c r="T1325" s="153" t="n">
        <v>63</v>
      </c>
      <c r="U1325" s="154" t="n">
        <v>0</v>
      </c>
      <c r="V1325" s="153" t="n">
        <v>0</v>
      </c>
      <c r="W1325" s="115" t="n">
        <v>0.75</v>
      </c>
      <c r="X1325" s="116" t="n">
        <f aca="false">RANDBETWEEN(80,100)/100</f>
        <v>0.9</v>
      </c>
      <c r="Y1325" s="117"/>
      <c r="Z1325" s="118"/>
      <c r="AA1325" s="119"/>
      <c r="AB1325" s="123"/>
      <c r="AC1325" s="124"/>
      <c r="AG1325" s="186"/>
      <c r="BO1325" s="202"/>
      <c r="BT1325" s="82"/>
      <c r="BU1325" s="158"/>
      <c r="BV1325" s="140" t="n">
        <f aca="false">QUOTIENT(BW1325,$BW$5)</f>
        <v>329</v>
      </c>
      <c r="BW1325" s="17" t="n">
        <v>1317</v>
      </c>
      <c r="BX1325" s="141"/>
      <c r="BY1325" s="191" t="s">
        <v>84</v>
      </c>
      <c r="BZ1325" s="160" t="e">
        <f aca="true">INDIRECT( ADDRESS(CELL("строка",BG1325)-BW1325+BV1325,68)) * CL1325</f>
        <v>#VALUE!</v>
      </c>
      <c r="CA1325" s="161" t="e">
        <f aca="true">INDIRECT( ADDRESS(CELL("строка",BG1325)-BW1325+BV1325,59)) *CI1325</f>
        <v>#VALUE!</v>
      </c>
      <c r="CB1325" s="162" t="e">
        <f aca="true">INDIRECT( ADDRESS(CELL("строка",BG1325)-BW1325+BV1325,69)) * CL1325</f>
        <v>#VALUE!</v>
      </c>
      <c r="CC1325" s="163" t="e">
        <f aca="true">INDIRECT( ADDRESS(CELL("строка",BG1325)-BW1325+BV1325,61)) *CI1325</f>
        <v>#VALUE!</v>
      </c>
      <c r="CD1325" s="164" t="e">
        <f aca="false">BZ1325-CA1325</f>
        <v>#VALUE!</v>
      </c>
      <c r="CE1325" s="189" t="e">
        <f aca="false">CB1325-CC1325</f>
        <v>#VALUE!</v>
      </c>
      <c r="CI1325" s="22" t="n">
        <f aca="false">$CI$5</f>
        <v>0.3</v>
      </c>
      <c r="CL1325" s="23" t="n">
        <f aca="false">CL1321</f>
        <v>0.25</v>
      </c>
    </row>
    <row r="1326" customFormat="false" ht="13.25" hidden="false" customHeight="true" outlineLevel="0" collapsed="false">
      <c r="A1326" s="151" t="s">
        <v>1421</v>
      </c>
      <c r="B1326" s="152" t="n">
        <v>25.5</v>
      </c>
      <c r="C1326" s="152" t="n">
        <v>753.8</v>
      </c>
      <c r="D1326" s="153" t="n">
        <v>72</v>
      </c>
      <c r="E1326" s="154" t="s">
        <v>83</v>
      </c>
      <c r="F1326" s="153" t="n">
        <v>3</v>
      </c>
      <c r="G1326" s="182" t="s">
        <v>185</v>
      </c>
      <c r="H1326" s="116" t="n">
        <f aca="false">RANDBETWEEN(80,100)/100</f>
        <v>0.91</v>
      </c>
      <c r="I1326" s="117" t="n">
        <v>0.578298611111111</v>
      </c>
      <c r="J1326" s="118" t="n">
        <v>0.578298611111111</v>
      </c>
      <c r="K1326" s="119" t="n">
        <f aca="false">(J1326 * 24) * $B$3 * $F$3 * (1 - 0.7*AVERAGE(G1326:G1333)) * AVERAGE(H1326:H1333)</f>
        <v>5216.8040125</v>
      </c>
      <c r="L1326" s="118" t="n">
        <f aca="false">IF(AVERAGE(F1326:F1333)&gt; $J$3, $B$4*$F$4*AVERAGE(F1326:F1333)/$B$5*24*AVERAGE(H1326:H1333), $B$4*$F$4*AVERAGE(F1326:F1333)/$B$5*24*AVERAGE(H1326:H1333) * 0.2)</f>
        <v>3877.2</v>
      </c>
      <c r="M1326" s="179" t="n">
        <f aca="false">K1326+L1326</f>
        <v>9094.0040125</v>
      </c>
      <c r="Q1326" s="151" t="s">
        <v>1421</v>
      </c>
      <c r="R1326" s="152" t="n">
        <v>19.9</v>
      </c>
      <c r="S1326" s="152" t="n">
        <v>755.9</v>
      </c>
      <c r="T1326" s="153" t="n">
        <v>42</v>
      </c>
      <c r="U1326" s="154" t="n">
        <v>0</v>
      </c>
      <c r="V1326" s="153" t="n">
        <v>0</v>
      </c>
      <c r="W1326" s="115" t="n">
        <v>0.75</v>
      </c>
      <c r="X1326" s="116" t="n">
        <f aca="false">RANDBETWEEN(80,100)/100</f>
        <v>0.84</v>
      </c>
      <c r="Y1326" s="117" t="n">
        <v>0.614722222222222</v>
      </c>
      <c r="Z1326" s="118" t="n">
        <v>0.614722222222222</v>
      </c>
      <c r="AA1326" s="119" t="n">
        <f aca="false">(Z1326 * 24) * $B$3 * $F$3 * (1 - 0.7 * AVERAGE(W1326:W1333)) * AVERAGE(X1326:X1333)</f>
        <v>9641.48775</v>
      </c>
      <c r="AB1326" s="123" t="n">
        <f aca="false">IF(AVERAGE(V1326:V1333)&gt; $J$3, $B$4*$F$4*AVERAGE(V1326:V1333)/$B$5*24*AVERAGE(X1326:X1333), $B$4*$F$4*AVERAGE(V1326:V1333)/$B$5*24*AVERAGE(X1326:X1333) * 0.2)</f>
        <v>740</v>
      </c>
      <c r="AC1326" s="124" t="n">
        <f aca="false">AA1326+AB1326</f>
        <v>10381.48775</v>
      </c>
      <c r="AG1326" s="186"/>
      <c r="BO1326" s="202"/>
      <c r="BT1326" s="82"/>
      <c r="BU1326" s="158"/>
      <c r="BV1326" s="140" t="n">
        <f aca="false">QUOTIENT(BW1326,$BW$5)</f>
        <v>329</v>
      </c>
      <c r="BW1326" s="17" t="n">
        <v>1318</v>
      </c>
      <c r="BX1326" s="141"/>
      <c r="BY1326" s="191" t="s">
        <v>58</v>
      </c>
      <c r="BZ1326" s="160" t="e">
        <f aca="true">INDIRECT( ADDRESS(CELL("строка",BG1326)-BW1326+BV1326,68)) * CL1326</f>
        <v>#VALUE!</v>
      </c>
      <c r="CA1326" s="161" t="e">
        <f aca="true">INDIRECT( ADDRESS(CELL("строка",BG1326)-BW1326+BV1326,59)) *CI1326</f>
        <v>#VALUE!</v>
      </c>
      <c r="CB1326" s="162" t="e">
        <f aca="true">INDIRECT( ADDRESS(CELL("строка",BG1326)-BW1326+BV1326,69)) * CL1326</f>
        <v>#VALUE!</v>
      </c>
      <c r="CC1326" s="163" t="e">
        <f aca="true">INDIRECT( ADDRESS(CELL("строка",BG1326)-BW1326+BV1326,61)) *CI1326</f>
        <v>#VALUE!</v>
      </c>
      <c r="CD1326" s="164" t="e">
        <f aca="false">BZ1326-CA1326</f>
        <v>#VALUE!</v>
      </c>
      <c r="CE1326" s="189" t="e">
        <f aca="false">CB1326-CC1326</f>
        <v>#VALUE!</v>
      </c>
      <c r="CI1326" s="22" t="n">
        <f aca="false">$CI$6</f>
        <v>0.4</v>
      </c>
      <c r="CL1326" s="23" t="n">
        <f aca="false">CL1322</f>
        <v>0.25</v>
      </c>
    </row>
    <row r="1327" customFormat="false" ht="13.25" hidden="false" customHeight="true" outlineLevel="0" collapsed="false">
      <c r="A1327" s="151" t="s">
        <v>1422</v>
      </c>
      <c r="B1327" s="152" t="n">
        <v>27.9</v>
      </c>
      <c r="C1327" s="152" t="n">
        <v>753.7</v>
      </c>
      <c r="D1327" s="153" t="n">
        <v>61</v>
      </c>
      <c r="E1327" s="154" t="s">
        <v>83</v>
      </c>
      <c r="F1327" s="153" t="n">
        <v>3</v>
      </c>
      <c r="G1327" s="115" t="n">
        <v>0.9</v>
      </c>
      <c r="H1327" s="116" t="n">
        <f aca="false">RANDBETWEEN(80,100)/100</f>
        <v>0.94</v>
      </c>
      <c r="I1327" s="117"/>
      <c r="J1327" s="118"/>
      <c r="K1327" s="119"/>
      <c r="L1327" s="118"/>
      <c r="M1327" s="179"/>
      <c r="Q1327" s="151" t="s">
        <v>1422</v>
      </c>
      <c r="R1327" s="152" t="n">
        <v>20.6</v>
      </c>
      <c r="S1327" s="152" t="n">
        <v>755.9</v>
      </c>
      <c r="T1327" s="153" t="n">
        <v>44</v>
      </c>
      <c r="U1327" s="154" t="s">
        <v>107</v>
      </c>
      <c r="V1327" s="153" t="n">
        <v>1</v>
      </c>
      <c r="W1327" s="115" t="n">
        <v>0.9</v>
      </c>
      <c r="X1327" s="116" t="n">
        <f aca="false">RANDBETWEEN(80,100)/100</f>
        <v>0.99</v>
      </c>
      <c r="Y1327" s="117"/>
      <c r="Z1327" s="118"/>
      <c r="AA1327" s="119"/>
      <c r="AB1327" s="123"/>
      <c r="AC1327" s="124"/>
      <c r="AG1327" s="186"/>
      <c r="BO1327" s="202"/>
      <c r="BT1327" s="82" t="e">
        <f aca="false">IF(SUM(CD1324:CD1327) &gt; 0,0,(SUM(CD1324:CD1327))/(-$BM$10*1000))</f>
        <v>#VALUE!</v>
      </c>
      <c r="BU1327" s="158" t="e">
        <f aca="false">IF(SUM(CE1324:CE1327) &gt; 0,0,(SUM(CE1324:CE1327))/(-$BM$10*1000))</f>
        <v>#VALUE!</v>
      </c>
      <c r="BV1327" s="140" t="n">
        <f aca="false">QUOTIENT(BW1327,$BW$5)</f>
        <v>329</v>
      </c>
      <c r="BW1327" s="17" t="n">
        <v>1319</v>
      </c>
      <c r="BX1327" s="141"/>
      <c r="BY1327" s="192" t="s">
        <v>75</v>
      </c>
      <c r="BZ1327" s="172" t="e">
        <f aca="true">INDIRECT( ADDRESS(CELL("строка",BG1327)-BW1327+BV1327,68)) * CL1327</f>
        <v>#VALUE!</v>
      </c>
      <c r="CA1327" s="173" t="e">
        <f aca="true">INDIRECT( ADDRESS(CELL("строка",BG1327)-BW1327+BV1327,59)) * CI1327</f>
        <v>#VALUE!</v>
      </c>
      <c r="CB1327" s="174" t="e">
        <f aca="true">INDIRECT( ADDRESS(CELL("строка",BG1327)-BW1327+BV1327,69)) * CL1327</f>
        <v>#VALUE!</v>
      </c>
      <c r="CC1327" s="175" t="e">
        <f aca="true">INDIRECT( ADDRESS(CELL("строка",BG1327)-BW1327+BV1327,61)) *CI1327</f>
        <v>#VALUE!</v>
      </c>
      <c r="CD1327" s="176" t="e">
        <f aca="false">BZ1327-CA1327</f>
        <v>#VALUE!</v>
      </c>
      <c r="CE1327" s="187" t="e">
        <f aca="false">CB1327-CC1327</f>
        <v>#VALUE!</v>
      </c>
      <c r="CI1327" s="178" t="n">
        <f aca="false">$CI$7</f>
        <v>0.1</v>
      </c>
      <c r="CL1327" s="23" t="n">
        <f aca="false">CL1323</f>
        <v>0.25</v>
      </c>
    </row>
    <row r="1328" customFormat="false" ht="13.25" hidden="false" customHeight="true" outlineLevel="0" collapsed="false">
      <c r="A1328" s="151" t="s">
        <v>1423</v>
      </c>
      <c r="B1328" s="152" t="n">
        <v>31.2</v>
      </c>
      <c r="C1328" s="152" t="n">
        <v>753.7</v>
      </c>
      <c r="D1328" s="153" t="n">
        <v>46</v>
      </c>
      <c r="E1328" s="154" t="s">
        <v>107</v>
      </c>
      <c r="F1328" s="153" t="n">
        <v>7.5</v>
      </c>
      <c r="G1328" s="115" t="n">
        <v>0.95</v>
      </c>
      <c r="H1328" s="116" t="n">
        <f aca="false">RANDBETWEEN(80,100)/100</f>
        <v>0.92</v>
      </c>
      <c r="I1328" s="117"/>
      <c r="J1328" s="118"/>
      <c r="K1328" s="119"/>
      <c r="L1328" s="118"/>
      <c r="M1328" s="179"/>
      <c r="Q1328" s="151" t="s">
        <v>1423</v>
      </c>
      <c r="R1328" s="152" t="n">
        <v>19.3</v>
      </c>
      <c r="S1328" s="152" t="n">
        <v>757</v>
      </c>
      <c r="T1328" s="153" t="n">
        <v>55</v>
      </c>
      <c r="U1328" s="154" t="s">
        <v>83</v>
      </c>
      <c r="V1328" s="153" t="n">
        <v>1</v>
      </c>
      <c r="W1328" s="115" t="n">
        <v>0.9</v>
      </c>
      <c r="X1328" s="116" t="n">
        <f aca="false">RANDBETWEEN(80,100)/100</f>
        <v>0.91</v>
      </c>
      <c r="Y1328" s="117"/>
      <c r="Z1328" s="118"/>
      <c r="AA1328" s="119"/>
      <c r="AB1328" s="123"/>
      <c r="AC1328" s="124"/>
      <c r="AG1328" s="186"/>
      <c r="BO1328" s="202"/>
      <c r="BT1328" s="82" t="s">
        <v>79</v>
      </c>
      <c r="BU1328" s="158"/>
      <c r="BV1328" s="140" t="n">
        <f aca="false">QUOTIENT(BW1328,$BW$5)</f>
        <v>330</v>
      </c>
      <c r="BW1328" s="17" t="n">
        <v>1320</v>
      </c>
      <c r="BX1328" s="141" t="n">
        <f aca="false">DATE(2023,2,(1-QUOTIENT(BW1328,$BW$5)))</f>
        <v>44628</v>
      </c>
      <c r="BY1328" s="190" t="s">
        <v>80</v>
      </c>
      <c r="BZ1328" s="143" t="e">
        <f aca="true">INDIRECT( ADDRESS(CELL("строка",BG1328)-BW1328+BV1328,68)) * CL1328</f>
        <v>#VALUE!</v>
      </c>
      <c r="CA1328" s="144" t="e">
        <f aca="true">INDIRECT( ADDRESS(CELL("строка",BG1328)-BW1328+BV1328,59)) *CI1328</f>
        <v>#VALUE!</v>
      </c>
      <c r="CB1328" s="145" t="e">
        <f aca="true">INDIRECT( ADDRESS(CELL("строка",BG1328)-BW1328+BV1328,69)) * CL1328</f>
        <v>#VALUE!</v>
      </c>
      <c r="CC1328" s="146" t="e">
        <f aca="true">INDIRECT( ADDRESS(CELL("строка",BG1328)-BW1328+BV1328,61)) *CI1328</f>
        <v>#VALUE!</v>
      </c>
      <c r="CD1328" s="147" t="e">
        <f aca="false">BZ1328-CA1328</f>
        <v>#VALUE!</v>
      </c>
      <c r="CE1328" s="188" t="e">
        <f aca="false">CB1328-CC1328</f>
        <v>#VALUE!</v>
      </c>
      <c r="CI1328" s="22" t="n">
        <f aca="false">$CI$4</f>
        <v>0.2</v>
      </c>
      <c r="CL1328" s="23" t="n">
        <f aca="false">CL1324</f>
        <v>0.25</v>
      </c>
    </row>
    <row r="1329" customFormat="false" ht="13.25" hidden="false" customHeight="true" outlineLevel="0" collapsed="false">
      <c r="A1329" s="151" t="s">
        <v>1424</v>
      </c>
      <c r="B1329" s="152" t="n">
        <v>27.8</v>
      </c>
      <c r="C1329" s="152" t="n">
        <v>754.2</v>
      </c>
      <c r="D1329" s="153" t="n">
        <v>69</v>
      </c>
      <c r="E1329" s="154" t="s">
        <v>78</v>
      </c>
      <c r="F1329" s="153" t="n">
        <v>4.5</v>
      </c>
      <c r="G1329" s="115" t="n">
        <v>0.95</v>
      </c>
      <c r="H1329" s="116" t="n">
        <f aca="false">RANDBETWEEN(80,100)/100</f>
        <v>0.86</v>
      </c>
      <c r="I1329" s="117"/>
      <c r="J1329" s="118"/>
      <c r="K1329" s="119"/>
      <c r="L1329" s="118"/>
      <c r="M1329" s="179"/>
      <c r="Q1329" s="151" t="s">
        <v>1424</v>
      </c>
      <c r="R1329" s="152" t="n">
        <v>21.2</v>
      </c>
      <c r="S1329" s="152" t="n">
        <v>757.3</v>
      </c>
      <c r="T1329" s="153" t="n">
        <v>41</v>
      </c>
      <c r="U1329" s="154" t="s">
        <v>107</v>
      </c>
      <c r="V1329" s="153" t="n">
        <v>2</v>
      </c>
      <c r="W1329" s="115" t="n">
        <v>0.9</v>
      </c>
      <c r="X1329" s="116" t="n">
        <f aca="false">RANDBETWEEN(80,100)/100</f>
        <v>0.84</v>
      </c>
      <c r="Y1329" s="117"/>
      <c r="Z1329" s="118"/>
      <c r="AA1329" s="119"/>
      <c r="AB1329" s="123"/>
      <c r="AC1329" s="124"/>
      <c r="AG1329" s="186"/>
      <c r="BO1329" s="202"/>
      <c r="BT1329" s="82"/>
      <c r="BU1329" s="158"/>
      <c r="BV1329" s="140" t="n">
        <f aca="false">QUOTIENT(BW1329,$BW$5)</f>
        <v>330</v>
      </c>
      <c r="BW1329" s="17" t="n">
        <v>1321</v>
      </c>
      <c r="BX1329" s="141"/>
      <c r="BY1329" s="191" t="s">
        <v>84</v>
      </c>
      <c r="BZ1329" s="160" t="e">
        <f aca="true">INDIRECT( ADDRESS(CELL("строка",BG1329)-BW1329+BV1329,68)) * CL1329</f>
        <v>#VALUE!</v>
      </c>
      <c r="CA1329" s="161" t="e">
        <f aca="true">INDIRECT( ADDRESS(CELL("строка",BG1329)-BW1329+BV1329,59)) *CI1329</f>
        <v>#VALUE!</v>
      </c>
      <c r="CB1329" s="162" t="e">
        <f aca="true">INDIRECT( ADDRESS(CELL("строка",BG1329)-BW1329+BV1329,69)) * CL1329</f>
        <v>#VALUE!</v>
      </c>
      <c r="CC1329" s="163" t="e">
        <f aca="true">INDIRECT( ADDRESS(CELL("строка",BG1329)-BW1329+BV1329,61)) *CI1329</f>
        <v>#VALUE!</v>
      </c>
      <c r="CD1329" s="164" t="e">
        <f aca="false">BZ1329-CA1329</f>
        <v>#VALUE!</v>
      </c>
      <c r="CE1329" s="189" t="e">
        <f aca="false">CB1329-CC1329</f>
        <v>#VALUE!</v>
      </c>
      <c r="CI1329" s="22" t="n">
        <f aca="false">$CI$5</f>
        <v>0.3</v>
      </c>
      <c r="CL1329" s="23" t="n">
        <f aca="false">CL1325</f>
        <v>0.25</v>
      </c>
    </row>
    <row r="1330" customFormat="false" ht="13.25" hidden="false" customHeight="true" outlineLevel="0" collapsed="false">
      <c r="A1330" s="151" t="s">
        <v>1425</v>
      </c>
      <c r="B1330" s="152" t="n">
        <v>23.3</v>
      </c>
      <c r="C1330" s="152" t="n">
        <v>754.6</v>
      </c>
      <c r="D1330" s="153" t="n">
        <v>83</v>
      </c>
      <c r="E1330" s="154" t="s">
        <v>83</v>
      </c>
      <c r="F1330" s="153" t="n">
        <v>3</v>
      </c>
      <c r="G1330" s="115" t="n">
        <v>0.9</v>
      </c>
      <c r="H1330" s="116" t="n">
        <f aca="false">RANDBETWEEN(80,100)/100</f>
        <v>0.85</v>
      </c>
      <c r="I1330" s="117"/>
      <c r="J1330" s="118"/>
      <c r="K1330" s="119"/>
      <c r="L1330" s="118"/>
      <c r="M1330" s="179"/>
      <c r="Q1330" s="151" t="s">
        <v>1425</v>
      </c>
      <c r="R1330" s="152" t="n">
        <v>19.6</v>
      </c>
      <c r="S1330" s="152" t="n">
        <v>757.6</v>
      </c>
      <c r="T1330" s="153" t="n">
        <v>47</v>
      </c>
      <c r="U1330" s="154" t="s">
        <v>78</v>
      </c>
      <c r="V1330" s="153" t="n">
        <v>1</v>
      </c>
      <c r="W1330" s="115" t="n">
        <v>0.75</v>
      </c>
      <c r="X1330" s="116" t="n">
        <f aca="false">RANDBETWEEN(80,100)/100</f>
        <v>0.94</v>
      </c>
      <c r="Y1330" s="117"/>
      <c r="Z1330" s="118"/>
      <c r="AA1330" s="119"/>
      <c r="AB1330" s="123"/>
      <c r="AC1330" s="124"/>
      <c r="AG1330" s="186"/>
      <c r="BO1330" s="202"/>
      <c r="BT1330" s="82"/>
      <c r="BU1330" s="158"/>
      <c r="BV1330" s="140" t="n">
        <f aca="false">QUOTIENT(BW1330,$BW$5)</f>
        <v>330</v>
      </c>
      <c r="BW1330" s="17" t="n">
        <v>1322</v>
      </c>
      <c r="BX1330" s="141"/>
      <c r="BY1330" s="191" t="s">
        <v>58</v>
      </c>
      <c r="BZ1330" s="160" t="e">
        <f aca="true">INDIRECT( ADDRESS(CELL("строка",BG1330)-BW1330+BV1330,68)) * CL1330</f>
        <v>#VALUE!</v>
      </c>
      <c r="CA1330" s="161" t="e">
        <f aca="true">INDIRECT( ADDRESS(CELL("строка",BG1330)-BW1330+BV1330,59)) *CI1330</f>
        <v>#VALUE!</v>
      </c>
      <c r="CB1330" s="162" t="e">
        <f aca="true">INDIRECT( ADDRESS(CELL("строка",BG1330)-BW1330+BV1330,69)) * CL1330</f>
        <v>#VALUE!</v>
      </c>
      <c r="CC1330" s="163" t="e">
        <f aca="true">INDIRECT( ADDRESS(CELL("строка",BG1330)-BW1330+BV1330,61)) *CI1330</f>
        <v>#VALUE!</v>
      </c>
      <c r="CD1330" s="164" t="e">
        <f aca="false">BZ1330-CA1330</f>
        <v>#VALUE!</v>
      </c>
      <c r="CE1330" s="189" t="e">
        <f aca="false">CB1330-CC1330</f>
        <v>#VALUE!</v>
      </c>
      <c r="CI1330" s="22" t="n">
        <f aca="false">$CI$6</f>
        <v>0.4</v>
      </c>
      <c r="CL1330" s="23" t="n">
        <f aca="false">CL1326</f>
        <v>0.25</v>
      </c>
    </row>
    <row r="1331" customFormat="false" ht="13.25" hidden="false" customHeight="true" outlineLevel="0" collapsed="false">
      <c r="A1331" s="151" t="s">
        <v>1426</v>
      </c>
      <c r="B1331" s="152" t="n">
        <v>21</v>
      </c>
      <c r="C1331" s="152" t="n">
        <v>754.1</v>
      </c>
      <c r="D1331" s="153" t="n">
        <v>98</v>
      </c>
      <c r="E1331" s="154" t="s">
        <v>93</v>
      </c>
      <c r="F1331" s="153" t="n">
        <v>1.5</v>
      </c>
      <c r="G1331" s="115" t="n">
        <v>0.95</v>
      </c>
      <c r="H1331" s="116" t="n">
        <f aca="false">RANDBETWEEN(80,100)/100</f>
        <v>0.88</v>
      </c>
      <c r="I1331" s="117"/>
      <c r="J1331" s="118"/>
      <c r="K1331" s="119"/>
      <c r="L1331" s="118"/>
      <c r="M1331" s="179"/>
      <c r="Q1331" s="151" t="s">
        <v>1426</v>
      </c>
      <c r="R1331" s="152" t="n">
        <v>14.8</v>
      </c>
      <c r="S1331" s="152" t="n">
        <v>757.4</v>
      </c>
      <c r="T1331" s="153" t="n">
        <v>68</v>
      </c>
      <c r="U1331" s="154" t="n">
        <v>0</v>
      </c>
      <c r="V1331" s="153" t="n">
        <v>0</v>
      </c>
      <c r="W1331" s="115" t="n">
        <v>0</v>
      </c>
      <c r="X1331" s="116" t="n">
        <f aca="false">RANDBETWEEN(80,100)/100</f>
        <v>0.98</v>
      </c>
      <c r="Y1331" s="117"/>
      <c r="Z1331" s="118"/>
      <c r="AA1331" s="119"/>
      <c r="AB1331" s="123"/>
      <c r="AC1331" s="124"/>
      <c r="AG1331" s="186"/>
      <c r="BO1331" s="202"/>
      <c r="BT1331" s="82" t="e">
        <f aca="false">IF(SUM(CD1328:CD1331) &gt; 0,0,(SUM(CD1328:CD1331))/(-$BM$10*1000))</f>
        <v>#VALUE!</v>
      </c>
      <c r="BU1331" s="158" t="e">
        <f aca="false">IF(SUM(CE1328:CE1331) &gt; 0,0,(SUM(CE1328:CE1331))/(-$BM$10*1000))</f>
        <v>#VALUE!</v>
      </c>
      <c r="BV1331" s="140" t="n">
        <f aca="false">QUOTIENT(BW1331,$BW$5)</f>
        <v>330</v>
      </c>
      <c r="BW1331" s="17" t="n">
        <v>1323</v>
      </c>
      <c r="BX1331" s="141"/>
      <c r="BY1331" s="192" t="s">
        <v>75</v>
      </c>
      <c r="BZ1331" s="172" t="e">
        <f aca="true">INDIRECT( ADDRESS(CELL("строка",BG1331)-BW1331+BV1331,68)) * CL1331</f>
        <v>#VALUE!</v>
      </c>
      <c r="CA1331" s="173" t="e">
        <f aca="true">INDIRECT( ADDRESS(CELL("строка",BG1331)-BW1331+BV1331,59)) * CI1331</f>
        <v>#VALUE!</v>
      </c>
      <c r="CB1331" s="174" t="e">
        <f aca="true">INDIRECT( ADDRESS(CELL("строка",BG1331)-BW1331+BV1331,69)) * CL1331</f>
        <v>#VALUE!</v>
      </c>
      <c r="CC1331" s="175" t="e">
        <f aca="true">INDIRECT( ADDRESS(CELL("строка",BG1331)-BW1331+BV1331,61)) *CI1331</f>
        <v>#VALUE!</v>
      </c>
      <c r="CD1331" s="176" t="e">
        <f aca="false">BZ1331-CA1331</f>
        <v>#VALUE!</v>
      </c>
      <c r="CE1331" s="187" t="e">
        <f aca="false">CB1331-CC1331</f>
        <v>#VALUE!</v>
      </c>
      <c r="CI1331" s="178" t="n">
        <f aca="false">$CI$7</f>
        <v>0.1</v>
      </c>
      <c r="CL1331" s="23" t="n">
        <f aca="false">CL1327</f>
        <v>0.25</v>
      </c>
    </row>
    <row r="1332" customFormat="false" ht="13.25" hidden="false" customHeight="true" outlineLevel="0" collapsed="false">
      <c r="A1332" s="151" t="s">
        <v>1427</v>
      </c>
      <c r="B1332" s="152" t="n">
        <v>21.9</v>
      </c>
      <c r="C1332" s="152" t="n">
        <v>753.7</v>
      </c>
      <c r="D1332" s="153" t="n">
        <v>83</v>
      </c>
      <c r="E1332" s="154" t="s">
        <v>93</v>
      </c>
      <c r="F1332" s="153" t="n">
        <v>1.5</v>
      </c>
      <c r="G1332" s="182" t="s">
        <v>110</v>
      </c>
      <c r="H1332" s="116" t="n">
        <f aca="false">RANDBETWEEN(80,100)/100</f>
        <v>0.84</v>
      </c>
      <c r="I1332" s="117"/>
      <c r="J1332" s="118"/>
      <c r="K1332" s="119"/>
      <c r="L1332" s="118"/>
      <c r="M1332" s="179"/>
      <c r="Q1332" s="151" t="s">
        <v>1427</v>
      </c>
      <c r="R1332" s="152" t="n">
        <v>16</v>
      </c>
      <c r="S1332" s="152" t="n">
        <v>757</v>
      </c>
      <c r="T1332" s="153" t="n">
        <v>59</v>
      </c>
      <c r="U1332" s="154" t="n">
        <v>0</v>
      </c>
      <c r="V1332" s="153" t="n">
        <v>0</v>
      </c>
      <c r="W1332" s="115" t="n">
        <v>0.25</v>
      </c>
      <c r="X1332" s="116" t="n">
        <f aca="false">RANDBETWEEN(80,100)/100</f>
        <v>0.91</v>
      </c>
      <c r="Y1332" s="117"/>
      <c r="Z1332" s="118"/>
      <c r="AA1332" s="119"/>
      <c r="AB1332" s="123"/>
      <c r="AC1332" s="124"/>
      <c r="AG1332" s="186"/>
      <c r="BO1332" s="202"/>
      <c r="BT1332" s="82" t="s">
        <v>79</v>
      </c>
      <c r="BU1332" s="158"/>
      <c r="BV1332" s="140" t="n">
        <f aca="false">QUOTIENT(BW1332,$BW$5)</f>
        <v>331</v>
      </c>
      <c r="BW1332" s="17" t="n">
        <v>1324</v>
      </c>
      <c r="BX1332" s="141" t="n">
        <f aca="false">DATE(2023,2,(1-QUOTIENT(BW1332,$BW$5)))</f>
        <v>44627</v>
      </c>
      <c r="BY1332" s="190" t="s">
        <v>80</v>
      </c>
      <c r="BZ1332" s="143" t="e">
        <f aca="true">INDIRECT( ADDRESS(CELL("строка",BG1332)-BW1332+BV1332,68)) * CL1332</f>
        <v>#VALUE!</v>
      </c>
      <c r="CA1332" s="144" t="e">
        <f aca="true">INDIRECT( ADDRESS(CELL("строка",BG1332)-BW1332+BV1332,59)) *CI1332</f>
        <v>#VALUE!</v>
      </c>
      <c r="CB1332" s="145" t="e">
        <f aca="true">INDIRECT( ADDRESS(CELL("строка",BG1332)-BW1332+BV1332,69)) * CL1332</f>
        <v>#VALUE!</v>
      </c>
      <c r="CC1332" s="146" t="e">
        <f aca="true">INDIRECT( ADDRESS(CELL("строка",BG1332)-BW1332+BV1332,61)) *CI1332</f>
        <v>#VALUE!</v>
      </c>
      <c r="CD1332" s="147" t="e">
        <f aca="false">BZ1332-CA1332</f>
        <v>#VALUE!</v>
      </c>
      <c r="CE1332" s="188" t="e">
        <f aca="false">CB1332-CC1332</f>
        <v>#VALUE!</v>
      </c>
      <c r="CI1332" s="22" t="n">
        <f aca="false">$CI$4</f>
        <v>0.2</v>
      </c>
      <c r="CL1332" s="23" t="n">
        <f aca="false">CL1328</f>
        <v>0.25</v>
      </c>
    </row>
    <row r="1333" customFormat="false" ht="13.25" hidden="false" customHeight="true" outlineLevel="0" collapsed="false">
      <c r="A1333" s="151" t="s">
        <v>1428</v>
      </c>
      <c r="B1333" s="152" t="n">
        <v>23.4</v>
      </c>
      <c r="C1333" s="152" t="n">
        <v>753.3</v>
      </c>
      <c r="D1333" s="153" t="n">
        <v>76</v>
      </c>
      <c r="E1333" s="154" t="s">
        <v>77</v>
      </c>
      <c r="F1333" s="153" t="n">
        <v>3</v>
      </c>
      <c r="G1333" s="182" t="s">
        <v>185</v>
      </c>
      <c r="H1333" s="116" t="n">
        <f aca="false">RANDBETWEEN(80,100)/100</f>
        <v>0.98</v>
      </c>
      <c r="I1333" s="117"/>
      <c r="J1333" s="118"/>
      <c r="K1333" s="119"/>
      <c r="L1333" s="118"/>
      <c r="M1333" s="179"/>
      <c r="Q1333" s="151" t="s">
        <v>1428</v>
      </c>
      <c r="R1333" s="152" t="n">
        <v>18.8</v>
      </c>
      <c r="S1333" s="152" t="n">
        <v>756.5</v>
      </c>
      <c r="T1333" s="153" t="n">
        <v>47</v>
      </c>
      <c r="U1333" s="154" t="n">
        <v>0</v>
      </c>
      <c r="V1333" s="153" t="n">
        <v>0</v>
      </c>
      <c r="W1333" s="115" t="n">
        <v>0.25</v>
      </c>
      <c r="X1333" s="116" t="n">
        <f aca="false">RANDBETWEEN(80,100)/100</f>
        <v>0.99</v>
      </c>
      <c r="Y1333" s="117"/>
      <c r="Z1333" s="118"/>
      <c r="AA1333" s="119"/>
      <c r="AB1333" s="123"/>
      <c r="AC1333" s="124"/>
      <c r="AG1333" s="186"/>
      <c r="BO1333" s="202"/>
      <c r="BT1333" s="82"/>
      <c r="BU1333" s="158"/>
      <c r="BV1333" s="140" t="n">
        <f aca="false">QUOTIENT(BW1333,$BW$5)</f>
        <v>331</v>
      </c>
      <c r="BW1333" s="17" t="n">
        <v>1325</v>
      </c>
      <c r="BX1333" s="141"/>
      <c r="BY1333" s="191" t="s">
        <v>84</v>
      </c>
      <c r="BZ1333" s="160" t="e">
        <f aca="true">INDIRECT( ADDRESS(CELL("строка",BG1333)-BW1333+BV1333,68)) * CL1333</f>
        <v>#VALUE!</v>
      </c>
      <c r="CA1333" s="161" t="e">
        <f aca="true">INDIRECT( ADDRESS(CELL("строка",BG1333)-BW1333+BV1333,59)) *CI1333</f>
        <v>#VALUE!</v>
      </c>
      <c r="CB1333" s="162" t="e">
        <f aca="true">INDIRECT( ADDRESS(CELL("строка",BG1333)-BW1333+BV1333,69)) * CL1333</f>
        <v>#VALUE!</v>
      </c>
      <c r="CC1333" s="163" t="e">
        <f aca="true">INDIRECT( ADDRESS(CELL("строка",BG1333)-BW1333+BV1333,61)) *CI1333</f>
        <v>#VALUE!</v>
      </c>
      <c r="CD1333" s="164" t="e">
        <f aca="false">BZ1333-CA1333</f>
        <v>#VALUE!</v>
      </c>
      <c r="CE1333" s="189" t="e">
        <f aca="false">CB1333-CC1333</f>
        <v>#VALUE!</v>
      </c>
      <c r="CI1333" s="22" t="n">
        <f aca="false">$CI$5</f>
        <v>0.3</v>
      </c>
      <c r="CL1333" s="23" t="n">
        <f aca="false">CL1329</f>
        <v>0.25</v>
      </c>
    </row>
    <row r="1334" customFormat="false" ht="13.25" hidden="false" customHeight="true" outlineLevel="0" collapsed="false">
      <c r="A1334" s="151" t="s">
        <v>1429</v>
      </c>
      <c r="B1334" s="152" t="n">
        <v>24.6</v>
      </c>
      <c r="C1334" s="152" t="n">
        <v>753.9</v>
      </c>
      <c r="D1334" s="153" t="n">
        <v>71</v>
      </c>
      <c r="E1334" s="154" t="s">
        <v>83</v>
      </c>
      <c r="F1334" s="153" t="n">
        <v>4.5</v>
      </c>
      <c r="G1334" s="182" t="s">
        <v>110</v>
      </c>
      <c r="H1334" s="116" t="n">
        <f aca="false">RANDBETWEEN(80,100)/100</f>
        <v>0.93</v>
      </c>
      <c r="I1334" s="117" t="n">
        <v>0.580289351851852</v>
      </c>
      <c r="J1334" s="118" t="n">
        <v>0.580289351851852</v>
      </c>
      <c r="K1334" s="119" t="n">
        <f aca="false">(J1334 * 24) * $B$3 * $F$3 * (1 - 0.7*AVERAGE(G1334:G1341)) * AVERAGE(H1334:H1341)</f>
        <v>12529.54965625</v>
      </c>
      <c r="L1334" s="118" t="n">
        <f aca="false">IF(AVERAGE(F1334:F1341)&gt; $J$3, $B$4*$F$4*AVERAGE(F1334:F1341)/$B$5*24*AVERAGE(H1334:H1341), $B$4*$F$4*AVERAGE(F1334:F1341)/$B$5*24*AVERAGE(H1334:H1341) * 0.2)</f>
        <v>4143.9</v>
      </c>
      <c r="M1334" s="179" t="n">
        <f aca="false">K1334+L1334</f>
        <v>16673.44965625</v>
      </c>
      <c r="Q1334" s="151" t="s">
        <v>1429</v>
      </c>
      <c r="R1334" s="152" t="n">
        <v>22.3</v>
      </c>
      <c r="S1334" s="152" t="n">
        <v>756.1</v>
      </c>
      <c r="T1334" s="153" t="n">
        <v>43</v>
      </c>
      <c r="U1334" s="154" t="s">
        <v>107</v>
      </c>
      <c r="V1334" s="153" t="n">
        <v>1</v>
      </c>
      <c r="W1334" s="182" t="s">
        <v>194</v>
      </c>
      <c r="X1334" s="116" t="n">
        <f aca="false">RANDBETWEEN(80,100)/100</f>
        <v>1</v>
      </c>
      <c r="Y1334" s="117" t="n">
        <v>0.617743055555555</v>
      </c>
      <c r="Z1334" s="118" t="n">
        <v>0.617743055555555</v>
      </c>
      <c r="AA1334" s="119" t="n">
        <f aca="false">(Z1334 * 24) * $B$3 * $F$3 * (1 - 0.7 * AVERAGE(W1334:W1341)) * AVERAGE(X1334:X1341)</f>
        <v>7226.37061875</v>
      </c>
      <c r="AB1334" s="123" t="n">
        <f aca="false">IF(AVERAGE(V1334:V1341)&gt; $J$3, $B$4*$F$4*AVERAGE(V1334:V1341)/$B$5*24*AVERAGE(X1334:X1341), $B$4*$F$4*AVERAGE(V1334:V1341)/$B$5*24*AVERAGE(X1334:X1341) * 0.2)</f>
        <v>1643.4</v>
      </c>
      <c r="AC1334" s="124" t="n">
        <f aca="false">AA1334+AB1334</f>
        <v>8869.77061875</v>
      </c>
      <c r="AG1334" s="186"/>
      <c r="BO1334" s="202"/>
      <c r="BT1334" s="82"/>
      <c r="BU1334" s="158"/>
      <c r="BV1334" s="140" t="n">
        <f aca="false">QUOTIENT(BW1334,$BW$5)</f>
        <v>331</v>
      </c>
      <c r="BW1334" s="17" t="n">
        <v>1326</v>
      </c>
      <c r="BX1334" s="141"/>
      <c r="BY1334" s="191" t="s">
        <v>58</v>
      </c>
      <c r="BZ1334" s="160" t="e">
        <f aca="true">INDIRECT( ADDRESS(CELL("строка",BG1334)-BW1334+BV1334,68)) * CL1334</f>
        <v>#VALUE!</v>
      </c>
      <c r="CA1334" s="161" t="e">
        <f aca="true">INDIRECT( ADDRESS(CELL("строка",BG1334)-BW1334+BV1334,59)) *CI1334</f>
        <v>#VALUE!</v>
      </c>
      <c r="CB1334" s="162" t="e">
        <f aca="true">INDIRECT( ADDRESS(CELL("строка",BG1334)-BW1334+BV1334,69)) * CL1334</f>
        <v>#VALUE!</v>
      </c>
      <c r="CC1334" s="163" t="e">
        <f aca="true">INDIRECT( ADDRESS(CELL("строка",BG1334)-BW1334+BV1334,61)) *CI1334</f>
        <v>#VALUE!</v>
      </c>
      <c r="CD1334" s="164" t="e">
        <f aca="false">BZ1334-CA1334</f>
        <v>#VALUE!</v>
      </c>
      <c r="CE1334" s="189" t="e">
        <f aca="false">CB1334-CC1334</f>
        <v>#VALUE!</v>
      </c>
      <c r="CI1334" s="22" t="n">
        <f aca="false">$CI$6</f>
        <v>0.4</v>
      </c>
      <c r="CL1334" s="23" t="n">
        <f aca="false">CL1330</f>
        <v>0.25</v>
      </c>
    </row>
    <row r="1335" customFormat="false" ht="13.25" hidden="false" customHeight="true" outlineLevel="0" collapsed="false">
      <c r="A1335" s="151" t="s">
        <v>1430</v>
      </c>
      <c r="B1335" s="152" t="n">
        <v>29.4</v>
      </c>
      <c r="C1335" s="152" t="n">
        <v>753</v>
      </c>
      <c r="D1335" s="153" t="n">
        <v>53</v>
      </c>
      <c r="E1335" s="154" t="s">
        <v>83</v>
      </c>
      <c r="F1335" s="153" t="n">
        <v>4.5</v>
      </c>
      <c r="G1335" s="115" t="n">
        <v>0.75</v>
      </c>
      <c r="H1335" s="116" t="n">
        <f aca="false">RANDBETWEEN(80,100)/100</f>
        <v>0.84</v>
      </c>
      <c r="I1335" s="117"/>
      <c r="J1335" s="118"/>
      <c r="K1335" s="119"/>
      <c r="L1335" s="118"/>
      <c r="M1335" s="179"/>
      <c r="Q1335" s="151" t="s">
        <v>1430</v>
      </c>
      <c r="R1335" s="152" t="n">
        <v>24.8</v>
      </c>
      <c r="S1335" s="152" t="n">
        <v>755</v>
      </c>
      <c r="T1335" s="153" t="n">
        <v>41</v>
      </c>
      <c r="U1335" s="154" t="s">
        <v>107</v>
      </c>
      <c r="V1335" s="153" t="n">
        <v>2</v>
      </c>
      <c r="W1335" s="115" t="n">
        <v>0.95</v>
      </c>
      <c r="X1335" s="116" t="n">
        <f aca="false">RANDBETWEEN(80,100)/100</f>
        <v>0.96</v>
      </c>
      <c r="Y1335" s="117"/>
      <c r="Z1335" s="118"/>
      <c r="AA1335" s="119"/>
      <c r="AB1335" s="123"/>
      <c r="AC1335" s="124"/>
      <c r="AG1335" s="186"/>
      <c r="BO1335" s="202"/>
      <c r="BT1335" s="82" t="e">
        <f aca="false">IF(SUM(CD1332:CD1335) &gt; 0,0,(SUM(CD1332:CD1335))/(-$BM$10*1000))</f>
        <v>#VALUE!</v>
      </c>
      <c r="BU1335" s="158" t="e">
        <f aca="false">IF(SUM(CE1332:CE1335) &gt; 0,0,(SUM(CE1332:CE1335))/(-$BM$10*1000))</f>
        <v>#VALUE!</v>
      </c>
      <c r="BV1335" s="140" t="n">
        <f aca="false">QUOTIENT(BW1335,$BW$5)</f>
        <v>331</v>
      </c>
      <c r="BW1335" s="17" t="n">
        <v>1327</v>
      </c>
      <c r="BX1335" s="141"/>
      <c r="BY1335" s="192" t="s">
        <v>75</v>
      </c>
      <c r="BZ1335" s="172" t="e">
        <f aca="true">INDIRECT( ADDRESS(CELL("строка",BG1335)-BW1335+BV1335,68)) * CL1335</f>
        <v>#VALUE!</v>
      </c>
      <c r="CA1335" s="173" t="e">
        <f aca="true">INDIRECT( ADDRESS(CELL("строка",BG1335)-BW1335+BV1335,59)) * CI1335</f>
        <v>#VALUE!</v>
      </c>
      <c r="CB1335" s="174" t="e">
        <f aca="true">INDIRECT( ADDRESS(CELL("строка",BG1335)-BW1335+BV1335,69)) * CL1335</f>
        <v>#VALUE!</v>
      </c>
      <c r="CC1335" s="175" t="e">
        <f aca="true">INDIRECT( ADDRESS(CELL("строка",BG1335)-BW1335+BV1335,61)) *CI1335</f>
        <v>#VALUE!</v>
      </c>
      <c r="CD1335" s="176" t="e">
        <f aca="false">BZ1335-CA1335</f>
        <v>#VALUE!</v>
      </c>
      <c r="CE1335" s="187" t="e">
        <f aca="false">CB1335-CC1335</f>
        <v>#VALUE!</v>
      </c>
      <c r="CI1335" s="178" t="n">
        <f aca="false">$CI$7</f>
        <v>0.1</v>
      </c>
      <c r="CL1335" s="23" t="n">
        <f aca="false">CL1331</f>
        <v>0.25</v>
      </c>
    </row>
    <row r="1336" customFormat="false" ht="13.25" hidden="false" customHeight="true" outlineLevel="0" collapsed="false">
      <c r="A1336" s="151" t="s">
        <v>1431</v>
      </c>
      <c r="B1336" s="152" t="n">
        <v>30.8</v>
      </c>
      <c r="C1336" s="152" t="n">
        <v>753.4</v>
      </c>
      <c r="D1336" s="153" t="n">
        <v>45</v>
      </c>
      <c r="E1336" s="154" t="s">
        <v>83</v>
      </c>
      <c r="F1336" s="153" t="n">
        <v>6</v>
      </c>
      <c r="G1336" s="182" t="s">
        <v>110</v>
      </c>
      <c r="H1336" s="116" t="n">
        <f aca="false">RANDBETWEEN(80,100)/100</f>
        <v>0.96</v>
      </c>
      <c r="I1336" s="117"/>
      <c r="J1336" s="118"/>
      <c r="K1336" s="119"/>
      <c r="L1336" s="118"/>
      <c r="M1336" s="179"/>
      <c r="Q1336" s="151" t="s">
        <v>1431</v>
      </c>
      <c r="R1336" s="152" t="n">
        <v>25.8</v>
      </c>
      <c r="S1336" s="152" t="n">
        <v>754.9</v>
      </c>
      <c r="T1336" s="153" t="n">
        <v>31</v>
      </c>
      <c r="U1336" s="154" t="s">
        <v>83</v>
      </c>
      <c r="V1336" s="153" t="n">
        <v>2</v>
      </c>
      <c r="W1336" s="115" t="n">
        <v>0.9</v>
      </c>
      <c r="X1336" s="116" t="n">
        <f aca="false">RANDBETWEEN(80,100)/100</f>
        <v>0.81</v>
      </c>
      <c r="Y1336" s="117"/>
      <c r="Z1336" s="118"/>
      <c r="AA1336" s="119"/>
      <c r="AB1336" s="123"/>
      <c r="AC1336" s="124"/>
      <c r="AG1336" s="186"/>
      <c r="BO1336" s="202"/>
      <c r="BT1336" s="82" t="s">
        <v>79</v>
      </c>
      <c r="BU1336" s="158"/>
      <c r="BV1336" s="140" t="n">
        <f aca="false">QUOTIENT(BW1336,$BW$5)</f>
        <v>332</v>
      </c>
      <c r="BW1336" s="17" t="n">
        <v>1328</v>
      </c>
      <c r="BX1336" s="141" t="n">
        <f aca="false">DATE(2023,2,(1-QUOTIENT(BW1336,$BW$5)))</f>
        <v>44626</v>
      </c>
      <c r="BY1336" s="190" t="s">
        <v>80</v>
      </c>
      <c r="BZ1336" s="143" t="e">
        <f aca="true">INDIRECT( ADDRESS(CELL("строка",BG1336)-BW1336+BV1336,68)) * CL1336</f>
        <v>#VALUE!</v>
      </c>
      <c r="CA1336" s="144" t="e">
        <f aca="true">INDIRECT( ADDRESS(CELL("строка",BG1336)-BW1336+BV1336,59)) *CI1336</f>
        <v>#VALUE!</v>
      </c>
      <c r="CB1336" s="145" t="e">
        <f aca="true">INDIRECT( ADDRESS(CELL("строка",BG1336)-BW1336+BV1336,69)) * CL1336</f>
        <v>#VALUE!</v>
      </c>
      <c r="CC1336" s="146" t="e">
        <f aca="true">INDIRECT( ADDRESS(CELL("строка",BG1336)-BW1336+BV1336,61)) *CI1336</f>
        <v>#VALUE!</v>
      </c>
      <c r="CD1336" s="147" t="e">
        <f aca="false">BZ1336-CA1336</f>
        <v>#VALUE!</v>
      </c>
      <c r="CE1336" s="188" t="e">
        <f aca="false">CB1336-CC1336</f>
        <v>#VALUE!</v>
      </c>
      <c r="CI1336" s="22" t="n">
        <f aca="false">$CI$4</f>
        <v>0.2</v>
      </c>
      <c r="CL1336" s="23" t="n">
        <f aca="false">CL1332</f>
        <v>0.25</v>
      </c>
    </row>
    <row r="1337" customFormat="false" ht="13.25" hidden="false" customHeight="true" outlineLevel="0" collapsed="false">
      <c r="A1337" s="151" t="s">
        <v>1432</v>
      </c>
      <c r="B1337" s="152" t="n">
        <v>28</v>
      </c>
      <c r="C1337" s="152" t="n">
        <v>753.6</v>
      </c>
      <c r="D1337" s="153" t="n">
        <v>62</v>
      </c>
      <c r="E1337" s="154" t="s">
        <v>78</v>
      </c>
      <c r="F1337" s="153" t="n">
        <v>3</v>
      </c>
      <c r="G1337" s="182" t="s">
        <v>110</v>
      </c>
      <c r="H1337" s="116" t="n">
        <f aca="false">RANDBETWEEN(80,100)/100</f>
        <v>0.8</v>
      </c>
      <c r="I1337" s="117"/>
      <c r="J1337" s="118"/>
      <c r="K1337" s="119"/>
      <c r="L1337" s="118"/>
      <c r="M1337" s="179"/>
      <c r="Q1337" s="151" t="s">
        <v>1432</v>
      </c>
      <c r="R1337" s="152" t="n">
        <v>25</v>
      </c>
      <c r="S1337" s="152" t="n">
        <v>754.8</v>
      </c>
      <c r="T1337" s="153" t="n">
        <v>47</v>
      </c>
      <c r="U1337" s="154" t="s">
        <v>83</v>
      </c>
      <c r="V1337" s="153" t="n">
        <v>2</v>
      </c>
      <c r="W1337" s="115" t="n">
        <v>0.95</v>
      </c>
      <c r="X1337" s="116" t="n">
        <f aca="false">RANDBETWEEN(80,100)/100</f>
        <v>0.92</v>
      </c>
      <c r="Y1337" s="117"/>
      <c r="Z1337" s="118"/>
      <c r="AA1337" s="119"/>
      <c r="AB1337" s="123"/>
      <c r="AC1337" s="124"/>
      <c r="AG1337" s="186"/>
      <c r="BO1337" s="202"/>
      <c r="BT1337" s="82"/>
      <c r="BU1337" s="158"/>
      <c r="BV1337" s="140" t="n">
        <f aca="false">QUOTIENT(BW1337,$BW$5)</f>
        <v>332</v>
      </c>
      <c r="BW1337" s="17" t="n">
        <v>1329</v>
      </c>
      <c r="BX1337" s="141"/>
      <c r="BY1337" s="191" t="s">
        <v>84</v>
      </c>
      <c r="BZ1337" s="160" t="e">
        <f aca="true">INDIRECT( ADDRESS(CELL("строка",BG1337)-BW1337+BV1337,68)) * CL1337</f>
        <v>#VALUE!</v>
      </c>
      <c r="CA1337" s="161" t="e">
        <f aca="true">INDIRECT( ADDRESS(CELL("строка",BG1337)-BW1337+BV1337,59)) *CI1337</f>
        <v>#VALUE!</v>
      </c>
      <c r="CB1337" s="162" t="e">
        <f aca="true">INDIRECT( ADDRESS(CELL("строка",BG1337)-BW1337+BV1337,69)) * CL1337</f>
        <v>#VALUE!</v>
      </c>
      <c r="CC1337" s="163" t="e">
        <f aca="true">INDIRECT( ADDRESS(CELL("строка",BG1337)-BW1337+BV1337,61)) *CI1337</f>
        <v>#VALUE!</v>
      </c>
      <c r="CD1337" s="164" t="e">
        <f aca="false">BZ1337-CA1337</f>
        <v>#VALUE!</v>
      </c>
      <c r="CE1337" s="189" t="e">
        <f aca="false">CB1337-CC1337</f>
        <v>#VALUE!</v>
      </c>
      <c r="CI1337" s="22" t="n">
        <f aca="false">$CI$5</f>
        <v>0.3</v>
      </c>
      <c r="CL1337" s="23" t="n">
        <f aca="false">CL1333</f>
        <v>0.25</v>
      </c>
    </row>
    <row r="1338" customFormat="false" ht="13.25" hidden="false" customHeight="true" outlineLevel="0" collapsed="false">
      <c r="A1338" s="151" t="s">
        <v>1433</v>
      </c>
      <c r="B1338" s="152" t="n">
        <v>25.4</v>
      </c>
      <c r="C1338" s="152" t="n">
        <v>753.4</v>
      </c>
      <c r="D1338" s="153" t="n">
        <v>74</v>
      </c>
      <c r="E1338" s="154" t="s">
        <v>101</v>
      </c>
      <c r="F1338" s="153" t="n">
        <v>1.5</v>
      </c>
      <c r="G1338" s="115" t="n">
        <v>0.05</v>
      </c>
      <c r="H1338" s="116" t="n">
        <f aca="false">RANDBETWEEN(80,100)/100</f>
        <v>0.86</v>
      </c>
      <c r="I1338" s="117"/>
      <c r="J1338" s="118"/>
      <c r="K1338" s="119"/>
      <c r="L1338" s="118"/>
      <c r="M1338" s="179"/>
      <c r="Q1338" s="151" t="s">
        <v>1433</v>
      </c>
      <c r="R1338" s="152" t="n">
        <v>21.8</v>
      </c>
      <c r="S1338" s="152" t="n">
        <v>754.6</v>
      </c>
      <c r="T1338" s="153" t="n">
        <v>58</v>
      </c>
      <c r="U1338" s="154" t="s">
        <v>83</v>
      </c>
      <c r="V1338" s="153" t="n">
        <v>1</v>
      </c>
      <c r="W1338" s="115" t="n">
        <v>0.95</v>
      </c>
      <c r="X1338" s="116" t="n">
        <f aca="false">RANDBETWEEN(80,100)/100</f>
        <v>0.94</v>
      </c>
      <c r="Y1338" s="117"/>
      <c r="Z1338" s="118"/>
      <c r="AA1338" s="119"/>
      <c r="AB1338" s="123"/>
      <c r="AC1338" s="124"/>
      <c r="AG1338" s="186"/>
      <c r="BO1338" s="202"/>
      <c r="BT1338" s="82"/>
      <c r="BU1338" s="158"/>
      <c r="BV1338" s="140" t="n">
        <f aca="false">QUOTIENT(BW1338,$BW$5)</f>
        <v>332</v>
      </c>
      <c r="BW1338" s="17" t="n">
        <v>1330</v>
      </c>
      <c r="BX1338" s="141"/>
      <c r="BY1338" s="191" t="s">
        <v>58</v>
      </c>
      <c r="BZ1338" s="160" t="e">
        <f aca="true">INDIRECT( ADDRESS(CELL("строка",BG1338)-BW1338+BV1338,68)) * CL1338</f>
        <v>#VALUE!</v>
      </c>
      <c r="CA1338" s="161" t="e">
        <f aca="true">INDIRECT( ADDRESS(CELL("строка",BG1338)-BW1338+BV1338,59)) *CI1338</f>
        <v>#VALUE!</v>
      </c>
      <c r="CB1338" s="162" t="e">
        <f aca="true">INDIRECT( ADDRESS(CELL("строка",BG1338)-BW1338+BV1338,69)) * CL1338</f>
        <v>#VALUE!</v>
      </c>
      <c r="CC1338" s="163" t="e">
        <f aca="true">INDIRECT( ADDRESS(CELL("строка",BG1338)-BW1338+BV1338,61)) *CI1338</f>
        <v>#VALUE!</v>
      </c>
      <c r="CD1338" s="164" t="e">
        <f aca="false">BZ1338-CA1338</f>
        <v>#VALUE!</v>
      </c>
      <c r="CE1338" s="189" t="e">
        <f aca="false">CB1338-CC1338</f>
        <v>#VALUE!</v>
      </c>
      <c r="CI1338" s="22" t="n">
        <f aca="false">$CI$6</f>
        <v>0.4</v>
      </c>
      <c r="CL1338" s="23" t="n">
        <f aca="false">CL1334</f>
        <v>0.25</v>
      </c>
    </row>
    <row r="1339" customFormat="false" ht="13.25" hidden="false" customHeight="true" outlineLevel="0" collapsed="false">
      <c r="A1339" s="151" t="s">
        <v>1434</v>
      </c>
      <c r="B1339" s="152" t="n">
        <v>20.2</v>
      </c>
      <c r="C1339" s="152" t="n">
        <v>753.1</v>
      </c>
      <c r="D1339" s="153" t="n">
        <v>100</v>
      </c>
      <c r="E1339" s="154" t="s">
        <v>83</v>
      </c>
      <c r="F1339" s="153" t="n">
        <v>3</v>
      </c>
      <c r="G1339" s="115" t="n">
        <v>0.05</v>
      </c>
      <c r="H1339" s="116" t="n">
        <f aca="false">RANDBETWEEN(80,100)/100</f>
        <v>0.95</v>
      </c>
      <c r="I1339" s="117"/>
      <c r="J1339" s="118"/>
      <c r="K1339" s="119"/>
      <c r="L1339" s="118"/>
      <c r="M1339" s="179"/>
      <c r="Q1339" s="151" t="s">
        <v>1434</v>
      </c>
      <c r="R1339" s="152" t="n">
        <v>18.5</v>
      </c>
      <c r="S1339" s="152" t="n">
        <v>754.3</v>
      </c>
      <c r="T1339" s="153" t="n">
        <v>65</v>
      </c>
      <c r="U1339" s="154" t="s">
        <v>83</v>
      </c>
      <c r="V1339" s="153" t="n">
        <v>1</v>
      </c>
      <c r="W1339" s="115" t="n">
        <v>0.95</v>
      </c>
      <c r="X1339" s="116" t="n">
        <f aca="false">RANDBETWEEN(80,100)/100</f>
        <v>0.97</v>
      </c>
      <c r="Y1339" s="117"/>
      <c r="Z1339" s="118"/>
      <c r="AA1339" s="119"/>
      <c r="AB1339" s="123"/>
      <c r="AC1339" s="124"/>
      <c r="AG1339" s="186"/>
      <c r="BO1339" s="202"/>
      <c r="BT1339" s="82" t="e">
        <f aca="false">IF(SUM(CD1336:CD1339) &gt; 0,0,(SUM(CD1336:CD1339))/(-$BM$10*1000))</f>
        <v>#VALUE!</v>
      </c>
      <c r="BU1339" s="158" t="e">
        <f aca="false">IF(SUM(CE1336:CE1339) &gt; 0,0,(SUM(CE1336:CE1339))/(-$BM$10*1000))</f>
        <v>#VALUE!</v>
      </c>
      <c r="BV1339" s="140" t="n">
        <f aca="false">QUOTIENT(BW1339,$BW$5)</f>
        <v>332</v>
      </c>
      <c r="BW1339" s="17" t="n">
        <v>1331</v>
      </c>
      <c r="BX1339" s="141"/>
      <c r="BY1339" s="192" t="s">
        <v>75</v>
      </c>
      <c r="BZ1339" s="172" t="e">
        <f aca="true">INDIRECT( ADDRESS(CELL("строка",BG1339)-BW1339+BV1339,68)) * CL1339</f>
        <v>#VALUE!</v>
      </c>
      <c r="CA1339" s="173" t="e">
        <f aca="true">INDIRECT( ADDRESS(CELL("строка",BG1339)-BW1339+BV1339,59)) * CI1339</f>
        <v>#VALUE!</v>
      </c>
      <c r="CB1339" s="174" t="e">
        <f aca="true">INDIRECT( ADDRESS(CELL("строка",BG1339)-BW1339+BV1339,69)) * CL1339</f>
        <v>#VALUE!</v>
      </c>
      <c r="CC1339" s="175" t="e">
        <f aca="true">INDIRECT( ADDRESS(CELL("строка",BG1339)-BW1339+BV1339,61)) *CI1339</f>
        <v>#VALUE!</v>
      </c>
      <c r="CD1339" s="176" t="e">
        <f aca="false">BZ1339-CA1339</f>
        <v>#VALUE!</v>
      </c>
      <c r="CE1339" s="187" t="e">
        <f aca="false">CB1339-CC1339</f>
        <v>#VALUE!</v>
      </c>
      <c r="CI1339" s="178" t="n">
        <f aca="false">$CI$7</f>
        <v>0.1</v>
      </c>
      <c r="CL1339" s="23" t="n">
        <f aca="false">CL1335</f>
        <v>0.25</v>
      </c>
    </row>
    <row r="1340" customFormat="false" ht="13.25" hidden="false" customHeight="true" outlineLevel="0" collapsed="false">
      <c r="A1340" s="151" t="s">
        <v>1435</v>
      </c>
      <c r="B1340" s="152" t="n">
        <v>21.2</v>
      </c>
      <c r="C1340" s="152" t="n">
        <v>752.7</v>
      </c>
      <c r="D1340" s="153" t="n">
        <v>99</v>
      </c>
      <c r="E1340" s="154" t="s">
        <v>83</v>
      </c>
      <c r="F1340" s="153" t="n">
        <v>1.5</v>
      </c>
      <c r="G1340" s="115" t="n">
        <v>0.15</v>
      </c>
      <c r="H1340" s="116" t="n">
        <f aca="false">RANDBETWEEN(80,100)/100</f>
        <v>0.98</v>
      </c>
      <c r="I1340" s="117"/>
      <c r="J1340" s="118"/>
      <c r="K1340" s="119"/>
      <c r="L1340" s="118"/>
      <c r="M1340" s="179"/>
      <c r="Q1340" s="151" t="s">
        <v>1435</v>
      </c>
      <c r="R1340" s="152" t="n">
        <v>19.7</v>
      </c>
      <c r="S1340" s="152" t="n">
        <v>753.7</v>
      </c>
      <c r="T1340" s="153" t="n">
        <v>64</v>
      </c>
      <c r="U1340" s="154" t="s">
        <v>83</v>
      </c>
      <c r="V1340" s="153" t="n">
        <v>1</v>
      </c>
      <c r="W1340" s="115" t="n">
        <v>0.95</v>
      </c>
      <c r="X1340" s="116" t="n">
        <f aca="false">RANDBETWEEN(80,100)/100</f>
        <v>0.89</v>
      </c>
      <c r="Y1340" s="117"/>
      <c r="Z1340" s="118"/>
      <c r="AA1340" s="119"/>
      <c r="AB1340" s="123"/>
      <c r="AC1340" s="124"/>
      <c r="AG1340" s="186"/>
      <c r="BO1340" s="202"/>
      <c r="BT1340" s="82" t="s">
        <v>79</v>
      </c>
      <c r="BU1340" s="158"/>
      <c r="BV1340" s="140" t="n">
        <f aca="false">QUOTIENT(BW1340,$BW$5)</f>
        <v>333</v>
      </c>
      <c r="BW1340" s="17" t="n">
        <v>1332</v>
      </c>
      <c r="BX1340" s="141" t="n">
        <f aca="false">DATE(2023,2,(1-QUOTIENT(BW1340,$BW$5)))</f>
        <v>44625</v>
      </c>
      <c r="BY1340" s="190" t="s">
        <v>80</v>
      </c>
      <c r="BZ1340" s="143" t="e">
        <f aca="true">INDIRECT( ADDRESS(CELL("строка",BG1340)-BW1340+BV1340,68)) * CL1340</f>
        <v>#VALUE!</v>
      </c>
      <c r="CA1340" s="144" t="e">
        <f aca="true">INDIRECT( ADDRESS(CELL("строка",BG1340)-BW1340+BV1340,59)) *CI1340</f>
        <v>#VALUE!</v>
      </c>
      <c r="CB1340" s="145" t="e">
        <f aca="true">INDIRECT( ADDRESS(CELL("строка",BG1340)-BW1340+BV1340,69)) * CL1340</f>
        <v>#VALUE!</v>
      </c>
      <c r="CC1340" s="146" t="e">
        <f aca="true">INDIRECT( ADDRESS(CELL("строка",BG1340)-BW1340+BV1340,61)) *CI1340</f>
        <v>#VALUE!</v>
      </c>
      <c r="CD1340" s="147" t="e">
        <f aca="false">BZ1340-CA1340</f>
        <v>#VALUE!</v>
      </c>
      <c r="CE1340" s="188" t="e">
        <f aca="false">CB1340-CC1340</f>
        <v>#VALUE!</v>
      </c>
      <c r="CI1340" s="22" t="n">
        <f aca="false">$CI$4</f>
        <v>0.2</v>
      </c>
      <c r="CL1340" s="23" t="n">
        <f aca="false">CL1336</f>
        <v>0.25</v>
      </c>
    </row>
    <row r="1341" customFormat="false" ht="13.25" hidden="false" customHeight="true" outlineLevel="0" collapsed="false">
      <c r="A1341" s="151" t="s">
        <v>1436</v>
      </c>
      <c r="B1341" s="152" t="n">
        <v>24.1</v>
      </c>
      <c r="C1341" s="152" t="n">
        <v>753.7</v>
      </c>
      <c r="D1341" s="153" t="n">
        <v>81</v>
      </c>
      <c r="E1341" s="154" t="s">
        <v>107</v>
      </c>
      <c r="F1341" s="153" t="n">
        <v>4.5</v>
      </c>
      <c r="G1341" s="115" t="n">
        <v>0.25</v>
      </c>
      <c r="H1341" s="116" t="n">
        <f aca="false">RANDBETWEEN(80,100)/100</f>
        <v>0.95</v>
      </c>
      <c r="I1341" s="117"/>
      <c r="J1341" s="118"/>
      <c r="K1341" s="119"/>
      <c r="L1341" s="118"/>
      <c r="M1341" s="179"/>
      <c r="Q1341" s="151" t="s">
        <v>1436</v>
      </c>
      <c r="R1341" s="152" t="n">
        <v>21.5</v>
      </c>
      <c r="S1341" s="152" t="n">
        <v>753</v>
      </c>
      <c r="T1341" s="153" t="n">
        <v>59</v>
      </c>
      <c r="U1341" s="154" t="s">
        <v>107</v>
      </c>
      <c r="V1341" s="153" t="n">
        <v>1</v>
      </c>
      <c r="W1341" s="115" t="n">
        <v>0</v>
      </c>
      <c r="X1341" s="116" t="n">
        <f aca="false">RANDBETWEEN(80,100)/100</f>
        <v>0.98</v>
      </c>
      <c r="Y1341" s="117"/>
      <c r="Z1341" s="118"/>
      <c r="AA1341" s="119"/>
      <c r="AB1341" s="123"/>
      <c r="AC1341" s="124"/>
      <c r="AG1341" s="186"/>
      <c r="BO1341" s="202"/>
      <c r="BT1341" s="82"/>
      <c r="BU1341" s="158"/>
      <c r="BV1341" s="140" t="n">
        <f aca="false">QUOTIENT(BW1341,$BW$5)</f>
        <v>333</v>
      </c>
      <c r="BW1341" s="17" t="n">
        <v>1333</v>
      </c>
      <c r="BX1341" s="141"/>
      <c r="BY1341" s="191" t="s">
        <v>84</v>
      </c>
      <c r="BZ1341" s="160" t="e">
        <f aca="true">INDIRECT( ADDRESS(CELL("строка",BG1341)-BW1341+BV1341,68)) * CL1341</f>
        <v>#VALUE!</v>
      </c>
      <c r="CA1341" s="161" t="e">
        <f aca="true">INDIRECT( ADDRESS(CELL("строка",BG1341)-BW1341+BV1341,59)) *CI1341</f>
        <v>#VALUE!</v>
      </c>
      <c r="CB1341" s="162" t="e">
        <f aca="true">INDIRECT( ADDRESS(CELL("строка",BG1341)-BW1341+BV1341,69)) * CL1341</f>
        <v>#VALUE!</v>
      </c>
      <c r="CC1341" s="163" t="e">
        <f aca="true">INDIRECT( ADDRESS(CELL("строка",BG1341)-BW1341+BV1341,61)) *CI1341</f>
        <v>#VALUE!</v>
      </c>
      <c r="CD1341" s="164" t="e">
        <f aca="false">BZ1341-CA1341</f>
        <v>#VALUE!</v>
      </c>
      <c r="CE1341" s="189" t="e">
        <f aca="false">CB1341-CC1341</f>
        <v>#VALUE!</v>
      </c>
      <c r="CI1341" s="22" t="n">
        <f aca="false">$CI$5</f>
        <v>0.3</v>
      </c>
      <c r="CL1341" s="23" t="n">
        <f aca="false">CL1337</f>
        <v>0.25</v>
      </c>
    </row>
    <row r="1342" customFormat="false" ht="13.25" hidden="false" customHeight="true" outlineLevel="0" collapsed="false">
      <c r="A1342" s="151" t="s">
        <v>1437</v>
      </c>
      <c r="B1342" s="152" t="n">
        <v>25.8</v>
      </c>
      <c r="C1342" s="152" t="n">
        <v>753.4</v>
      </c>
      <c r="D1342" s="153" t="n">
        <v>79</v>
      </c>
      <c r="E1342" s="154" t="s">
        <v>107</v>
      </c>
      <c r="F1342" s="153" t="n">
        <v>1.5</v>
      </c>
      <c r="G1342" s="115" t="n">
        <v>0.75</v>
      </c>
      <c r="H1342" s="116" t="n">
        <f aca="false">RANDBETWEEN(80,100)/100</f>
        <v>0.81</v>
      </c>
      <c r="I1342" s="117" t="n">
        <v>0.582256944444444</v>
      </c>
      <c r="J1342" s="118" t="n">
        <v>0.582256944444444</v>
      </c>
      <c r="K1342" s="119" t="n">
        <f aca="false">(J1342 * 24) * $B$3 * $F$3 * (1 - 0.7*AVERAGE(G1342:G1349)) * AVERAGE(H1342:H1349)</f>
        <v>6557.51745</v>
      </c>
      <c r="L1342" s="118" t="n">
        <f aca="false">IF(AVERAGE(F1342:F1349)&gt; $J$3, $B$4*$F$4*AVERAGE(F1342:F1349)/$B$5*24*AVERAGE(H1342:H1349), $B$4*$F$4*AVERAGE(F1342:F1349)/$B$5*24*AVERAGE(H1342:H1349) * 0.2)</f>
        <v>2133</v>
      </c>
      <c r="M1342" s="179" t="n">
        <f aca="false">K1342+L1342</f>
        <v>8690.51745</v>
      </c>
      <c r="Q1342" s="151" t="s">
        <v>1437</v>
      </c>
      <c r="R1342" s="152" t="n">
        <v>24.9</v>
      </c>
      <c r="S1342" s="152" t="n">
        <v>751.9</v>
      </c>
      <c r="T1342" s="153" t="n">
        <v>43</v>
      </c>
      <c r="U1342" s="154" t="s">
        <v>107</v>
      </c>
      <c r="V1342" s="153" t="n">
        <v>1</v>
      </c>
      <c r="W1342" s="115" t="n">
        <v>0</v>
      </c>
      <c r="X1342" s="116" t="n">
        <f aca="false">RANDBETWEEN(80,100)/100</f>
        <v>0.81</v>
      </c>
      <c r="Y1342" s="117" t="n">
        <v>0.620740740740741</v>
      </c>
      <c r="Z1342" s="118" t="n">
        <v>0.620740740740741</v>
      </c>
      <c r="AA1342" s="119" t="n">
        <f aca="false">(Z1342 * 24) * $B$3 * $F$3 * (1 - 0.7 * AVERAGE(W1342:W1349)) * AVERAGE(X1342:X1349)</f>
        <v>14094.0426666667</v>
      </c>
      <c r="AB1342" s="123" t="n">
        <f aca="false">IF(AVERAGE(V1342:V1349)&gt; $J$3, $B$4*$F$4*AVERAGE(V1342:V1349)/$B$5*24*AVERAGE(X1342:X1349), $B$4*$F$4*AVERAGE(V1342:V1349)/$B$5*24*AVERAGE(X1342:X1349) * 0.2)</f>
        <v>856.8</v>
      </c>
      <c r="AC1342" s="124" t="n">
        <f aca="false">AA1342+AB1342</f>
        <v>14950.8426666667</v>
      </c>
      <c r="AG1342" s="186"/>
      <c r="BO1342" s="202"/>
      <c r="BT1342" s="82"/>
      <c r="BU1342" s="158"/>
      <c r="BV1342" s="140" t="n">
        <f aca="false">QUOTIENT(BW1342,$BW$5)</f>
        <v>333</v>
      </c>
      <c r="BW1342" s="17" t="n">
        <v>1334</v>
      </c>
      <c r="BX1342" s="141"/>
      <c r="BY1342" s="191" t="s">
        <v>58</v>
      </c>
      <c r="BZ1342" s="160" t="e">
        <f aca="true">INDIRECT( ADDRESS(CELL("строка",BG1342)-BW1342+BV1342,68)) * CL1342</f>
        <v>#VALUE!</v>
      </c>
      <c r="CA1342" s="161" t="e">
        <f aca="true">INDIRECT( ADDRESS(CELL("строка",BG1342)-BW1342+BV1342,59)) *CI1342</f>
        <v>#VALUE!</v>
      </c>
      <c r="CB1342" s="162" t="e">
        <f aca="true">INDIRECT( ADDRESS(CELL("строка",BG1342)-BW1342+BV1342,69)) * CL1342</f>
        <v>#VALUE!</v>
      </c>
      <c r="CC1342" s="163" t="e">
        <f aca="true">INDIRECT( ADDRESS(CELL("строка",BG1342)-BW1342+BV1342,61)) *CI1342</f>
        <v>#VALUE!</v>
      </c>
      <c r="CD1342" s="164" t="e">
        <f aca="false">BZ1342-CA1342</f>
        <v>#VALUE!</v>
      </c>
      <c r="CE1342" s="189" t="e">
        <f aca="false">CB1342-CC1342</f>
        <v>#VALUE!</v>
      </c>
      <c r="CI1342" s="22" t="n">
        <f aca="false">$CI$6</f>
        <v>0.4</v>
      </c>
      <c r="CL1342" s="23" t="n">
        <f aca="false">CL1338</f>
        <v>0.25</v>
      </c>
    </row>
    <row r="1343" customFormat="false" ht="13.25" hidden="false" customHeight="true" outlineLevel="0" collapsed="false">
      <c r="A1343" s="151" t="s">
        <v>1438</v>
      </c>
      <c r="B1343" s="152" t="n">
        <v>30.6</v>
      </c>
      <c r="C1343" s="152" t="n">
        <v>752.9</v>
      </c>
      <c r="D1343" s="153" t="n">
        <v>51</v>
      </c>
      <c r="E1343" s="154" t="s">
        <v>91</v>
      </c>
      <c r="F1343" s="153" t="n">
        <v>1.5</v>
      </c>
      <c r="G1343" s="182" t="s">
        <v>185</v>
      </c>
      <c r="H1343" s="116" t="n">
        <f aca="false">RANDBETWEEN(80,100)/100</f>
        <v>0.94</v>
      </c>
      <c r="I1343" s="117"/>
      <c r="J1343" s="118"/>
      <c r="K1343" s="119"/>
      <c r="L1343" s="118"/>
      <c r="M1343" s="179"/>
      <c r="Q1343" s="151" t="s">
        <v>1438</v>
      </c>
      <c r="R1343" s="152" t="n">
        <v>28.5</v>
      </c>
      <c r="S1343" s="152" t="n">
        <v>751.4</v>
      </c>
      <c r="T1343" s="153" t="n">
        <v>29</v>
      </c>
      <c r="U1343" s="154" t="s">
        <v>83</v>
      </c>
      <c r="V1343" s="153" t="n">
        <v>1</v>
      </c>
      <c r="W1343" s="115" t="n">
        <v>0</v>
      </c>
      <c r="X1343" s="116" t="n">
        <f aca="false">RANDBETWEEN(80,100)/100</f>
        <v>0.91</v>
      </c>
      <c r="Y1343" s="117"/>
      <c r="Z1343" s="118"/>
      <c r="AA1343" s="119"/>
      <c r="AB1343" s="123"/>
      <c r="AC1343" s="124"/>
      <c r="AG1343" s="186"/>
      <c r="BO1343" s="202"/>
      <c r="BT1343" s="82" t="e">
        <f aca="false">IF(SUM(CD1340:CD1343) &gt; 0,0,(SUM(CD1340:CD1343))/(-$BM$10*1000))</f>
        <v>#VALUE!</v>
      </c>
      <c r="BU1343" s="158" t="e">
        <f aca="false">IF(SUM(CE1340:CE1343) &gt; 0,0,(SUM(CE1340:CE1343))/(-$BM$10*1000))</f>
        <v>#VALUE!</v>
      </c>
      <c r="BV1343" s="140" t="n">
        <f aca="false">QUOTIENT(BW1343,$BW$5)</f>
        <v>333</v>
      </c>
      <c r="BW1343" s="17" t="n">
        <v>1335</v>
      </c>
      <c r="BX1343" s="141"/>
      <c r="BY1343" s="192" t="s">
        <v>75</v>
      </c>
      <c r="BZ1343" s="172" t="e">
        <f aca="true">INDIRECT( ADDRESS(CELL("строка",BG1343)-BW1343+BV1343,68)) * CL1343</f>
        <v>#VALUE!</v>
      </c>
      <c r="CA1343" s="173" t="e">
        <f aca="true">INDIRECT( ADDRESS(CELL("строка",BG1343)-BW1343+BV1343,59)) * CI1343</f>
        <v>#VALUE!</v>
      </c>
      <c r="CB1343" s="174" t="e">
        <f aca="true">INDIRECT( ADDRESS(CELL("строка",BG1343)-BW1343+BV1343,69)) * CL1343</f>
        <v>#VALUE!</v>
      </c>
      <c r="CC1343" s="175" t="e">
        <f aca="true">INDIRECT( ADDRESS(CELL("строка",BG1343)-BW1343+BV1343,61)) *CI1343</f>
        <v>#VALUE!</v>
      </c>
      <c r="CD1343" s="176" t="e">
        <f aca="false">BZ1343-CA1343</f>
        <v>#VALUE!</v>
      </c>
      <c r="CE1343" s="187" t="e">
        <f aca="false">CB1343-CC1343</f>
        <v>#VALUE!</v>
      </c>
      <c r="CI1343" s="178" t="n">
        <f aca="false">$CI$7</f>
        <v>0.1</v>
      </c>
      <c r="CL1343" s="23" t="n">
        <f aca="false">CL1339</f>
        <v>0.25</v>
      </c>
    </row>
    <row r="1344" customFormat="false" ht="13.25" hidden="false" customHeight="true" outlineLevel="0" collapsed="false">
      <c r="A1344" s="151" t="s">
        <v>1439</v>
      </c>
      <c r="B1344" s="152" t="n">
        <v>31.1</v>
      </c>
      <c r="C1344" s="152" t="n">
        <v>753.4</v>
      </c>
      <c r="D1344" s="153" t="n">
        <v>49</v>
      </c>
      <c r="E1344" s="154" t="s">
        <v>91</v>
      </c>
      <c r="F1344" s="153" t="n">
        <v>3</v>
      </c>
      <c r="G1344" s="182" t="s">
        <v>185</v>
      </c>
      <c r="H1344" s="116" t="n">
        <f aca="false">RANDBETWEEN(80,100)/100</f>
        <v>0.9</v>
      </c>
      <c r="I1344" s="117"/>
      <c r="J1344" s="118"/>
      <c r="K1344" s="119"/>
      <c r="L1344" s="118"/>
      <c r="M1344" s="179"/>
      <c r="Q1344" s="151" t="s">
        <v>1439</v>
      </c>
      <c r="R1344" s="152" t="n">
        <v>29.6</v>
      </c>
      <c r="S1344" s="152" t="n">
        <v>751.3</v>
      </c>
      <c r="T1344" s="153" t="n">
        <v>30</v>
      </c>
      <c r="U1344" s="154" t="s">
        <v>107</v>
      </c>
      <c r="V1344" s="153" t="n">
        <v>1</v>
      </c>
      <c r="W1344" s="115" t="n">
        <v>0</v>
      </c>
      <c r="X1344" s="116" t="n">
        <f aca="false">RANDBETWEEN(80,100)/100</f>
        <v>0.94</v>
      </c>
      <c r="Y1344" s="117"/>
      <c r="Z1344" s="118"/>
      <c r="AA1344" s="119"/>
      <c r="AB1344" s="123"/>
      <c r="AC1344" s="124"/>
      <c r="AG1344" s="186"/>
      <c r="BO1344" s="202"/>
      <c r="BT1344" s="82" t="s">
        <v>79</v>
      </c>
      <c r="BU1344" s="158"/>
      <c r="BV1344" s="140" t="n">
        <f aca="false">QUOTIENT(BW1344,$BW$5)</f>
        <v>334</v>
      </c>
      <c r="BW1344" s="17" t="n">
        <v>1336</v>
      </c>
      <c r="BX1344" s="141" t="n">
        <f aca="false">DATE(2023,2,(1-QUOTIENT(BW1344,$BW$5)))</f>
        <v>44624</v>
      </c>
      <c r="BY1344" s="190" t="s">
        <v>80</v>
      </c>
      <c r="BZ1344" s="143" t="e">
        <f aca="true">INDIRECT( ADDRESS(CELL("строка",BG1344)-BW1344+BV1344,68)) * CL1344</f>
        <v>#VALUE!</v>
      </c>
      <c r="CA1344" s="144" t="e">
        <f aca="true">INDIRECT( ADDRESS(CELL("строка",BG1344)-BW1344+BV1344,59)) *CI1344</f>
        <v>#VALUE!</v>
      </c>
      <c r="CB1344" s="145" t="e">
        <f aca="true">INDIRECT( ADDRESS(CELL("строка",BG1344)-BW1344+BV1344,69)) * CL1344</f>
        <v>#VALUE!</v>
      </c>
      <c r="CC1344" s="146" t="e">
        <f aca="true">INDIRECT( ADDRESS(CELL("строка",BG1344)-BW1344+BV1344,61)) *CI1344</f>
        <v>#VALUE!</v>
      </c>
      <c r="CD1344" s="147" t="e">
        <f aca="false">BZ1344-CA1344</f>
        <v>#VALUE!</v>
      </c>
      <c r="CE1344" s="188" t="e">
        <f aca="false">CB1344-CC1344</f>
        <v>#VALUE!</v>
      </c>
      <c r="CI1344" s="22" t="n">
        <f aca="false">$CI$4</f>
        <v>0.2</v>
      </c>
      <c r="CL1344" s="23" t="n">
        <f aca="false">CL1340</f>
        <v>0.25</v>
      </c>
    </row>
    <row r="1345" customFormat="false" ht="13.25" hidden="false" customHeight="true" outlineLevel="0" collapsed="false">
      <c r="A1345" s="151" t="s">
        <v>1440</v>
      </c>
      <c r="B1345" s="152" t="n">
        <v>29.2</v>
      </c>
      <c r="C1345" s="152" t="n">
        <v>754.2</v>
      </c>
      <c r="D1345" s="153" t="n">
        <v>53</v>
      </c>
      <c r="E1345" s="154" t="s">
        <v>83</v>
      </c>
      <c r="F1345" s="153" t="n">
        <v>3</v>
      </c>
      <c r="G1345" s="115" t="n">
        <v>0.75</v>
      </c>
      <c r="H1345" s="116" t="n">
        <f aca="false">RANDBETWEEN(80,100)/100</f>
        <v>0.84</v>
      </c>
      <c r="I1345" s="117"/>
      <c r="J1345" s="118"/>
      <c r="K1345" s="119"/>
      <c r="L1345" s="118"/>
      <c r="M1345" s="179"/>
      <c r="Q1345" s="151" t="s">
        <v>1440</v>
      </c>
      <c r="R1345" s="152" t="n">
        <v>28.2</v>
      </c>
      <c r="S1345" s="152" t="n">
        <v>751.7</v>
      </c>
      <c r="T1345" s="153" t="n">
        <v>38</v>
      </c>
      <c r="U1345" s="154" t="s">
        <v>83</v>
      </c>
      <c r="V1345" s="153" t="n">
        <v>2</v>
      </c>
      <c r="W1345" s="182" t="s">
        <v>194</v>
      </c>
      <c r="X1345" s="116" t="n">
        <f aca="false">RANDBETWEEN(80,100)/100</f>
        <v>0.86</v>
      </c>
      <c r="Y1345" s="117"/>
      <c r="Z1345" s="118"/>
      <c r="AA1345" s="119"/>
      <c r="AB1345" s="123"/>
      <c r="AC1345" s="124"/>
      <c r="AG1345" s="186"/>
      <c r="BO1345" s="202"/>
      <c r="BT1345" s="82"/>
      <c r="BU1345" s="158"/>
      <c r="BV1345" s="140" t="n">
        <f aca="false">QUOTIENT(BW1345,$BW$5)</f>
        <v>334</v>
      </c>
      <c r="BW1345" s="17" t="n">
        <v>1337</v>
      </c>
      <c r="BX1345" s="141"/>
      <c r="BY1345" s="191" t="s">
        <v>84</v>
      </c>
      <c r="BZ1345" s="160" t="e">
        <f aca="true">INDIRECT( ADDRESS(CELL("строка",BG1345)-BW1345+BV1345,68)) * CL1345</f>
        <v>#VALUE!</v>
      </c>
      <c r="CA1345" s="161" t="e">
        <f aca="true">INDIRECT( ADDRESS(CELL("строка",BG1345)-BW1345+BV1345,59)) *CI1345</f>
        <v>#VALUE!</v>
      </c>
      <c r="CB1345" s="162" t="e">
        <f aca="true">INDIRECT( ADDRESS(CELL("строка",BG1345)-BW1345+BV1345,69)) * CL1345</f>
        <v>#VALUE!</v>
      </c>
      <c r="CC1345" s="163" t="e">
        <f aca="true">INDIRECT( ADDRESS(CELL("строка",BG1345)-BW1345+BV1345,61)) *CI1345</f>
        <v>#VALUE!</v>
      </c>
      <c r="CD1345" s="164" t="e">
        <f aca="false">BZ1345-CA1345</f>
        <v>#VALUE!</v>
      </c>
      <c r="CE1345" s="189" t="e">
        <f aca="false">CB1345-CC1345</f>
        <v>#VALUE!</v>
      </c>
      <c r="CI1345" s="22" t="n">
        <f aca="false">$CI$5</f>
        <v>0.3</v>
      </c>
      <c r="CL1345" s="23" t="n">
        <f aca="false">CL1341</f>
        <v>0.25</v>
      </c>
    </row>
    <row r="1346" customFormat="false" ht="13.25" hidden="false" customHeight="true" outlineLevel="0" collapsed="false">
      <c r="A1346" s="151" t="s">
        <v>1441</v>
      </c>
      <c r="B1346" s="152" t="n">
        <v>25.8</v>
      </c>
      <c r="C1346" s="152" t="n">
        <v>754.7</v>
      </c>
      <c r="D1346" s="153" t="n">
        <v>72</v>
      </c>
      <c r="E1346" s="154" t="s">
        <v>83</v>
      </c>
      <c r="F1346" s="153" t="n">
        <v>1.5</v>
      </c>
      <c r="G1346" s="115" t="n">
        <v>0.75</v>
      </c>
      <c r="H1346" s="116" t="n">
        <f aca="false">RANDBETWEEN(80,100)/100</f>
        <v>0.99</v>
      </c>
      <c r="I1346" s="117"/>
      <c r="J1346" s="118"/>
      <c r="K1346" s="119"/>
      <c r="L1346" s="118"/>
      <c r="M1346" s="179"/>
      <c r="Q1346" s="151" t="s">
        <v>1441</v>
      </c>
      <c r="R1346" s="152" t="n">
        <v>21.5</v>
      </c>
      <c r="S1346" s="152" t="n">
        <v>751.6</v>
      </c>
      <c r="T1346" s="153" t="n">
        <v>62</v>
      </c>
      <c r="U1346" s="154" t="s">
        <v>83</v>
      </c>
      <c r="V1346" s="153" t="n">
        <v>1</v>
      </c>
      <c r="W1346" s="115" t="n">
        <v>0.75</v>
      </c>
      <c r="X1346" s="116" t="n">
        <f aca="false">RANDBETWEEN(80,100)/100</f>
        <v>0.97</v>
      </c>
      <c r="Y1346" s="117"/>
      <c r="Z1346" s="118"/>
      <c r="AA1346" s="119"/>
      <c r="AB1346" s="123"/>
      <c r="AC1346" s="124"/>
      <c r="AG1346" s="186"/>
      <c r="BO1346" s="202"/>
      <c r="BT1346" s="82"/>
      <c r="BU1346" s="158"/>
      <c r="BV1346" s="140" t="n">
        <f aca="false">QUOTIENT(BW1346,$BW$5)</f>
        <v>334</v>
      </c>
      <c r="BW1346" s="17" t="n">
        <v>1338</v>
      </c>
      <c r="BX1346" s="141"/>
      <c r="BY1346" s="191" t="s">
        <v>58</v>
      </c>
      <c r="BZ1346" s="160" t="e">
        <f aca="true">INDIRECT( ADDRESS(CELL("строка",BG1346)-BW1346+BV1346,68)) * CL1346</f>
        <v>#VALUE!</v>
      </c>
      <c r="CA1346" s="161" t="e">
        <f aca="true">INDIRECT( ADDRESS(CELL("строка",BG1346)-BW1346+BV1346,59)) *CI1346</f>
        <v>#VALUE!</v>
      </c>
      <c r="CB1346" s="162" t="e">
        <f aca="true">INDIRECT( ADDRESS(CELL("строка",BG1346)-BW1346+BV1346,69)) * CL1346</f>
        <v>#VALUE!</v>
      </c>
      <c r="CC1346" s="163" t="e">
        <f aca="true">INDIRECT( ADDRESS(CELL("строка",BG1346)-BW1346+BV1346,61)) *CI1346</f>
        <v>#VALUE!</v>
      </c>
      <c r="CD1346" s="164" t="e">
        <f aca="false">BZ1346-CA1346</f>
        <v>#VALUE!</v>
      </c>
      <c r="CE1346" s="189" t="e">
        <f aca="false">CB1346-CC1346</f>
        <v>#VALUE!</v>
      </c>
      <c r="CI1346" s="22" t="n">
        <f aca="false">$CI$6</f>
        <v>0.4</v>
      </c>
      <c r="CL1346" s="23" t="n">
        <f aca="false">CL1342</f>
        <v>0.25</v>
      </c>
    </row>
    <row r="1347" customFormat="false" ht="13.25" hidden="false" customHeight="true" outlineLevel="0" collapsed="false">
      <c r="A1347" s="151" t="s">
        <v>1442</v>
      </c>
      <c r="B1347" s="152" t="n">
        <v>22.5</v>
      </c>
      <c r="C1347" s="152" t="n">
        <v>754.3</v>
      </c>
      <c r="D1347" s="153" t="n">
        <v>85</v>
      </c>
      <c r="E1347" s="154" t="s">
        <v>93</v>
      </c>
      <c r="F1347" s="153" t="n">
        <v>1.5</v>
      </c>
      <c r="G1347" s="115" t="n">
        <v>0.9</v>
      </c>
      <c r="H1347" s="116" t="n">
        <f aca="false">RANDBETWEEN(80,100)/100</f>
        <v>0.84</v>
      </c>
      <c r="I1347" s="117"/>
      <c r="J1347" s="118"/>
      <c r="K1347" s="119"/>
      <c r="L1347" s="118"/>
      <c r="M1347" s="179"/>
      <c r="Q1347" s="151" t="s">
        <v>1442</v>
      </c>
      <c r="R1347" s="152" t="n">
        <v>17</v>
      </c>
      <c r="S1347" s="152" t="n">
        <v>751.5</v>
      </c>
      <c r="T1347" s="153" t="n">
        <v>76</v>
      </c>
      <c r="U1347" s="154" t="n">
        <v>0</v>
      </c>
      <c r="V1347" s="153" t="n">
        <v>0</v>
      </c>
      <c r="W1347" s="115" t="n">
        <v>0.25</v>
      </c>
      <c r="X1347" s="116" t="n">
        <f aca="false">RANDBETWEEN(80,100)/100</f>
        <v>0.9</v>
      </c>
      <c r="Y1347" s="117"/>
      <c r="Z1347" s="118"/>
      <c r="AA1347" s="119"/>
      <c r="AB1347" s="123"/>
      <c r="AC1347" s="124"/>
      <c r="AG1347" s="186"/>
      <c r="BO1347" s="202"/>
      <c r="BT1347" s="82" t="e">
        <f aca="false">IF(SUM(CD1344:CD1347) &gt; 0,0,(SUM(CD1344:CD1347))/(-$BM$10*1000))</f>
        <v>#VALUE!</v>
      </c>
      <c r="BU1347" s="158" t="e">
        <f aca="false">IF(SUM(CE1344:CE1347) &gt; 0,0,(SUM(CE1344:CE1347))/(-$BM$10*1000))</f>
        <v>#VALUE!</v>
      </c>
      <c r="BV1347" s="140" t="n">
        <f aca="false">QUOTIENT(BW1347,$BW$5)</f>
        <v>334</v>
      </c>
      <c r="BW1347" s="17" t="n">
        <v>1339</v>
      </c>
      <c r="BX1347" s="141"/>
      <c r="BY1347" s="192" t="s">
        <v>75</v>
      </c>
      <c r="BZ1347" s="172" t="e">
        <f aca="true">INDIRECT( ADDRESS(CELL("строка",BG1347)-BW1347+BV1347,68)) * CL1347</f>
        <v>#VALUE!</v>
      </c>
      <c r="CA1347" s="173" t="e">
        <f aca="true">INDIRECT( ADDRESS(CELL("строка",BG1347)-BW1347+BV1347,59)) * CI1347</f>
        <v>#VALUE!</v>
      </c>
      <c r="CB1347" s="174" t="e">
        <f aca="true">INDIRECT( ADDRESS(CELL("строка",BG1347)-BW1347+BV1347,69)) * CL1347</f>
        <v>#VALUE!</v>
      </c>
      <c r="CC1347" s="175" t="e">
        <f aca="true">INDIRECT( ADDRESS(CELL("строка",BG1347)-BW1347+BV1347,61)) *CI1347</f>
        <v>#VALUE!</v>
      </c>
      <c r="CD1347" s="176" t="e">
        <f aca="false">BZ1347-CA1347</f>
        <v>#VALUE!</v>
      </c>
      <c r="CE1347" s="187" t="e">
        <f aca="false">CB1347-CC1347</f>
        <v>#VALUE!</v>
      </c>
      <c r="CI1347" s="178" t="n">
        <f aca="false">$CI$7</f>
        <v>0.1</v>
      </c>
      <c r="CL1347" s="23" t="n">
        <f aca="false">CL1343</f>
        <v>0.25</v>
      </c>
    </row>
    <row r="1348" customFormat="false" ht="13.25" hidden="false" customHeight="true" outlineLevel="0" collapsed="false">
      <c r="A1348" s="151" t="s">
        <v>1443</v>
      </c>
      <c r="B1348" s="152" t="n">
        <v>24.3</v>
      </c>
      <c r="C1348" s="152" t="n">
        <v>754</v>
      </c>
      <c r="D1348" s="153" t="n">
        <v>75</v>
      </c>
      <c r="E1348" s="154" t="s">
        <v>93</v>
      </c>
      <c r="F1348" s="153" t="n">
        <v>1.5</v>
      </c>
      <c r="G1348" s="115" t="n">
        <v>0.9</v>
      </c>
      <c r="H1348" s="116" t="n">
        <f aca="false">RANDBETWEEN(80,100)/100</f>
        <v>0.81</v>
      </c>
      <c r="I1348" s="117"/>
      <c r="J1348" s="118"/>
      <c r="K1348" s="119"/>
      <c r="L1348" s="118"/>
      <c r="M1348" s="179"/>
      <c r="Q1348" s="151" t="s">
        <v>1443</v>
      </c>
      <c r="R1348" s="152" t="n">
        <v>18</v>
      </c>
      <c r="S1348" s="152" t="n">
        <v>751</v>
      </c>
      <c r="T1348" s="153" t="n">
        <v>70</v>
      </c>
      <c r="U1348" s="154" t="n">
        <v>0</v>
      </c>
      <c r="V1348" s="153" t="n">
        <v>0</v>
      </c>
      <c r="W1348" s="115" t="n">
        <v>0</v>
      </c>
      <c r="X1348" s="116" t="n">
        <f aca="false">RANDBETWEEN(80,100)/100</f>
        <v>0.95</v>
      </c>
      <c r="Y1348" s="117"/>
      <c r="Z1348" s="118"/>
      <c r="AA1348" s="119"/>
      <c r="AB1348" s="123"/>
      <c r="AC1348" s="124"/>
      <c r="AG1348" s="186"/>
      <c r="BO1348" s="202"/>
      <c r="BT1348" s="82" t="s">
        <v>79</v>
      </c>
      <c r="BU1348" s="158"/>
      <c r="BV1348" s="140" t="n">
        <f aca="false">QUOTIENT(BW1348,$BW$5)</f>
        <v>335</v>
      </c>
      <c r="BW1348" s="17" t="n">
        <v>1340</v>
      </c>
      <c r="BX1348" s="141" t="n">
        <f aca="false">DATE(2023,2,(1-QUOTIENT(BW1348,$BW$5)))</f>
        <v>44623</v>
      </c>
      <c r="BY1348" s="190" t="s">
        <v>80</v>
      </c>
      <c r="BZ1348" s="143" t="e">
        <f aca="true">INDIRECT( ADDRESS(CELL("строка",BG1348)-BW1348+BV1348,68)) * CL1348</f>
        <v>#VALUE!</v>
      </c>
      <c r="CA1348" s="144" t="e">
        <f aca="true">INDIRECT( ADDRESS(CELL("строка",BG1348)-BW1348+BV1348,59)) *CI1348</f>
        <v>#VALUE!</v>
      </c>
      <c r="CB1348" s="145" t="e">
        <f aca="true">INDIRECT( ADDRESS(CELL("строка",BG1348)-BW1348+BV1348,69)) * CL1348</f>
        <v>#VALUE!</v>
      </c>
      <c r="CC1348" s="146" t="e">
        <f aca="true">INDIRECT( ADDRESS(CELL("строка",BG1348)-BW1348+BV1348,61)) *CI1348</f>
        <v>#VALUE!</v>
      </c>
      <c r="CD1348" s="147" t="e">
        <f aca="false">BZ1348-CA1348</f>
        <v>#VALUE!</v>
      </c>
      <c r="CE1348" s="188" t="e">
        <f aca="false">CB1348-CC1348</f>
        <v>#VALUE!</v>
      </c>
      <c r="CI1348" s="22" t="n">
        <f aca="false">$CI$4</f>
        <v>0.2</v>
      </c>
      <c r="CL1348" s="23" t="n">
        <f aca="false">CL1344</f>
        <v>0.25</v>
      </c>
    </row>
    <row r="1349" customFormat="false" ht="13.25" hidden="false" customHeight="true" outlineLevel="0" collapsed="false">
      <c r="A1349" s="151" t="s">
        <v>1444</v>
      </c>
      <c r="B1349" s="152" t="n">
        <v>23.9</v>
      </c>
      <c r="C1349" s="152" t="n">
        <v>753.8</v>
      </c>
      <c r="D1349" s="153" t="n">
        <v>75</v>
      </c>
      <c r="E1349" s="154" t="s">
        <v>93</v>
      </c>
      <c r="F1349" s="153" t="n">
        <v>1.5</v>
      </c>
      <c r="G1349" s="115" t="n">
        <v>0.75</v>
      </c>
      <c r="H1349" s="116" t="n">
        <f aca="false">RANDBETWEEN(80,100)/100</f>
        <v>0.98</v>
      </c>
      <c r="I1349" s="117"/>
      <c r="J1349" s="118"/>
      <c r="K1349" s="119"/>
      <c r="L1349" s="118"/>
      <c r="M1349" s="179"/>
      <c r="Q1349" s="151" t="s">
        <v>1444</v>
      </c>
      <c r="R1349" s="152" t="n">
        <v>20.1</v>
      </c>
      <c r="S1349" s="152" t="n">
        <v>750.6</v>
      </c>
      <c r="T1349" s="153" t="n">
        <v>62</v>
      </c>
      <c r="U1349" s="154" t="n">
        <v>0</v>
      </c>
      <c r="V1349" s="153" t="n">
        <v>0</v>
      </c>
      <c r="W1349" s="182" t="s">
        <v>194</v>
      </c>
      <c r="X1349" s="116" t="n">
        <f aca="false">RANDBETWEEN(80,100)/100</f>
        <v>0.8</v>
      </c>
      <c r="Y1349" s="117"/>
      <c r="Z1349" s="118"/>
      <c r="AA1349" s="119"/>
      <c r="AB1349" s="123"/>
      <c r="AC1349" s="124"/>
      <c r="AG1349" s="186"/>
      <c r="BO1349" s="202"/>
      <c r="BT1349" s="82"/>
      <c r="BU1349" s="158"/>
      <c r="BV1349" s="140" t="n">
        <f aca="false">QUOTIENT(BW1349,$BW$5)</f>
        <v>335</v>
      </c>
      <c r="BW1349" s="17" t="n">
        <v>1341</v>
      </c>
      <c r="BX1349" s="141"/>
      <c r="BY1349" s="191" t="s">
        <v>84</v>
      </c>
      <c r="BZ1349" s="160" t="e">
        <f aca="true">INDIRECT( ADDRESS(CELL("строка",BG1349)-BW1349+BV1349,68)) * CL1349</f>
        <v>#VALUE!</v>
      </c>
      <c r="CA1349" s="161" t="e">
        <f aca="true">INDIRECT( ADDRESS(CELL("строка",BG1349)-BW1349+BV1349,59)) *CI1349</f>
        <v>#VALUE!</v>
      </c>
      <c r="CB1349" s="162" t="e">
        <f aca="true">INDIRECT( ADDRESS(CELL("строка",BG1349)-BW1349+BV1349,69)) * CL1349</f>
        <v>#VALUE!</v>
      </c>
      <c r="CC1349" s="163" t="e">
        <f aca="true">INDIRECT( ADDRESS(CELL("строка",BG1349)-BW1349+BV1349,61)) *CI1349</f>
        <v>#VALUE!</v>
      </c>
      <c r="CD1349" s="164" t="e">
        <f aca="false">BZ1349-CA1349</f>
        <v>#VALUE!</v>
      </c>
      <c r="CE1349" s="189" t="e">
        <f aca="false">CB1349-CC1349</f>
        <v>#VALUE!</v>
      </c>
      <c r="CI1349" s="22" t="n">
        <f aca="false">$CI$5</f>
        <v>0.3</v>
      </c>
      <c r="CL1349" s="23" t="n">
        <f aca="false">CL1345</f>
        <v>0.25</v>
      </c>
    </row>
    <row r="1350" customFormat="false" ht="13.25" hidden="false" customHeight="true" outlineLevel="0" collapsed="false">
      <c r="A1350" s="151" t="s">
        <v>1445</v>
      </c>
      <c r="B1350" s="152" t="n">
        <v>26.1</v>
      </c>
      <c r="C1350" s="152" t="n">
        <v>754</v>
      </c>
      <c r="D1350" s="153" t="n">
        <v>67</v>
      </c>
      <c r="E1350" s="154" t="s">
        <v>93</v>
      </c>
      <c r="F1350" s="153" t="n">
        <v>3</v>
      </c>
      <c r="G1350" s="115" t="n">
        <v>0.25</v>
      </c>
      <c r="H1350" s="116" t="n">
        <f aca="false">RANDBETWEEN(80,100)/100</f>
        <v>0.92</v>
      </c>
      <c r="I1350" s="117" t="n">
        <v>0.584212962962963</v>
      </c>
      <c r="J1350" s="118" t="n">
        <v>0.584212962962963</v>
      </c>
      <c r="K1350" s="119" t="n">
        <f aca="false">(J1350 * 24) * $B$3 * $F$3 * (1 - 0.7*AVERAGE(G1350:G1357)) * AVERAGE(H1350:H1357)</f>
        <v>11519.0964125</v>
      </c>
      <c r="L1350" s="118" t="n">
        <f aca="false">IF(AVERAGE(F1350:F1357)&gt; $J$3, $B$4*$F$4*AVERAGE(F1350:F1357)/$B$5*24*AVERAGE(H1350:H1357), $B$4*$F$4*AVERAGE(F1350:F1357)/$B$5*24*AVERAGE(H1350:H1357) * 0.2)</f>
        <v>2977.8</v>
      </c>
      <c r="M1350" s="179" t="n">
        <f aca="false">K1350+L1350</f>
        <v>14496.8964125</v>
      </c>
      <c r="Q1350" s="151" t="s">
        <v>1445</v>
      </c>
      <c r="R1350" s="152" t="n">
        <v>22.2</v>
      </c>
      <c r="S1350" s="152" t="n">
        <v>750.4</v>
      </c>
      <c r="T1350" s="153" t="n">
        <v>56</v>
      </c>
      <c r="U1350" s="154" t="n">
        <v>0</v>
      </c>
      <c r="V1350" s="153" t="n">
        <v>0</v>
      </c>
      <c r="W1350" s="115" t="n">
        <v>0</v>
      </c>
      <c r="X1350" s="116" t="n">
        <f aca="false">RANDBETWEEN(80,100)/100</f>
        <v>0.89</v>
      </c>
      <c r="Y1350" s="117" t="n">
        <v>0.623738425925926</v>
      </c>
      <c r="Z1350" s="118" t="n">
        <v>0.623738425925926</v>
      </c>
      <c r="AA1350" s="119" t="n">
        <f aca="false">(Z1350 * 24) * $B$3 * $F$3 * (1 - 0.7 * AVERAGE(W1350:W1357)) * AVERAGE(X1350:X1357)</f>
        <v>13844.7475972222</v>
      </c>
      <c r="AB1350" s="123" t="n">
        <f aca="false">IF(AVERAGE(V1350:V1357)&gt; $J$3, $B$4*$F$4*AVERAGE(V1350:V1357)/$B$5*24*AVERAGE(X1350:X1357), $B$4*$F$4*AVERAGE(V1350:V1357)/$B$5*24*AVERAGE(X1350:X1357) * 0.2)</f>
        <v>698</v>
      </c>
      <c r="AC1350" s="124" t="n">
        <f aca="false">AA1350+AB1350</f>
        <v>14542.7475972222</v>
      </c>
      <c r="AG1350" s="186"/>
      <c r="BO1350" s="202"/>
      <c r="BT1350" s="82"/>
      <c r="BU1350" s="158"/>
      <c r="BV1350" s="140" t="n">
        <f aca="false">QUOTIENT(BW1350,$BW$5)</f>
        <v>335</v>
      </c>
      <c r="BW1350" s="17" t="n">
        <v>1342</v>
      </c>
      <c r="BX1350" s="141"/>
      <c r="BY1350" s="191" t="s">
        <v>58</v>
      </c>
      <c r="BZ1350" s="160" t="e">
        <f aca="true">INDIRECT( ADDRESS(CELL("строка",BG1350)-BW1350+BV1350,68)) * CL1350</f>
        <v>#VALUE!</v>
      </c>
      <c r="CA1350" s="161" t="e">
        <f aca="true">INDIRECT( ADDRESS(CELL("строка",BG1350)-BW1350+BV1350,59)) *CI1350</f>
        <v>#VALUE!</v>
      </c>
      <c r="CB1350" s="162" t="e">
        <f aca="true">INDIRECT( ADDRESS(CELL("строка",BG1350)-BW1350+BV1350,69)) * CL1350</f>
        <v>#VALUE!</v>
      </c>
      <c r="CC1350" s="163" t="e">
        <f aca="true">INDIRECT( ADDRESS(CELL("строка",BG1350)-BW1350+BV1350,61)) *CI1350</f>
        <v>#VALUE!</v>
      </c>
      <c r="CD1350" s="164" t="e">
        <f aca="false">BZ1350-CA1350</f>
        <v>#VALUE!</v>
      </c>
      <c r="CE1350" s="189" t="e">
        <f aca="false">CB1350-CC1350</f>
        <v>#VALUE!</v>
      </c>
      <c r="CI1350" s="22" t="n">
        <f aca="false">$CI$6</f>
        <v>0.4</v>
      </c>
      <c r="CL1350" s="23" t="n">
        <f aca="false">CL1346</f>
        <v>0.25</v>
      </c>
    </row>
    <row r="1351" customFormat="false" ht="13.25" hidden="false" customHeight="true" outlineLevel="0" collapsed="false">
      <c r="A1351" s="151" t="s">
        <v>1446</v>
      </c>
      <c r="B1351" s="152" t="n">
        <v>31</v>
      </c>
      <c r="C1351" s="152" t="n">
        <v>753.7</v>
      </c>
      <c r="D1351" s="153" t="n">
        <v>50</v>
      </c>
      <c r="E1351" s="154" t="n">
        <v>0</v>
      </c>
      <c r="F1351" s="153" t="n">
        <v>0</v>
      </c>
      <c r="G1351" s="182" t="s">
        <v>194</v>
      </c>
      <c r="H1351" s="116" t="n">
        <f aca="false">RANDBETWEEN(80,100)/100</f>
        <v>0.97</v>
      </c>
      <c r="I1351" s="117"/>
      <c r="J1351" s="118"/>
      <c r="K1351" s="119"/>
      <c r="L1351" s="118"/>
      <c r="M1351" s="179"/>
      <c r="Q1351" s="151" t="s">
        <v>1446</v>
      </c>
      <c r="R1351" s="152" t="n">
        <v>28.2</v>
      </c>
      <c r="S1351" s="152" t="n">
        <v>750.4</v>
      </c>
      <c r="T1351" s="153" t="n">
        <v>34</v>
      </c>
      <c r="U1351" s="154" t="s">
        <v>107</v>
      </c>
      <c r="V1351" s="153" t="n">
        <v>1</v>
      </c>
      <c r="W1351" s="115" t="n">
        <v>0.25</v>
      </c>
      <c r="X1351" s="116" t="n">
        <f aca="false">RANDBETWEEN(80,100)/100</f>
        <v>0.96</v>
      </c>
      <c r="Y1351" s="117"/>
      <c r="Z1351" s="118"/>
      <c r="AA1351" s="119"/>
      <c r="AB1351" s="123"/>
      <c r="AC1351" s="124"/>
      <c r="AG1351" s="186"/>
      <c r="BO1351" s="202"/>
      <c r="BT1351" s="82" t="e">
        <f aca="false">IF(SUM(CD1348:CD1351) &gt; 0,0,(SUM(CD1348:CD1351))/(-$BM$10*1000))</f>
        <v>#VALUE!</v>
      </c>
      <c r="BU1351" s="158" t="e">
        <f aca="false">IF(SUM(CE1348:CE1351) &gt; 0,0,(SUM(CE1348:CE1351))/(-$BM$10*1000))</f>
        <v>#VALUE!</v>
      </c>
      <c r="BV1351" s="140" t="n">
        <f aca="false">QUOTIENT(BW1351,$BW$5)</f>
        <v>335</v>
      </c>
      <c r="BW1351" s="17" t="n">
        <v>1343</v>
      </c>
      <c r="BX1351" s="141"/>
      <c r="BY1351" s="192" t="s">
        <v>75</v>
      </c>
      <c r="BZ1351" s="172" t="e">
        <f aca="true">INDIRECT( ADDRESS(CELL("строка",BG1351)-BW1351+BV1351,68)) * CL1351</f>
        <v>#VALUE!</v>
      </c>
      <c r="CA1351" s="173" t="e">
        <f aca="true">INDIRECT( ADDRESS(CELL("строка",BG1351)-BW1351+BV1351,59)) * CI1351</f>
        <v>#VALUE!</v>
      </c>
      <c r="CB1351" s="174" t="e">
        <f aca="true">INDIRECT( ADDRESS(CELL("строка",BG1351)-BW1351+BV1351,69)) * CL1351</f>
        <v>#VALUE!</v>
      </c>
      <c r="CC1351" s="175" t="e">
        <f aca="true">INDIRECT( ADDRESS(CELL("строка",BG1351)-BW1351+BV1351,61)) *CI1351</f>
        <v>#VALUE!</v>
      </c>
      <c r="CD1351" s="176" t="e">
        <f aca="false">BZ1351-CA1351</f>
        <v>#VALUE!</v>
      </c>
      <c r="CE1351" s="187" t="e">
        <f aca="false">CB1351-CC1351</f>
        <v>#VALUE!</v>
      </c>
      <c r="CI1351" s="178" t="n">
        <f aca="false">$CI$7</f>
        <v>0.1</v>
      </c>
      <c r="CL1351" s="23" t="n">
        <f aca="false">CL1347</f>
        <v>0.25</v>
      </c>
    </row>
    <row r="1352" customFormat="false" ht="13.25" hidden="false" customHeight="true" outlineLevel="0" collapsed="false">
      <c r="A1352" s="151" t="s">
        <v>1447</v>
      </c>
      <c r="B1352" s="152" t="n">
        <v>32.3</v>
      </c>
      <c r="C1352" s="152" t="n">
        <v>754.2</v>
      </c>
      <c r="D1352" s="153" t="n">
        <v>42</v>
      </c>
      <c r="E1352" s="154" t="s">
        <v>93</v>
      </c>
      <c r="F1352" s="153" t="n">
        <v>1.5</v>
      </c>
      <c r="G1352" s="182" t="s">
        <v>110</v>
      </c>
      <c r="H1352" s="116" t="n">
        <f aca="false">RANDBETWEEN(80,100)/100</f>
        <v>0.81</v>
      </c>
      <c r="I1352" s="117"/>
      <c r="J1352" s="118"/>
      <c r="K1352" s="119"/>
      <c r="L1352" s="118"/>
      <c r="M1352" s="179"/>
      <c r="Q1352" s="151" t="s">
        <v>1447</v>
      </c>
      <c r="R1352" s="152" t="n">
        <v>29.4</v>
      </c>
      <c r="S1352" s="152" t="n">
        <v>750.8</v>
      </c>
      <c r="T1352" s="153" t="n">
        <v>34</v>
      </c>
      <c r="U1352" s="154" t="s">
        <v>83</v>
      </c>
      <c r="V1352" s="153" t="n">
        <v>2</v>
      </c>
      <c r="W1352" s="115" t="n">
        <v>0.25</v>
      </c>
      <c r="X1352" s="116" t="n">
        <f aca="false">RANDBETWEEN(80,100)/100</f>
        <v>0.82</v>
      </c>
      <c r="Y1352" s="117"/>
      <c r="Z1352" s="118"/>
      <c r="AA1352" s="119"/>
      <c r="AB1352" s="123"/>
      <c r="AC1352" s="124"/>
      <c r="AG1352" s="186"/>
      <c r="BO1352" s="202"/>
      <c r="BT1352" s="82" t="s">
        <v>79</v>
      </c>
      <c r="BU1352" s="158"/>
      <c r="BV1352" s="140" t="n">
        <f aca="false">QUOTIENT(BW1352,$BW$5)</f>
        <v>336</v>
      </c>
      <c r="BW1352" s="17" t="n">
        <v>1344</v>
      </c>
      <c r="BX1352" s="141" t="n">
        <f aca="false">DATE(2023,2,(1-QUOTIENT(BW1352,$BW$5)))</f>
        <v>44622</v>
      </c>
      <c r="BY1352" s="190" t="s">
        <v>80</v>
      </c>
      <c r="BZ1352" s="143" t="e">
        <f aca="true">INDIRECT( ADDRESS(CELL("строка",BG1352)-BW1352+BV1352,68)) * CL1352</f>
        <v>#VALUE!</v>
      </c>
      <c r="CA1352" s="144" t="e">
        <f aca="true">INDIRECT( ADDRESS(CELL("строка",BG1352)-BW1352+BV1352,59)) *CI1352</f>
        <v>#VALUE!</v>
      </c>
      <c r="CB1352" s="145" t="e">
        <f aca="true">INDIRECT( ADDRESS(CELL("строка",BG1352)-BW1352+BV1352,69)) * CL1352</f>
        <v>#VALUE!</v>
      </c>
      <c r="CC1352" s="146" t="e">
        <f aca="true">INDIRECT( ADDRESS(CELL("строка",BG1352)-BW1352+BV1352,61)) *CI1352</f>
        <v>#VALUE!</v>
      </c>
      <c r="CD1352" s="147" t="e">
        <f aca="false">BZ1352-CA1352</f>
        <v>#VALUE!</v>
      </c>
      <c r="CE1352" s="188" t="e">
        <f aca="false">CB1352-CC1352</f>
        <v>#VALUE!</v>
      </c>
      <c r="CI1352" s="22" t="n">
        <f aca="false">$CI$4</f>
        <v>0.2</v>
      </c>
      <c r="CL1352" s="23" t="n">
        <f aca="false">CL1348</f>
        <v>0.25</v>
      </c>
    </row>
    <row r="1353" customFormat="false" ht="13.25" hidden="false" customHeight="true" outlineLevel="0" collapsed="false">
      <c r="A1353" s="151" t="s">
        <v>1448</v>
      </c>
      <c r="B1353" s="152" t="n">
        <v>29.9</v>
      </c>
      <c r="C1353" s="152" t="n">
        <v>754.5</v>
      </c>
      <c r="D1353" s="153" t="n">
        <v>58</v>
      </c>
      <c r="E1353" s="154" t="s">
        <v>91</v>
      </c>
      <c r="F1353" s="153" t="n">
        <v>4.5</v>
      </c>
      <c r="G1353" s="182" t="s">
        <v>194</v>
      </c>
      <c r="H1353" s="116" t="n">
        <f aca="false">RANDBETWEEN(80,100)/100</f>
        <v>0.85</v>
      </c>
      <c r="I1353" s="117"/>
      <c r="J1353" s="118"/>
      <c r="K1353" s="119"/>
      <c r="L1353" s="118"/>
      <c r="M1353" s="179"/>
      <c r="Q1353" s="151" t="s">
        <v>1448</v>
      </c>
      <c r="R1353" s="152" t="n">
        <v>28.2</v>
      </c>
      <c r="S1353" s="152" t="n">
        <v>751.4</v>
      </c>
      <c r="T1353" s="153" t="n">
        <v>39</v>
      </c>
      <c r="U1353" s="154" t="s">
        <v>107</v>
      </c>
      <c r="V1353" s="153" t="n">
        <v>1</v>
      </c>
      <c r="W1353" s="115" t="n">
        <v>0</v>
      </c>
      <c r="X1353" s="116" t="n">
        <f aca="false">RANDBETWEEN(80,100)/100</f>
        <v>0.8</v>
      </c>
      <c r="Y1353" s="117"/>
      <c r="Z1353" s="118"/>
      <c r="AA1353" s="119"/>
      <c r="AB1353" s="123"/>
      <c r="AC1353" s="124"/>
      <c r="AG1353" s="186"/>
      <c r="BO1353" s="202"/>
      <c r="BT1353" s="82"/>
      <c r="BU1353" s="158"/>
      <c r="BV1353" s="140" t="n">
        <f aca="false">QUOTIENT(BW1353,$BW$5)</f>
        <v>336</v>
      </c>
      <c r="BW1353" s="17" t="n">
        <v>1345</v>
      </c>
      <c r="BX1353" s="141"/>
      <c r="BY1353" s="191" t="s">
        <v>84</v>
      </c>
      <c r="BZ1353" s="160" t="e">
        <f aca="true">INDIRECT( ADDRESS(CELL("строка",BG1353)-BW1353+BV1353,68)) * CL1353</f>
        <v>#VALUE!</v>
      </c>
      <c r="CA1353" s="161" t="e">
        <f aca="true">INDIRECT( ADDRESS(CELL("строка",BG1353)-BW1353+BV1353,59)) *CI1353</f>
        <v>#VALUE!</v>
      </c>
      <c r="CB1353" s="162" t="e">
        <f aca="true">INDIRECT( ADDRESS(CELL("строка",BG1353)-BW1353+BV1353,69)) * CL1353</f>
        <v>#VALUE!</v>
      </c>
      <c r="CC1353" s="163" t="e">
        <f aca="true">INDIRECT( ADDRESS(CELL("строка",BG1353)-BW1353+BV1353,61)) *CI1353</f>
        <v>#VALUE!</v>
      </c>
      <c r="CD1353" s="164" t="e">
        <f aca="false">BZ1353-CA1353</f>
        <v>#VALUE!</v>
      </c>
      <c r="CE1353" s="189" t="e">
        <f aca="false">CB1353-CC1353</f>
        <v>#VALUE!</v>
      </c>
      <c r="CI1353" s="22" t="n">
        <f aca="false">$CI$5</f>
        <v>0.3</v>
      </c>
      <c r="CL1353" s="23" t="n">
        <f aca="false">CL1349</f>
        <v>0.25</v>
      </c>
    </row>
    <row r="1354" customFormat="false" ht="13.25" hidden="false" customHeight="true" outlineLevel="0" collapsed="false">
      <c r="A1354" s="151" t="s">
        <v>1449</v>
      </c>
      <c r="B1354" s="152" t="n">
        <v>26.4</v>
      </c>
      <c r="C1354" s="152" t="n">
        <v>755</v>
      </c>
      <c r="D1354" s="153" t="n">
        <v>73</v>
      </c>
      <c r="E1354" s="154" t="s">
        <v>101</v>
      </c>
      <c r="F1354" s="153" t="n">
        <v>4.5</v>
      </c>
      <c r="G1354" s="115" t="n">
        <v>0.75</v>
      </c>
      <c r="H1354" s="116" t="n">
        <f aca="false">RANDBETWEEN(80,100)/100</f>
        <v>0.82</v>
      </c>
      <c r="I1354" s="117"/>
      <c r="J1354" s="118"/>
      <c r="K1354" s="119"/>
      <c r="L1354" s="118"/>
      <c r="M1354" s="179"/>
      <c r="Q1354" s="151" t="s">
        <v>1449</v>
      </c>
      <c r="R1354" s="152" t="n">
        <v>22.1</v>
      </c>
      <c r="S1354" s="152" t="n">
        <v>751.9</v>
      </c>
      <c r="T1354" s="153" t="n">
        <v>61</v>
      </c>
      <c r="U1354" s="154" t="s">
        <v>83</v>
      </c>
      <c r="V1354" s="153" t="n">
        <v>1</v>
      </c>
      <c r="W1354" s="115" t="n">
        <v>0.25</v>
      </c>
      <c r="X1354" s="116" t="n">
        <f aca="false">RANDBETWEEN(80,100)/100</f>
        <v>0.95</v>
      </c>
      <c r="Y1354" s="117"/>
      <c r="Z1354" s="118"/>
      <c r="AA1354" s="119"/>
      <c r="AB1354" s="123"/>
      <c r="AC1354" s="124"/>
      <c r="AG1354" s="186"/>
      <c r="BO1354" s="202"/>
      <c r="BT1354" s="82"/>
      <c r="BU1354" s="158"/>
      <c r="BV1354" s="140" t="n">
        <f aca="false">QUOTIENT(BW1354,$BW$5)</f>
        <v>336</v>
      </c>
      <c r="BW1354" s="17" t="n">
        <v>1346</v>
      </c>
      <c r="BX1354" s="141"/>
      <c r="BY1354" s="191" t="s">
        <v>58</v>
      </c>
      <c r="BZ1354" s="160" t="e">
        <f aca="true">INDIRECT( ADDRESS(CELL("строка",BG1354)-BW1354+BV1354,68)) * CL1354</f>
        <v>#VALUE!</v>
      </c>
      <c r="CA1354" s="161" t="e">
        <f aca="true">INDIRECT( ADDRESS(CELL("строка",BG1354)-BW1354+BV1354,59)) *CI1354</f>
        <v>#VALUE!</v>
      </c>
      <c r="CB1354" s="162" t="e">
        <f aca="true">INDIRECT( ADDRESS(CELL("строка",BG1354)-BW1354+BV1354,69)) * CL1354</f>
        <v>#VALUE!</v>
      </c>
      <c r="CC1354" s="163" t="e">
        <f aca="true">INDIRECT( ADDRESS(CELL("строка",BG1354)-BW1354+BV1354,61)) *CI1354</f>
        <v>#VALUE!</v>
      </c>
      <c r="CD1354" s="164" t="e">
        <f aca="false">BZ1354-CA1354</f>
        <v>#VALUE!</v>
      </c>
      <c r="CE1354" s="189" t="e">
        <f aca="false">CB1354-CC1354</f>
        <v>#VALUE!</v>
      </c>
      <c r="CI1354" s="22" t="n">
        <f aca="false">$CI$6</f>
        <v>0.4</v>
      </c>
      <c r="CL1354" s="23" t="n">
        <f aca="false">CL1350</f>
        <v>0.25</v>
      </c>
    </row>
    <row r="1355" customFormat="false" ht="13.25" hidden="false" customHeight="true" outlineLevel="0" collapsed="false">
      <c r="A1355" s="151" t="s">
        <v>1450</v>
      </c>
      <c r="B1355" s="152" t="n">
        <v>20.9</v>
      </c>
      <c r="C1355" s="152" t="n">
        <v>755.3</v>
      </c>
      <c r="D1355" s="153" t="n">
        <v>100</v>
      </c>
      <c r="E1355" s="154" t="s">
        <v>101</v>
      </c>
      <c r="F1355" s="153" t="n">
        <v>3</v>
      </c>
      <c r="G1355" s="182" t="s">
        <v>185</v>
      </c>
      <c r="H1355" s="116" t="n">
        <f aca="false">RANDBETWEEN(80,100)/100</f>
        <v>0.95</v>
      </c>
      <c r="I1355" s="117"/>
      <c r="J1355" s="118"/>
      <c r="K1355" s="119"/>
      <c r="L1355" s="118"/>
      <c r="M1355" s="179"/>
      <c r="Q1355" s="151" t="s">
        <v>1450</v>
      </c>
      <c r="R1355" s="152" t="n">
        <v>17.5</v>
      </c>
      <c r="S1355" s="152" t="n">
        <v>752.3</v>
      </c>
      <c r="T1355" s="153" t="n">
        <v>80</v>
      </c>
      <c r="U1355" s="154" t="n">
        <v>0</v>
      </c>
      <c r="V1355" s="153" t="n">
        <v>0</v>
      </c>
      <c r="W1355" s="115" t="n">
        <v>0.25</v>
      </c>
      <c r="X1355" s="116" t="n">
        <f aca="false">RANDBETWEEN(80,100)/100</f>
        <v>0.86</v>
      </c>
      <c r="Y1355" s="117"/>
      <c r="Z1355" s="118"/>
      <c r="AA1355" s="119"/>
      <c r="AB1355" s="123"/>
      <c r="AC1355" s="124"/>
      <c r="AG1355" s="186"/>
      <c r="BO1355" s="202"/>
      <c r="BT1355" s="82" t="e">
        <f aca="false">IF(SUM(CD1352:CD1355) &gt; 0,0,(SUM(CD1352:CD1355))/(-$BM$10*1000))</f>
        <v>#VALUE!</v>
      </c>
      <c r="BU1355" s="158" t="e">
        <f aca="false">IF(SUM(CE1352:CE1355) &gt; 0,0,(SUM(CE1352:CE1355))/(-$BM$10*1000))</f>
        <v>#VALUE!</v>
      </c>
      <c r="BV1355" s="140" t="n">
        <f aca="false">QUOTIENT(BW1355,$BW$5)</f>
        <v>336</v>
      </c>
      <c r="BW1355" s="17" t="n">
        <v>1347</v>
      </c>
      <c r="BX1355" s="141"/>
      <c r="BY1355" s="192" t="s">
        <v>75</v>
      </c>
      <c r="BZ1355" s="172" t="e">
        <f aca="true">INDIRECT( ADDRESS(CELL("строка",BG1355)-BW1355+BV1355,68)) * CL1355</f>
        <v>#VALUE!</v>
      </c>
      <c r="CA1355" s="173" t="e">
        <f aca="true">INDIRECT( ADDRESS(CELL("строка",BG1355)-BW1355+BV1355,59)) * CI1355</f>
        <v>#VALUE!</v>
      </c>
      <c r="CB1355" s="174" t="e">
        <f aca="true">INDIRECT( ADDRESS(CELL("строка",BG1355)-BW1355+BV1355,69)) * CL1355</f>
        <v>#VALUE!</v>
      </c>
      <c r="CC1355" s="175" t="e">
        <f aca="true">INDIRECT( ADDRESS(CELL("строка",BG1355)-BW1355+BV1355,61)) *CI1355</f>
        <v>#VALUE!</v>
      </c>
      <c r="CD1355" s="176" t="e">
        <f aca="false">BZ1355-CA1355</f>
        <v>#VALUE!</v>
      </c>
      <c r="CE1355" s="187" t="e">
        <f aca="false">CB1355-CC1355</f>
        <v>#VALUE!</v>
      </c>
      <c r="CI1355" s="178" t="n">
        <f aca="false">$CI$7</f>
        <v>0.1</v>
      </c>
      <c r="CL1355" s="23" t="n">
        <f aca="false">CL1351</f>
        <v>0.25</v>
      </c>
    </row>
    <row r="1356" customFormat="false" ht="13.25" hidden="false" customHeight="true" outlineLevel="0" collapsed="false">
      <c r="A1356" s="151" t="s">
        <v>1451</v>
      </c>
      <c r="B1356" s="152" t="n">
        <v>21.6</v>
      </c>
      <c r="C1356" s="152" t="n">
        <v>755.1</v>
      </c>
      <c r="D1356" s="153" t="n">
        <v>100</v>
      </c>
      <c r="E1356" s="154" t="s">
        <v>101</v>
      </c>
      <c r="F1356" s="153" t="n">
        <v>1.5</v>
      </c>
      <c r="G1356" s="115" t="n">
        <v>0.15</v>
      </c>
      <c r="H1356" s="116" t="n">
        <f aca="false">RANDBETWEEN(80,100)/100</f>
        <v>0.85</v>
      </c>
      <c r="I1356" s="117"/>
      <c r="J1356" s="118"/>
      <c r="K1356" s="119"/>
      <c r="L1356" s="118"/>
      <c r="M1356" s="179"/>
      <c r="Q1356" s="151" t="s">
        <v>1451</v>
      </c>
      <c r="R1356" s="152" t="n">
        <v>18.6</v>
      </c>
      <c r="S1356" s="152" t="n">
        <v>752.5</v>
      </c>
      <c r="T1356" s="153" t="n">
        <v>76</v>
      </c>
      <c r="U1356" s="154" t="n">
        <v>0</v>
      </c>
      <c r="V1356" s="153" t="n">
        <v>0</v>
      </c>
      <c r="W1356" s="182" t="s">
        <v>110</v>
      </c>
      <c r="X1356" s="116" t="n">
        <f aca="false">RANDBETWEEN(80,100)/100</f>
        <v>0.81</v>
      </c>
      <c r="Y1356" s="117"/>
      <c r="Z1356" s="118"/>
      <c r="AA1356" s="119"/>
      <c r="AB1356" s="123"/>
      <c r="AC1356" s="124"/>
      <c r="AG1356" s="186"/>
      <c r="BO1356" s="202"/>
      <c r="BT1356" s="82" t="s">
        <v>79</v>
      </c>
      <c r="BU1356" s="158"/>
      <c r="BV1356" s="140" t="n">
        <f aca="false">QUOTIENT(BW1356,$BW$5)</f>
        <v>337</v>
      </c>
      <c r="BW1356" s="17" t="n">
        <v>1348</v>
      </c>
      <c r="BX1356" s="141" t="n">
        <f aca="false">DATE(2023,2,(1-QUOTIENT(BW1356,$BW$5)))</f>
        <v>44621</v>
      </c>
      <c r="BY1356" s="190" t="s">
        <v>80</v>
      </c>
      <c r="BZ1356" s="143" t="e">
        <f aca="true">INDIRECT( ADDRESS(CELL("строка",BG1356)-BW1356+BV1356,68)) * CL1356</f>
        <v>#VALUE!</v>
      </c>
      <c r="CA1356" s="144" t="e">
        <f aca="true">INDIRECT( ADDRESS(CELL("строка",BG1356)-BW1356+BV1356,59)) *CI1356</f>
        <v>#VALUE!</v>
      </c>
      <c r="CB1356" s="145" t="e">
        <f aca="true">INDIRECT( ADDRESS(CELL("строка",BG1356)-BW1356+BV1356,69)) * CL1356</f>
        <v>#VALUE!</v>
      </c>
      <c r="CC1356" s="146" t="e">
        <f aca="true">INDIRECT( ADDRESS(CELL("строка",BG1356)-BW1356+BV1356,61)) *CI1356</f>
        <v>#VALUE!</v>
      </c>
      <c r="CD1356" s="147" t="e">
        <f aca="false">BZ1356-CA1356</f>
        <v>#VALUE!</v>
      </c>
      <c r="CE1356" s="188" t="e">
        <f aca="false">CB1356-CC1356</f>
        <v>#VALUE!</v>
      </c>
      <c r="CI1356" s="22" t="n">
        <f aca="false">$CI$4</f>
        <v>0.2</v>
      </c>
      <c r="CL1356" s="23" t="n">
        <f aca="false">CL1352</f>
        <v>0.25</v>
      </c>
    </row>
    <row r="1357" customFormat="false" ht="13.25" hidden="false" customHeight="true" outlineLevel="0" collapsed="false">
      <c r="A1357" s="151" t="s">
        <v>1452</v>
      </c>
      <c r="B1357" s="152" t="n">
        <v>22</v>
      </c>
      <c r="C1357" s="152" t="n">
        <v>755</v>
      </c>
      <c r="D1357" s="153" t="n">
        <v>100</v>
      </c>
      <c r="E1357" s="154" t="s">
        <v>93</v>
      </c>
      <c r="F1357" s="153" t="n">
        <v>3</v>
      </c>
      <c r="G1357" s="115" t="n">
        <v>0.15</v>
      </c>
      <c r="H1357" s="116" t="n">
        <f aca="false">RANDBETWEEN(80,100)/100</f>
        <v>0.92</v>
      </c>
      <c r="I1357" s="117"/>
      <c r="J1357" s="118"/>
      <c r="K1357" s="119"/>
      <c r="L1357" s="118"/>
      <c r="M1357" s="179"/>
      <c r="Q1357" s="151" t="s">
        <v>1452</v>
      </c>
      <c r="R1357" s="152" t="n">
        <v>21.5</v>
      </c>
      <c r="S1357" s="152" t="n">
        <v>752.5</v>
      </c>
      <c r="T1357" s="153" t="n">
        <v>62</v>
      </c>
      <c r="U1357" s="154" t="n">
        <v>0</v>
      </c>
      <c r="V1357" s="153" t="n">
        <v>0</v>
      </c>
      <c r="W1357" s="182" t="s">
        <v>185</v>
      </c>
      <c r="X1357" s="116" t="n">
        <f aca="false">RANDBETWEEN(80,100)/100</f>
        <v>0.89</v>
      </c>
      <c r="Y1357" s="117"/>
      <c r="Z1357" s="118"/>
      <c r="AA1357" s="119"/>
      <c r="AB1357" s="123"/>
      <c r="AC1357" s="124"/>
      <c r="AG1357" s="186"/>
      <c r="BO1357" s="202"/>
      <c r="BT1357" s="82"/>
      <c r="BU1357" s="158"/>
      <c r="BV1357" s="140" t="n">
        <f aca="false">QUOTIENT(BW1357,$BW$5)</f>
        <v>337</v>
      </c>
      <c r="BW1357" s="17" t="n">
        <v>1349</v>
      </c>
      <c r="BX1357" s="141"/>
      <c r="BY1357" s="191" t="s">
        <v>84</v>
      </c>
      <c r="BZ1357" s="160" t="e">
        <f aca="true">INDIRECT( ADDRESS(CELL("строка",BG1357)-BW1357+BV1357,68)) * CL1357</f>
        <v>#VALUE!</v>
      </c>
      <c r="CA1357" s="161" t="e">
        <f aca="true">INDIRECT( ADDRESS(CELL("строка",BG1357)-BW1357+BV1357,59)) *CI1357</f>
        <v>#VALUE!</v>
      </c>
      <c r="CB1357" s="162" t="e">
        <f aca="true">INDIRECT( ADDRESS(CELL("строка",BG1357)-BW1357+BV1357,69)) * CL1357</f>
        <v>#VALUE!</v>
      </c>
      <c r="CC1357" s="163" t="e">
        <f aca="true">INDIRECT( ADDRESS(CELL("строка",BG1357)-BW1357+BV1357,61)) *CI1357</f>
        <v>#VALUE!</v>
      </c>
      <c r="CD1357" s="164" t="e">
        <f aca="false">BZ1357-CA1357</f>
        <v>#VALUE!</v>
      </c>
      <c r="CE1357" s="189" t="e">
        <f aca="false">CB1357-CC1357</f>
        <v>#VALUE!</v>
      </c>
      <c r="CI1357" s="22" t="n">
        <f aca="false">$CI$5</f>
        <v>0.3</v>
      </c>
      <c r="CL1357" s="23" t="n">
        <f aca="false">CL1353</f>
        <v>0.25</v>
      </c>
    </row>
    <row r="1358" customFormat="false" ht="13.25" hidden="false" customHeight="true" outlineLevel="0" collapsed="false">
      <c r="A1358" s="151" t="s">
        <v>1453</v>
      </c>
      <c r="B1358" s="152" t="n">
        <v>21.2</v>
      </c>
      <c r="C1358" s="152" t="n">
        <v>755</v>
      </c>
      <c r="D1358" s="153" t="n">
        <v>100</v>
      </c>
      <c r="E1358" s="154" t="s">
        <v>93</v>
      </c>
      <c r="F1358" s="153" t="n">
        <v>4.5</v>
      </c>
      <c r="G1358" s="115" t="n">
        <v>0.25</v>
      </c>
      <c r="H1358" s="116" t="n">
        <f aca="false">RANDBETWEEN(80,100)/100</f>
        <v>0.9</v>
      </c>
      <c r="I1358" s="117" t="n">
        <v>0.586157407407407</v>
      </c>
      <c r="J1358" s="118" t="n">
        <v>0.586157407407407</v>
      </c>
      <c r="K1358" s="119" t="n">
        <f aca="false">(J1358 * 24) * $B$3 * $F$3 * (1 - 0.7*AVERAGE(G1358:G1365)) * AVERAGE(H1358:H1365)</f>
        <v>10020.7594666667</v>
      </c>
      <c r="L1358" s="118" t="n">
        <f aca="false">IF(AVERAGE(F1358:F1365)&gt; $J$3, $B$4*$F$4*AVERAGE(F1358:F1365)/$B$5*24*AVERAGE(H1358:H1365), $B$4*$F$4*AVERAGE(F1358:F1365)/$B$5*24*AVERAGE(H1358:H1365) * 0.2)</f>
        <v>28938</v>
      </c>
      <c r="M1358" s="179" t="n">
        <f aca="false">K1358+L1358</f>
        <v>38958.7594666667</v>
      </c>
      <c r="Q1358" s="151" t="s">
        <v>1453</v>
      </c>
      <c r="R1358" s="152" t="n">
        <v>23.9</v>
      </c>
      <c r="S1358" s="152" t="n">
        <v>752.5</v>
      </c>
      <c r="T1358" s="153" t="n">
        <v>53</v>
      </c>
      <c r="U1358" s="154" t="n">
        <v>0</v>
      </c>
      <c r="V1358" s="153" t="n">
        <v>0</v>
      </c>
      <c r="W1358" s="182" t="s">
        <v>185</v>
      </c>
      <c r="X1358" s="116" t="n">
        <f aca="false">RANDBETWEEN(80,100)/100</f>
        <v>0.94</v>
      </c>
      <c r="Y1358" s="117" t="n">
        <v>0.626712962962963</v>
      </c>
      <c r="Z1358" s="118" t="n">
        <v>0.626712962962963</v>
      </c>
      <c r="AA1358" s="119" t="n">
        <f aca="false">(Z1358 * 24) * $B$3 * $F$3 * (1 - 0.7 * AVERAGE(W1358:W1365)) * AVERAGE(X1358:X1365)</f>
        <v>11980.245</v>
      </c>
      <c r="AB1358" s="123" t="n">
        <f aca="false">IF(AVERAGE(V1358:V1365)&gt; $J$3, $B$4*$F$4*AVERAGE(V1358:V1365)/$B$5*24*AVERAGE(X1358:X1365), $B$4*$F$4*AVERAGE(V1358:V1365)/$B$5*24*AVERAGE(X1358:X1365) * 0.2)</f>
        <v>708</v>
      </c>
      <c r="AC1358" s="124" t="n">
        <f aca="false">AA1358+AB1358</f>
        <v>12688.245</v>
      </c>
      <c r="AG1358" s="186"/>
      <c r="BO1358" s="202"/>
      <c r="BT1358" s="82"/>
      <c r="BU1358" s="158"/>
      <c r="BV1358" s="140" t="n">
        <f aca="false">QUOTIENT(BW1358,$BW$5)</f>
        <v>337</v>
      </c>
      <c r="BW1358" s="17" t="n">
        <v>1350</v>
      </c>
      <c r="BX1358" s="141"/>
      <c r="BY1358" s="191" t="s">
        <v>58</v>
      </c>
      <c r="BZ1358" s="160" t="e">
        <f aca="true">INDIRECT( ADDRESS(CELL("строка",BG1358)-BW1358+BV1358,68)) * CL1358</f>
        <v>#VALUE!</v>
      </c>
      <c r="CA1358" s="161" t="e">
        <f aca="true">INDIRECT( ADDRESS(CELL("строка",BG1358)-BW1358+BV1358,59)) *CI1358</f>
        <v>#VALUE!</v>
      </c>
      <c r="CB1358" s="162" t="e">
        <f aca="true">INDIRECT( ADDRESS(CELL("строка",BG1358)-BW1358+BV1358,69)) * CL1358</f>
        <v>#VALUE!</v>
      </c>
      <c r="CC1358" s="163" t="e">
        <f aca="true">INDIRECT( ADDRESS(CELL("строка",BG1358)-BW1358+BV1358,61)) *CI1358</f>
        <v>#VALUE!</v>
      </c>
      <c r="CD1358" s="164" t="e">
        <f aca="false">BZ1358-CA1358</f>
        <v>#VALUE!</v>
      </c>
      <c r="CE1358" s="189" t="e">
        <f aca="false">CB1358-CC1358</f>
        <v>#VALUE!</v>
      </c>
      <c r="CI1358" s="22" t="n">
        <f aca="false">$CI$6</f>
        <v>0.4</v>
      </c>
      <c r="CL1358" s="23" t="n">
        <f aca="false">CL1354</f>
        <v>0.25</v>
      </c>
    </row>
    <row r="1359" customFormat="false" ht="13.25" hidden="false" customHeight="true" outlineLevel="0" collapsed="false">
      <c r="A1359" s="151" t="s">
        <v>1454</v>
      </c>
      <c r="B1359" s="152" t="n">
        <v>29</v>
      </c>
      <c r="C1359" s="152" t="n">
        <v>754.4</v>
      </c>
      <c r="D1359" s="153" t="n">
        <v>68</v>
      </c>
      <c r="E1359" s="154" t="s">
        <v>91</v>
      </c>
      <c r="F1359" s="153" t="n">
        <v>3</v>
      </c>
      <c r="G1359" s="115" t="n">
        <v>0.9</v>
      </c>
      <c r="H1359" s="116" t="n">
        <f aca="false">RANDBETWEEN(80,100)/100</f>
        <v>0.83</v>
      </c>
      <c r="I1359" s="117"/>
      <c r="J1359" s="118"/>
      <c r="K1359" s="119"/>
      <c r="L1359" s="118"/>
      <c r="M1359" s="179"/>
      <c r="Q1359" s="151" t="s">
        <v>1454</v>
      </c>
      <c r="R1359" s="152" t="n">
        <v>28.1</v>
      </c>
      <c r="S1359" s="152" t="n">
        <v>752.5</v>
      </c>
      <c r="T1359" s="153" t="n">
        <v>37</v>
      </c>
      <c r="U1359" s="154" t="s">
        <v>107</v>
      </c>
      <c r="V1359" s="153" t="n">
        <v>1</v>
      </c>
      <c r="W1359" s="115" t="n">
        <v>0.75</v>
      </c>
      <c r="X1359" s="116" t="n">
        <f aca="false">RANDBETWEEN(80,100)/100</f>
        <v>0.89</v>
      </c>
      <c r="Y1359" s="117"/>
      <c r="Z1359" s="118"/>
      <c r="AA1359" s="119"/>
      <c r="AB1359" s="123"/>
      <c r="AC1359" s="124"/>
      <c r="AG1359" s="186"/>
      <c r="BO1359" s="202"/>
      <c r="BT1359" s="82" t="e">
        <f aca="false">IF(SUM(CD1356:CD1359) &gt; 0,0,(SUM(CD1356:CD1359))/(-$BM$10*1000))</f>
        <v>#VALUE!</v>
      </c>
      <c r="BU1359" s="158" t="e">
        <f aca="false">IF(SUM(CE1356:CE1359) &gt; 0,0,(SUM(CE1356:CE1359))/(-$BM$10*1000))</f>
        <v>#VALUE!</v>
      </c>
      <c r="BV1359" s="140" t="n">
        <f aca="false">QUOTIENT(BW1359,$BW$5)</f>
        <v>337</v>
      </c>
      <c r="BW1359" s="17" t="n">
        <v>1351</v>
      </c>
      <c r="BX1359" s="141"/>
      <c r="BY1359" s="192" t="s">
        <v>75</v>
      </c>
      <c r="BZ1359" s="172" t="e">
        <f aca="true">INDIRECT( ADDRESS(CELL("строка",BG1359)-BW1359+BV1359,68)) * CL1359</f>
        <v>#VALUE!</v>
      </c>
      <c r="CA1359" s="173" t="e">
        <f aca="true">INDIRECT( ADDRESS(CELL("строка",BG1359)-BW1359+BV1359,59)) * CI1359</f>
        <v>#VALUE!</v>
      </c>
      <c r="CB1359" s="174" t="e">
        <f aca="true">INDIRECT( ADDRESS(CELL("строка",BG1359)-BW1359+BV1359,69)) * CL1359</f>
        <v>#VALUE!</v>
      </c>
      <c r="CC1359" s="175" t="e">
        <f aca="true">INDIRECT( ADDRESS(CELL("строка",BG1359)-BW1359+BV1359,61)) *CI1359</f>
        <v>#VALUE!</v>
      </c>
      <c r="CD1359" s="176" t="e">
        <f aca="false">BZ1359-CA1359</f>
        <v>#VALUE!</v>
      </c>
      <c r="CE1359" s="187" t="e">
        <f aca="false">CB1359-CC1359</f>
        <v>#VALUE!</v>
      </c>
      <c r="CI1359" s="178" t="n">
        <f aca="false">$CI$7</f>
        <v>0.1</v>
      </c>
      <c r="CL1359" s="23" t="n">
        <f aca="false">CL1355</f>
        <v>0.25</v>
      </c>
    </row>
    <row r="1360" customFormat="false" ht="13.25" hidden="false" customHeight="true" outlineLevel="0" collapsed="false">
      <c r="A1360" s="151" t="s">
        <v>1455</v>
      </c>
      <c r="B1360" s="152" t="n">
        <v>31.8</v>
      </c>
      <c r="C1360" s="152" t="n">
        <v>754.2</v>
      </c>
      <c r="D1360" s="153" t="n">
        <v>55</v>
      </c>
      <c r="E1360" s="154" t="s">
        <v>101</v>
      </c>
      <c r="F1360" s="153" t="n">
        <v>4.5</v>
      </c>
      <c r="G1360" s="115" t="n">
        <v>0.25</v>
      </c>
      <c r="H1360" s="116" t="n">
        <f aca="false">RANDBETWEEN(80,100)/100</f>
        <v>0.87</v>
      </c>
      <c r="I1360" s="117"/>
      <c r="J1360" s="118"/>
      <c r="K1360" s="119"/>
      <c r="L1360" s="118"/>
      <c r="M1360" s="179"/>
      <c r="Q1360" s="151" t="s">
        <v>1455</v>
      </c>
      <c r="R1360" s="152" t="n">
        <v>27.5</v>
      </c>
      <c r="S1360" s="152" t="n">
        <v>753.2</v>
      </c>
      <c r="T1360" s="153" t="n">
        <v>38</v>
      </c>
      <c r="U1360" s="154" t="s">
        <v>78</v>
      </c>
      <c r="V1360" s="153" t="n">
        <v>1</v>
      </c>
      <c r="W1360" s="115" t="n">
        <v>0.75</v>
      </c>
      <c r="X1360" s="116" t="n">
        <f aca="false">RANDBETWEEN(80,100)/100</f>
        <v>0.8</v>
      </c>
      <c r="Y1360" s="117"/>
      <c r="Z1360" s="118"/>
      <c r="AA1360" s="119"/>
      <c r="AB1360" s="123"/>
      <c r="AC1360" s="124"/>
      <c r="AG1360" s="186"/>
      <c r="BO1360" s="202"/>
      <c r="BT1360" s="82" t="s">
        <v>79</v>
      </c>
      <c r="BU1360" s="158"/>
      <c r="BV1360" s="140" t="n">
        <f aca="false">QUOTIENT(BW1360,$BW$5)</f>
        <v>338</v>
      </c>
      <c r="BW1360" s="17" t="n">
        <v>1352</v>
      </c>
      <c r="BX1360" s="141" t="n">
        <f aca="false">DATE(2023,2,(1-QUOTIENT(BW1360,$BW$5)))</f>
        <v>44620</v>
      </c>
      <c r="BY1360" s="190" t="s">
        <v>80</v>
      </c>
      <c r="BZ1360" s="143" t="e">
        <f aca="true">INDIRECT( ADDRESS(CELL("строка",BG1360)-BW1360+BV1360,68)) * CL1360</f>
        <v>#VALUE!</v>
      </c>
      <c r="CA1360" s="144" t="e">
        <f aca="true">INDIRECT( ADDRESS(CELL("строка",BG1360)-BW1360+BV1360,59)) *CI1360</f>
        <v>#VALUE!</v>
      </c>
      <c r="CB1360" s="145" t="e">
        <f aca="true">INDIRECT( ADDRESS(CELL("строка",BG1360)-BW1360+BV1360,69)) * CL1360</f>
        <v>#VALUE!</v>
      </c>
      <c r="CC1360" s="146" t="e">
        <f aca="true">INDIRECT( ADDRESS(CELL("строка",BG1360)-BW1360+BV1360,61)) *CI1360</f>
        <v>#VALUE!</v>
      </c>
      <c r="CD1360" s="147" t="e">
        <f aca="false">BZ1360-CA1360</f>
        <v>#VALUE!</v>
      </c>
      <c r="CE1360" s="188" t="e">
        <f aca="false">CB1360-CC1360</f>
        <v>#VALUE!</v>
      </c>
      <c r="CI1360" s="22" t="n">
        <f aca="false">$CI$4</f>
        <v>0.2</v>
      </c>
      <c r="CL1360" s="23" t="n">
        <f aca="false">CL1356</f>
        <v>0.25</v>
      </c>
    </row>
    <row r="1361" customFormat="false" ht="13.25" hidden="false" customHeight="true" outlineLevel="0" collapsed="false">
      <c r="A1361" s="151" t="s">
        <v>1456</v>
      </c>
      <c r="B1361" s="152" t="n">
        <v>30.6</v>
      </c>
      <c r="C1361" s="152" t="n">
        <v>753.8</v>
      </c>
      <c r="D1361" s="153" t="n">
        <v>61</v>
      </c>
      <c r="E1361" s="154" t="s">
        <v>93</v>
      </c>
      <c r="F1361" s="153" t="n">
        <v>6</v>
      </c>
      <c r="G1361" s="115" t="n">
        <v>0.95</v>
      </c>
      <c r="H1361" s="116" t="n">
        <f aca="false">RANDBETWEEN(80,100)/100</f>
        <v>0.97</v>
      </c>
      <c r="I1361" s="117"/>
      <c r="J1361" s="118"/>
      <c r="K1361" s="119"/>
      <c r="L1361" s="118"/>
      <c r="M1361" s="179"/>
      <c r="Q1361" s="151" t="s">
        <v>1456</v>
      </c>
      <c r="R1361" s="152" t="n">
        <v>27.4</v>
      </c>
      <c r="S1361" s="152" t="n">
        <v>753.7</v>
      </c>
      <c r="T1361" s="153" t="n">
        <v>39</v>
      </c>
      <c r="U1361" s="154" t="s">
        <v>78</v>
      </c>
      <c r="V1361" s="153" t="n">
        <v>2</v>
      </c>
      <c r="W1361" s="115" t="n">
        <v>0.25</v>
      </c>
      <c r="X1361" s="116" t="n">
        <f aca="false">RANDBETWEEN(80,100)/100</f>
        <v>0.9</v>
      </c>
      <c r="Y1361" s="117"/>
      <c r="Z1361" s="118"/>
      <c r="AA1361" s="119"/>
      <c r="AB1361" s="123"/>
      <c r="AC1361" s="124"/>
      <c r="AG1361" s="186"/>
      <c r="BO1361" s="202"/>
      <c r="BT1361" s="82"/>
      <c r="BU1361" s="158"/>
      <c r="BV1361" s="140" t="n">
        <f aca="false">QUOTIENT(BW1361,$BW$5)</f>
        <v>338</v>
      </c>
      <c r="BW1361" s="17" t="n">
        <v>1353</v>
      </c>
      <c r="BX1361" s="141"/>
      <c r="BY1361" s="191" t="s">
        <v>84</v>
      </c>
      <c r="BZ1361" s="160" t="e">
        <f aca="true">INDIRECT( ADDRESS(CELL("строка",BG1361)-BW1361+BV1361,68)) * CL1361</f>
        <v>#VALUE!</v>
      </c>
      <c r="CA1361" s="161" t="e">
        <f aca="true">INDIRECT( ADDRESS(CELL("строка",BG1361)-BW1361+BV1361,59)) *CI1361</f>
        <v>#VALUE!</v>
      </c>
      <c r="CB1361" s="162" t="e">
        <f aca="true">INDIRECT( ADDRESS(CELL("строка",BG1361)-BW1361+BV1361,69)) * CL1361</f>
        <v>#VALUE!</v>
      </c>
      <c r="CC1361" s="163" t="e">
        <f aca="true">INDIRECT( ADDRESS(CELL("строка",BG1361)-BW1361+BV1361,61)) *CI1361</f>
        <v>#VALUE!</v>
      </c>
      <c r="CD1361" s="164" t="e">
        <f aca="false">BZ1361-CA1361</f>
        <v>#VALUE!</v>
      </c>
      <c r="CE1361" s="189" t="e">
        <f aca="false">CB1361-CC1361</f>
        <v>#VALUE!</v>
      </c>
      <c r="CI1361" s="22" t="n">
        <f aca="false">$CI$5</f>
        <v>0.3</v>
      </c>
      <c r="CL1361" s="23" t="n">
        <f aca="false">CL1357</f>
        <v>0.25</v>
      </c>
    </row>
    <row r="1362" customFormat="false" ht="13.25" hidden="false" customHeight="true" outlineLevel="0" collapsed="false">
      <c r="A1362" s="151" t="s">
        <v>1457</v>
      </c>
      <c r="B1362" s="152" t="n">
        <v>29</v>
      </c>
      <c r="C1362" s="152" t="n">
        <v>752.8</v>
      </c>
      <c r="D1362" s="153" t="n">
        <v>68</v>
      </c>
      <c r="E1362" s="154" t="s">
        <v>101</v>
      </c>
      <c r="F1362" s="153" t="n">
        <v>12</v>
      </c>
      <c r="G1362" s="115" t="n">
        <v>0.75</v>
      </c>
      <c r="H1362" s="116" t="n">
        <f aca="false">RANDBETWEEN(80,100)/100</f>
        <v>1</v>
      </c>
      <c r="I1362" s="117"/>
      <c r="J1362" s="118"/>
      <c r="K1362" s="119"/>
      <c r="L1362" s="118"/>
      <c r="M1362" s="179"/>
      <c r="Q1362" s="151" t="s">
        <v>1457</v>
      </c>
      <c r="R1362" s="152" t="n">
        <v>24</v>
      </c>
      <c r="S1362" s="152" t="n">
        <v>754</v>
      </c>
      <c r="T1362" s="153" t="n">
        <v>51</v>
      </c>
      <c r="U1362" s="154" t="s">
        <v>78</v>
      </c>
      <c r="V1362" s="153" t="n">
        <v>1</v>
      </c>
      <c r="W1362" s="115" t="n">
        <v>0.25</v>
      </c>
      <c r="X1362" s="116" t="n">
        <f aca="false">RANDBETWEEN(80,100)/100</f>
        <v>0.89</v>
      </c>
      <c r="Y1362" s="117"/>
      <c r="Z1362" s="118"/>
      <c r="AA1362" s="119"/>
      <c r="AB1362" s="123"/>
      <c r="AC1362" s="124"/>
      <c r="AG1362" s="186"/>
      <c r="BO1362" s="202"/>
      <c r="BT1362" s="82"/>
      <c r="BU1362" s="158"/>
      <c r="BV1362" s="140" t="n">
        <f aca="false">QUOTIENT(BW1362,$BW$5)</f>
        <v>338</v>
      </c>
      <c r="BW1362" s="17" t="n">
        <v>1354</v>
      </c>
      <c r="BX1362" s="141"/>
      <c r="BY1362" s="191" t="s">
        <v>58</v>
      </c>
      <c r="BZ1362" s="160" t="e">
        <f aca="true">INDIRECT( ADDRESS(CELL("строка",BG1362)-BW1362+BV1362,68)) * CL1362</f>
        <v>#VALUE!</v>
      </c>
      <c r="CA1362" s="161" t="e">
        <f aca="true">INDIRECT( ADDRESS(CELL("строка",BG1362)-BW1362+BV1362,59)) *CI1362</f>
        <v>#VALUE!</v>
      </c>
      <c r="CB1362" s="162" t="e">
        <f aca="true">INDIRECT( ADDRESS(CELL("строка",BG1362)-BW1362+BV1362,69)) * CL1362</f>
        <v>#VALUE!</v>
      </c>
      <c r="CC1362" s="163" t="e">
        <f aca="true">INDIRECT( ADDRESS(CELL("строка",BG1362)-BW1362+BV1362,61)) *CI1362</f>
        <v>#VALUE!</v>
      </c>
      <c r="CD1362" s="164" t="e">
        <f aca="false">BZ1362-CA1362</f>
        <v>#VALUE!</v>
      </c>
      <c r="CE1362" s="189" t="e">
        <f aca="false">CB1362-CC1362</f>
        <v>#VALUE!</v>
      </c>
      <c r="CI1362" s="22" t="n">
        <f aca="false">$CI$6</f>
        <v>0.4</v>
      </c>
      <c r="CL1362" s="23" t="n">
        <f aca="false">CL1358</f>
        <v>0.25</v>
      </c>
    </row>
    <row r="1363" customFormat="false" ht="13.25" hidden="false" customHeight="true" outlineLevel="0" collapsed="false">
      <c r="A1363" s="151" t="s">
        <v>1458</v>
      </c>
      <c r="B1363" s="152" t="n">
        <v>24.7</v>
      </c>
      <c r="C1363" s="152" t="n">
        <v>752.2</v>
      </c>
      <c r="D1363" s="153" t="n">
        <v>82</v>
      </c>
      <c r="E1363" s="154" t="s">
        <v>101</v>
      </c>
      <c r="F1363" s="153" t="n">
        <v>4.5</v>
      </c>
      <c r="G1363" s="182" t="s">
        <v>185</v>
      </c>
      <c r="H1363" s="116" t="n">
        <f aca="false">RANDBETWEEN(80,100)/100</f>
        <v>0.86</v>
      </c>
      <c r="I1363" s="117"/>
      <c r="J1363" s="118"/>
      <c r="K1363" s="119"/>
      <c r="L1363" s="118"/>
      <c r="M1363" s="179"/>
      <c r="Q1363" s="151" t="s">
        <v>1458</v>
      </c>
      <c r="R1363" s="152" t="n">
        <v>17</v>
      </c>
      <c r="S1363" s="152" t="n">
        <v>754</v>
      </c>
      <c r="T1363" s="153" t="n">
        <v>78</v>
      </c>
      <c r="U1363" s="154" t="n">
        <v>0</v>
      </c>
      <c r="V1363" s="153" t="n">
        <v>0</v>
      </c>
      <c r="W1363" s="115" t="n">
        <v>0.25</v>
      </c>
      <c r="X1363" s="116" t="n">
        <f aca="false">RANDBETWEEN(80,100)/100</f>
        <v>0.88</v>
      </c>
      <c r="Y1363" s="117"/>
      <c r="Z1363" s="118"/>
      <c r="AA1363" s="119"/>
      <c r="AB1363" s="123"/>
      <c r="AC1363" s="124"/>
      <c r="AG1363" s="186"/>
      <c r="BO1363" s="202"/>
      <c r="BT1363" s="82" t="e">
        <f aca="false">IF(SUM(CD1360:CD1363) &gt; 0,0,(SUM(CD1360:CD1363))/(-$BM$10*1000))</f>
        <v>#VALUE!</v>
      </c>
      <c r="BU1363" s="158" t="e">
        <f aca="false">IF(SUM(CE1360:CE1363) &gt; 0,0,(SUM(CE1360:CE1363))/(-$BM$10*1000))</f>
        <v>#VALUE!</v>
      </c>
      <c r="BV1363" s="140" t="n">
        <f aca="false">QUOTIENT(BW1363,$BW$5)</f>
        <v>338</v>
      </c>
      <c r="BW1363" s="17" t="n">
        <v>1355</v>
      </c>
      <c r="BX1363" s="141"/>
      <c r="BY1363" s="192" t="s">
        <v>75</v>
      </c>
      <c r="BZ1363" s="172" t="e">
        <f aca="true">INDIRECT( ADDRESS(CELL("строка",BG1363)-BW1363+BV1363,68)) * CL1363</f>
        <v>#VALUE!</v>
      </c>
      <c r="CA1363" s="173" t="e">
        <f aca="true">INDIRECT( ADDRESS(CELL("строка",BG1363)-BW1363+BV1363,59)) * CI1363</f>
        <v>#VALUE!</v>
      </c>
      <c r="CB1363" s="174" t="e">
        <f aca="true">INDIRECT( ADDRESS(CELL("строка",BG1363)-BW1363+BV1363,69)) * CL1363</f>
        <v>#VALUE!</v>
      </c>
      <c r="CC1363" s="175" t="e">
        <f aca="true">INDIRECT( ADDRESS(CELL("строка",BG1363)-BW1363+BV1363,61)) *CI1363</f>
        <v>#VALUE!</v>
      </c>
      <c r="CD1363" s="176" t="e">
        <f aca="false">BZ1363-CA1363</f>
        <v>#VALUE!</v>
      </c>
      <c r="CE1363" s="187" t="e">
        <f aca="false">CB1363-CC1363</f>
        <v>#VALUE!</v>
      </c>
      <c r="CI1363" s="178" t="n">
        <f aca="false">$CI$7</f>
        <v>0.1</v>
      </c>
      <c r="CL1363" s="23" t="n">
        <f aca="false">CL1359</f>
        <v>0.25</v>
      </c>
    </row>
    <row r="1364" customFormat="false" ht="13.25" hidden="false" customHeight="true" outlineLevel="0" collapsed="false">
      <c r="A1364" s="151" t="s">
        <v>1459</v>
      </c>
      <c r="B1364" s="152" t="n">
        <v>25.1</v>
      </c>
      <c r="C1364" s="152" t="n">
        <v>751.5</v>
      </c>
      <c r="D1364" s="153" t="n">
        <v>79</v>
      </c>
      <c r="E1364" s="154" t="s">
        <v>129</v>
      </c>
      <c r="F1364" s="153" t="n">
        <v>3</v>
      </c>
      <c r="G1364" s="115" t="n">
        <v>0.25</v>
      </c>
      <c r="H1364" s="116" t="n">
        <f aca="false">RANDBETWEEN(80,100)/100</f>
        <v>0.99</v>
      </c>
      <c r="I1364" s="117"/>
      <c r="J1364" s="118"/>
      <c r="K1364" s="119"/>
      <c r="L1364" s="118"/>
      <c r="M1364" s="179"/>
      <c r="Q1364" s="151" t="s">
        <v>1459</v>
      </c>
      <c r="R1364" s="152" t="n">
        <v>16.5</v>
      </c>
      <c r="S1364" s="152" t="n">
        <v>753.7</v>
      </c>
      <c r="T1364" s="153" t="n">
        <v>86</v>
      </c>
      <c r="U1364" s="154" t="n">
        <v>0</v>
      </c>
      <c r="V1364" s="153" t="n">
        <v>0</v>
      </c>
      <c r="W1364" s="115" t="n">
        <v>0.25</v>
      </c>
      <c r="X1364" s="116" t="n">
        <f aca="false">RANDBETWEEN(80,100)/100</f>
        <v>0.84</v>
      </c>
      <c r="Y1364" s="117"/>
      <c r="Z1364" s="118"/>
      <c r="AA1364" s="119"/>
      <c r="AB1364" s="123"/>
      <c r="AC1364" s="124"/>
      <c r="AG1364" s="186"/>
      <c r="BO1364" s="202"/>
      <c r="BT1364" s="82" t="s">
        <v>79</v>
      </c>
      <c r="BU1364" s="158"/>
      <c r="BV1364" s="140" t="n">
        <f aca="false">QUOTIENT(BW1364,$BW$5)</f>
        <v>339</v>
      </c>
      <c r="BW1364" s="17" t="n">
        <v>1356</v>
      </c>
      <c r="BX1364" s="141" t="n">
        <f aca="false">DATE(2023,2,(1-QUOTIENT(BW1364,$BW$5)))</f>
        <v>44619</v>
      </c>
      <c r="BY1364" s="190" t="s">
        <v>80</v>
      </c>
      <c r="BZ1364" s="143" t="e">
        <f aca="true">INDIRECT( ADDRESS(CELL("строка",BG1364)-BW1364+BV1364,68)) * CL1364</f>
        <v>#VALUE!</v>
      </c>
      <c r="CA1364" s="144" t="e">
        <f aca="true">INDIRECT( ADDRESS(CELL("строка",BG1364)-BW1364+BV1364,59)) *CI1364</f>
        <v>#VALUE!</v>
      </c>
      <c r="CB1364" s="145" t="e">
        <f aca="true">INDIRECT( ADDRESS(CELL("строка",BG1364)-BW1364+BV1364,69)) * CL1364</f>
        <v>#VALUE!</v>
      </c>
      <c r="CC1364" s="146" t="e">
        <f aca="true">INDIRECT( ADDRESS(CELL("строка",BG1364)-BW1364+BV1364,61)) *CI1364</f>
        <v>#VALUE!</v>
      </c>
      <c r="CD1364" s="147" t="e">
        <f aca="false">BZ1364-CA1364</f>
        <v>#VALUE!</v>
      </c>
      <c r="CE1364" s="188" t="e">
        <f aca="false">CB1364-CC1364</f>
        <v>#VALUE!</v>
      </c>
      <c r="CI1364" s="22" t="n">
        <f aca="false">$CI$4</f>
        <v>0.2</v>
      </c>
      <c r="CL1364" s="23" t="n">
        <f aca="false">CL1360</f>
        <v>0.25</v>
      </c>
    </row>
    <row r="1365" customFormat="false" ht="13.25" hidden="false" customHeight="true" outlineLevel="0" collapsed="false">
      <c r="A1365" s="151" t="s">
        <v>1460</v>
      </c>
      <c r="B1365" s="152" t="n">
        <v>24.4</v>
      </c>
      <c r="C1365" s="152" t="n">
        <v>751</v>
      </c>
      <c r="D1365" s="153" t="n">
        <v>80</v>
      </c>
      <c r="E1365" s="154" t="s">
        <v>101</v>
      </c>
      <c r="F1365" s="153" t="n">
        <v>1.5</v>
      </c>
      <c r="G1365" s="115" t="n">
        <v>0.25</v>
      </c>
      <c r="H1365" s="116" t="n">
        <f aca="false">RANDBETWEEN(80,100)/100</f>
        <v>1</v>
      </c>
      <c r="I1365" s="117"/>
      <c r="J1365" s="118"/>
      <c r="K1365" s="119"/>
      <c r="L1365" s="118"/>
      <c r="M1365" s="179"/>
      <c r="Q1365" s="151" t="s">
        <v>1460</v>
      </c>
      <c r="R1365" s="152" t="n">
        <v>19.7</v>
      </c>
      <c r="S1365" s="152" t="n">
        <v>753.1</v>
      </c>
      <c r="T1365" s="153" t="n">
        <v>74</v>
      </c>
      <c r="U1365" s="154" t="n">
        <v>0</v>
      </c>
      <c r="V1365" s="153" t="n">
        <v>0</v>
      </c>
      <c r="W1365" s="115" t="n">
        <v>0</v>
      </c>
      <c r="X1365" s="116" t="n">
        <f aca="false">RANDBETWEEN(80,100)/100</f>
        <v>0.94</v>
      </c>
      <c r="Y1365" s="117"/>
      <c r="Z1365" s="118"/>
      <c r="AA1365" s="119"/>
      <c r="AB1365" s="123"/>
      <c r="AC1365" s="124"/>
      <c r="AG1365" s="186"/>
      <c r="BO1365" s="202"/>
      <c r="BT1365" s="82"/>
      <c r="BU1365" s="158"/>
      <c r="BV1365" s="140" t="n">
        <f aca="false">QUOTIENT(BW1365,$BW$5)</f>
        <v>339</v>
      </c>
      <c r="BW1365" s="17" t="n">
        <v>1357</v>
      </c>
      <c r="BX1365" s="141"/>
      <c r="BY1365" s="191" t="s">
        <v>84</v>
      </c>
      <c r="BZ1365" s="160" t="e">
        <f aca="true">INDIRECT( ADDRESS(CELL("строка",BG1365)-BW1365+BV1365,68)) * CL1365</f>
        <v>#VALUE!</v>
      </c>
      <c r="CA1365" s="161" t="e">
        <f aca="true">INDIRECT( ADDRESS(CELL("строка",BG1365)-BW1365+BV1365,59)) *CI1365</f>
        <v>#VALUE!</v>
      </c>
      <c r="CB1365" s="162" t="e">
        <f aca="true">INDIRECT( ADDRESS(CELL("строка",BG1365)-BW1365+BV1365,69)) * CL1365</f>
        <v>#VALUE!</v>
      </c>
      <c r="CC1365" s="163" t="e">
        <f aca="true">INDIRECT( ADDRESS(CELL("строка",BG1365)-BW1365+BV1365,61)) *CI1365</f>
        <v>#VALUE!</v>
      </c>
      <c r="CD1365" s="164" t="e">
        <f aca="false">BZ1365-CA1365</f>
        <v>#VALUE!</v>
      </c>
      <c r="CE1365" s="189" t="e">
        <f aca="false">CB1365-CC1365</f>
        <v>#VALUE!</v>
      </c>
      <c r="CI1365" s="22" t="n">
        <f aca="false">$CI$5</f>
        <v>0.3</v>
      </c>
      <c r="CL1365" s="23" t="n">
        <f aca="false">CL1361</f>
        <v>0.25</v>
      </c>
    </row>
    <row r="1366" customFormat="false" ht="13.25" hidden="false" customHeight="true" outlineLevel="0" collapsed="false">
      <c r="A1366" s="151" t="s">
        <v>1461</v>
      </c>
      <c r="B1366" s="152" t="n">
        <v>26.9</v>
      </c>
      <c r="C1366" s="152" t="n">
        <v>750.7</v>
      </c>
      <c r="D1366" s="153" t="n">
        <v>72</v>
      </c>
      <c r="E1366" s="154" t="s">
        <v>93</v>
      </c>
      <c r="F1366" s="153" t="n">
        <v>1.5</v>
      </c>
      <c r="G1366" s="115" t="n">
        <v>0.25</v>
      </c>
      <c r="H1366" s="116" t="n">
        <f aca="false">RANDBETWEEN(80,100)/100</f>
        <v>0.93</v>
      </c>
      <c r="I1366" s="117" t="n">
        <v>0.588101851851852</v>
      </c>
      <c r="J1366" s="118" t="n">
        <v>0.588101851851852</v>
      </c>
      <c r="K1366" s="119" t="n">
        <f aca="false">(J1366 * 24) * $B$3 * $F$3 * (1 - 0.7*AVERAGE(G1366:G1373)) * AVERAGE(H1366:H1373)</f>
        <v>11706.0473883333</v>
      </c>
      <c r="L1366" s="118" t="n">
        <f aca="false">IF(AVERAGE(F1366:F1373)&gt; $J$3, $B$4*$F$4*AVERAGE(F1366:F1373)/$B$5*24*AVERAGE(H1366:H1373), $B$4*$F$4*AVERAGE(F1366:F1373)/$B$5*24*AVERAGE(H1366:H1373) * 0.2)</f>
        <v>2804.1</v>
      </c>
      <c r="M1366" s="179" t="n">
        <f aca="false">K1366+L1366</f>
        <v>14510.1473883333</v>
      </c>
      <c r="Q1366" s="151" t="s">
        <v>1461</v>
      </c>
      <c r="R1366" s="152" t="n">
        <v>24.6</v>
      </c>
      <c r="S1366" s="152" t="n">
        <v>752.4</v>
      </c>
      <c r="T1366" s="153" t="n">
        <v>52</v>
      </c>
      <c r="U1366" s="154" t="s">
        <v>78</v>
      </c>
      <c r="V1366" s="153" t="n">
        <v>1</v>
      </c>
      <c r="W1366" s="182" t="s">
        <v>185</v>
      </c>
      <c r="X1366" s="116" t="n">
        <f aca="false">RANDBETWEEN(80,100)/100</f>
        <v>0.91</v>
      </c>
      <c r="Y1366" s="117" t="n">
        <v>0.629675925925926</v>
      </c>
      <c r="Z1366" s="118" t="n">
        <v>0.629675925925926</v>
      </c>
      <c r="AA1366" s="119" t="n">
        <f aca="false">(Z1366 * 24) * $B$3 * $F$3 * (1 - 0.7 * AVERAGE(W1366:W1373)) * AVERAGE(X1366:X1373)</f>
        <v>10741.38975</v>
      </c>
      <c r="AB1366" s="123" t="n">
        <f aca="false">IF(AVERAGE(V1366:V1373)&gt; $J$3, $B$4*$F$4*AVERAGE(V1366:V1373)/$B$5*24*AVERAGE(X1366:X1373), $B$4*$F$4*AVERAGE(V1366:V1373)/$B$5*24*AVERAGE(X1366:X1373) * 0.2)</f>
        <v>729</v>
      </c>
      <c r="AC1366" s="124" t="n">
        <f aca="false">AA1366+AB1366</f>
        <v>11470.38975</v>
      </c>
      <c r="AG1366" s="186"/>
      <c r="BO1366" s="202"/>
      <c r="BT1366" s="82"/>
      <c r="BU1366" s="158"/>
      <c r="BV1366" s="140" t="n">
        <f aca="false">QUOTIENT(BW1366,$BW$5)</f>
        <v>339</v>
      </c>
      <c r="BW1366" s="17" t="n">
        <v>1358</v>
      </c>
      <c r="BX1366" s="141"/>
      <c r="BY1366" s="191" t="s">
        <v>58</v>
      </c>
      <c r="BZ1366" s="160" t="e">
        <f aca="true">INDIRECT( ADDRESS(CELL("строка",BG1366)-BW1366+BV1366,68)) * CL1366</f>
        <v>#VALUE!</v>
      </c>
      <c r="CA1366" s="161" t="e">
        <f aca="true">INDIRECT( ADDRESS(CELL("строка",BG1366)-BW1366+BV1366,59)) *CI1366</f>
        <v>#VALUE!</v>
      </c>
      <c r="CB1366" s="162" t="e">
        <f aca="true">INDIRECT( ADDRESS(CELL("строка",BG1366)-BW1366+BV1366,69)) * CL1366</f>
        <v>#VALUE!</v>
      </c>
      <c r="CC1366" s="163" t="e">
        <f aca="true">INDIRECT( ADDRESS(CELL("строка",BG1366)-BW1366+BV1366,61)) *CI1366</f>
        <v>#VALUE!</v>
      </c>
      <c r="CD1366" s="164" t="e">
        <f aca="false">BZ1366-CA1366</f>
        <v>#VALUE!</v>
      </c>
      <c r="CE1366" s="189" t="e">
        <f aca="false">CB1366-CC1366</f>
        <v>#VALUE!</v>
      </c>
      <c r="CI1366" s="22" t="n">
        <f aca="false">$CI$6</f>
        <v>0.4</v>
      </c>
      <c r="CL1366" s="23" t="n">
        <f aca="false">CL1362</f>
        <v>0.25</v>
      </c>
    </row>
    <row r="1367" customFormat="false" ht="13.25" hidden="false" customHeight="true" outlineLevel="0" collapsed="false">
      <c r="A1367" s="151" t="s">
        <v>1462</v>
      </c>
      <c r="B1367" s="152" t="n">
        <v>31.5</v>
      </c>
      <c r="C1367" s="152" t="n">
        <v>750.6</v>
      </c>
      <c r="D1367" s="153" t="n">
        <v>55</v>
      </c>
      <c r="E1367" s="154" t="s">
        <v>91</v>
      </c>
      <c r="F1367" s="153" t="n">
        <v>1.5</v>
      </c>
      <c r="G1367" s="115" t="n">
        <v>0.95</v>
      </c>
      <c r="H1367" s="116" t="n">
        <f aca="false">RANDBETWEEN(80,100)/100</f>
        <v>0.92</v>
      </c>
      <c r="I1367" s="117"/>
      <c r="J1367" s="118"/>
      <c r="K1367" s="119"/>
      <c r="L1367" s="118"/>
      <c r="M1367" s="179"/>
      <c r="Q1367" s="151" t="s">
        <v>1462</v>
      </c>
      <c r="R1367" s="152" t="n">
        <v>27.3</v>
      </c>
      <c r="S1367" s="152" t="n">
        <v>752.1</v>
      </c>
      <c r="T1367" s="153" t="n">
        <v>42</v>
      </c>
      <c r="U1367" s="154" t="n">
        <v>0</v>
      </c>
      <c r="V1367" s="153" t="n">
        <v>0</v>
      </c>
      <c r="W1367" s="115" t="n">
        <v>0.75</v>
      </c>
      <c r="X1367" s="116" t="n">
        <f aca="false">RANDBETWEEN(80,100)/100</f>
        <v>0.81</v>
      </c>
      <c r="Y1367" s="117"/>
      <c r="Z1367" s="118"/>
      <c r="AA1367" s="119"/>
      <c r="AB1367" s="123"/>
      <c r="AC1367" s="124"/>
      <c r="AG1367" s="186"/>
      <c r="BO1367" s="202"/>
      <c r="BT1367" s="82" t="e">
        <f aca="false">IF(SUM(CD1364:CD1367) &gt; 0,0,(SUM(CD1364:CD1367))/(-$BM$10*1000))</f>
        <v>#VALUE!</v>
      </c>
      <c r="BU1367" s="158" t="e">
        <f aca="false">IF(SUM(CE1364:CE1367) &gt; 0,0,(SUM(CE1364:CE1367))/(-$BM$10*1000))</f>
        <v>#VALUE!</v>
      </c>
      <c r="BV1367" s="140" t="n">
        <f aca="false">QUOTIENT(BW1367,$BW$5)</f>
        <v>339</v>
      </c>
      <c r="BW1367" s="17" t="n">
        <v>1359</v>
      </c>
      <c r="BX1367" s="141"/>
      <c r="BY1367" s="192" t="s">
        <v>75</v>
      </c>
      <c r="BZ1367" s="172" t="e">
        <f aca="true">INDIRECT( ADDRESS(CELL("строка",BG1367)-BW1367+BV1367,68)) * CL1367</f>
        <v>#VALUE!</v>
      </c>
      <c r="CA1367" s="173" t="e">
        <f aca="true">INDIRECT( ADDRESS(CELL("строка",BG1367)-BW1367+BV1367,59)) * CI1367</f>
        <v>#VALUE!</v>
      </c>
      <c r="CB1367" s="174" t="e">
        <f aca="true">INDIRECT( ADDRESS(CELL("строка",BG1367)-BW1367+BV1367,69)) * CL1367</f>
        <v>#VALUE!</v>
      </c>
      <c r="CC1367" s="175" t="e">
        <f aca="true">INDIRECT( ADDRESS(CELL("строка",BG1367)-BW1367+BV1367,61)) *CI1367</f>
        <v>#VALUE!</v>
      </c>
      <c r="CD1367" s="176" t="e">
        <f aca="false">BZ1367-CA1367</f>
        <v>#VALUE!</v>
      </c>
      <c r="CE1367" s="187" t="e">
        <f aca="false">CB1367-CC1367</f>
        <v>#VALUE!</v>
      </c>
      <c r="CI1367" s="178" t="n">
        <f aca="false">$CI$7</f>
        <v>0.1</v>
      </c>
      <c r="CL1367" s="23" t="n">
        <f aca="false">CL1363</f>
        <v>0.25</v>
      </c>
    </row>
    <row r="1368" customFormat="false" ht="13.25" hidden="false" customHeight="true" outlineLevel="0" collapsed="false">
      <c r="A1368" s="151" t="s">
        <v>1463</v>
      </c>
      <c r="B1368" s="152" t="n">
        <v>31.5</v>
      </c>
      <c r="C1368" s="152" t="n">
        <v>750.7</v>
      </c>
      <c r="D1368" s="153" t="n">
        <v>56</v>
      </c>
      <c r="E1368" s="154" t="s">
        <v>91</v>
      </c>
      <c r="F1368" s="153" t="n">
        <v>4.5</v>
      </c>
      <c r="G1368" s="182" t="s">
        <v>110</v>
      </c>
      <c r="H1368" s="116" t="n">
        <f aca="false">RANDBETWEEN(80,100)/100</f>
        <v>0.89</v>
      </c>
      <c r="I1368" s="117"/>
      <c r="J1368" s="118"/>
      <c r="K1368" s="119"/>
      <c r="L1368" s="118"/>
      <c r="M1368" s="179"/>
      <c r="Q1368" s="151" t="s">
        <v>1463</v>
      </c>
      <c r="R1368" s="152" t="n">
        <v>28.4</v>
      </c>
      <c r="S1368" s="152" t="n">
        <v>752.7</v>
      </c>
      <c r="T1368" s="153" t="n">
        <v>35</v>
      </c>
      <c r="U1368" s="154" t="s">
        <v>107</v>
      </c>
      <c r="V1368" s="153" t="n">
        <v>1</v>
      </c>
      <c r="W1368" s="115" t="n">
        <v>0.75</v>
      </c>
      <c r="X1368" s="116" t="n">
        <f aca="false">RANDBETWEEN(80,100)/100</f>
        <v>0.96</v>
      </c>
      <c r="Y1368" s="117"/>
      <c r="Z1368" s="118"/>
      <c r="AA1368" s="119"/>
      <c r="AB1368" s="123"/>
      <c r="AC1368" s="124"/>
      <c r="AG1368" s="186"/>
      <c r="BO1368" s="202"/>
      <c r="BT1368" s="82" t="s">
        <v>79</v>
      </c>
      <c r="BU1368" s="158"/>
      <c r="BV1368" s="140" t="n">
        <f aca="false">QUOTIENT(BW1368,$BW$5)</f>
        <v>340</v>
      </c>
      <c r="BW1368" s="17" t="n">
        <v>1360</v>
      </c>
      <c r="BX1368" s="141" t="n">
        <f aca="false">DATE(2023,2,(1-QUOTIENT(BW1368,$BW$5)))</f>
        <v>44618</v>
      </c>
      <c r="BY1368" s="190" t="s">
        <v>80</v>
      </c>
      <c r="BZ1368" s="143" t="e">
        <f aca="true">INDIRECT( ADDRESS(CELL("строка",BG1368)-BW1368+BV1368,68)) * CL1368</f>
        <v>#VALUE!</v>
      </c>
      <c r="CA1368" s="144" t="e">
        <f aca="true">INDIRECT( ADDRESS(CELL("строка",BG1368)-BW1368+BV1368,59)) *CI1368</f>
        <v>#VALUE!</v>
      </c>
      <c r="CB1368" s="145" t="e">
        <f aca="true">INDIRECT( ADDRESS(CELL("строка",BG1368)-BW1368+BV1368,69)) * CL1368</f>
        <v>#VALUE!</v>
      </c>
      <c r="CC1368" s="146" t="e">
        <f aca="true">INDIRECT( ADDRESS(CELL("строка",BG1368)-BW1368+BV1368,61)) *CI1368</f>
        <v>#VALUE!</v>
      </c>
      <c r="CD1368" s="147" t="e">
        <f aca="false">BZ1368-CA1368</f>
        <v>#VALUE!</v>
      </c>
      <c r="CE1368" s="188" t="e">
        <f aca="false">CB1368-CC1368</f>
        <v>#VALUE!</v>
      </c>
      <c r="CI1368" s="22" t="n">
        <f aca="false">$CI$4</f>
        <v>0.2</v>
      </c>
      <c r="CL1368" s="23" t="n">
        <f aca="false">CL1364</f>
        <v>0.25</v>
      </c>
    </row>
    <row r="1369" customFormat="false" ht="13.25" hidden="false" customHeight="true" outlineLevel="0" collapsed="false">
      <c r="A1369" s="151" t="s">
        <v>1464</v>
      </c>
      <c r="B1369" s="152" t="n">
        <v>31.2</v>
      </c>
      <c r="C1369" s="152" t="n">
        <v>750.9</v>
      </c>
      <c r="D1369" s="153" t="n">
        <v>62</v>
      </c>
      <c r="E1369" s="154" t="s">
        <v>78</v>
      </c>
      <c r="F1369" s="153" t="n">
        <v>3</v>
      </c>
      <c r="G1369" s="182" t="s">
        <v>110</v>
      </c>
      <c r="H1369" s="116" t="n">
        <f aca="false">RANDBETWEEN(80,100)/100</f>
        <v>0.84</v>
      </c>
      <c r="I1369" s="117"/>
      <c r="J1369" s="118"/>
      <c r="K1369" s="119"/>
      <c r="L1369" s="118"/>
      <c r="M1369" s="179"/>
      <c r="Q1369" s="151" t="s">
        <v>1464</v>
      </c>
      <c r="R1369" s="152" t="n">
        <v>26.5</v>
      </c>
      <c r="S1369" s="152" t="n">
        <v>753.1</v>
      </c>
      <c r="T1369" s="153" t="n">
        <v>38</v>
      </c>
      <c r="U1369" s="154" t="s">
        <v>78</v>
      </c>
      <c r="V1369" s="153" t="n">
        <v>2</v>
      </c>
      <c r="W1369" s="182" t="s">
        <v>185</v>
      </c>
      <c r="X1369" s="116" t="n">
        <f aca="false">RANDBETWEEN(80,100)/100</f>
        <v>0.94</v>
      </c>
      <c r="Y1369" s="117"/>
      <c r="Z1369" s="118"/>
      <c r="AA1369" s="119"/>
      <c r="AB1369" s="123"/>
      <c r="AC1369" s="124"/>
      <c r="AG1369" s="186"/>
      <c r="BO1369" s="202"/>
      <c r="BT1369" s="82"/>
      <c r="BU1369" s="158"/>
      <c r="BV1369" s="140" t="n">
        <f aca="false">QUOTIENT(BW1369,$BW$5)</f>
        <v>340</v>
      </c>
      <c r="BW1369" s="17" t="n">
        <v>1361</v>
      </c>
      <c r="BX1369" s="141"/>
      <c r="BY1369" s="191" t="s">
        <v>84</v>
      </c>
      <c r="BZ1369" s="160" t="e">
        <f aca="true">INDIRECT( ADDRESS(CELL("строка",BG1369)-BW1369+BV1369,68)) * CL1369</f>
        <v>#VALUE!</v>
      </c>
      <c r="CA1369" s="161" t="e">
        <f aca="true">INDIRECT( ADDRESS(CELL("строка",BG1369)-BW1369+BV1369,59)) *CI1369</f>
        <v>#VALUE!</v>
      </c>
      <c r="CB1369" s="162" t="e">
        <f aca="true">INDIRECT( ADDRESS(CELL("строка",BG1369)-BW1369+BV1369,69)) * CL1369</f>
        <v>#VALUE!</v>
      </c>
      <c r="CC1369" s="163" t="e">
        <f aca="true">INDIRECT( ADDRESS(CELL("строка",BG1369)-BW1369+BV1369,61)) *CI1369</f>
        <v>#VALUE!</v>
      </c>
      <c r="CD1369" s="164" t="e">
        <f aca="false">BZ1369-CA1369</f>
        <v>#VALUE!</v>
      </c>
      <c r="CE1369" s="189" t="e">
        <f aca="false">CB1369-CC1369</f>
        <v>#VALUE!</v>
      </c>
      <c r="CI1369" s="22" t="n">
        <f aca="false">$CI$5</f>
        <v>0.3</v>
      </c>
      <c r="CL1369" s="23" t="n">
        <f aca="false">CL1365</f>
        <v>0.25</v>
      </c>
    </row>
    <row r="1370" customFormat="false" ht="13.25" hidden="false" customHeight="true" outlineLevel="0" collapsed="false">
      <c r="A1370" s="151" t="s">
        <v>1465</v>
      </c>
      <c r="B1370" s="152" t="n">
        <v>27.7</v>
      </c>
      <c r="C1370" s="152" t="n">
        <v>750.8</v>
      </c>
      <c r="D1370" s="153" t="n">
        <v>74</v>
      </c>
      <c r="E1370" s="154" t="s">
        <v>83</v>
      </c>
      <c r="F1370" s="153" t="n">
        <v>1.5</v>
      </c>
      <c r="G1370" s="182" t="s">
        <v>185</v>
      </c>
      <c r="H1370" s="116" t="n">
        <f aca="false">RANDBETWEEN(80,100)/100</f>
        <v>0.89</v>
      </c>
      <c r="I1370" s="117"/>
      <c r="J1370" s="118"/>
      <c r="K1370" s="119"/>
      <c r="L1370" s="118"/>
      <c r="M1370" s="179"/>
      <c r="Q1370" s="151" t="s">
        <v>1465</v>
      </c>
      <c r="R1370" s="152" t="n">
        <v>23.3</v>
      </c>
      <c r="S1370" s="152" t="n">
        <v>753.1</v>
      </c>
      <c r="T1370" s="153" t="n">
        <v>62</v>
      </c>
      <c r="U1370" s="154" t="s">
        <v>83</v>
      </c>
      <c r="V1370" s="153" t="n">
        <v>1</v>
      </c>
      <c r="W1370" s="115" t="n">
        <v>0.25</v>
      </c>
      <c r="X1370" s="116" t="n">
        <f aca="false">RANDBETWEEN(80,100)/100</f>
        <v>0.98</v>
      </c>
      <c r="Y1370" s="117"/>
      <c r="Z1370" s="118"/>
      <c r="AA1370" s="119"/>
      <c r="AB1370" s="123"/>
      <c r="AC1370" s="124"/>
      <c r="AG1370" s="186"/>
      <c r="BO1370" s="202"/>
      <c r="BT1370" s="82"/>
      <c r="BU1370" s="158"/>
      <c r="BV1370" s="140" t="n">
        <f aca="false">QUOTIENT(BW1370,$BW$5)</f>
        <v>340</v>
      </c>
      <c r="BW1370" s="17" t="n">
        <v>1362</v>
      </c>
      <c r="BX1370" s="141"/>
      <c r="BY1370" s="191" t="s">
        <v>58</v>
      </c>
      <c r="BZ1370" s="160" t="e">
        <f aca="true">INDIRECT( ADDRESS(CELL("строка",BG1370)-BW1370+BV1370,68)) * CL1370</f>
        <v>#VALUE!</v>
      </c>
      <c r="CA1370" s="161" t="e">
        <f aca="true">INDIRECT( ADDRESS(CELL("строка",BG1370)-BW1370+BV1370,59)) *CI1370</f>
        <v>#VALUE!</v>
      </c>
      <c r="CB1370" s="162" t="e">
        <f aca="true">INDIRECT( ADDRESS(CELL("строка",BG1370)-BW1370+BV1370,69)) * CL1370</f>
        <v>#VALUE!</v>
      </c>
      <c r="CC1370" s="163" t="e">
        <f aca="true">INDIRECT( ADDRESS(CELL("строка",BG1370)-BW1370+BV1370,61)) *CI1370</f>
        <v>#VALUE!</v>
      </c>
      <c r="CD1370" s="164" t="e">
        <f aca="false">BZ1370-CA1370</f>
        <v>#VALUE!</v>
      </c>
      <c r="CE1370" s="189" t="e">
        <f aca="false">CB1370-CC1370</f>
        <v>#VALUE!</v>
      </c>
      <c r="CI1370" s="22" t="n">
        <f aca="false">$CI$6</f>
        <v>0.4</v>
      </c>
      <c r="CL1370" s="23" t="n">
        <f aca="false">CL1366</f>
        <v>0.25</v>
      </c>
    </row>
    <row r="1371" customFormat="false" ht="13.25" hidden="false" customHeight="true" outlineLevel="0" collapsed="false">
      <c r="A1371" s="151" t="s">
        <v>1466</v>
      </c>
      <c r="B1371" s="152" t="n">
        <v>21.2</v>
      </c>
      <c r="C1371" s="152" t="n">
        <v>750.5</v>
      </c>
      <c r="D1371" s="153" t="n">
        <v>100</v>
      </c>
      <c r="E1371" s="154" t="s">
        <v>101</v>
      </c>
      <c r="F1371" s="153" t="n">
        <v>3</v>
      </c>
      <c r="G1371" s="115" t="n">
        <v>0.15</v>
      </c>
      <c r="H1371" s="116" t="n">
        <f aca="false">RANDBETWEEN(80,100)/100</f>
        <v>0.86</v>
      </c>
      <c r="I1371" s="117"/>
      <c r="J1371" s="118"/>
      <c r="K1371" s="119"/>
      <c r="L1371" s="118"/>
      <c r="M1371" s="179"/>
      <c r="Q1371" s="151" t="s">
        <v>1466</v>
      </c>
      <c r="R1371" s="152" t="n">
        <v>17.1</v>
      </c>
      <c r="S1371" s="152" t="n">
        <v>753.1</v>
      </c>
      <c r="T1371" s="153" t="n">
        <v>85</v>
      </c>
      <c r="U1371" s="154" t="n">
        <v>0</v>
      </c>
      <c r="V1371" s="153" t="n">
        <v>0</v>
      </c>
      <c r="W1371" s="182" t="s">
        <v>110</v>
      </c>
      <c r="X1371" s="116" t="n">
        <f aca="false">RANDBETWEEN(80,100)/100</f>
        <v>0.85</v>
      </c>
      <c r="Y1371" s="117"/>
      <c r="Z1371" s="118"/>
      <c r="AA1371" s="119"/>
      <c r="AB1371" s="123"/>
      <c r="AC1371" s="124"/>
      <c r="AG1371" s="186"/>
      <c r="BO1371" s="202"/>
      <c r="BT1371" s="82" t="e">
        <f aca="false">IF(SUM(CD1368:CD1371) &gt; 0,0,(SUM(CD1368:CD1371))/(-$BM$10*1000))</f>
        <v>#VALUE!</v>
      </c>
      <c r="BU1371" s="158" t="e">
        <f aca="false">IF(SUM(CE1368:CE1371) &gt; 0,0,(SUM(CE1368:CE1371))/(-$BM$10*1000))</f>
        <v>#VALUE!</v>
      </c>
      <c r="BV1371" s="140" t="n">
        <f aca="false">QUOTIENT(BW1371,$BW$5)</f>
        <v>340</v>
      </c>
      <c r="BW1371" s="17" t="n">
        <v>1363</v>
      </c>
      <c r="BX1371" s="141"/>
      <c r="BY1371" s="192" t="s">
        <v>75</v>
      </c>
      <c r="BZ1371" s="172" t="e">
        <f aca="true">INDIRECT( ADDRESS(CELL("строка",BG1371)-BW1371+BV1371,68)) * CL1371</f>
        <v>#VALUE!</v>
      </c>
      <c r="CA1371" s="173" t="e">
        <f aca="true">INDIRECT( ADDRESS(CELL("строка",BG1371)-BW1371+BV1371,59)) * CI1371</f>
        <v>#VALUE!</v>
      </c>
      <c r="CB1371" s="174" t="e">
        <f aca="true">INDIRECT( ADDRESS(CELL("строка",BG1371)-BW1371+BV1371,69)) * CL1371</f>
        <v>#VALUE!</v>
      </c>
      <c r="CC1371" s="175" t="e">
        <f aca="true">INDIRECT( ADDRESS(CELL("строка",BG1371)-BW1371+BV1371,61)) *CI1371</f>
        <v>#VALUE!</v>
      </c>
      <c r="CD1371" s="176" t="e">
        <f aca="false">BZ1371-CA1371</f>
        <v>#VALUE!</v>
      </c>
      <c r="CE1371" s="187" t="e">
        <f aca="false">CB1371-CC1371</f>
        <v>#VALUE!</v>
      </c>
      <c r="CI1371" s="178" t="n">
        <f aca="false">$CI$7</f>
        <v>0.1</v>
      </c>
      <c r="CL1371" s="23" t="n">
        <f aca="false">CL1367</f>
        <v>0.25</v>
      </c>
    </row>
    <row r="1372" customFormat="false" ht="13.25" hidden="false" customHeight="true" outlineLevel="0" collapsed="false">
      <c r="A1372" s="151" t="s">
        <v>1467</v>
      </c>
      <c r="B1372" s="152" t="n">
        <v>22.8</v>
      </c>
      <c r="C1372" s="152" t="n">
        <v>750.4</v>
      </c>
      <c r="D1372" s="153" t="n">
        <v>100</v>
      </c>
      <c r="E1372" s="154" t="s">
        <v>101</v>
      </c>
      <c r="F1372" s="153" t="n">
        <v>3</v>
      </c>
      <c r="G1372" s="115" t="n">
        <v>0.15</v>
      </c>
      <c r="H1372" s="116" t="n">
        <f aca="false">RANDBETWEEN(80,100)/100</f>
        <v>0.98</v>
      </c>
      <c r="I1372" s="117"/>
      <c r="J1372" s="118"/>
      <c r="K1372" s="119"/>
      <c r="L1372" s="118"/>
      <c r="M1372" s="179"/>
      <c r="Q1372" s="151" t="s">
        <v>1467</v>
      </c>
      <c r="R1372" s="152" t="n">
        <v>16.7</v>
      </c>
      <c r="S1372" s="152" t="n">
        <v>752.5</v>
      </c>
      <c r="T1372" s="153" t="n">
        <v>88</v>
      </c>
      <c r="U1372" s="154" t="n">
        <v>0</v>
      </c>
      <c r="V1372" s="153" t="n">
        <v>0</v>
      </c>
      <c r="W1372" s="115" t="n">
        <v>0.25</v>
      </c>
      <c r="X1372" s="116" t="n">
        <f aca="false">RANDBETWEEN(80,100)/100</f>
        <v>0.96</v>
      </c>
      <c r="Y1372" s="117"/>
      <c r="Z1372" s="118"/>
      <c r="AA1372" s="119"/>
      <c r="AB1372" s="123"/>
      <c r="AC1372" s="124"/>
      <c r="AG1372" s="186"/>
      <c r="BO1372" s="202"/>
      <c r="BT1372" s="82" t="s">
        <v>79</v>
      </c>
      <c r="BU1372" s="158"/>
      <c r="BV1372" s="140" t="n">
        <f aca="false">QUOTIENT(BW1372,$BW$5)</f>
        <v>341</v>
      </c>
      <c r="BW1372" s="17" t="n">
        <v>1364</v>
      </c>
      <c r="BX1372" s="141" t="n">
        <f aca="false">DATE(2023,2,(1-QUOTIENT(BW1372,$BW$5)))</f>
        <v>44617</v>
      </c>
      <c r="BY1372" s="190" t="s">
        <v>80</v>
      </c>
      <c r="BZ1372" s="143" t="e">
        <f aca="true">INDIRECT( ADDRESS(CELL("строка",BG1372)-BW1372+BV1372,68)) * CL1372</f>
        <v>#VALUE!</v>
      </c>
      <c r="CA1372" s="144" t="e">
        <f aca="true">INDIRECT( ADDRESS(CELL("строка",BG1372)-BW1372+BV1372,59)) *CI1372</f>
        <v>#VALUE!</v>
      </c>
      <c r="CB1372" s="145" t="e">
        <f aca="true">INDIRECT( ADDRESS(CELL("строка",BG1372)-BW1372+BV1372,69)) * CL1372</f>
        <v>#VALUE!</v>
      </c>
      <c r="CC1372" s="146" t="e">
        <f aca="true">INDIRECT( ADDRESS(CELL("строка",BG1372)-BW1372+BV1372,61)) *CI1372</f>
        <v>#VALUE!</v>
      </c>
      <c r="CD1372" s="147" t="e">
        <f aca="false">BZ1372-CA1372</f>
        <v>#VALUE!</v>
      </c>
      <c r="CE1372" s="188" t="e">
        <f aca="false">CB1372-CC1372</f>
        <v>#VALUE!</v>
      </c>
      <c r="CI1372" s="22" t="n">
        <f aca="false">$CI$4</f>
        <v>0.2</v>
      </c>
      <c r="CL1372" s="23" t="n">
        <f aca="false">CL1368</f>
        <v>0.25</v>
      </c>
    </row>
    <row r="1373" customFormat="false" ht="13.25" hidden="false" customHeight="true" outlineLevel="0" collapsed="false">
      <c r="A1373" s="151" t="s">
        <v>1468</v>
      </c>
      <c r="B1373" s="152" t="n">
        <v>24.3</v>
      </c>
      <c r="C1373" s="152" t="n">
        <v>750</v>
      </c>
      <c r="D1373" s="153" t="n">
        <v>78</v>
      </c>
      <c r="E1373" s="154" t="s">
        <v>129</v>
      </c>
      <c r="F1373" s="153" t="n">
        <v>1.5</v>
      </c>
      <c r="G1373" s="115" t="n">
        <v>0.15</v>
      </c>
      <c r="H1373" s="116" t="n">
        <f aca="false">RANDBETWEEN(80,100)/100</f>
        <v>0.88</v>
      </c>
      <c r="I1373" s="117"/>
      <c r="J1373" s="118"/>
      <c r="K1373" s="119"/>
      <c r="L1373" s="118"/>
      <c r="M1373" s="179"/>
      <c r="Q1373" s="151" t="s">
        <v>1468</v>
      </c>
      <c r="R1373" s="152" t="n">
        <v>19.4</v>
      </c>
      <c r="S1373" s="152" t="n">
        <v>752.2</v>
      </c>
      <c r="T1373" s="153" t="n">
        <v>75</v>
      </c>
      <c r="U1373" s="154" t="n">
        <v>0</v>
      </c>
      <c r="V1373" s="153" t="n">
        <v>0</v>
      </c>
      <c r="W1373" s="182" t="s">
        <v>110</v>
      </c>
      <c r="X1373" s="116" t="n">
        <f aca="false">RANDBETWEEN(80,100)/100</f>
        <v>0.88</v>
      </c>
      <c r="Y1373" s="117"/>
      <c r="Z1373" s="118"/>
      <c r="AA1373" s="119"/>
      <c r="AB1373" s="123"/>
      <c r="AC1373" s="124"/>
      <c r="AG1373" s="186"/>
      <c r="BO1373" s="202"/>
      <c r="BT1373" s="82"/>
      <c r="BU1373" s="158"/>
      <c r="BV1373" s="140" t="n">
        <f aca="false">QUOTIENT(BW1373,$BW$5)</f>
        <v>341</v>
      </c>
      <c r="BW1373" s="17" t="n">
        <v>1365</v>
      </c>
      <c r="BX1373" s="141"/>
      <c r="BY1373" s="191" t="s">
        <v>84</v>
      </c>
      <c r="BZ1373" s="160" t="e">
        <f aca="true">INDIRECT( ADDRESS(CELL("строка",BG1373)-BW1373+BV1373,68)) * CL1373</f>
        <v>#VALUE!</v>
      </c>
      <c r="CA1373" s="161" t="e">
        <f aca="true">INDIRECT( ADDRESS(CELL("строка",BG1373)-BW1373+BV1373,59)) *CI1373</f>
        <v>#VALUE!</v>
      </c>
      <c r="CB1373" s="162" t="e">
        <f aca="true">INDIRECT( ADDRESS(CELL("строка",BG1373)-BW1373+BV1373,69)) * CL1373</f>
        <v>#VALUE!</v>
      </c>
      <c r="CC1373" s="163" t="e">
        <f aca="true">INDIRECT( ADDRESS(CELL("строка",BG1373)-BW1373+BV1373,61)) *CI1373</f>
        <v>#VALUE!</v>
      </c>
      <c r="CD1373" s="164" t="e">
        <f aca="false">BZ1373-CA1373</f>
        <v>#VALUE!</v>
      </c>
      <c r="CE1373" s="189" t="e">
        <f aca="false">CB1373-CC1373</f>
        <v>#VALUE!</v>
      </c>
      <c r="CI1373" s="22" t="n">
        <f aca="false">$CI$5</f>
        <v>0.3</v>
      </c>
      <c r="CL1373" s="23" t="n">
        <f aca="false">CL1369</f>
        <v>0.25</v>
      </c>
    </row>
    <row r="1374" customFormat="false" ht="13.25" hidden="false" customHeight="true" outlineLevel="0" collapsed="false">
      <c r="A1374" s="151" t="s">
        <v>1469</v>
      </c>
      <c r="B1374" s="152" t="n">
        <v>25.3</v>
      </c>
      <c r="C1374" s="152" t="n">
        <v>750.3</v>
      </c>
      <c r="D1374" s="153" t="n">
        <v>70</v>
      </c>
      <c r="E1374" s="154" t="s">
        <v>93</v>
      </c>
      <c r="F1374" s="153" t="n">
        <v>1.5</v>
      </c>
      <c r="G1374" s="115" t="n">
        <v>0.25</v>
      </c>
      <c r="H1374" s="116" t="n">
        <f aca="false">RANDBETWEEN(80,100)/100</f>
        <v>0.91</v>
      </c>
      <c r="I1374" s="117" t="n">
        <v>0.590011574074074</v>
      </c>
      <c r="J1374" s="118" t="n">
        <v>0.590011574074074</v>
      </c>
      <c r="K1374" s="119" t="n">
        <f aca="false">(J1374 * 24) * $B$3 * $F$3 * (1 - 0.7*AVERAGE(G1374:G1381)) * AVERAGE(H1374:H1381)</f>
        <v>9967.118621875</v>
      </c>
      <c r="L1374" s="118" t="n">
        <f aca="false">IF(AVERAGE(F1374:F1381)&gt; $J$3, $B$4*$F$4*AVERAGE(F1374:F1381)/$B$5*24*AVERAGE(H1374:H1381), $B$4*$F$4*AVERAGE(F1374:F1381)/$B$5*24*AVERAGE(H1374:H1381) * 0.2)</f>
        <v>23199</v>
      </c>
      <c r="M1374" s="179" t="n">
        <f aca="false">K1374+L1374</f>
        <v>33166.118621875</v>
      </c>
      <c r="Q1374" s="151" t="s">
        <v>1469</v>
      </c>
      <c r="R1374" s="152" t="n">
        <v>22</v>
      </c>
      <c r="S1374" s="152" t="n">
        <v>752</v>
      </c>
      <c r="T1374" s="153" t="n">
        <v>64</v>
      </c>
      <c r="U1374" s="154" t="n">
        <v>0</v>
      </c>
      <c r="V1374" s="153" t="n">
        <v>0</v>
      </c>
      <c r="W1374" s="115" t="n">
        <v>0.95</v>
      </c>
      <c r="X1374" s="116" t="n">
        <f aca="false">RANDBETWEEN(80,100)/100</f>
        <v>0.98</v>
      </c>
      <c r="Y1374" s="117" t="n">
        <v>0.632615740740741</v>
      </c>
      <c r="Z1374" s="118" t="n">
        <v>0.632615740740741</v>
      </c>
      <c r="AA1374" s="119" t="n">
        <f aca="false">(Z1374 * 24) * $B$3 * $F$3 * (1 - 0.7 * AVERAGE(W1374:W1381)) * AVERAGE(X1374:X1381)</f>
        <v>8550.2192625</v>
      </c>
      <c r="AB1374" s="123" t="n">
        <f aca="false">IF(AVERAGE(V1374:V1381)&gt; $J$3, $B$4*$F$4*AVERAGE(V1374:V1381)/$B$5*24*AVERAGE(X1374:X1381), $B$4*$F$4*AVERAGE(V1374:V1381)/$B$5*24*AVERAGE(X1374:X1381) * 0.2)</f>
        <v>291.6</v>
      </c>
      <c r="AC1374" s="124" t="n">
        <f aca="false">AA1374+AB1374</f>
        <v>8841.8192625</v>
      </c>
      <c r="AG1374" s="186"/>
      <c r="BO1374" s="202"/>
      <c r="BT1374" s="82"/>
      <c r="BU1374" s="158"/>
      <c r="BV1374" s="140" t="n">
        <f aca="false">QUOTIENT(BW1374,$BW$5)</f>
        <v>341</v>
      </c>
      <c r="BW1374" s="17" t="n">
        <v>1366</v>
      </c>
      <c r="BX1374" s="141"/>
      <c r="BY1374" s="191" t="s">
        <v>58</v>
      </c>
      <c r="BZ1374" s="160" t="e">
        <f aca="true">INDIRECT( ADDRESS(CELL("строка",BG1374)-BW1374+BV1374,68)) * CL1374</f>
        <v>#VALUE!</v>
      </c>
      <c r="CA1374" s="161" t="e">
        <f aca="true">INDIRECT( ADDRESS(CELL("строка",BG1374)-BW1374+BV1374,59)) *CI1374</f>
        <v>#VALUE!</v>
      </c>
      <c r="CB1374" s="162" t="e">
        <f aca="true">INDIRECT( ADDRESS(CELL("строка",BG1374)-BW1374+BV1374,69)) * CL1374</f>
        <v>#VALUE!</v>
      </c>
      <c r="CC1374" s="163" t="e">
        <f aca="true">INDIRECT( ADDRESS(CELL("строка",BG1374)-BW1374+BV1374,61)) *CI1374</f>
        <v>#VALUE!</v>
      </c>
      <c r="CD1374" s="164" t="e">
        <f aca="false">BZ1374-CA1374</f>
        <v>#VALUE!</v>
      </c>
      <c r="CE1374" s="189" t="e">
        <f aca="false">CB1374-CC1374</f>
        <v>#VALUE!</v>
      </c>
      <c r="CI1374" s="22" t="n">
        <f aca="false">$CI$6</f>
        <v>0.4</v>
      </c>
      <c r="CL1374" s="23" t="n">
        <f aca="false">CL1370</f>
        <v>0.25</v>
      </c>
    </row>
    <row r="1375" customFormat="false" ht="13.25" hidden="false" customHeight="true" outlineLevel="0" collapsed="false">
      <c r="A1375" s="151" t="s">
        <v>1470</v>
      </c>
      <c r="B1375" s="152" t="n">
        <v>31.9</v>
      </c>
      <c r="C1375" s="152" t="n">
        <v>750.4</v>
      </c>
      <c r="D1375" s="153" t="n">
        <v>45</v>
      </c>
      <c r="E1375" s="154" t="s">
        <v>101</v>
      </c>
      <c r="F1375" s="153" t="n">
        <v>3</v>
      </c>
      <c r="G1375" s="182" t="s">
        <v>194</v>
      </c>
      <c r="H1375" s="116" t="n">
        <f aca="false">RANDBETWEEN(80,100)/100</f>
        <v>0.92</v>
      </c>
      <c r="I1375" s="117"/>
      <c r="J1375" s="118"/>
      <c r="K1375" s="119"/>
      <c r="L1375" s="118"/>
      <c r="M1375" s="179"/>
      <c r="Q1375" s="151" t="s">
        <v>1470</v>
      </c>
      <c r="R1375" s="152" t="n">
        <v>25.7</v>
      </c>
      <c r="S1375" s="152" t="n">
        <v>751.7</v>
      </c>
      <c r="T1375" s="153" t="n">
        <v>45</v>
      </c>
      <c r="U1375" s="154" t="n">
        <v>0</v>
      </c>
      <c r="V1375" s="153" t="n">
        <v>0</v>
      </c>
      <c r="W1375" s="115" t="n">
        <v>0.95</v>
      </c>
      <c r="X1375" s="116" t="n">
        <f aca="false">RANDBETWEEN(80,100)/100</f>
        <v>0.96</v>
      </c>
      <c r="Y1375" s="117"/>
      <c r="Z1375" s="118"/>
      <c r="AA1375" s="119"/>
      <c r="AB1375" s="123"/>
      <c r="AC1375" s="124"/>
      <c r="AG1375" s="186"/>
      <c r="BO1375" s="202"/>
      <c r="BT1375" s="82" t="e">
        <f aca="false">IF(SUM(CD1372:CD1375) &gt; 0,0,(SUM(CD1372:CD1375))/(-$BM$10*1000))</f>
        <v>#VALUE!</v>
      </c>
      <c r="BU1375" s="158" t="e">
        <f aca="false">IF(SUM(CE1372:CE1375) &gt; 0,0,(SUM(CE1372:CE1375))/(-$BM$10*1000))</f>
        <v>#VALUE!</v>
      </c>
      <c r="BV1375" s="140" t="n">
        <f aca="false">QUOTIENT(BW1375,$BW$5)</f>
        <v>341</v>
      </c>
      <c r="BW1375" s="17" t="n">
        <v>1367</v>
      </c>
      <c r="BX1375" s="141"/>
      <c r="BY1375" s="192" t="s">
        <v>75</v>
      </c>
      <c r="BZ1375" s="172" t="e">
        <f aca="true">INDIRECT( ADDRESS(CELL("строка",BG1375)-BW1375+BV1375,68)) * CL1375</f>
        <v>#VALUE!</v>
      </c>
      <c r="CA1375" s="173" t="e">
        <f aca="true">INDIRECT( ADDRESS(CELL("строка",BG1375)-BW1375+BV1375,59)) * CI1375</f>
        <v>#VALUE!</v>
      </c>
      <c r="CB1375" s="174" t="e">
        <f aca="true">INDIRECT( ADDRESS(CELL("строка",BG1375)-BW1375+BV1375,69)) * CL1375</f>
        <v>#VALUE!</v>
      </c>
      <c r="CC1375" s="175" t="e">
        <f aca="true">INDIRECT( ADDRESS(CELL("строка",BG1375)-BW1375+BV1375,61)) *CI1375</f>
        <v>#VALUE!</v>
      </c>
      <c r="CD1375" s="176" t="e">
        <f aca="false">BZ1375-CA1375</f>
        <v>#VALUE!</v>
      </c>
      <c r="CE1375" s="187" t="e">
        <f aca="false">CB1375-CC1375</f>
        <v>#VALUE!</v>
      </c>
      <c r="CI1375" s="178" t="n">
        <f aca="false">$CI$7</f>
        <v>0.1</v>
      </c>
      <c r="CL1375" s="23" t="n">
        <f aca="false">CL1371</f>
        <v>0.25</v>
      </c>
    </row>
    <row r="1376" customFormat="false" ht="13.25" hidden="false" customHeight="true" outlineLevel="0" collapsed="false">
      <c r="A1376" s="151" t="s">
        <v>1471</v>
      </c>
      <c r="B1376" s="152" t="n">
        <v>33.2</v>
      </c>
      <c r="C1376" s="152" t="n">
        <v>751</v>
      </c>
      <c r="D1376" s="153" t="n">
        <v>39</v>
      </c>
      <c r="E1376" s="154" t="s">
        <v>78</v>
      </c>
      <c r="F1376" s="153" t="n">
        <v>4.5</v>
      </c>
      <c r="G1376" s="115" t="n">
        <v>0.75</v>
      </c>
      <c r="H1376" s="116" t="n">
        <f aca="false">RANDBETWEEN(80,100)/100</f>
        <v>0.82</v>
      </c>
      <c r="I1376" s="117"/>
      <c r="J1376" s="118"/>
      <c r="K1376" s="119"/>
      <c r="L1376" s="118"/>
      <c r="M1376" s="179"/>
      <c r="Q1376" s="151" t="s">
        <v>1471</v>
      </c>
      <c r="R1376" s="152" t="n">
        <v>28.3</v>
      </c>
      <c r="S1376" s="152" t="n">
        <v>752.2</v>
      </c>
      <c r="T1376" s="153" t="n">
        <v>35</v>
      </c>
      <c r="U1376" s="154" t="n">
        <v>0</v>
      </c>
      <c r="V1376" s="153" t="n">
        <v>0</v>
      </c>
      <c r="W1376" s="115" t="n">
        <v>0.95</v>
      </c>
      <c r="X1376" s="116" t="n">
        <f aca="false">RANDBETWEEN(80,100)/100</f>
        <v>0.88</v>
      </c>
      <c r="Y1376" s="117"/>
      <c r="Z1376" s="118"/>
      <c r="AA1376" s="119"/>
      <c r="AB1376" s="123"/>
      <c r="AC1376" s="124"/>
      <c r="AG1376" s="186"/>
      <c r="BO1376" s="202"/>
      <c r="BT1376" s="82" t="s">
        <v>79</v>
      </c>
      <c r="BU1376" s="158"/>
      <c r="BV1376" s="140" t="n">
        <f aca="false">QUOTIENT(BW1376,$BW$5)</f>
        <v>342</v>
      </c>
      <c r="BW1376" s="17" t="n">
        <v>1368</v>
      </c>
      <c r="BX1376" s="141" t="n">
        <f aca="false">DATE(2023,2,(1-QUOTIENT(BW1376,$BW$5)))</f>
        <v>44616</v>
      </c>
      <c r="BY1376" s="190" t="s">
        <v>80</v>
      </c>
      <c r="BZ1376" s="143" t="e">
        <f aca="true">INDIRECT( ADDRESS(CELL("строка",BG1376)-BW1376+BV1376,68)) * CL1376</f>
        <v>#VALUE!</v>
      </c>
      <c r="CA1376" s="144" t="e">
        <f aca="true">INDIRECT( ADDRESS(CELL("строка",BG1376)-BW1376+BV1376,59)) *CI1376</f>
        <v>#VALUE!</v>
      </c>
      <c r="CB1376" s="145" t="e">
        <f aca="true">INDIRECT( ADDRESS(CELL("строка",BG1376)-BW1376+BV1376,69)) * CL1376</f>
        <v>#VALUE!</v>
      </c>
      <c r="CC1376" s="146" t="e">
        <f aca="true">INDIRECT( ADDRESS(CELL("строка",BG1376)-BW1376+BV1376,61)) *CI1376</f>
        <v>#VALUE!</v>
      </c>
      <c r="CD1376" s="147" t="e">
        <f aca="false">BZ1376-CA1376</f>
        <v>#VALUE!</v>
      </c>
      <c r="CE1376" s="188" t="e">
        <f aca="false">CB1376-CC1376</f>
        <v>#VALUE!</v>
      </c>
      <c r="CI1376" s="22" t="n">
        <f aca="false">$CI$4</f>
        <v>0.2</v>
      </c>
      <c r="CL1376" s="23" t="n">
        <f aca="false">CL1372</f>
        <v>0.25</v>
      </c>
    </row>
    <row r="1377" customFormat="false" ht="13.25" hidden="false" customHeight="true" outlineLevel="0" collapsed="false">
      <c r="A1377" s="151" t="s">
        <v>1472</v>
      </c>
      <c r="B1377" s="152" t="n">
        <v>30.1</v>
      </c>
      <c r="C1377" s="152" t="n">
        <v>751.4</v>
      </c>
      <c r="D1377" s="153" t="n">
        <v>47</v>
      </c>
      <c r="E1377" s="154" t="s">
        <v>107</v>
      </c>
      <c r="F1377" s="153" t="n">
        <v>6</v>
      </c>
      <c r="G1377" s="182" t="s">
        <v>194</v>
      </c>
      <c r="H1377" s="116" t="n">
        <f aca="false">RANDBETWEEN(80,100)/100</f>
        <v>0.85</v>
      </c>
      <c r="I1377" s="117"/>
      <c r="J1377" s="118"/>
      <c r="K1377" s="119"/>
      <c r="L1377" s="118"/>
      <c r="M1377" s="179"/>
      <c r="Q1377" s="151" t="s">
        <v>1472</v>
      </c>
      <c r="R1377" s="152" t="n">
        <v>27.4</v>
      </c>
      <c r="S1377" s="152" t="n">
        <v>752.6</v>
      </c>
      <c r="T1377" s="153" t="n">
        <v>40</v>
      </c>
      <c r="U1377" s="154" t="s">
        <v>101</v>
      </c>
      <c r="V1377" s="153" t="n">
        <v>1</v>
      </c>
      <c r="W1377" s="115" t="n">
        <v>0.95</v>
      </c>
      <c r="X1377" s="116" t="n">
        <f aca="false">RANDBETWEEN(80,100)/100</f>
        <v>0.82</v>
      </c>
      <c r="Y1377" s="117"/>
      <c r="Z1377" s="118"/>
      <c r="AA1377" s="119"/>
      <c r="AB1377" s="123"/>
      <c r="AC1377" s="124"/>
      <c r="AG1377" s="186"/>
      <c r="BO1377" s="202"/>
      <c r="BT1377" s="82"/>
      <c r="BU1377" s="158"/>
      <c r="BV1377" s="140" t="n">
        <f aca="false">QUOTIENT(BW1377,$BW$5)</f>
        <v>342</v>
      </c>
      <c r="BW1377" s="17" t="n">
        <v>1369</v>
      </c>
      <c r="BX1377" s="141"/>
      <c r="BY1377" s="191" t="s">
        <v>84</v>
      </c>
      <c r="BZ1377" s="160" t="e">
        <f aca="true">INDIRECT( ADDRESS(CELL("строка",BG1377)-BW1377+BV1377,68)) * CL1377</f>
        <v>#VALUE!</v>
      </c>
      <c r="CA1377" s="161" t="e">
        <f aca="true">INDIRECT( ADDRESS(CELL("строка",BG1377)-BW1377+BV1377,59)) *CI1377</f>
        <v>#VALUE!</v>
      </c>
      <c r="CB1377" s="162" t="e">
        <f aca="true">INDIRECT( ADDRESS(CELL("строка",BG1377)-BW1377+BV1377,69)) * CL1377</f>
        <v>#VALUE!</v>
      </c>
      <c r="CC1377" s="163" t="e">
        <f aca="true">INDIRECT( ADDRESS(CELL("строка",BG1377)-BW1377+BV1377,61)) *CI1377</f>
        <v>#VALUE!</v>
      </c>
      <c r="CD1377" s="164" t="e">
        <f aca="false">BZ1377-CA1377</f>
        <v>#VALUE!</v>
      </c>
      <c r="CE1377" s="189" t="e">
        <f aca="false">CB1377-CC1377</f>
        <v>#VALUE!</v>
      </c>
      <c r="CI1377" s="22" t="n">
        <f aca="false">$CI$5</f>
        <v>0.3</v>
      </c>
      <c r="CL1377" s="23" t="n">
        <f aca="false">CL1373</f>
        <v>0.25</v>
      </c>
    </row>
    <row r="1378" customFormat="false" ht="13.25" hidden="false" customHeight="true" outlineLevel="0" collapsed="false">
      <c r="A1378" s="151" t="s">
        <v>1473</v>
      </c>
      <c r="B1378" s="152" t="n">
        <v>26.7</v>
      </c>
      <c r="C1378" s="152" t="n">
        <v>751.5</v>
      </c>
      <c r="D1378" s="153" t="n">
        <v>50</v>
      </c>
      <c r="E1378" s="154" t="s">
        <v>107</v>
      </c>
      <c r="F1378" s="153" t="n">
        <v>6</v>
      </c>
      <c r="G1378" s="182" t="s">
        <v>110</v>
      </c>
      <c r="H1378" s="116" t="n">
        <f aca="false">RANDBETWEEN(80,100)/100</f>
        <v>0.83</v>
      </c>
      <c r="I1378" s="117"/>
      <c r="J1378" s="118"/>
      <c r="K1378" s="119"/>
      <c r="L1378" s="118"/>
      <c r="M1378" s="179"/>
      <c r="Q1378" s="151" t="s">
        <v>1473</v>
      </c>
      <c r="R1378" s="152" t="n">
        <v>24.1</v>
      </c>
      <c r="S1378" s="152" t="n">
        <v>752.8</v>
      </c>
      <c r="T1378" s="153" t="n">
        <v>57</v>
      </c>
      <c r="U1378" s="154" t="s">
        <v>83</v>
      </c>
      <c r="V1378" s="153" t="n">
        <v>1</v>
      </c>
      <c r="W1378" s="115" t="n">
        <v>0.05</v>
      </c>
      <c r="X1378" s="116" t="n">
        <f aca="false">RANDBETWEEN(80,100)/100</f>
        <v>0.8</v>
      </c>
      <c r="Y1378" s="117"/>
      <c r="Z1378" s="118"/>
      <c r="AA1378" s="119"/>
      <c r="AB1378" s="123"/>
      <c r="AC1378" s="124"/>
      <c r="AG1378" s="186"/>
      <c r="BO1378" s="202"/>
      <c r="BT1378" s="82"/>
      <c r="BU1378" s="158"/>
      <c r="BV1378" s="140" t="n">
        <f aca="false">QUOTIENT(BW1378,$BW$5)</f>
        <v>342</v>
      </c>
      <c r="BW1378" s="17" t="n">
        <v>1370</v>
      </c>
      <c r="BX1378" s="141"/>
      <c r="BY1378" s="191" t="s">
        <v>58</v>
      </c>
      <c r="BZ1378" s="160" t="e">
        <f aca="true">INDIRECT( ADDRESS(CELL("строка",BG1378)-BW1378+BV1378,68)) * CL1378</f>
        <v>#VALUE!</v>
      </c>
      <c r="CA1378" s="161" t="e">
        <f aca="true">INDIRECT( ADDRESS(CELL("строка",BG1378)-BW1378+BV1378,59)) *CI1378</f>
        <v>#VALUE!</v>
      </c>
      <c r="CB1378" s="162" t="e">
        <f aca="true">INDIRECT( ADDRESS(CELL("строка",BG1378)-BW1378+BV1378,69)) * CL1378</f>
        <v>#VALUE!</v>
      </c>
      <c r="CC1378" s="163" t="e">
        <f aca="true">INDIRECT( ADDRESS(CELL("строка",BG1378)-BW1378+BV1378,61)) *CI1378</f>
        <v>#VALUE!</v>
      </c>
      <c r="CD1378" s="164" t="e">
        <f aca="false">BZ1378-CA1378</f>
        <v>#VALUE!</v>
      </c>
      <c r="CE1378" s="189" t="e">
        <f aca="false">CB1378-CC1378</f>
        <v>#VALUE!</v>
      </c>
      <c r="CI1378" s="22" t="n">
        <f aca="false">$CI$6</f>
        <v>0.4</v>
      </c>
      <c r="CL1378" s="23" t="n">
        <f aca="false">CL1374</f>
        <v>0.25</v>
      </c>
    </row>
    <row r="1379" customFormat="false" ht="13.25" hidden="false" customHeight="true" outlineLevel="0" collapsed="false">
      <c r="A1379" s="151" t="s">
        <v>1474</v>
      </c>
      <c r="B1379" s="152" t="n">
        <v>21.7</v>
      </c>
      <c r="C1379" s="152" t="n">
        <v>751.6</v>
      </c>
      <c r="D1379" s="153" t="n">
        <v>68</v>
      </c>
      <c r="E1379" s="154" t="s">
        <v>78</v>
      </c>
      <c r="F1379" s="153" t="n">
        <v>3</v>
      </c>
      <c r="G1379" s="115" t="n">
        <v>0.75</v>
      </c>
      <c r="H1379" s="116" t="n">
        <f aca="false">RANDBETWEEN(80,100)/100</f>
        <v>0.9</v>
      </c>
      <c r="I1379" s="117"/>
      <c r="J1379" s="118"/>
      <c r="K1379" s="119"/>
      <c r="L1379" s="118"/>
      <c r="M1379" s="179"/>
      <c r="Q1379" s="151" t="s">
        <v>1474</v>
      </c>
      <c r="R1379" s="152" t="n">
        <v>15.4</v>
      </c>
      <c r="S1379" s="152" t="n">
        <v>753</v>
      </c>
      <c r="T1379" s="153" t="n">
        <v>92</v>
      </c>
      <c r="U1379" s="154" t="n">
        <v>0</v>
      </c>
      <c r="V1379" s="153" t="n">
        <v>0</v>
      </c>
      <c r="W1379" s="115" t="n">
        <v>0.25</v>
      </c>
      <c r="X1379" s="116" t="n">
        <f aca="false">RANDBETWEEN(80,100)/100</f>
        <v>0.95</v>
      </c>
      <c r="Y1379" s="117"/>
      <c r="Z1379" s="118"/>
      <c r="AA1379" s="119"/>
      <c r="AB1379" s="123"/>
      <c r="AC1379" s="124"/>
      <c r="AG1379" s="186"/>
      <c r="BO1379" s="202"/>
      <c r="BT1379" s="82" t="e">
        <f aca="false">IF(SUM(CD1376:CD1379) &gt; 0,0,(SUM(CD1376:CD1379))/(-$BM$10*1000))</f>
        <v>#VALUE!</v>
      </c>
      <c r="BU1379" s="158" t="e">
        <f aca="false">IF(SUM(CE1376:CE1379) &gt; 0,0,(SUM(CE1376:CE1379))/(-$BM$10*1000))</f>
        <v>#VALUE!</v>
      </c>
      <c r="BV1379" s="140" t="n">
        <f aca="false">QUOTIENT(BW1379,$BW$5)</f>
        <v>342</v>
      </c>
      <c r="BW1379" s="17" t="n">
        <v>1371</v>
      </c>
      <c r="BX1379" s="141"/>
      <c r="BY1379" s="192" t="s">
        <v>75</v>
      </c>
      <c r="BZ1379" s="172" t="e">
        <f aca="true">INDIRECT( ADDRESS(CELL("строка",BG1379)-BW1379+BV1379,68)) * CL1379</f>
        <v>#VALUE!</v>
      </c>
      <c r="CA1379" s="173" t="e">
        <f aca="true">INDIRECT( ADDRESS(CELL("строка",BG1379)-BW1379+BV1379,59)) * CI1379</f>
        <v>#VALUE!</v>
      </c>
      <c r="CB1379" s="174" t="e">
        <f aca="true">INDIRECT( ADDRESS(CELL("строка",BG1379)-BW1379+BV1379,69)) * CL1379</f>
        <v>#VALUE!</v>
      </c>
      <c r="CC1379" s="175" t="e">
        <f aca="true">INDIRECT( ADDRESS(CELL("строка",BG1379)-BW1379+BV1379,61)) *CI1379</f>
        <v>#VALUE!</v>
      </c>
      <c r="CD1379" s="176" t="e">
        <f aca="false">BZ1379-CA1379</f>
        <v>#VALUE!</v>
      </c>
      <c r="CE1379" s="187" t="e">
        <f aca="false">CB1379-CC1379</f>
        <v>#VALUE!</v>
      </c>
      <c r="CI1379" s="178" t="n">
        <f aca="false">$CI$7</f>
        <v>0.1</v>
      </c>
      <c r="CL1379" s="23" t="n">
        <f aca="false">CL1375</f>
        <v>0.25</v>
      </c>
    </row>
    <row r="1380" customFormat="false" ht="13.25" hidden="false" customHeight="true" outlineLevel="0" collapsed="false">
      <c r="A1380" s="151" t="s">
        <v>1475</v>
      </c>
      <c r="B1380" s="152" t="n">
        <v>23.1</v>
      </c>
      <c r="C1380" s="152" t="n">
        <v>751</v>
      </c>
      <c r="D1380" s="153" t="n">
        <v>58</v>
      </c>
      <c r="E1380" s="154" t="s">
        <v>83</v>
      </c>
      <c r="F1380" s="153" t="n">
        <v>6</v>
      </c>
      <c r="G1380" s="182" t="s">
        <v>110</v>
      </c>
      <c r="H1380" s="116" t="n">
        <f aca="false">RANDBETWEEN(80,100)/100</f>
        <v>0.82</v>
      </c>
      <c r="I1380" s="117"/>
      <c r="J1380" s="118"/>
      <c r="K1380" s="119"/>
      <c r="L1380" s="118"/>
      <c r="M1380" s="179"/>
      <c r="Q1380" s="151" t="s">
        <v>1475</v>
      </c>
      <c r="R1380" s="152" t="n">
        <v>16.6</v>
      </c>
      <c r="S1380" s="152" t="n">
        <v>752.8</v>
      </c>
      <c r="T1380" s="153" t="n">
        <v>88</v>
      </c>
      <c r="U1380" s="154" t="n">
        <v>0</v>
      </c>
      <c r="V1380" s="153" t="n">
        <v>0</v>
      </c>
      <c r="W1380" s="182" t="s">
        <v>110</v>
      </c>
      <c r="X1380" s="116" t="n">
        <f aca="false">RANDBETWEEN(80,100)/100</f>
        <v>0.94</v>
      </c>
      <c r="Y1380" s="117"/>
      <c r="Z1380" s="118"/>
      <c r="AA1380" s="119"/>
      <c r="AB1380" s="123"/>
      <c r="AC1380" s="124"/>
      <c r="AG1380" s="186"/>
      <c r="BO1380" s="202"/>
      <c r="BT1380" s="82" t="s">
        <v>79</v>
      </c>
      <c r="BU1380" s="158"/>
      <c r="BV1380" s="140" t="n">
        <f aca="false">QUOTIENT(BW1380,$BW$5)</f>
        <v>343</v>
      </c>
      <c r="BW1380" s="17" t="n">
        <v>1372</v>
      </c>
      <c r="BX1380" s="141" t="n">
        <f aca="false">DATE(2023,2,(1-QUOTIENT(BW1380,$BW$5)))</f>
        <v>44615</v>
      </c>
      <c r="BY1380" s="190" t="s">
        <v>80</v>
      </c>
      <c r="BZ1380" s="143" t="e">
        <f aca="true">INDIRECT( ADDRESS(CELL("строка",BG1380)-BW1380+BV1380,68)) * CL1380</f>
        <v>#VALUE!</v>
      </c>
      <c r="CA1380" s="144" t="e">
        <f aca="true">INDIRECT( ADDRESS(CELL("строка",BG1380)-BW1380+BV1380,59)) *CI1380</f>
        <v>#VALUE!</v>
      </c>
      <c r="CB1380" s="145" t="e">
        <f aca="true">INDIRECT( ADDRESS(CELL("строка",BG1380)-BW1380+BV1380,69)) * CL1380</f>
        <v>#VALUE!</v>
      </c>
      <c r="CC1380" s="146" t="e">
        <f aca="true">INDIRECT( ADDRESS(CELL("строка",BG1380)-BW1380+BV1380,61)) *CI1380</f>
        <v>#VALUE!</v>
      </c>
      <c r="CD1380" s="147" t="e">
        <f aca="false">BZ1380-CA1380</f>
        <v>#VALUE!</v>
      </c>
      <c r="CE1380" s="188" t="e">
        <f aca="false">CB1380-CC1380</f>
        <v>#VALUE!</v>
      </c>
      <c r="CI1380" s="22" t="n">
        <f aca="false">$CI$4</f>
        <v>0.2</v>
      </c>
      <c r="CL1380" s="23" t="n">
        <f aca="false">CL1376</f>
        <v>0.25</v>
      </c>
    </row>
    <row r="1381" customFormat="false" ht="13.25" hidden="false" customHeight="true" outlineLevel="0" collapsed="false">
      <c r="A1381" s="151" t="s">
        <v>1476</v>
      </c>
      <c r="B1381" s="152" t="n">
        <v>24.2</v>
      </c>
      <c r="C1381" s="152" t="n">
        <v>751.1</v>
      </c>
      <c r="D1381" s="153" t="n">
        <v>70</v>
      </c>
      <c r="E1381" s="154" t="s">
        <v>107</v>
      </c>
      <c r="F1381" s="153" t="n">
        <v>3</v>
      </c>
      <c r="G1381" s="115" t="n">
        <v>0.15</v>
      </c>
      <c r="H1381" s="116" t="n">
        <f aca="false">RANDBETWEEN(80,100)/100</f>
        <v>0.98</v>
      </c>
      <c r="I1381" s="117"/>
      <c r="J1381" s="118"/>
      <c r="K1381" s="119"/>
      <c r="L1381" s="118"/>
      <c r="M1381" s="179"/>
      <c r="Q1381" s="151" t="s">
        <v>1476</v>
      </c>
      <c r="R1381" s="152" t="n">
        <v>18</v>
      </c>
      <c r="S1381" s="152" t="n">
        <v>752.8</v>
      </c>
      <c r="T1381" s="153" t="n">
        <v>79</v>
      </c>
      <c r="U1381" s="154" t="n">
        <v>0</v>
      </c>
      <c r="V1381" s="153" t="n">
        <v>0</v>
      </c>
      <c r="W1381" s="115" t="n">
        <v>0.75</v>
      </c>
      <c r="X1381" s="116" t="n">
        <f aca="false">RANDBETWEEN(80,100)/100</f>
        <v>0.96</v>
      </c>
      <c r="Y1381" s="117"/>
      <c r="Z1381" s="118"/>
      <c r="AA1381" s="119"/>
      <c r="AB1381" s="123"/>
      <c r="AC1381" s="124"/>
      <c r="AG1381" s="186"/>
      <c r="BO1381" s="202"/>
      <c r="BT1381" s="82"/>
      <c r="BU1381" s="158"/>
      <c r="BV1381" s="140" t="n">
        <f aca="false">QUOTIENT(BW1381,$BW$5)</f>
        <v>343</v>
      </c>
      <c r="BW1381" s="17" t="n">
        <v>1373</v>
      </c>
      <c r="BX1381" s="141"/>
      <c r="BY1381" s="191" t="s">
        <v>84</v>
      </c>
      <c r="BZ1381" s="160" t="e">
        <f aca="true">INDIRECT( ADDRESS(CELL("строка",BG1381)-BW1381+BV1381,68)) * CL1381</f>
        <v>#VALUE!</v>
      </c>
      <c r="CA1381" s="161" t="e">
        <f aca="true">INDIRECT( ADDRESS(CELL("строка",BG1381)-BW1381+BV1381,59)) *CI1381</f>
        <v>#VALUE!</v>
      </c>
      <c r="CB1381" s="162" t="e">
        <f aca="true">INDIRECT( ADDRESS(CELL("строка",BG1381)-BW1381+BV1381,69)) * CL1381</f>
        <v>#VALUE!</v>
      </c>
      <c r="CC1381" s="163" t="e">
        <f aca="true">INDIRECT( ADDRESS(CELL("строка",BG1381)-BW1381+BV1381,61)) *CI1381</f>
        <v>#VALUE!</v>
      </c>
      <c r="CD1381" s="164" t="e">
        <f aca="false">BZ1381-CA1381</f>
        <v>#VALUE!</v>
      </c>
      <c r="CE1381" s="189" t="e">
        <f aca="false">CB1381-CC1381</f>
        <v>#VALUE!</v>
      </c>
      <c r="CI1381" s="22" t="n">
        <f aca="false">$CI$5</f>
        <v>0.3</v>
      </c>
      <c r="CL1381" s="23" t="n">
        <f aca="false">CL1377</f>
        <v>0.25</v>
      </c>
    </row>
    <row r="1382" customFormat="false" ht="13.25" hidden="false" customHeight="true" outlineLevel="0" collapsed="false">
      <c r="A1382" s="151" t="s">
        <v>1477</v>
      </c>
      <c r="B1382" s="152" t="n">
        <v>27.7</v>
      </c>
      <c r="C1382" s="152" t="n">
        <v>751.6</v>
      </c>
      <c r="D1382" s="153" t="n">
        <v>57</v>
      </c>
      <c r="E1382" s="154" t="s">
        <v>93</v>
      </c>
      <c r="F1382" s="153" t="n">
        <v>3</v>
      </c>
      <c r="G1382" s="115" t="n">
        <v>0.15</v>
      </c>
      <c r="H1382" s="116" t="n">
        <f aca="false">RANDBETWEEN(80,100)/100</f>
        <v>0.82</v>
      </c>
      <c r="I1382" s="117" t="n">
        <v>0.591909722222222</v>
      </c>
      <c r="J1382" s="118" t="n">
        <v>0.591909722222222</v>
      </c>
      <c r="K1382" s="119" t="n">
        <f aca="false">(J1382 * 24) * $B$3 * $F$3 * (1 - 0.7*AVERAGE(G1382:G1389)) * AVERAGE(H1382:H1389)</f>
        <v>13085.969734375</v>
      </c>
      <c r="L1382" s="118" t="n">
        <f aca="false">IF(AVERAGE(F1382:F1389)&gt; $J$3, $B$4*$F$4*AVERAGE(F1382:F1389)/$B$5*24*AVERAGE(H1382:H1389), $B$4*$F$4*AVERAGE(F1382:F1389)/$B$5*24*AVERAGE(H1382:H1389) * 0.2)</f>
        <v>3230.4</v>
      </c>
      <c r="M1382" s="179" t="n">
        <f aca="false">K1382+L1382</f>
        <v>16316.369734375</v>
      </c>
      <c r="Q1382" s="151" t="s">
        <v>1477</v>
      </c>
      <c r="R1382" s="152" t="n">
        <v>21.5</v>
      </c>
      <c r="S1382" s="152" t="n">
        <v>752.7</v>
      </c>
      <c r="T1382" s="153" t="n">
        <v>67</v>
      </c>
      <c r="U1382" s="154" t="n">
        <v>0</v>
      </c>
      <c r="V1382" s="153" t="n">
        <v>0</v>
      </c>
      <c r="W1382" s="115" t="n">
        <v>0.75</v>
      </c>
      <c r="X1382" s="116" t="n">
        <f aca="false">RANDBETWEEN(80,100)/100</f>
        <v>0.88</v>
      </c>
      <c r="Y1382" s="117" t="n">
        <v>0.635555555555556</v>
      </c>
      <c r="Z1382" s="118" t="n">
        <v>0.635555555555556</v>
      </c>
      <c r="AA1382" s="119" t="n">
        <f aca="false">(Z1382 * 24) * $B$3 * $F$3 * (1 - 0.7 * AVERAGE(W1382:W1389)) * AVERAGE(X1382:X1389)</f>
        <v>7047.04</v>
      </c>
      <c r="AB1382" s="123" t="n">
        <f aca="false">IF(AVERAGE(V1382:V1389)&gt; $J$3, $B$4*$F$4*AVERAGE(V1382:V1389)/$B$5*24*AVERAGE(X1382:X1389), $B$4*$F$4*AVERAGE(V1382:V1389)/$B$5*24*AVERAGE(X1382:X1389) * 0.2)</f>
        <v>560</v>
      </c>
      <c r="AC1382" s="124" t="n">
        <f aca="false">AA1382+AB1382</f>
        <v>7607.04</v>
      </c>
      <c r="AG1382" s="186"/>
      <c r="BO1382" s="202"/>
      <c r="BT1382" s="82"/>
      <c r="BU1382" s="158"/>
      <c r="BV1382" s="140" t="n">
        <f aca="false">QUOTIENT(BW1382,$BW$5)</f>
        <v>343</v>
      </c>
      <c r="BW1382" s="17" t="n">
        <v>1374</v>
      </c>
      <c r="BX1382" s="141"/>
      <c r="BY1382" s="191" t="s">
        <v>58</v>
      </c>
      <c r="BZ1382" s="160" t="e">
        <f aca="true">INDIRECT( ADDRESS(CELL("строка",BG1382)-BW1382+BV1382,68)) * CL1382</f>
        <v>#VALUE!</v>
      </c>
      <c r="CA1382" s="161" t="e">
        <f aca="true">INDIRECT( ADDRESS(CELL("строка",BG1382)-BW1382+BV1382,59)) *CI1382</f>
        <v>#VALUE!</v>
      </c>
      <c r="CB1382" s="162" t="e">
        <f aca="true">INDIRECT( ADDRESS(CELL("строка",BG1382)-BW1382+BV1382,69)) * CL1382</f>
        <v>#VALUE!</v>
      </c>
      <c r="CC1382" s="163" t="e">
        <f aca="true">INDIRECT( ADDRESS(CELL("строка",BG1382)-BW1382+BV1382,61)) *CI1382</f>
        <v>#VALUE!</v>
      </c>
      <c r="CD1382" s="164" t="e">
        <f aca="false">BZ1382-CA1382</f>
        <v>#VALUE!</v>
      </c>
      <c r="CE1382" s="189" t="e">
        <f aca="false">CB1382-CC1382</f>
        <v>#VALUE!</v>
      </c>
      <c r="CI1382" s="22" t="n">
        <f aca="false">$CI$6</f>
        <v>0.4</v>
      </c>
      <c r="CL1382" s="23" t="n">
        <f aca="false">CL1378</f>
        <v>0.25</v>
      </c>
    </row>
    <row r="1383" customFormat="false" ht="13.25" hidden="false" customHeight="true" outlineLevel="0" collapsed="false">
      <c r="A1383" s="151" t="s">
        <v>1478</v>
      </c>
      <c r="B1383" s="152" t="n">
        <v>32.4</v>
      </c>
      <c r="C1383" s="152" t="n">
        <v>752.2</v>
      </c>
      <c r="D1383" s="153" t="n">
        <v>42</v>
      </c>
      <c r="E1383" s="154" t="s">
        <v>83</v>
      </c>
      <c r="F1383" s="153" t="n">
        <v>1.5</v>
      </c>
      <c r="G1383" s="115" t="n">
        <v>0.15</v>
      </c>
      <c r="H1383" s="116" t="n">
        <f aca="false">RANDBETWEEN(80,100)/100</f>
        <v>0.83</v>
      </c>
      <c r="I1383" s="117"/>
      <c r="J1383" s="118"/>
      <c r="K1383" s="119"/>
      <c r="L1383" s="118"/>
      <c r="M1383" s="179"/>
      <c r="Q1383" s="151" t="s">
        <v>1478</v>
      </c>
      <c r="R1383" s="152" t="n">
        <v>27.2</v>
      </c>
      <c r="S1383" s="152" t="n">
        <v>752.3</v>
      </c>
      <c r="T1383" s="153" t="n">
        <v>39</v>
      </c>
      <c r="U1383" s="154" t="n">
        <v>0</v>
      </c>
      <c r="V1383" s="153" t="n">
        <v>0</v>
      </c>
      <c r="W1383" s="115" t="n">
        <v>0.75</v>
      </c>
      <c r="X1383" s="116" t="n">
        <f aca="false">RANDBETWEEN(80,100)/100</f>
        <v>0.84</v>
      </c>
      <c r="Y1383" s="117"/>
      <c r="Z1383" s="118"/>
      <c r="AA1383" s="119"/>
      <c r="AB1383" s="123"/>
      <c r="AC1383" s="124"/>
      <c r="AG1383" s="186"/>
      <c r="BO1383" s="202"/>
      <c r="BT1383" s="82" t="e">
        <f aca="false">IF(SUM(CD1380:CD1383) &gt; 0,0,(SUM(CD1380:CD1383))/(-$BM$10*1000))</f>
        <v>#VALUE!</v>
      </c>
      <c r="BU1383" s="158" t="e">
        <f aca="false">IF(SUM(CE1380:CE1383) &gt; 0,0,(SUM(CE1380:CE1383))/(-$BM$10*1000))</f>
        <v>#VALUE!</v>
      </c>
      <c r="BV1383" s="140" t="n">
        <f aca="false">QUOTIENT(BW1383,$BW$5)</f>
        <v>343</v>
      </c>
      <c r="BW1383" s="17" t="n">
        <v>1375</v>
      </c>
      <c r="BX1383" s="141"/>
      <c r="BY1383" s="192" t="s">
        <v>75</v>
      </c>
      <c r="BZ1383" s="172" t="e">
        <f aca="true">INDIRECT( ADDRESS(CELL("строка",BG1383)-BW1383+BV1383,68)) * CL1383</f>
        <v>#VALUE!</v>
      </c>
      <c r="CA1383" s="173" t="e">
        <f aca="true">INDIRECT( ADDRESS(CELL("строка",BG1383)-BW1383+BV1383,59)) * CI1383</f>
        <v>#VALUE!</v>
      </c>
      <c r="CB1383" s="174" t="e">
        <f aca="true">INDIRECT( ADDRESS(CELL("строка",BG1383)-BW1383+BV1383,69)) * CL1383</f>
        <v>#VALUE!</v>
      </c>
      <c r="CC1383" s="175" t="e">
        <f aca="true">INDIRECT( ADDRESS(CELL("строка",BG1383)-BW1383+BV1383,61)) *CI1383</f>
        <v>#VALUE!</v>
      </c>
      <c r="CD1383" s="176" t="e">
        <f aca="false">BZ1383-CA1383</f>
        <v>#VALUE!</v>
      </c>
      <c r="CE1383" s="187" t="e">
        <f aca="false">CB1383-CC1383</f>
        <v>#VALUE!</v>
      </c>
      <c r="CI1383" s="178" t="n">
        <f aca="false">$CI$7</f>
        <v>0.1</v>
      </c>
      <c r="CL1383" s="23" t="n">
        <f aca="false">CL1379</f>
        <v>0.25</v>
      </c>
    </row>
    <row r="1384" customFormat="false" ht="13.25" hidden="false" customHeight="true" outlineLevel="0" collapsed="false">
      <c r="A1384" s="151" t="s">
        <v>1479</v>
      </c>
      <c r="B1384" s="152" t="n">
        <v>32.8</v>
      </c>
      <c r="C1384" s="152" t="n">
        <v>753</v>
      </c>
      <c r="D1384" s="153" t="n">
        <v>40</v>
      </c>
      <c r="E1384" s="154" t="s">
        <v>83</v>
      </c>
      <c r="F1384" s="153" t="n">
        <v>4.5</v>
      </c>
      <c r="G1384" s="115" t="n">
        <v>0.15</v>
      </c>
      <c r="H1384" s="116" t="n">
        <f aca="false">RANDBETWEEN(80,100)/100</f>
        <v>0.85</v>
      </c>
      <c r="I1384" s="117"/>
      <c r="J1384" s="118"/>
      <c r="K1384" s="119"/>
      <c r="L1384" s="118"/>
      <c r="M1384" s="179"/>
      <c r="Q1384" s="151" t="s">
        <v>1479</v>
      </c>
      <c r="R1384" s="152" t="n">
        <v>27.9</v>
      </c>
      <c r="S1384" s="152" t="n">
        <v>753.1</v>
      </c>
      <c r="T1384" s="153" t="n">
        <v>31</v>
      </c>
      <c r="U1384" s="154" t="s">
        <v>77</v>
      </c>
      <c r="V1384" s="153" t="n">
        <v>1</v>
      </c>
      <c r="W1384" s="115" t="n">
        <v>0.9</v>
      </c>
      <c r="X1384" s="116" t="n">
        <f aca="false">RANDBETWEEN(80,100)/100</f>
        <v>0.98</v>
      </c>
      <c r="Y1384" s="117"/>
      <c r="Z1384" s="118"/>
      <c r="AA1384" s="119"/>
      <c r="AB1384" s="123"/>
      <c r="AC1384" s="124"/>
      <c r="AG1384" s="186"/>
      <c r="BO1384" s="202"/>
      <c r="BT1384" s="82" t="s">
        <v>79</v>
      </c>
      <c r="BU1384" s="158"/>
      <c r="BV1384" s="140" t="n">
        <f aca="false">QUOTIENT(BW1384,$BW$5)</f>
        <v>344</v>
      </c>
      <c r="BW1384" s="17" t="n">
        <v>1376</v>
      </c>
      <c r="BX1384" s="141" t="n">
        <f aca="false">DATE(2023,2,(1-QUOTIENT(BW1384,$BW$5)))</f>
        <v>44614</v>
      </c>
      <c r="BY1384" s="190" t="s">
        <v>80</v>
      </c>
      <c r="BZ1384" s="143" t="e">
        <f aca="true">INDIRECT( ADDRESS(CELL("строка",BG1384)-BW1384+BV1384,68)) * CL1384</f>
        <v>#VALUE!</v>
      </c>
      <c r="CA1384" s="144" t="e">
        <f aca="true">INDIRECT( ADDRESS(CELL("строка",BG1384)-BW1384+BV1384,59)) *CI1384</f>
        <v>#VALUE!</v>
      </c>
      <c r="CB1384" s="145" t="e">
        <f aca="true">INDIRECT( ADDRESS(CELL("строка",BG1384)-BW1384+BV1384,69)) * CL1384</f>
        <v>#VALUE!</v>
      </c>
      <c r="CC1384" s="146" t="e">
        <f aca="true">INDIRECT( ADDRESS(CELL("строка",BG1384)-BW1384+BV1384,61)) *CI1384</f>
        <v>#VALUE!</v>
      </c>
      <c r="CD1384" s="147" t="e">
        <f aca="false">BZ1384-CA1384</f>
        <v>#VALUE!</v>
      </c>
      <c r="CE1384" s="188" t="e">
        <f aca="false">CB1384-CC1384</f>
        <v>#VALUE!</v>
      </c>
      <c r="CI1384" s="22" t="n">
        <f aca="false">$CI$4</f>
        <v>0.2</v>
      </c>
      <c r="CL1384" s="23" t="n">
        <f aca="false">CL1380</f>
        <v>0.25</v>
      </c>
    </row>
    <row r="1385" customFormat="false" ht="13.25" hidden="false" customHeight="true" outlineLevel="0" collapsed="false">
      <c r="A1385" s="151" t="s">
        <v>1480</v>
      </c>
      <c r="B1385" s="152" t="n">
        <v>30.9</v>
      </c>
      <c r="C1385" s="152" t="n">
        <v>753.8</v>
      </c>
      <c r="D1385" s="153" t="n">
        <v>51</v>
      </c>
      <c r="E1385" s="154" t="s">
        <v>83</v>
      </c>
      <c r="F1385" s="153" t="n">
        <v>4.5</v>
      </c>
      <c r="G1385" s="115" t="n">
        <v>0.05</v>
      </c>
      <c r="H1385" s="116" t="n">
        <f aca="false">RANDBETWEEN(80,100)/100</f>
        <v>0.82</v>
      </c>
      <c r="I1385" s="117"/>
      <c r="J1385" s="118"/>
      <c r="K1385" s="119"/>
      <c r="L1385" s="118"/>
      <c r="M1385" s="179"/>
      <c r="Q1385" s="151" t="s">
        <v>1480</v>
      </c>
      <c r="R1385" s="152" t="n">
        <v>25.9</v>
      </c>
      <c r="S1385" s="152" t="n">
        <v>754</v>
      </c>
      <c r="T1385" s="153" t="n">
        <v>40</v>
      </c>
      <c r="U1385" s="154" t="s">
        <v>101</v>
      </c>
      <c r="V1385" s="153" t="n">
        <v>1</v>
      </c>
      <c r="W1385" s="115" t="n">
        <v>0.9</v>
      </c>
      <c r="X1385" s="116" t="n">
        <f aca="false">RANDBETWEEN(80,100)/100</f>
        <v>0.84</v>
      </c>
      <c r="Y1385" s="117"/>
      <c r="Z1385" s="118"/>
      <c r="AA1385" s="119"/>
      <c r="AB1385" s="123"/>
      <c r="AC1385" s="124"/>
      <c r="AG1385" s="186"/>
      <c r="BO1385" s="202"/>
      <c r="BT1385" s="82"/>
      <c r="BU1385" s="158"/>
      <c r="BV1385" s="140" t="n">
        <f aca="false">QUOTIENT(BW1385,$BW$5)</f>
        <v>344</v>
      </c>
      <c r="BW1385" s="17" t="n">
        <v>1377</v>
      </c>
      <c r="BX1385" s="141"/>
      <c r="BY1385" s="191" t="s">
        <v>84</v>
      </c>
      <c r="BZ1385" s="160" t="e">
        <f aca="true">INDIRECT( ADDRESS(CELL("строка",BG1385)-BW1385+BV1385,68)) * CL1385</f>
        <v>#VALUE!</v>
      </c>
      <c r="CA1385" s="161" t="e">
        <f aca="true">INDIRECT( ADDRESS(CELL("строка",BG1385)-BW1385+BV1385,59)) *CI1385</f>
        <v>#VALUE!</v>
      </c>
      <c r="CB1385" s="162" t="e">
        <f aca="true">INDIRECT( ADDRESS(CELL("строка",BG1385)-BW1385+BV1385,69)) * CL1385</f>
        <v>#VALUE!</v>
      </c>
      <c r="CC1385" s="163" t="e">
        <f aca="true">INDIRECT( ADDRESS(CELL("строка",BG1385)-BW1385+BV1385,61)) *CI1385</f>
        <v>#VALUE!</v>
      </c>
      <c r="CD1385" s="164" t="e">
        <f aca="false">BZ1385-CA1385</f>
        <v>#VALUE!</v>
      </c>
      <c r="CE1385" s="189" t="e">
        <f aca="false">CB1385-CC1385</f>
        <v>#VALUE!</v>
      </c>
      <c r="CI1385" s="22" t="n">
        <f aca="false">$CI$5</f>
        <v>0.3</v>
      </c>
      <c r="CL1385" s="23" t="n">
        <f aca="false">CL1381</f>
        <v>0.25</v>
      </c>
    </row>
    <row r="1386" customFormat="false" ht="13.25" hidden="false" customHeight="true" outlineLevel="0" collapsed="false">
      <c r="A1386" s="151" t="s">
        <v>1481</v>
      </c>
      <c r="B1386" s="152" t="n">
        <v>25.3</v>
      </c>
      <c r="C1386" s="152" t="n">
        <v>754.6</v>
      </c>
      <c r="D1386" s="153" t="n">
        <v>72</v>
      </c>
      <c r="E1386" s="154" t="s">
        <v>83</v>
      </c>
      <c r="F1386" s="153" t="n">
        <v>4.5</v>
      </c>
      <c r="G1386" s="182" t="s">
        <v>110</v>
      </c>
      <c r="H1386" s="116" t="n">
        <f aca="false">RANDBETWEEN(80,100)/100</f>
        <v>0.86</v>
      </c>
      <c r="I1386" s="117"/>
      <c r="J1386" s="118"/>
      <c r="K1386" s="119"/>
      <c r="L1386" s="118"/>
      <c r="M1386" s="179"/>
      <c r="Q1386" s="151" t="s">
        <v>1481</v>
      </c>
      <c r="R1386" s="152" t="n">
        <v>22.8</v>
      </c>
      <c r="S1386" s="152" t="n">
        <v>754.3</v>
      </c>
      <c r="T1386" s="153" t="n">
        <v>53</v>
      </c>
      <c r="U1386" s="154" t="s">
        <v>77</v>
      </c>
      <c r="V1386" s="153" t="n">
        <v>1</v>
      </c>
      <c r="W1386" s="115" t="n">
        <v>0.75</v>
      </c>
      <c r="X1386" s="116" t="n">
        <f aca="false">RANDBETWEEN(80,100)/100</f>
        <v>0.82</v>
      </c>
      <c r="Y1386" s="117"/>
      <c r="Z1386" s="118"/>
      <c r="AA1386" s="119"/>
      <c r="AB1386" s="123"/>
      <c r="AC1386" s="124"/>
      <c r="AG1386" s="186"/>
      <c r="BO1386" s="202"/>
      <c r="BT1386" s="82"/>
      <c r="BU1386" s="158"/>
      <c r="BV1386" s="140" t="n">
        <f aca="false">QUOTIENT(BW1386,$BW$5)</f>
        <v>344</v>
      </c>
      <c r="BW1386" s="17" t="n">
        <v>1378</v>
      </c>
      <c r="BX1386" s="141"/>
      <c r="BY1386" s="191" t="s">
        <v>58</v>
      </c>
      <c r="BZ1386" s="160" t="e">
        <f aca="true">INDIRECT( ADDRESS(CELL("строка",BG1386)-BW1386+BV1386,68)) * CL1386</f>
        <v>#VALUE!</v>
      </c>
      <c r="CA1386" s="161" t="e">
        <f aca="true">INDIRECT( ADDRESS(CELL("строка",BG1386)-BW1386+BV1386,59)) *CI1386</f>
        <v>#VALUE!</v>
      </c>
      <c r="CB1386" s="162" t="e">
        <f aca="true">INDIRECT( ADDRESS(CELL("строка",BG1386)-BW1386+BV1386,69)) * CL1386</f>
        <v>#VALUE!</v>
      </c>
      <c r="CC1386" s="163" t="e">
        <f aca="true">INDIRECT( ADDRESS(CELL("строка",BG1386)-BW1386+BV1386,61)) *CI1386</f>
        <v>#VALUE!</v>
      </c>
      <c r="CD1386" s="164" t="e">
        <f aca="false">BZ1386-CA1386</f>
        <v>#VALUE!</v>
      </c>
      <c r="CE1386" s="189" t="e">
        <f aca="false">CB1386-CC1386</f>
        <v>#VALUE!</v>
      </c>
      <c r="CI1386" s="22" t="n">
        <f aca="false">$CI$6</f>
        <v>0.4</v>
      </c>
      <c r="CL1386" s="23" t="n">
        <f aca="false">CL1382</f>
        <v>0.25</v>
      </c>
    </row>
    <row r="1387" customFormat="false" ht="13.25" hidden="false" customHeight="true" outlineLevel="0" collapsed="false">
      <c r="A1387" s="151" t="s">
        <v>1482</v>
      </c>
      <c r="B1387" s="152" t="n">
        <v>20</v>
      </c>
      <c r="C1387" s="152" t="n">
        <v>755</v>
      </c>
      <c r="D1387" s="153" t="n">
        <v>100</v>
      </c>
      <c r="E1387" s="154" t="s">
        <v>83</v>
      </c>
      <c r="F1387" s="153" t="n">
        <v>3</v>
      </c>
      <c r="G1387" s="182" t="s">
        <v>194</v>
      </c>
      <c r="H1387" s="116" t="n">
        <f aca="false">RANDBETWEEN(80,100)/100</f>
        <v>0.92</v>
      </c>
      <c r="I1387" s="117"/>
      <c r="J1387" s="118"/>
      <c r="K1387" s="119"/>
      <c r="L1387" s="118"/>
      <c r="M1387" s="179"/>
      <c r="Q1387" s="151" t="s">
        <v>1482</v>
      </c>
      <c r="R1387" s="152" t="n">
        <v>14.1</v>
      </c>
      <c r="S1387" s="152" t="n">
        <v>754.4</v>
      </c>
      <c r="T1387" s="153" t="n">
        <v>93</v>
      </c>
      <c r="U1387" s="154" t="n">
        <v>0</v>
      </c>
      <c r="V1387" s="153" t="n">
        <v>0</v>
      </c>
      <c r="W1387" s="115" t="n">
        <v>0.75</v>
      </c>
      <c r="X1387" s="116" t="n">
        <f aca="false">RANDBETWEEN(80,100)/100</f>
        <v>0.9</v>
      </c>
      <c r="Y1387" s="117"/>
      <c r="Z1387" s="118"/>
      <c r="AA1387" s="119"/>
      <c r="AB1387" s="123"/>
      <c r="AC1387" s="124"/>
      <c r="AG1387" s="186"/>
      <c r="BO1387" s="202"/>
      <c r="BT1387" s="82" t="e">
        <f aca="false">IF(SUM(CD1384:CD1387) &gt; 0,0,(SUM(CD1384:CD1387))/(-$BM$10*1000))</f>
        <v>#VALUE!</v>
      </c>
      <c r="BU1387" s="158" t="e">
        <f aca="false">IF(SUM(CE1384:CE1387) &gt; 0,0,(SUM(CE1384:CE1387))/(-$BM$10*1000))</f>
        <v>#VALUE!</v>
      </c>
      <c r="BV1387" s="140" t="n">
        <f aca="false">QUOTIENT(BW1387,$BW$5)</f>
        <v>344</v>
      </c>
      <c r="BW1387" s="17" t="n">
        <v>1379</v>
      </c>
      <c r="BX1387" s="141"/>
      <c r="BY1387" s="192" t="s">
        <v>75</v>
      </c>
      <c r="BZ1387" s="172" t="e">
        <f aca="true">INDIRECT( ADDRESS(CELL("строка",BG1387)-BW1387+BV1387,68)) * CL1387</f>
        <v>#VALUE!</v>
      </c>
      <c r="CA1387" s="173" t="e">
        <f aca="true">INDIRECT( ADDRESS(CELL("строка",BG1387)-BW1387+BV1387,59)) * CI1387</f>
        <v>#VALUE!</v>
      </c>
      <c r="CB1387" s="174" t="e">
        <f aca="true">INDIRECT( ADDRESS(CELL("строка",BG1387)-BW1387+BV1387,69)) * CL1387</f>
        <v>#VALUE!</v>
      </c>
      <c r="CC1387" s="175" t="e">
        <f aca="true">INDIRECT( ADDRESS(CELL("строка",BG1387)-BW1387+BV1387,61)) *CI1387</f>
        <v>#VALUE!</v>
      </c>
      <c r="CD1387" s="176" t="e">
        <f aca="false">BZ1387-CA1387</f>
        <v>#VALUE!</v>
      </c>
      <c r="CE1387" s="187" t="e">
        <f aca="false">CB1387-CC1387</f>
        <v>#VALUE!</v>
      </c>
      <c r="CI1387" s="178" t="n">
        <f aca="false">$CI$7</f>
        <v>0.1</v>
      </c>
      <c r="CL1387" s="23" t="n">
        <f aca="false">CL1383</f>
        <v>0.25</v>
      </c>
    </row>
    <row r="1388" customFormat="false" ht="13.25" hidden="false" customHeight="true" outlineLevel="0" collapsed="false">
      <c r="A1388" s="151" t="s">
        <v>1483</v>
      </c>
      <c r="B1388" s="152" t="n">
        <v>19.3</v>
      </c>
      <c r="C1388" s="152" t="n">
        <v>755</v>
      </c>
      <c r="D1388" s="153" t="n">
        <v>100</v>
      </c>
      <c r="E1388" s="154" t="s">
        <v>107</v>
      </c>
      <c r="F1388" s="153" t="n">
        <v>1.5</v>
      </c>
      <c r="G1388" s="182" t="s">
        <v>110</v>
      </c>
      <c r="H1388" s="116" t="n">
        <f aca="false">RANDBETWEEN(80,100)/100</f>
        <v>0.81</v>
      </c>
      <c r="I1388" s="117"/>
      <c r="J1388" s="118"/>
      <c r="K1388" s="119"/>
      <c r="L1388" s="118"/>
      <c r="M1388" s="179"/>
      <c r="Q1388" s="151" t="s">
        <v>1483</v>
      </c>
      <c r="R1388" s="152" t="n">
        <v>14.4</v>
      </c>
      <c r="S1388" s="152" t="n">
        <v>754.7</v>
      </c>
      <c r="T1388" s="153" t="n">
        <v>90</v>
      </c>
      <c r="U1388" s="154" t="n">
        <v>0</v>
      </c>
      <c r="V1388" s="153" t="n">
        <v>0</v>
      </c>
      <c r="W1388" s="182" t="s">
        <v>185</v>
      </c>
      <c r="X1388" s="116" t="n">
        <f aca="false">RANDBETWEEN(80,100)/100</f>
        <v>0.93</v>
      </c>
      <c r="Y1388" s="117"/>
      <c r="Z1388" s="118"/>
      <c r="AA1388" s="119"/>
      <c r="AB1388" s="123"/>
      <c r="AC1388" s="124"/>
      <c r="AG1388" s="186"/>
      <c r="BO1388" s="202"/>
      <c r="BT1388" s="82" t="s">
        <v>79</v>
      </c>
      <c r="BU1388" s="158"/>
      <c r="BV1388" s="140" t="n">
        <f aca="false">QUOTIENT(BW1388,$BW$5)</f>
        <v>345</v>
      </c>
      <c r="BW1388" s="17" t="n">
        <v>1380</v>
      </c>
      <c r="BX1388" s="141" t="n">
        <f aca="false">DATE(2023,2,(1-QUOTIENT(BW1388,$BW$5)))</f>
        <v>44613</v>
      </c>
      <c r="BY1388" s="190" t="s">
        <v>80</v>
      </c>
      <c r="BZ1388" s="143" t="e">
        <f aca="true">INDIRECT( ADDRESS(CELL("строка",BG1388)-BW1388+BV1388,68)) * CL1388</f>
        <v>#VALUE!</v>
      </c>
      <c r="CA1388" s="144" t="e">
        <f aca="true">INDIRECT( ADDRESS(CELL("строка",BG1388)-BW1388+BV1388,59)) *CI1388</f>
        <v>#VALUE!</v>
      </c>
      <c r="CB1388" s="145" t="e">
        <f aca="true">INDIRECT( ADDRESS(CELL("строка",BG1388)-BW1388+BV1388,69)) * CL1388</f>
        <v>#VALUE!</v>
      </c>
      <c r="CC1388" s="146" t="e">
        <f aca="true">INDIRECT( ADDRESS(CELL("строка",BG1388)-BW1388+BV1388,61)) *CI1388</f>
        <v>#VALUE!</v>
      </c>
      <c r="CD1388" s="147" t="e">
        <f aca="false">BZ1388-CA1388</f>
        <v>#VALUE!</v>
      </c>
      <c r="CE1388" s="188" t="e">
        <f aca="false">CB1388-CC1388</f>
        <v>#VALUE!</v>
      </c>
      <c r="CI1388" s="22" t="n">
        <f aca="false">$CI$4</f>
        <v>0.2</v>
      </c>
      <c r="CL1388" s="23" t="n">
        <f aca="false">CL1384</f>
        <v>0.25</v>
      </c>
    </row>
    <row r="1389" customFormat="false" ht="13.25" hidden="false" customHeight="true" outlineLevel="0" collapsed="false">
      <c r="A1389" s="151" t="s">
        <v>1484</v>
      </c>
      <c r="B1389" s="152" t="n">
        <v>22.4</v>
      </c>
      <c r="C1389" s="152" t="n">
        <v>755.1</v>
      </c>
      <c r="D1389" s="153" t="n">
        <v>82</v>
      </c>
      <c r="E1389" s="154" t="s">
        <v>93</v>
      </c>
      <c r="F1389" s="153" t="n">
        <v>1.5</v>
      </c>
      <c r="G1389" s="182" t="s">
        <v>110</v>
      </c>
      <c r="H1389" s="116" t="n">
        <f aca="false">RANDBETWEEN(80,100)/100</f>
        <v>0.82</v>
      </c>
      <c r="I1389" s="117"/>
      <c r="J1389" s="118"/>
      <c r="K1389" s="119"/>
      <c r="L1389" s="118"/>
      <c r="M1389" s="179"/>
      <c r="Q1389" s="151" t="s">
        <v>1484</v>
      </c>
      <c r="R1389" s="152" t="n">
        <v>16.2</v>
      </c>
      <c r="S1389" s="152" t="n">
        <v>754.3</v>
      </c>
      <c r="T1389" s="153" t="n">
        <v>79</v>
      </c>
      <c r="U1389" s="154" t="s">
        <v>101</v>
      </c>
      <c r="V1389" s="153" t="n">
        <v>1</v>
      </c>
      <c r="W1389" s="182" t="s">
        <v>110</v>
      </c>
      <c r="X1389" s="116" t="n">
        <f aca="false">RANDBETWEEN(80,100)/100</f>
        <v>0.81</v>
      </c>
      <c r="Y1389" s="117"/>
      <c r="Z1389" s="118"/>
      <c r="AA1389" s="119"/>
      <c r="AB1389" s="123"/>
      <c r="AC1389" s="124"/>
      <c r="AG1389" s="186"/>
      <c r="BO1389" s="202"/>
      <c r="BT1389" s="82"/>
      <c r="BU1389" s="158"/>
      <c r="BV1389" s="140" t="n">
        <f aca="false">QUOTIENT(BW1389,$BW$5)</f>
        <v>345</v>
      </c>
      <c r="BW1389" s="17" t="n">
        <v>1381</v>
      </c>
      <c r="BX1389" s="141"/>
      <c r="BY1389" s="191" t="s">
        <v>84</v>
      </c>
      <c r="BZ1389" s="160" t="e">
        <f aca="true">INDIRECT( ADDRESS(CELL("строка",BG1389)-BW1389+BV1389,68)) * CL1389</f>
        <v>#VALUE!</v>
      </c>
      <c r="CA1389" s="161" t="e">
        <f aca="true">INDIRECT( ADDRESS(CELL("строка",BG1389)-BW1389+BV1389,59)) *CI1389</f>
        <v>#VALUE!</v>
      </c>
      <c r="CB1389" s="162" t="e">
        <f aca="true">INDIRECT( ADDRESS(CELL("строка",BG1389)-BW1389+BV1389,69)) * CL1389</f>
        <v>#VALUE!</v>
      </c>
      <c r="CC1389" s="163" t="e">
        <f aca="true">INDIRECT( ADDRESS(CELL("строка",BG1389)-BW1389+BV1389,61)) *CI1389</f>
        <v>#VALUE!</v>
      </c>
      <c r="CD1389" s="164" t="e">
        <f aca="false">BZ1389-CA1389</f>
        <v>#VALUE!</v>
      </c>
      <c r="CE1389" s="189" t="e">
        <f aca="false">CB1389-CC1389</f>
        <v>#VALUE!</v>
      </c>
      <c r="CI1389" s="22" t="n">
        <f aca="false">$CI$5</f>
        <v>0.3</v>
      </c>
      <c r="CL1389" s="23" t="n">
        <f aca="false">CL1385</f>
        <v>0.25</v>
      </c>
    </row>
    <row r="1390" customFormat="false" ht="13.25" hidden="false" customHeight="true" outlineLevel="0" collapsed="false">
      <c r="A1390" s="151" t="s">
        <v>1485</v>
      </c>
      <c r="B1390" s="152" t="n">
        <v>25.2</v>
      </c>
      <c r="C1390" s="152" t="n">
        <v>756.1</v>
      </c>
      <c r="D1390" s="153" t="n">
        <v>72</v>
      </c>
      <c r="E1390" s="154" t="s">
        <v>77</v>
      </c>
      <c r="F1390" s="153" t="n">
        <v>4.5</v>
      </c>
      <c r="G1390" s="182" t="s">
        <v>110</v>
      </c>
      <c r="H1390" s="116" t="n">
        <f aca="false">RANDBETWEEN(80,100)/100</f>
        <v>0.8</v>
      </c>
      <c r="I1390" s="117" t="n">
        <v>0.593796296296296</v>
      </c>
      <c r="J1390" s="118" t="n">
        <v>0.593796296296296</v>
      </c>
      <c r="K1390" s="119" t="n">
        <f aca="false">(J1390 * 24) * $B$3 * $F$3 * (1 - 0.7*AVERAGE(G1390:G1397)) * AVERAGE(H1390:H1397)</f>
        <v>6719.96893333333</v>
      </c>
      <c r="L1390" s="118" t="n">
        <f aca="false">IF(AVERAGE(F1390:F1397)&gt; $J$3, $B$4*$F$4*AVERAGE(F1390:F1397)/$B$5*24*AVERAGE(H1390:H1397), $B$4*$F$4*AVERAGE(F1390:F1397)/$B$5*24*AVERAGE(H1390:H1397) * 0.2)</f>
        <v>26100</v>
      </c>
      <c r="M1390" s="179" t="n">
        <f aca="false">K1390+L1390</f>
        <v>32819.9689333333</v>
      </c>
      <c r="Q1390" s="151" t="s">
        <v>1485</v>
      </c>
      <c r="R1390" s="152" t="n">
        <v>19.8</v>
      </c>
      <c r="S1390" s="152" t="n">
        <v>754.2</v>
      </c>
      <c r="T1390" s="153" t="n">
        <v>66</v>
      </c>
      <c r="U1390" s="154" t="n">
        <v>0</v>
      </c>
      <c r="V1390" s="153" t="n">
        <v>0</v>
      </c>
      <c r="W1390" s="182" t="s">
        <v>110</v>
      </c>
      <c r="X1390" s="116" t="n">
        <f aca="false">RANDBETWEEN(80,100)/100</f>
        <v>0.8</v>
      </c>
      <c r="Y1390" s="117" t="n">
        <v>0.638460648148148</v>
      </c>
      <c r="Z1390" s="118" t="n">
        <v>0.638460648148148</v>
      </c>
      <c r="AA1390" s="119" t="n">
        <f aca="false">(Z1390 * 24) * $B$3 * $F$3 * (1 - 0.7 * AVERAGE(W1390:W1397)) * AVERAGE(X1390:X1397)</f>
        <v>12989.16265625</v>
      </c>
      <c r="AB1390" s="123" t="n">
        <f aca="false">IF(AVERAGE(V1390:V1397)&gt; $J$3, $B$4*$F$4*AVERAGE(V1390:V1397)/$B$5*24*AVERAGE(X1390:X1397), $B$4*$F$4*AVERAGE(V1390:V1397)/$B$5*24*AVERAGE(X1390:X1397) * 0.2)</f>
        <v>548</v>
      </c>
      <c r="AC1390" s="124" t="n">
        <f aca="false">AA1390+AB1390</f>
        <v>13537.16265625</v>
      </c>
      <c r="AG1390" s="186"/>
      <c r="BO1390" s="202"/>
      <c r="BT1390" s="82"/>
      <c r="BU1390" s="158"/>
      <c r="BV1390" s="140" t="n">
        <f aca="false">QUOTIENT(BW1390,$BW$5)</f>
        <v>345</v>
      </c>
      <c r="BW1390" s="17" t="n">
        <v>1382</v>
      </c>
      <c r="BX1390" s="141"/>
      <c r="BY1390" s="191" t="s">
        <v>58</v>
      </c>
      <c r="BZ1390" s="160" t="e">
        <f aca="true">INDIRECT( ADDRESS(CELL("строка",BG1390)-BW1390+BV1390,68)) * CL1390</f>
        <v>#VALUE!</v>
      </c>
      <c r="CA1390" s="161" t="e">
        <f aca="true">INDIRECT( ADDRESS(CELL("строка",BG1390)-BW1390+BV1390,59)) *CI1390</f>
        <v>#VALUE!</v>
      </c>
      <c r="CB1390" s="162" t="e">
        <f aca="true">INDIRECT( ADDRESS(CELL("строка",BG1390)-BW1390+BV1390,69)) * CL1390</f>
        <v>#VALUE!</v>
      </c>
      <c r="CC1390" s="163" t="e">
        <f aca="true">INDIRECT( ADDRESS(CELL("строка",BG1390)-BW1390+BV1390,61)) *CI1390</f>
        <v>#VALUE!</v>
      </c>
      <c r="CD1390" s="164" t="e">
        <f aca="false">BZ1390-CA1390</f>
        <v>#VALUE!</v>
      </c>
      <c r="CE1390" s="189" t="e">
        <f aca="false">CB1390-CC1390</f>
        <v>#VALUE!</v>
      </c>
      <c r="CI1390" s="22" t="n">
        <f aca="false">$CI$6</f>
        <v>0.4</v>
      </c>
      <c r="CL1390" s="23" t="n">
        <f aca="false">CL1386</f>
        <v>0.25</v>
      </c>
    </row>
    <row r="1391" customFormat="false" ht="13.25" hidden="false" customHeight="true" outlineLevel="0" collapsed="false">
      <c r="A1391" s="151" t="s">
        <v>1486</v>
      </c>
      <c r="B1391" s="152" t="n">
        <v>28.3</v>
      </c>
      <c r="C1391" s="152" t="n">
        <v>755.8</v>
      </c>
      <c r="D1391" s="153" t="n">
        <v>62</v>
      </c>
      <c r="E1391" s="154" t="s">
        <v>83</v>
      </c>
      <c r="F1391" s="153" t="n">
        <v>9</v>
      </c>
      <c r="G1391" s="182" t="s">
        <v>110</v>
      </c>
      <c r="H1391" s="116" t="n">
        <f aca="false">RANDBETWEEN(80,100)/100</f>
        <v>0.83</v>
      </c>
      <c r="I1391" s="117"/>
      <c r="J1391" s="118"/>
      <c r="K1391" s="119"/>
      <c r="L1391" s="118"/>
      <c r="M1391" s="179"/>
      <c r="Q1391" s="151" t="s">
        <v>1486</v>
      </c>
      <c r="R1391" s="152" t="n">
        <v>26.3</v>
      </c>
      <c r="S1391" s="152" t="n">
        <v>754.1</v>
      </c>
      <c r="T1391" s="153" t="n">
        <v>37</v>
      </c>
      <c r="U1391" s="154" t="s">
        <v>93</v>
      </c>
      <c r="V1391" s="153" t="n">
        <v>1</v>
      </c>
      <c r="W1391" s="182" t="s">
        <v>110</v>
      </c>
      <c r="X1391" s="116" t="n">
        <f aca="false">RANDBETWEEN(80,100)/100</f>
        <v>0.86</v>
      </c>
      <c r="Y1391" s="117"/>
      <c r="Z1391" s="118"/>
      <c r="AA1391" s="119"/>
      <c r="AB1391" s="123"/>
      <c r="AC1391" s="124"/>
      <c r="AG1391" s="186"/>
      <c r="BO1391" s="202"/>
      <c r="BT1391" s="82" t="e">
        <f aca="false">IF(SUM(CD1388:CD1391) &gt; 0,0,(SUM(CD1388:CD1391))/(-$BM$10*1000))</f>
        <v>#VALUE!</v>
      </c>
      <c r="BU1391" s="158" t="e">
        <f aca="false">IF(SUM(CE1388:CE1391) &gt; 0,0,(SUM(CE1388:CE1391))/(-$BM$10*1000))</f>
        <v>#VALUE!</v>
      </c>
      <c r="BV1391" s="140" t="n">
        <f aca="false">QUOTIENT(BW1391,$BW$5)</f>
        <v>345</v>
      </c>
      <c r="BW1391" s="17" t="n">
        <v>1383</v>
      </c>
      <c r="BX1391" s="141"/>
      <c r="BY1391" s="192" t="s">
        <v>75</v>
      </c>
      <c r="BZ1391" s="172" t="e">
        <f aca="true">INDIRECT( ADDRESS(CELL("строка",BG1391)-BW1391+BV1391,68)) * CL1391</f>
        <v>#VALUE!</v>
      </c>
      <c r="CA1391" s="173" t="e">
        <f aca="true">INDIRECT( ADDRESS(CELL("строка",BG1391)-BW1391+BV1391,59)) * CI1391</f>
        <v>#VALUE!</v>
      </c>
      <c r="CB1391" s="174" t="e">
        <f aca="true">INDIRECT( ADDRESS(CELL("строка",BG1391)-BW1391+BV1391,69)) * CL1391</f>
        <v>#VALUE!</v>
      </c>
      <c r="CC1391" s="175" t="e">
        <f aca="true">INDIRECT( ADDRESS(CELL("строка",BG1391)-BW1391+BV1391,61)) *CI1391</f>
        <v>#VALUE!</v>
      </c>
      <c r="CD1391" s="176" t="e">
        <f aca="false">BZ1391-CA1391</f>
        <v>#VALUE!</v>
      </c>
      <c r="CE1391" s="187" t="e">
        <f aca="false">CB1391-CC1391</f>
        <v>#VALUE!</v>
      </c>
      <c r="CI1391" s="178" t="n">
        <f aca="false">$CI$7</f>
        <v>0.1</v>
      </c>
      <c r="CL1391" s="23" t="n">
        <f aca="false">CL1387</f>
        <v>0.25</v>
      </c>
    </row>
    <row r="1392" customFormat="false" ht="13.25" hidden="false" customHeight="true" outlineLevel="0" collapsed="false">
      <c r="A1392" s="151" t="s">
        <v>1487</v>
      </c>
      <c r="B1392" s="152" t="n">
        <v>28.3</v>
      </c>
      <c r="C1392" s="152" t="n">
        <v>755.8</v>
      </c>
      <c r="D1392" s="153" t="n">
        <v>65</v>
      </c>
      <c r="E1392" s="154" t="s">
        <v>107</v>
      </c>
      <c r="F1392" s="153" t="n">
        <v>7.5</v>
      </c>
      <c r="G1392" s="115" t="n">
        <v>0.75</v>
      </c>
      <c r="H1392" s="116" t="n">
        <f aca="false">RANDBETWEEN(80,100)/100</f>
        <v>0.86</v>
      </c>
      <c r="I1392" s="117"/>
      <c r="J1392" s="118"/>
      <c r="K1392" s="119"/>
      <c r="L1392" s="118"/>
      <c r="M1392" s="179"/>
      <c r="Q1392" s="151" t="s">
        <v>1487</v>
      </c>
      <c r="R1392" s="152" t="n">
        <v>26.4</v>
      </c>
      <c r="S1392" s="152" t="n">
        <v>754.8</v>
      </c>
      <c r="T1392" s="153" t="n">
        <v>35</v>
      </c>
      <c r="U1392" s="154" t="s">
        <v>93</v>
      </c>
      <c r="V1392" s="153" t="n">
        <v>1</v>
      </c>
      <c r="W1392" s="182" t="s">
        <v>110</v>
      </c>
      <c r="X1392" s="116" t="n">
        <f aca="false">RANDBETWEEN(80,100)/100</f>
        <v>0.85</v>
      </c>
      <c r="Y1392" s="117"/>
      <c r="Z1392" s="118"/>
      <c r="AA1392" s="119"/>
      <c r="AB1392" s="123"/>
      <c r="AC1392" s="124"/>
      <c r="AG1392" s="186"/>
      <c r="BO1392" s="202"/>
      <c r="BT1392" s="82" t="s">
        <v>79</v>
      </c>
      <c r="BU1392" s="158"/>
      <c r="BV1392" s="140" t="n">
        <f aca="false">QUOTIENT(BW1392,$BW$5)</f>
        <v>346</v>
      </c>
      <c r="BW1392" s="17" t="n">
        <v>1384</v>
      </c>
      <c r="BX1392" s="141" t="n">
        <f aca="false">DATE(2023,2,(1-QUOTIENT(BW1392,$BW$5)))</f>
        <v>44612</v>
      </c>
      <c r="BY1392" s="190" t="s">
        <v>80</v>
      </c>
      <c r="BZ1392" s="143" t="e">
        <f aca="true">INDIRECT( ADDRESS(CELL("строка",BG1392)-BW1392+BV1392,68)) * CL1392</f>
        <v>#VALUE!</v>
      </c>
      <c r="CA1392" s="144" t="e">
        <f aca="true">INDIRECT( ADDRESS(CELL("строка",BG1392)-BW1392+BV1392,59)) *CI1392</f>
        <v>#VALUE!</v>
      </c>
      <c r="CB1392" s="145" t="e">
        <f aca="true">INDIRECT( ADDRESS(CELL("строка",BG1392)-BW1392+BV1392,69)) * CL1392</f>
        <v>#VALUE!</v>
      </c>
      <c r="CC1392" s="146" t="e">
        <f aca="true">INDIRECT( ADDRESS(CELL("строка",BG1392)-BW1392+BV1392,61)) *CI1392</f>
        <v>#VALUE!</v>
      </c>
      <c r="CD1392" s="147" t="e">
        <f aca="false">BZ1392-CA1392</f>
        <v>#VALUE!</v>
      </c>
      <c r="CE1392" s="188" t="e">
        <f aca="false">CB1392-CC1392</f>
        <v>#VALUE!</v>
      </c>
      <c r="CI1392" s="22" t="n">
        <f aca="false">$CI$4</f>
        <v>0.2</v>
      </c>
      <c r="CL1392" s="23" t="n">
        <f aca="false">CL1388</f>
        <v>0.25</v>
      </c>
    </row>
    <row r="1393" customFormat="false" ht="13.25" hidden="false" customHeight="true" outlineLevel="0" collapsed="false">
      <c r="A1393" s="151" t="s">
        <v>1488</v>
      </c>
      <c r="B1393" s="152" t="n">
        <v>24.8</v>
      </c>
      <c r="C1393" s="152" t="n">
        <v>756.2</v>
      </c>
      <c r="D1393" s="153" t="n">
        <v>100</v>
      </c>
      <c r="E1393" s="154" t="s">
        <v>107</v>
      </c>
      <c r="F1393" s="153" t="n">
        <v>4.5</v>
      </c>
      <c r="G1393" s="115" t="n">
        <v>0.95</v>
      </c>
      <c r="H1393" s="116" t="n">
        <f aca="false">RANDBETWEEN(80,100)/100</f>
        <v>0.81</v>
      </c>
      <c r="I1393" s="117"/>
      <c r="J1393" s="118"/>
      <c r="K1393" s="119"/>
      <c r="L1393" s="118"/>
      <c r="M1393" s="179"/>
      <c r="Q1393" s="151" t="s">
        <v>1488</v>
      </c>
      <c r="R1393" s="152" t="n">
        <v>25</v>
      </c>
      <c r="S1393" s="152" t="n">
        <v>755.8</v>
      </c>
      <c r="T1393" s="153" t="n">
        <v>37</v>
      </c>
      <c r="U1393" s="154" t="s">
        <v>93</v>
      </c>
      <c r="V1393" s="153" t="n">
        <v>1</v>
      </c>
      <c r="W1393" s="115" t="n">
        <v>0.75</v>
      </c>
      <c r="X1393" s="116" t="n">
        <f aca="false">RANDBETWEEN(80,100)/100</f>
        <v>0.84</v>
      </c>
      <c r="Y1393" s="117"/>
      <c r="Z1393" s="118"/>
      <c r="AA1393" s="119"/>
      <c r="AB1393" s="123"/>
      <c r="AC1393" s="124"/>
      <c r="AG1393" s="186"/>
      <c r="BO1393" s="202"/>
      <c r="BT1393" s="82"/>
      <c r="BU1393" s="158"/>
      <c r="BV1393" s="140" t="n">
        <f aca="false">QUOTIENT(BW1393,$BW$5)</f>
        <v>346</v>
      </c>
      <c r="BW1393" s="17" t="n">
        <v>1385</v>
      </c>
      <c r="BX1393" s="141"/>
      <c r="BY1393" s="191" t="s">
        <v>84</v>
      </c>
      <c r="BZ1393" s="160" t="e">
        <f aca="true">INDIRECT( ADDRESS(CELL("строка",BG1393)-BW1393+BV1393,68)) * CL1393</f>
        <v>#VALUE!</v>
      </c>
      <c r="CA1393" s="161" t="e">
        <f aca="true">INDIRECT( ADDRESS(CELL("строка",BG1393)-BW1393+BV1393,59)) *CI1393</f>
        <v>#VALUE!</v>
      </c>
      <c r="CB1393" s="162" t="e">
        <f aca="true">INDIRECT( ADDRESS(CELL("строка",BG1393)-BW1393+BV1393,69)) * CL1393</f>
        <v>#VALUE!</v>
      </c>
      <c r="CC1393" s="163" t="e">
        <f aca="true">INDIRECT( ADDRESS(CELL("строка",BG1393)-BW1393+BV1393,61)) *CI1393</f>
        <v>#VALUE!</v>
      </c>
      <c r="CD1393" s="164" t="e">
        <f aca="false">BZ1393-CA1393</f>
        <v>#VALUE!</v>
      </c>
      <c r="CE1393" s="189" t="e">
        <f aca="false">CB1393-CC1393</f>
        <v>#VALUE!</v>
      </c>
      <c r="CI1393" s="22" t="n">
        <f aca="false">$CI$5</f>
        <v>0.3</v>
      </c>
      <c r="CL1393" s="23" t="n">
        <f aca="false">CL1389</f>
        <v>0.25</v>
      </c>
    </row>
    <row r="1394" customFormat="false" ht="13.25" hidden="false" customHeight="true" outlineLevel="0" collapsed="false">
      <c r="A1394" s="151" t="s">
        <v>1489</v>
      </c>
      <c r="B1394" s="152" t="n">
        <v>24.9</v>
      </c>
      <c r="C1394" s="152" t="n">
        <v>755.5</v>
      </c>
      <c r="D1394" s="153" t="n">
        <v>78</v>
      </c>
      <c r="E1394" s="154" t="s">
        <v>107</v>
      </c>
      <c r="F1394" s="153" t="n">
        <v>6</v>
      </c>
      <c r="G1394" s="115" t="n">
        <v>0.75</v>
      </c>
      <c r="H1394" s="116" t="n">
        <f aca="false">RANDBETWEEN(80,100)/100</f>
        <v>0.83</v>
      </c>
      <c r="I1394" s="117"/>
      <c r="J1394" s="118"/>
      <c r="K1394" s="119"/>
      <c r="L1394" s="118"/>
      <c r="M1394" s="179"/>
      <c r="Q1394" s="151" t="s">
        <v>1489</v>
      </c>
      <c r="R1394" s="152" t="n">
        <v>22.2</v>
      </c>
      <c r="S1394" s="152" t="n">
        <v>756.1</v>
      </c>
      <c r="T1394" s="153" t="n">
        <v>50</v>
      </c>
      <c r="U1394" s="154" t="s">
        <v>77</v>
      </c>
      <c r="V1394" s="153" t="n">
        <v>1</v>
      </c>
      <c r="W1394" s="115" t="n">
        <v>0.25</v>
      </c>
      <c r="X1394" s="116" t="n">
        <f aca="false">RANDBETWEEN(80,100)/100</f>
        <v>0.84</v>
      </c>
      <c r="Y1394" s="117"/>
      <c r="Z1394" s="118"/>
      <c r="AA1394" s="119"/>
      <c r="AB1394" s="123"/>
      <c r="AC1394" s="124"/>
      <c r="AG1394" s="186"/>
      <c r="BO1394" s="202"/>
      <c r="BT1394" s="82"/>
      <c r="BU1394" s="158"/>
      <c r="BV1394" s="140" t="n">
        <f aca="false">QUOTIENT(BW1394,$BW$5)</f>
        <v>346</v>
      </c>
      <c r="BW1394" s="17" t="n">
        <v>1386</v>
      </c>
      <c r="BX1394" s="141"/>
      <c r="BY1394" s="191" t="s">
        <v>58</v>
      </c>
      <c r="BZ1394" s="160" t="e">
        <f aca="true">INDIRECT( ADDRESS(CELL("строка",BG1394)-BW1394+BV1394,68)) * CL1394</f>
        <v>#VALUE!</v>
      </c>
      <c r="CA1394" s="161" t="e">
        <f aca="true">INDIRECT( ADDRESS(CELL("строка",BG1394)-BW1394+BV1394,59)) *CI1394</f>
        <v>#VALUE!</v>
      </c>
      <c r="CB1394" s="162" t="e">
        <f aca="true">INDIRECT( ADDRESS(CELL("строка",BG1394)-BW1394+BV1394,69)) * CL1394</f>
        <v>#VALUE!</v>
      </c>
      <c r="CC1394" s="163" t="e">
        <f aca="true">INDIRECT( ADDRESS(CELL("строка",BG1394)-BW1394+BV1394,61)) *CI1394</f>
        <v>#VALUE!</v>
      </c>
      <c r="CD1394" s="164" t="e">
        <f aca="false">BZ1394-CA1394</f>
        <v>#VALUE!</v>
      </c>
      <c r="CE1394" s="189" t="e">
        <f aca="false">CB1394-CC1394</f>
        <v>#VALUE!</v>
      </c>
      <c r="CI1394" s="22" t="n">
        <f aca="false">$CI$6</f>
        <v>0.4</v>
      </c>
      <c r="CL1394" s="23" t="n">
        <f aca="false">CL1390</f>
        <v>0.25</v>
      </c>
    </row>
    <row r="1395" customFormat="false" ht="13.25" hidden="false" customHeight="true" outlineLevel="0" collapsed="false">
      <c r="A1395" s="151" t="s">
        <v>1490</v>
      </c>
      <c r="B1395" s="152" t="n">
        <v>22.2</v>
      </c>
      <c r="C1395" s="152" t="n">
        <v>754.3</v>
      </c>
      <c r="D1395" s="153" t="n">
        <v>100</v>
      </c>
      <c r="E1395" s="154" t="s">
        <v>93</v>
      </c>
      <c r="F1395" s="153" t="n">
        <v>1.5</v>
      </c>
      <c r="G1395" s="115" t="n">
        <v>0.75</v>
      </c>
      <c r="H1395" s="116" t="n">
        <f aca="false">RANDBETWEEN(80,100)/100</f>
        <v>0.99</v>
      </c>
      <c r="I1395" s="117"/>
      <c r="J1395" s="118"/>
      <c r="K1395" s="119"/>
      <c r="L1395" s="118"/>
      <c r="M1395" s="179"/>
      <c r="Q1395" s="151" t="s">
        <v>1490</v>
      </c>
      <c r="R1395" s="152" t="n">
        <v>13.1</v>
      </c>
      <c r="S1395" s="152" t="n">
        <v>756.3</v>
      </c>
      <c r="T1395" s="153" t="n">
        <v>93</v>
      </c>
      <c r="U1395" s="154" t="n">
        <v>0</v>
      </c>
      <c r="V1395" s="153" t="n">
        <v>0</v>
      </c>
      <c r="W1395" s="115" t="n">
        <v>0.25</v>
      </c>
      <c r="X1395" s="116" t="n">
        <f aca="false">RANDBETWEEN(80,100)/100</f>
        <v>0.93</v>
      </c>
      <c r="Y1395" s="117"/>
      <c r="Z1395" s="118"/>
      <c r="AA1395" s="119"/>
      <c r="AB1395" s="123"/>
      <c r="AC1395" s="124"/>
      <c r="AG1395" s="186"/>
      <c r="BO1395" s="202"/>
      <c r="BT1395" s="82" t="e">
        <f aca="false">IF(SUM(CD1392:CD1395) &gt; 0,0,(SUM(CD1392:CD1395))/(-$BM$10*1000))</f>
        <v>#VALUE!</v>
      </c>
      <c r="BU1395" s="158" t="e">
        <f aca="false">IF(SUM(CE1392:CE1395) &gt; 0,0,(SUM(CE1392:CE1395))/(-$BM$10*1000))</f>
        <v>#VALUE!</v>
      </c>
      <c r="BV1395" s="140" t="n">
        <f aca="false">QUOTIENT(BW1395,$BW$5)</f>
        <v>346</v>
      </c>
      <c r="BW1395" s="17" t="n">
        <v>1387</v>
      </c>
      <c r="BX1395" s="141"/>
      <c r="BY1395" s="192" t="s">
        <v>75</v>
      </c>
      <c r="BZ1395" s="172" t="e">
        <f aca="true">INDIRECT( ADDRESS(CELL("строка",BG1395)-BW1395+BV1395,68)) * CL1395</f>
        <v>#VALUE!</v>
      </c>
      <c r="CA1395" s="173" t="e">
        <f aca="true">INDIRECT( ADDRESS(CELL("строка",BG1395)-BW1395+BV1395,59)) * CI1395</f>
        <v>#VALUE!</v>
      </c>
      <c r="CB1395" s="174" t="e">
        <f aca="true">INDIRECT( ADDRESS(CELL("строка",BG1395)-BW1395+BV1395,69)) * CL1395</f>
        <v>#VALUE!</v>
      </c>
      <c r="CC1395" s="175" t="e">
        <f aca="true">INDIRECT( ADDRESS(CELL("строка",BG1395)-BW1395+BV1395,61)) *CI1395</f>
        <v>#VALUE!</v>
      </c>
      <c r="CD1395" s="176" t="e">
        <f aca="false">BZ1395-CA1395</f>
        <v>#VALUE!</v>
      </c>
      <c r="CE1395" s="187" t="e">
        <f aca="false">CB1395-CC1395</f>
        <v>#VALUE!</v>
      </c>
      <c r="CI1395" s="178" t="n">
        <f aca="false">$CI$7</f>
        <v>0.1</v>
      </c>
      <c r="CL1395" s="23" t="n">
        <f aca="false">CL1391</f>
        <v>0.25</v>
      </c>
    </row>
    <row r="1396" customFormat="false" ht="13.25" hidden="false" customHeight="true" outlineLevel="0" collapsed="false">
      <c r="A1396" s="151" t="s">
        <v>1491</v>
      </c>
      <c r="B1396" s="152" t="n">
        <v>22.5</v>
      </c>
      <c r="C1396" s="152" t="n">
        <v>754.5</v>
      </c>
      <c r="D1396" s="153" t="n">
        <v>100</v>
      </c>
      <c r="E1396" s="154" t="s">
        <v>101</v>
      </c>
      <c r="F1396" s="153" t="n">
        <v>3</v>
      </c>
      <c r="G1396" s="115" t="n">
        <v>0.75</v>
      </c>
      <c r="H1396" s="116" t="n">
        <f aca="false">RANDBETWEEN(80,100)/100</f>
        <v>1</v>
      </c>
      <c r="I1396" s="117"/>
      <c r="J1396" s="118"/>
      <c r="K1396" s="119"/>
      <c r="L1396" s="118"/>
      <c r="M1396" s="179"/>
      <c r="Q1396" s="151" t="s">
        <v>1491</v>
      </c>
      <c r="R1396" s="152" t="n">
        <v>13.3</v>
      </c>
      <c r="S1396" s="152" t="n">
        <v>756.1</v>
      </c>
      <c r="T1396" s="153" t="n">
        <v>89</v>
      </c>
      <c r="U1396" s="154" t="n">
        <v>0</v>
      </c>
      <c r="V1396" s="153" t="n">
        <v>0</v>
      </c>
      <c r="W1396" s="115" t="n">
        <v>0</v>
      </c>
      <c r="X1396" s="116" t="n">
        <f aca="false">RANDBETWEEN(80,100)/100</f>
        <v>0.93</v>
      </c>
      <c r="Y1396" s="117"/>
      <c r="Z1396" s="118"/>
      <c r="AA1396" s="119"/>
      <c r="AB1396" s="123"/>
      <c r="AC1396" s="124"/>
      <c r="AG1396" s="186"/>
      <c r="BO1396" s="202"/>
      <c r="BT1396" s="82" t="s">
        <v>79</v>
      </c>
      <c r="BU1396" s="158"/>
      <c r="BV1396" s="140" t="n">
        <f aca="false">QUOTIENT(BW1396,$BW$5)</f>
        <v>347</v>
      </c>
      <c r="BW1396" s="17" t="n">
        <v>1388</v>
      </c>
      <c r="BX1396" s="141" t="n">
        <f aca="false">DATE(2023,2,(1-QUOTIENT(BW1396,$BW$5)))</f>
        <v>44611</v>
      </c>
      <c r="BY1396" s="190" t="s">
        <v>80</v>
      </c>
      <c r="BZ1396" s="143" t="e">
        <f aca="true">INDIRECT( ADDRESS(CELL("строка",BG1396)-BW1396+BV1396,68)) * CL1396</f>
        <v>#VALUE!</v>
      </c>
      <c r="CA1396" s="144" t="e">
        <f aca="true">INDIRECT( ADDRESS(CELL("строка",BG1396)-BW1396+BV1396,59)) *CI1396</f>
        <v>#VALUE!</v>
      </c>
      <c r="CB1396" s="145" t="e">
        <f aca="true">INDIRECT( ADDRESS(CELL("строка",BG1396)-BW1396+BV1396,69)) * CL1396</f>
        <v>#VALUE!</v>
      </c>
      <c r="CC1396" s="146" t="e">
        <f aca="true">INDIRECT( ADDRESS(CELL("строка",BG1396)-BW1396+BV1396,61)) *CI1396</f>
        <v>#VALUE!</v>
      </c>
      <c r="CD1396" s="147" t="e">
        <f aca="false">BZ1396-CA1396</f>
        <v>#VALUE!</v>
      </c>
      <c r="CE1396" s="188" t="e">
        <f aca="false">CB1396-CC1396</f>
        <v>#VALUE!</v>
      </c>
      <c r="CI1396" s="22" t="n">
        <f aca="false">$CI$4</f>
        <v>0.2</v>
      </c>
      <c r="CL1396" s="23" t="n">
        <f aca="false">CL1392</f>
        <v>0.25</v>
      </c>
    </row>
    <row r="1397" customFormat="false" ht="13.25" hidden="false" customHeight="true" outlineLevel="0" collapsed="false">
      <c r="A1397" s="151" t="s">
        <v>1492</v>
      </c>
      <c r="B1397" s="152" t="n">
        <v>22.4</v>
      </c>
      <c r="C1397" s="152" t="n">
        <v>753.7</v>
      </c>
      <c r="D1397" s="153" t="n">
        <v>100</v>
      </c>
      <c r="E1397" s="154" t="s">
        <v>78</v>
      </c>
      <c r="F1397" s="153" t="n">
        <v>1.5</v>
      </c>
      <c r="G1397" s="115" t="n">
        <v>0.75</v>
      </c>
      <c r="H1397" s="116" t="n">
        <f aca="false">RANDBETWEEN(80,100)/100</f>
        <v>0.84</v>
      </c>
      <c r="I1397" s="117"/>
      <c r="J1397" s="118"/>
      <c r="K1397" s="119"/>
      <c r="L1397" s="118"/>
      <c r="M1397" s="179"/>
      <c r="Q1397" s="151" t="s">
        <v>1492</v>
      </c>
      <c r="R1397" s="152" t="n">
        <v>15.2</v>
      </c>
      <c r="S1397" s="152" t="n">
        <v>755.5</v>
      </c>
      <c r="T1397" s="153" t="n">
        <v>80</v>
      </c>
      <c r="U1397" s="154" t="n">
        <v>0</v>
      </c>
      <c r="V1397" s="153" t="n">
        <v>0</v>
      </c>
      <c r="W1397" s="115" t="n">
        <v>0</v>
      </c>
      <c r="X1397" s="116" t="n">
        <f aca="false">RANDBETWEEN(80,100)/100</f>
        <v>0.8</v>
      </c>
      <c r="Y1397" s="117"/>
      <c r="Z1397" s="118"/>
      <c r="AA1397" s="119"/>
      <c r="AB1397" s="123"/>
      <c r="AC1397" s="124"/>
      <c r="AG1397" s="186"/>
      <c r="BO1397" s="202"/>
      <c r="BT1397" s="82"/>
      <c r="BU1397" s="158"/>
      <c r="BV1397" s="140" t="n">
        <f aca="false">QUOTIENT(BW1397,$BW$5)</f>
        <v>347</v>
      </c>
      <c r="BW1397" s="17" t="n">
        <v>1389</v>
      </c>
      <c r="BX1397" s="141"/>
      <c r="BY1397" s="191" t="s">
        <v>84</v>
      </c>
      <c r="BZ1397" s="160" t="e">
        <f aca="true">INDIRECT( ADDRESS(CELL("строка",BG1397)-BW1397+BV1397,68)) * CL1397</f>
        <v>#VALUE!</v>
      </c>
      <c r="CA1397" s="161" t="e">
        <f aca="true">INDIRECT( ADDRESS(CELL("строка",BG1397)-BW1397+BV1397,59)) *CI1397</f>
        <v>#VALUE!</v>
      </c>
      <c r="CB1397" s="162" t="e">
        <f aca="true">INDIRECT( ADDRESS(CELL("строка",BG1397)-BW1397+BV1397,69)) * CL1397</f>
        <v>#VALUE!</v>
      </c>
      <c r="CC1397" s="163" t="e">
        <f aca="true">INDIRECT( ADDRESS(CELL("строка",BG1397)-BW1397+BV1397,61)) *CI1397</f>
        <v>#VALUE!</v>
      </c>
      <c r="CD1397" s="164" t="e">
        <f aca="false">BZ1397-CA1397</f>
        <v>#VALUE!</v>
      </c>
      <c r="CE1397" s="189" t="e">
        <f aca="false">CB1397-CC1397</f>
        <v>#VALUE!</v>
      </c>
      <c r="CI1397" s="22" t="n">
        <f aca="false">$CI$5</f>
        <v>0.3</v>
      </c>
      <c r="CL1397" s="23" t="n">
        <f aca="false">CL1393</f>
        <v>0.25</v>
      </c>
    </row>
    <row r="1398" customFormat="false" ht="13.25" hidden="false" customHeight="true" outlineLevel="0" collapsed="false">
      <c r="A1398" s="151" t="s">
        <v>1493</v>
      </c>
      <c r="B1398" s="152" t="n">
        <v>24.3</v>
      </c>
      <c r="C1398" s="152" t="n">
        <v>753.4</v>
      </c>
      <c r="D1398" s="153" t="n">
        <v>80</v>
      </c>
      <c r="E1398" s="154" t="s">
        <v>78</v>
      </c>
      <c r="F1398" s="153" t="n">
        <v>1.5</v>
      </c>
      <c r="G1398" s="115" t="n">
        <v>0.9</v>
      </c>
      <c r="H1398" s="116" t="n">
        <f aca="false">RANDBETWEEN(80,100)/100</f>
        <v>1</v>
      </c>
      <c r="I1398" s="117" t="n">
        <v>0.595671296296296</v>
      </c>
      <c r="J1398" s="118" t="n">
        <v>0.595671296296296</v>
      </c>
      <c r="K1398" s="119" t="n">
        <f aca="false">(J1398 * 24) * $B$3 * $F$3 * (1 - 0.7*AVERAGE(G1398:G1405)) * AVERAGE(H1398:H1405)</f>
        <v>6043.39505</v>
      </c>
      <c r="L1398" s="118" t="n">
        <f aca="false">IF(AVERAGE(F1398:F1405)&gt; $J$3, $B$4*$F$4*AVERAGE(F1398:F1405)/$B$5*24*AVERAGE(H1398:H1405), $B$4*$F$4*AVERAGE(F1398:F1405)/$B$5*24*AVERAGE(H1398:H1405) * 0.2)</f>
        <v>3952.8</v>
      </c>
      <c r="M1398" s="179" t="n">
        <f aca="false">K1398+L1398</f>
        <v>9996.19505</v>
      </c>
      <c r="Q1398" s="151" t="s">
        <v>1493</v>
      </c>
      <c r="R1398" s="152" t="n">
        <v>18.5</v>
      </c>
      <c r="S1398" s="152" t="n">
        <v>755</v>
      </c>
      <c r="T1398" s="153" t="n">
        <v>61</v>
      </c>
      <c r="U1398" s="154" t="n">
        <v>0</v>
      </c>
      <c r="V1398" s="153" t="n">
        <v>0</v>
      </c>
      <c r="W1398" s="115" t="n">
        <v>0</v>
      </c>
      <c r="X1398" s="116" t="n">
        <f aca="false">RANDBETWEEN(80,100)/100</f>
        <v>0.84</v>
      </c>
      <c r="Y1398" s="117" t="n">
        <v>0.641354166666667</v>
      </c>
      <c r="Z1398" s="118" t="n">
        <v>0.641354166666667</v>
      </c>
      <c r="AA1398" s="119" t="n">
        <f aca="false">(Z1398 * 24) * $B$3 * $F$3 * (1 - 0.7 * AVERAGE(W1398:W1405)) * AVERAGE(X1398:X1405)</f>
        <v>14078.134425</v>
      </c>
      <c r="AB1398" s="123" t="n">
        <f aca="false">IF(AVERAGE(V1398:V1405)&gt; $J$3, $B$4*$F$4*AVERAGE(V1398:V1405)/$B$5*24*AVERAGE(X1398:X1405), $B$4*$F$4*AVERAGE(V1398:V1405)/$B$5*24*AVERAGE(X1398:X1405) * 0.2)</f>
        <v>992.6</v>
      </c>
      <c r="AC1398" s="124" t="n">
        <f aca="false">AA1398+AB1398</f>
        <v>15070.734425</v>
      </c>
      <c r="AG1398" s="186"/>
      <c r="BO1398" s="202"/>
      <c r="BT1398" s="82"/>
      <c r="BU1398" s="158"/>
      <c r="BV1398" s="140" t="n">
        <f aca="false">QUOTIENT(BW1398,$BW$5)</f>
        <v>347</v>
      </c>
      <c r="BW1398" s="17" t="n">
        <v>1390</v>
      </c>
      <c r="BX1398" s="141"/>
      <c r="BY1398" s="191" t="s">
        <v>58</v>
      </c>
      <c r="BZ1398" s="160" t="e">
        <f aca="true">INDIRECT( ADDRESS(CELL("строка",BG1398)-BW1398+BV1398,68)) * CL1398</f>
        <v>#VALUE!</v>
      </c>
      <c r="CA1398" s="161" t="e">
        <f aca="true">INDIRECT( ADDRESS(CELL("строка",BG1398)-BW1398+BV1398,59)) *CI1398</f>
        <v>#VALUE!</v>
      </c>
      <c r="CB1398" s="162" t="e">
        <f aca="true">INDIRECT( ADDRESS(CELL("строка",BG1398)-BW1398+BV1398,69)) * CL1398</f>
        <v>#VALUE!</v>
      </c>
      <c r="CC1398" s="163" t="e">
        <f aca="true">INDIRECT( ADDRESS(CELL("строка",BG1398)-BW1398+BV1398,61)) *CI1398</f>
        <v>#VALUE!</v>
      </c>
      <c r="CD1398" s="164" t="e">
        <f aca="false">BZ1398-CA1398</f>
        <v>#VALUE!</v>
      </c>
      <c r="CE1398" s="189" t="e">
        <f aca="false">CB1398-CC1398</f>
        <v>#VALUE!</v>
      </c>
      <c r="CI1398" s="22" t="n">
        <f aca="false">$CI$6</f>
        <v>0.4</v>
      </c>
      <c r="CL1398" s="23" t="n">
        <f aca="false">CL1394</f>
        <v>0.25</v>
      </c>
    </row>
    <row r="1399" customFormat="false" ht="13.25" hidden="false" customHeight="true" outlineLevel="0" collapsed="false">
      <c r="A1399" s="151" t="s">
        <v>1494</v>
      </c>
      <c r="B1399" s="152" t="n">
        <v>29.3</v>
      </c>
      <c r="C1399" s="152" t="n">
        <v>753</v>
      </c>
      <c r="D1399" s="153" t="n">
        <v>51</v>
      </c>
      <c r="E1399" s="154" t="s">
        <v>78</v>
      </c>
      <c r="F1399" s="153" t="n">
        <v>4.5</v>
      </c>
      <c r="G1399" s="182" t="s">
        <v>110</v>
      </c>
      <c r="H1399" s="116" t="n">
        <f aca="false">RANDBETWEEN(80,100)/100</f>
        <v>0.82</v>
      </c>
      <c r="I1399" s="117"/>
      <c r="J1399" s="118"/>
      <c r="K1399" s="119"/>
      <c r="L1399" s="118"/>
      <c r="M1399" s="179"/>
      <c r="Q1399" s="151" t="s">
        <v>1494</v>
      </c>
      <c r="R1399" s="152" t="n">
        <v>24.8</v>
      </c>
      <c r="S1399" s="152" t="n">
        <v>754.9</v>
      </c>
      <c r="T1399" s="153" t="n">
        <v>36</v>
      </c>
      <c r="U1399" s="154" t="n">
        <v>0</v>
      </c>
      <c r="V1399" s="153" t="n">
        <v>0</v>
      </c>
      <c r="W1399" s="115" t="n">
        <v>0.25</v>
      </c>
      <c r="X1399" s="116" t="n">
        <f aca="false">RANDBETWEEN(80,100)/100</f>
        <v>0.84</v>
      </c>
      <c r="Y1399" s="117"/>
      <c r="Z1399" s="118"/>
      <c r="AA1399" s="119"/>
      <c r="AB1399" s="123"/>
      <c r="AC1399" s="124"/>
      <c r="AG1399" s="186"/>
      <c r="BO1399" s="202"/>
      <c r="BT1399" s="82" t="e">
        <f aca="false">IF(SUM(CD1396:CD1399) &gt; 0,0,(SUM(CD1396:CD1399))/(-$BM$10*1000))</f>
        <v>#VALUE!</v>
      </c>
      <c r="BU1399" s="158" t="e">
        <f aca="false">IF(SUM(CE1396:CE1399) &gt; 0,0,(SUM(CE1396:CE1399))/(-$BM$10*1000))</f>
        <v>#VALUE!</v>
      </c>
      <c r="BV1399" s="140" t="n">
        <f aca="false">QUOTIENT(BW1399,$BW$5)</f>
        <v>347</v>
      </c>
      <c r="BW1399" s="17" t="n">
        <v>1391</v>
      </c>
      <c r="BX1399" s="141"/>
      <c r="BY1399" s="192" t="s">
        <v>75</v>
      </c>
      <c r="BZ1399" s="172" t="e">
        <f aca="true">INDIRECT( ADDRESS(CELL("строка",BG1399)-BW1399+BV1399,68)) * CL1399</f>
        <v>#VALUE!</v>
      </c>
      <c r="CA1399" s="173" t="e">
        <f aca="true">INDIRECT( ADDRESS(CELL("строка",BG1399)-BW1399+BV1399,59)) * CI1399</f>
        <v>#VALUE!</v>
      </c>
      <c r="CB1399" s="174" t="e">
        <f aca="true">INDIRECT( ADDRESS(CELL("строка",BG1399)-BW1399+BV1399,69)) * CL1399</f>
        <v>#VALUE!</v>
      </c>
      <c r="CC1399" s="175" t="e">
        <f aca="true">INDIRECT( ADDRESS(CELL("строка",BG1399)-BW1399+BV1399,61)) *CI1399</f>
        <v>#VALUE!</v>
      </c>
      <c r="CD1399" s="176" t="e">
        <f aca="false">BZ1399-CA1399</f>
        <v>#VALUE!</v>
      </c>
      <c r="CE1399" s="187" t="e">
        <f aca="false">CB1399-CC1399</f>
        <v>#VALUE!</v>
      </c>
      <c r="CI1399" s="178" t="n">
        <f aca="false">$CI$7</f>
        <v>0.1</v>
      </c>
      <c r="CL1399" s="23" t="n">
        <f aca="false">CL1395</f>
        <v>0.25</v>
      </c>
    </row>
    <row r="1400" customFormat="false" ht="13.25" hidden="false" customHeight="true" outlineLevel="0" collapsed="false">
      <c r="A1400" s="151" t="s">
        <v>1495</v>
      </c>
      <c r="B1400" s="152" t="n">
        <v>31.5</v>
      </c>
      <c r="C1400" s="152" t="n">
        <v>753.4</v>
      </c>
      <c r="D1400" s="153" t="n">
        <v>42</v>
      </c>
      <c r="E1400" s="154" t="s">
        <v>93</v>
      </c>
      <c r="F1400" s="153" t="n">
        <v>3</v>
      </c>
      <c r="G1400" s="115" t="n">
        <v>0.75</v>
      </c>
      <c r="H1400" s="116" t="n">
        <f aca="false">RANDBETWEEN(80,100)/100</f>
        <v>0.84</v>
      </c>
      <c r="I1400" s="117"/>
      <c r="J1400" s="118"/>
      <c r="K1400" s="119"/>
      <c r="L1400" s="118"/>
      <c r="M1400" s="179"/>
      <c r="Q1400" s="151" t="s">
        <v>1495</v>
      </c>
      <c r="R1400" s="152" t="n">
        <v>25</v>
      </c>
      <c r="S1400" s="152" t="n">
        <v>755.5</v>
      </c>
      <c r="T1400" s="153" t="n">
        <v>37</v>
      </c>
      <c r="U1400" s="154" t="s">
        <v>77</v>
      </c>
      <c r="V1400" s="153" t="n">
        <v>2</v>
      </c>
      <c r="W1400" s="182" t="s">
        <v>110</v>
      </c>
      <c r="X1400" s="116" t="n">
        <f aca="false">RANDBETWEEN(80,100)/100</f>
        <v>0.86</v>
      </c>
      <c r="Y1400" s="117"/>
      <c r="Z1400" s="118"/>
      <c r="AA1400" s="119"/>
      <c r="AB1400" s="123"/>
      <c r="AC1400" s="124"/>
      <c r="AG1400" s="186"/>
      <c r="BO1400" s="202"/>
      <c r="BT1400" s="82" t="s">
        <v>79</v>
      </c>
      <c r="BU1400" s="158"/>
      <c r="BV1400" s="140" t="n">
        <f aca="false">QUOTIENT(BW1400,$BW$5)</f>
        <v>348</v>
      </c>
      <c r="BW1400" s="17" t="n">
        <v>1392</v>
      </c>
      <c r="BX1400" s="141" t="n">
        <f aca="false">DATE(2023,2,(1-QUOTIENT(BW1400,$BW$5)))</f>
        <v>44610</v>
      </c>
      <c r="BY1400" s="190" t="s">
        <v>80</v>
      </c>
      <c r="BZ1400" s="143" t="e">
        <f aca="true">INDIRECT( ADDRESS(CELL("строка",BG1400)-BW1400+BV1400,68)) * CL1400</f>
        <v>#VALUE!</v>
      </c>
      <c r="CA1400" s="144" t="e">
        <f aca="true">INDIRECT( ADDRESS(CELL("строка",BG1400)-BW1400+BV1400,59)) *CI1400</f>
        <v>#VALUE!</v>
      </c>
      <c r="CB1400" s="145" t="e">
        <f aca="true">INDIRECT( ADDRESS(CELL("строка",BG1400)-BW1400+BV1400,69)) * CL1400</f>
        <v>#VALUE!</v>
      </c>
      <c r="CC1400" s="146" t="e">
        <f aca="true">INDIRECT( ADDRESS(CELL("строка",BG1400)-BW1400+BV1400,61)) *CI1400</f>
        <v>#VALUE!</v>
      </c>
      <c r="CD1400" s="147" t="e">
        <f aca="false">BZ1400-CA1400</f>
        <v>#VALUE!</v>
      </c>
      <c r="CE1400" s="188" t="e">
        <f aca="false">CB1400-CC1400</f>
        <v>#VALUE!</v>
      </c>
      <c r="CI1400" s="22" t="n">
        <f aca="false">$CI$4</f>
        <v>0.2</v>
      </c>
      <c r="CL1400" s="23" t="n">
        <f aca="false">CL1396</f>
        <v>0.25</v>
      </c>
    </row>
    <row r="1401" customFormat="false" ht="13.25" hidden="false" customHeight="true" outlineLevel="0" collapsed="false">
      <c r="A1401" s="151" t="s">
        <v>1496</v>
      </c>
      <c r="B1401" s="152" t="n">
        <v>26.1</v>
      </c>
      <c r="C1401" s="152" t="n">
        <v>753.4</v>
      </c>
      <c r="D1401" s="153" t="n">
        <v>60</v>
      </c>
      <c r="E1401" s="154" t="s">
        <v>83</v>
      </c>
      <c r="F1401" s="153" t="n">
        <v>3</v>
      </c>
      <c r="G1401" s="115" t="n">
        <v>0.9</v>
      </c>
      <c r="H1401" s="116" t="n">
        <f aca="false">RANDBETWEEN(80,100)/100</f>
        <v>0.81</v>
      </c>
      <c r="I1401" s="117"/>
      <c r="J1401" s="118"/>
      <c r="K1401" s="119"/>
      <c r="L1401" s="118"/>
      <c r="M1401" s="179"/>
      <c r="Q1401" s="151" t="s">
        <v>1496</v>
      </c>
      <c r="R1401" s="152" t="n">
        <v>23.7</v>
      </c>
      <c r="S1401" s="152" t="n">
        <v>756.1</v>
      </c>
      <c r="T1401" s="153" t="n">
        <v>43</v>
      </c>
      <c r="U1401" s="154" t="s">
        <v>78</v>
      </c>
      <c r="V1401" s="153" t="n">
        <v>2</v>
      </c>
      <c r="W1401" s="182" t="s">
        <v>110</v>
      </c>
      <c r="X1401" s="116" t="n">
        <f aca="false">RANDBETWEEN(80,100)/100</f>
        <v>0.94</v>
      </c>
      <c r="Y1401" s="117"/>
      <c r="Z1401" s="118"/>
      <c r="AA1401" s="119"/>
      <c r="AB1401" s="123"/>
      <c r="AC1401" s="124"/>
      <c r="AG1401" s="186"/>
      <c r="BO1401" s="202"/>
      <c r="BT1401" s="82"/>
      <c r="BU1401" s="158"/>
      <c r="BV1401" s="140" t="n">
        <f aca="false">QUOTIENT(BW1401,$BW$5)</f>
        <v>348</v>
      </c>
      <c r="BW1401" s="17" t="n">
        <v>1393</v>
      </c>
      <c r="BX1401" s="141"/>
      <c r="BY1401" s="191" t="s">
        <v>84</v>
      </c>
      <c r="BZ1401" s="160" t="e">
        <f aca="true">INDIRECT( ADDRESS(CELL("строка",BG1401)-BW1401+BV1401,68)) * CL1401</f>
        <v>#VALUE!</v>
      </c>
      <c r="CA1401" s="161" t="e">
        <f aca="true">INDIRECT( ADDRESS(CELL("строка",BG1401)-BW1401+BV1401,59)) *CI1401</f>
        <v>#VALUE!</v>
      </c>
      <c r="CB1401" s="162" t="e">
        <f aca="true">INDIRECT( ADDRESS(CELL("строка",BG1401)-BW1401+BV1401,69)) * CL1401</f>
        <v>#VALUE!</v>
      </c>
      <c r="CC1401" s="163" t="e">
        <f aca="true">INDIRECT( ADDRESS(CELL("строка",BG1401)-BW1401+BV1401,61)) *CI1401</f>
        <v>#VALUE!</v>
      </c>
      <c r="CD1401" s="164" t="e">
        <f aca="false">BZ1401-CA1401</f>
        <v>#VALUE!</v>
      </c>
      <c r="CE1401" s="189" t="e">
        <f aca="false">CB1401-CC1401</f>
        <v>#VALUE!</v>
      </c>
      <c r="CI1401" s="22" t="n">
        <f aca="false">$CI$5</f>
        <v>0.3</v>
      </c>
      <c r="CL1401" s="23" t="n">
        <f aca="false">CL1397</f>
        <v>0.25</v>
      </c>
    </row>
    <row r="1402" customFormat="false" ht="13.25" hidden="false" customHeight="true" outlineLevel="0" collapsed="false">
      <c r="A1402" s="151" t="s">
        <v>1497</v>
      </c>
      <c r="B1402" s="152" t="n">
        <v>23.9</v>
      </c>
      <c r="C1402" s="152" t="n">
        <v>753.1</v>
      </c>
      <c r="D1402" s="153" t="n">
        <v>61</v>
      </c>
      <c r="E1402" s="154" t="s">
        <v>83</v>
      </c>
      <c r="F1402" s="153" t="n">
        <v>4.5</v>
      </c>
      <c r="G1402" s="115" t="n">
        <v>0.9</v>
      </c>
      <c r="H1402" s="116" t="n">
        <f aca="false">RANDBETWEEN(80,100)/100</f>
        <v>1</v>
      </c>
      <c r="I1402" s="117"/>
      <c r="J1402" s="118"/>
      <c r="K1402" s="119"/>
      <c r="L1402" s="118"/>
      <c r="M1402" s="179"/>
      <c r="Q1402" s="151" t="s">
        <v>1497</v>
      </c>
      <c r="R1402" s="152" t="n">
        <v>19.9</v>
      </c>
      <c r="S1402" s="152" t="n">
        <v>756.3</v>
      </c>
      <c r="T1402" s="153" t="n">
        <v>60</v>
      </c>
      <c r="U1402" s="154" t="s">
        <v>83</v>
      </c>
      <c r="V1402" s="153" t="n">
        <v>1</v>
      </c>
      <c r="W1402" s="115" t="n">
        <v>0</v>
      </c>
      <c r="X1402" s="116" t="n">
        <f aca="false">RANDBETWEEN(80,100)/100</f>
        <v>0.94</v>
      </c>
      <c r="Y1402" s="117"/>
      <c r="Z1402" s="118"/>
      <c r="AA1402" s="119"/>
      <c r="AB1402" s="123"/>
      <c r="AC1402" s="124"/>
      <c r="AG1402" s="186"/>
      <c r="BO1402" s="202"/>
      <c r="BT1402" s="82"/>
      <c r="BU1402" s="158"/>
      <c r="BV1402" s="140" t="n">
        <f aca="false">QUOTIENT(BW1402,$BW$5)</f>
        <v>348</v>
      </c>
      <c r="BW1402" s="17" t="n">
        <v>1394</v>
      </c>
      <c r="BX1402" s="141"/>
      <c r="BY1402" s="191" t="s">
        <v>58</v>
      </c>
      <c r="BZ1402" s="160" t="e">
        <f aca="true">INDIRECT( ADDRESS(CELL("строка",BG1402)-BW1402+BV1402,68)) * CL1402</f>
        <v>#VALUE!</v>
      </c>
      <c r="CA1402" s="161" t="e">
        <f aca="true">INDIRECT( ADDRESS(CELL("строка",BG1402)-BW1402+BV1402,59)) *CI1402</f>
        <v>#VALUE!</v>
      </c>
      <c r="CB1402" s="162" t="e">
        <f aca="true">INDIRECT( ADDRESS(CELL("строка",BG1402)-BW1402+BV1402,69)) * CL1402</f>
        <v>#VALUE!</v>
      </c>
      <c r="CC1402" s="163" t="e">
        <f aca="true">INDIRECT( ADDRESS(CELL("строка",BG1402)-BW1402+BV1402,61)) *CI1402</f>
        <v>#VALUE!</v>
      </c>
      <c r="CD1402" s="164" t="e">
        <f aca="false">BZ1402-CA1402</f>
        <v>#VALUE!</v>
      </c>
      <c r="CE1402" s="189" t="e">
        <f aca="false">CB1402-CC1402</f>
        <v>#VALUE!</v>
      </c>
      <c r="CI1402" s="22" t="n">
        <f aca="false">$CI$6</f>
        <v>0.4</v>
      </c>
      <c r="CL1402" s="23" t="n">
        <f aca="false">CL1398</f>
        <v>0.25</v>
      </c>
    </row>
    <row r="1403" customFormat="false" ht="13.25" hidden="false" customHeight="true" outlineLevel="0" collapsed="false">
      <c r="A1403" s="151" t="s">
        <v>1498</v>
      </c>
      <c r="B1403" s="152" t="n">
        <v>22.9</v>
      </c>
      <c r="C1403" s="152" t="n">
        <v>752.6</v>
      </c>
      <c r="D1403" s="153" t="n">
        <v>64</v>
      </c>
      <c r="E1403" s="154" t="s">
        <v>107</v>
      </c>
      <c r="F1403" s="153" t="n">
        <v>3</v>
      </c>
      <c r="G1403" s="115" t="n">
        <v>0.9</v>
      </c>
      <c r="H1403" s="116" t="n">
        <f aca="false">RANDBETWEEN(80,100)/100</f>
        <v>0.99</v>
      </c>
      <c r="I1403" s="117"/>
      <c r="J1403" s="118"/>
      <c r="K1403" s="119"/>
      <c r="L1403" s="118"/>
      <c r="M1403" s="179"/>
      <c r="Q1403" s="151" t="s">
        <v>1498</v>
      </c>
      <c r="R1403" s="152" t="n">
        <v>13.6</v>
      </c>
      <c r="S1403" s="152" t="n">
        <v>756.1</v>
      </c>
      <c r="T1403" s="153" t="n">
        <v>80</v>
      </c>
      <c r="U1403" s="154" t="s">
        <v>93</v>
      </c>
      <c r="V1403" s="153" t="n">
        <v>1</v>
      </c>
      <c r="W1403" s="115" t="n">
        <v>0</v>
      </c>
      <c r="X1403" s="116" t="n">
        <f aca="false">RANDBETWEEN(80,100)/100</f>
        <v>0.81</v>
      </c>
      <c r="Y1403" s="117"/>
      <c r="Z1403" s="118"/>
      <c r="AA1403" s="119"/>
      <c r="AB1403" s="123"/>
      <c r="AC1403" s="124"/>
      <c r="AG1403" s="186"/>
      <c r="BO1403" s="202"/>
      <c r="BT1403" s="82" t="e">
        <f aca="false">IF(SUM(CD1400:CD1403) &gt; 0,0,(SUM(CD1400:CD1403))/(-$BM$10*1000))</f>
        <v>#VALUE!</v>
      </c>
      <c r="BU1403" s="158" t="e">
        <f aca="false">IF(SUM(CE1400:CE1403) &gt; 0,0,(SUM(CE1400:CE1403))/(-$BM$10*1000))</f>
        <v>#VALUE!</v>
      </c>
      <c r="BV1403" s="140" t="n">
        <f aca="false">QUOTIENT(BW1403,$BW$5)</f>
        <v>348</v>
      </c>
      <c r="BW1403" s="17" t="n">
        <v>1395</v>
      </c>
      <c r="BX1403" s="141"/>
      <c r="BY1403" s="192" t="s">
        <v>75</v>
      </c>
      <c r="BZ1403" s="172" t="e">
        <f aca="true">INDIRECT( ADDRESS(CELL("строка",BG1403)-BW1403+BV1403,68)) * CL1403</f>
        <v>#VALUE!</v>
      </c>
      <c r="CA1403" s="173" t="e">
        <f aca="true">INDIRECT( ADDRESS(CELL("строка",BG1403)-BW1403+BV1403,59)) * CI1403</f>
        <v>#VALUE!</v>
      </c>
      <c r="CB1403" s="174" t="e">
        <f aca="true">INDIRECT( ADDRESS(CELL("строка",BG1403)-BW1403+BV1403,69)) * CL1403</f>
        <v>#VALUE!</v>
      </c>
      <c r="CC1403" s="175" t="e">
        <f aca="true">INDIRECT( ADDRESS(CELL("строка",BG1403)-BW1403+BV1403,61)) *CI1403</f>
        <v>#VALUE!</v>
      </c>
      <c r="CD1403" s="176" t="e">
        <f aca="false">BZ1403-CA1403</f>
        <v>#VALUE!</v>
      </c>
      <c r="CE1403" s="187" t="e">
        <f aca="false">CB1403-CC1403</f>
        <v>#VALUE!</v>
      </c>
      <c r="CI1403" s="178" t="n">
        <f aca="false">$CI$7</f>
        <v>0.1</v>
      </c>
      <c r="CL1403" s="23" t="n">
        <f aca="false">CL1399</f>
        <v>0.25</v>
      </c>
    </row>
    <row r="1404" customFormat="false" ht="13.25" hidden="false" customHeight="true" outlineLevel="0" collapsed="false">
      <c r="A1404" s="151" t="s">
        <v>1499</v>
      </c>
      <c r="B1404" s="152" t="n">
        <v>23.9</v>
      </c>
      <c r="C1404" s="152" t="n">
        <v>751.9</v>
      </c>
      <c r="D1404" s="153" t="n">
        <v>53</v>
      </c>
      <c r="E1404" s="154" t="s">
        <v>83</v>
      </c>
      <c r="F1404" s="153" t="n">
        <v>1.5</v>
      </c>
      <c r="G1404" s="115" t="n">
        <v>0.9</v>
      </c>
      <c r="H1404" s="116" t="n">
        <f aca="false">RANDBETWEEN(80,100)/100</f>
        <v>0.87</v>
      </c>
      <c r="I1404" s="117"/>
      <c r="J1404" s="118"/>
      <c r="K1404" s="119"/>
      <c r="L1404" s="118"/>
      <c r="M1404" s="179"/>
      <c r="Q1404" s="151" t="s">
        <v>1499</v>
      </c>
      <c r="R1404" s="152" t="n">
        <v>13.4</v>
      </c>
      <c r="S1404" s="152" t="n">
        <v>755.3</v>
      </c>
      <c r="T1404" s="153" t="n">
        <v>76</v>
      </c>
      <c r="U1404" s="154" t="n">
        <v>0</v>
      </c>
      <c r="V1404" s="153" t="n">
        <v>0</v>
      </c>
      <c r="W1404" s="182" t="s">
        <v>110</v>
      </c>
      <c r="X1404" s="116" t="n">
        <f aca="false">RANDBETWEEN(80,100)/100</f>
        <v>0.95</v>
      </c>
      <c r="Y1404" s="117"/>
      <c r="Z1404" s="118"/>
      <c r="AA1404" s="119"/>
      <c r="AB1404" s="123"/>
      <c r="AC1404" s="124"/>
      <c r="AG1404" s="186"/>
      <c r="BO1404" s="202"/>
      <c r="BT1404" s="82" t="s">
        <v>79</v>
      </c>
      <c r="BU1404" s="158"/>
      <c r="BV1404" s="140" t="n">
        <f aca="false">QUOTIENT(BW1404,$BW$5)</f>
        <v>349</v>
      </c>
      <c r="BW1404" s="17" t="n">
        <v>1396</v>
      </c>
      <c r="BX1404" s="141" t="n">
        <f aca="false">DATE(2023,2,(1-QUOTIENT(BW1404,$BW$5)))</f>
        <v>44609</v>
      </c>
      <c r="BY1404" s="190" t="s">
        <v>80</v>
      </c>
      <c r="BZ1404" s="143" t="e">
        <f aca="true">INDIRECT( ADDRESS(CELL("строка",BG1404)-BW1404+BV1404,68)) * CL1404</f>
        <v>#VALUE!</v>
      </c>
      <c r="CA1404" s="144" t="e">
        <f aca="true">INDIRECT( ADDRESS(CELL("строка",BG1404)-BW1404+BV1404,59)) *CI1404</f>
        <v>#VALUE!</v>
      </c>
      <c r="CB1404" s="145" t="e">
        <f aca="true">INDIRECT( ADDRESS(CELL("строка",BG1404)-BW1404+BV1404,69)) * CL1404</f>
        <v>#VALUE!</v>
      </c>
      <c r="CC1404" s="146" t="e">
        <f aca="true">INDIRECT( ADDRESS(CELL("строка",BG1404)-BW1404+BV1404,61)) *CI1404</f>
        <v>#VALUE!</v>
      </c>
      <c r="CD1404" s="147" t="e">
        <f aca="false">BZ1404-CA1404</f>
        <v>#VALUE!</v>
      </c>
      <c r="CE1404" s="188" t="e">
        <f aca="false">CB1404-CC1404</f>
        <v>#VALUE!</v>
      </c>
      <c r="CI1404" s="22" t="n">
        <f aca="false">$CI$4</f>
        <v>0.2</v>
      </c>
      <c r="CL1404" s="23" t="n">
        <f aca="false">CL1400</f>
        <v>0.25</v>
      </c>
    </row>
    <row r="1405" customFormat="false" ht="13.25" hidden="false" customHeight="true" outlineLevel="0" collapsed="false">
      <c r="A1405" s="151" t="s">
        <v>1500</v>
      </c>
      <c r="B1405" s="152" t="n">
        <v>26.2</v>
      </c>
      <c r="C1405" s="152" t="n">
        <v>751.6</v>
      </c>
      <c r="D1405" s="153" t="n">
        <v>43</v>
      </c>
      <c r="E1405" s="154" t="s">
        <v>83</v>
      </c>
      <c r="F1405" s="153" t="n">
        <v>6</v>
      </c>
      <c r="G1405" s="115" t="n">
        <v>0.9</v>
      </c>
      <c r="H1405" s="116" t="n">
        <f aca="false">RANDBETWEEN(80,100)/100</f>
        <v>0.99</v>
      </c>
      <c r="I1405" s="117"/>
      <c r="J1405" s="118"/>
      <c r="K1405" s="119"/>
      <c r="L1405" s="118"/>
      <c r="M1405" s="179"/>
      <c r="Q1405" s="151" t="s">
        <v>1500</v>
      </c>
      <c r="R1405" s="152" t="n">
        <v>17.7</v>
      </c>
      <c r="S1405" s="152" t="n">
        <v>755</v>
      </c>
      <c r="T1405" s="153" t="n">
        <v>54</v>
      </c>
      <c r="U1405" s="154" t="s">
        <v>93</v>
      </c>
      <c r="V1405" s="153" t="n">
        <v>1</v>
      </c>
      <c r="W1405" s="115" t="n">
        <v>0.75</v>
      </c>
      <c r="X1405" s="116" t="n">
        <f aca="false">RANDBETWEEN(80,100)/100</f>
        <v>0.91</v>
      </c>
      <c r="Y1405" s="117"/>
      <c r="Z1405" s="118"/>
      <c r="AA1405" s="119"/>
      <c r="AB1405" s="123"/>
      <c r="AC1405" s="124"/>
      <c r="AG1405" s="186"/>
      <c r="BO1405" s="202"/>
      <c r="BT1405" s="82"/>
      <c r="BU1405" s="158"/>
      <c r="BV1405" s="140" t="n">
        <f aca="false">QUOTIENT(BW1405,$BW$5)</f>
        <v>349</v>
      </c>
      <c r="BW1405" s="17" t="n">
        <v>1397</v>
      </c>
      <c r="BX1405" s="141"/>
      <c r="BY1405" s="191" t="s">
        <v>84</v>
      </c>
      <c r="BZ1405" s="160" t="e">
        <f aca="true">INDIRECT( ADDRESS(CELL("строка",BG1405)-BW1405+BV1405,68)) * CL1405</f>
        <v>#VALUE!</v>
      </c>
      <c r="CA1405" s="161" t="e">
        <f aca="true">INDIRECT( ADDRESS(CELL("строка",BG1405)-BW1405+BV1405,59)) *CI1405</f>
        <v>#VALUE!</v>
      </c>
      <c r="CB1405" s="162" t="e">
        <f aca="true">INDIRECT( ADDRESS(CELL("строка",BG1405)-BW1405+BV1405,69)) * CL1405</f>
        <v>#VALUE!</v>
      </c>
      <c r="CC1405" s="163" t="e">
        <f aca="true">INDIRECT( ADDRESS(CELL("строка",BG1405)-BW1405+BV1405,61)) *CI1405</f>
        <v>#VALUE!</v>
      </c>
      <c r="CD1405" s="164" t="e">
        <f aca="false">BZ1405-CA1405</f>
        <v>#VALUE!</v>
      </c>
      <c r="CE1405" s="189" t="e">
        <f aca="false">CB1405-CC1405</f>
        <v>#VALUE!</v>
      </c>
      <c r="CI1405" s="22" t="n">
        <f aca="false">$CI$5</f>
        <v>0.3</v>
      </c>
      <c r="CL1405" s="23" t="n">
        <f aca="false">CL1401</f>
        <v>0.25</v>
      </c>
    </row>
    <row r="1406" customFormat="false" ht="13.25" hidden="false" customHeight="true" outlineLevel="0" collapsed="false">
      <c r="A1406" s="151" t="s">
        <v>1501</v>
      </c>
      <c r="B1406" s="152" t="n">
        <v>27.4</v>
      </c>
      <c r="C1406" s="152" t="n">
        <v>752</v>
      </c>
      <c r="D1406" s="153" t="n">
        <v>39</v>
      </c>
      <c r="E1406" s="154" t="s">
        <v>83</v>
      </c>
      <c r="F1406" s="153" t="n">
        <v>6</v>
      </c>
      <c r="G1406" s="115" t="n">
        <v>0.95</v>
      </c>
      <c r="H1406" s="116" t="n">
        <f aca="false">RANDBETWEEN(80,100)/100</f>
        <v>0.84</v>
      </c>
      <c r="I1406" s="117" t="n">
        <v>0.597523148148148</v>
      </c>
      <c r="J1406" s="118" t="n">
        <v>0.597523148148148</v>
      </c>
      <c r="K1406" s="119" t="n">
        <f aca="false">(J1406 * 24) * $B$3 * $F$3 * (1 - 0.7*AVERAGE(G1406:G1413)) * AVERAGE(H1406:H1413)</f>
        <v>12471.6585041667</v>
      </c>
      <c r="L1406" s="118" t="n">
        <f aca="false">IF(AVERAGE(F1406:F1413)&gt; $J$3, $B$4*$F$4*AVERAGE(F1406:F1413)/$B$5*24*AVERAGE(H1406:H1413), $B$4*$F$4*AVERAGE(F1406:F1413)/$B$5*24*AVERAGE(H1406:H1413) * 0.2)</f>
        <v>42003</v>
      </c>
      <c r="M1406" s="179" t="n">
        <f aca="false">K1406+L1406</f>
        <v>54474.6585041667</v>
      </c>
      <c r="Q1406" s="151" t="s">
        <v>1501</v>
      </c>
      <c r="R1406" s="152" t="n">
        <v>20.9</v>
      </c>
      <c r="S1406" s="152" t="n">
        <v>754.5</v>
      </c>
      <c r="T1406" s="153" t="n">
        <v>53</v>
      </c>
      <c r="U1406" s="154" t="s">
        <v>77</v>
      </c>
      <c r="V1406" s="153" t="n">
        <v>2</v>
      </c>
      <c r="W1406" s="115" t="n">
        <v>0.75</v>
      </c>
      <c r="X1406" s="116" t="n">
        <f aca="false">RANDBETWEEN(80,100)/100</f>
        <v>0.91</v>
      </c>
      <c r="Y1406" s="117" t="n">
        <v>0.644236111111111</v>
      </c>
      <c r="Z1406" s="118" t="n">
        <v>0.644236111111111</v>
      </c>
      <c r="AA1406" s="119" t="n">
        <f aca="false">(Z1406 * 24) * $B$3 * $F$3 * (1 - 0.7 * AVERAGE(W1406:W1413)) * AVERAGE(X1406:X1413)</f>
        <v>10172.2305</v>
      </c>
      <c r="AB1406" s="123" t="n">
        <f aca="false">IF(AVERAGE(V1406:V1413)&gt; $J$3, $B$4*$F$4*AVERAGE(V1406:V1413)/$B$5*24*AVERAGE(X1406:X1413), $B$4*$F$4*AVERAGE(V1406:V1413)/$B$5*24*AVERAGE(X1406:X1413) * 0.2)</f>
        <v>2046.8</v>
      </c>
      <c r="AC1406" s="124" t="n">
        <f aca="false">AA1406+AB1406</f>
        <v>12219.0305</v>
      </c>
      <c r="AG1406" s="186"/>
      <c r="BO1406" s="202"/>
      <c r="BT1406" s="82"/>
      <c r="BU1406" s="158"/>
      <c r="BV1406" s="140" t="n">
        <f aca="false">QUOTIENT(BW1406,$BW$5)</f>
        <v>349</v>
      </c>
      <c r="BW1406" s="17" t="n">
        <v>1398</v>
      </c>
      <c r="BX1406" s="141"/>
      <c r="BY1406" s="191" t="s">
        <v>58</v>
      </c>
      <c r="BZ1406" s="160" t="e">
        <f aca="true">INDIRECT( ADDRESS(CELL("строка",BG1406)-BW1406+BV1406,68)) * CL1406</f>
        <v>#VALUE!</v>
      </c>
      <c r="CA1406" s="161" t="e">
        <f aca="true">INDIRECT( ADDRESS(CELL("строка",BG1406)-BW1406+BV1406,59)) *CI1406</f>
        <v>#VALUE!</v>
      </c>
      <c r="CB1406" s="162" t="e">
        <f aca="true">INDIRECT( ADDRESS(CELL("строка",BG1406)-BW1406+BV1406,69)) * CL1406</f>
        <v>#VALUE!</v>
      </c>
      <c r="CC1406" s="163" t="e">
        <f aca="true">INDIRECT( ADDRESS(CELL("строка",BG1406)-BW1406+BV1406,61)) *CI1406</f>
        <v>#VALUE!</v>
      </c>
      <c r="CD1406" s="164" t="e">
        <f aca="false">BZ1406-CA1406</f>
        <v>#VALUE!</v>
      </c>
      <c r="CE1406" s="189" t="e">
        <f aca="false">CB1406-CC1406</f>
        <v>#VALUE!</v>
      </c>
      <c r="CI1406" s="22" t="n">
        <f aca="false">$CI$6</f>
        <v>0.4</v>
      </c>
      <c r="CL1406" s="23" t="n">
        <f aca="false">CL1402</f>
        <v>0.25</v>
      </c>
    </row>
    <row r="1407" customFormat="false" ht="13.25" hidden="false" customHeight="true" outlineLevel="0" collapsed="false">
      <c r="A1407" s="151" t="s">
        <v>1502</v>
      </c>
      <c r="B1407" s="152" t="n">
        <v>32.2</v>
      </c>
      <c r="C1407" s="152" t="n">
        <v>751.8</v>
      </c>
      <c r="D1407" s="153" t="n">
        <v>29</v>
      </c>
      <c r="E1407" s="154" t="s">
        <v>83</v>
      </c>
      <c r="F1407" s="153" t="n">
        <v>6</v>
      </c>
      <c r="G1407" s="115" t="n">
        <v>0.25</v>
      </c>
      <c r="H1407" s="116" t="n">
        <f aca="false">RANDBETWEEN(80,100)/100</f>
        <v>0.9</v>
      </c>
      <c r="I1407" s="117"/>
      <c r="J1407" s="118"/>
      <c r="K1407" s="119"/>
      <c r="L1407" s="118"/>
      <c r="M1407" s="179"/>
      <c r="Q1407" s="151" t="s">
        <v>1502</v>
      </c>
      <c r="R1407" s="152" t="n">
        <v>22.9</v>
      </c>
      <c r="S1407" s="152" t="n">
        <v>753.6</v>
      </c>
      <c r="T1407" s="153" t="n">
        <v>46</v>
      </c>
      <c r="U1407" s="154" t="s">
        <v>77</v>
      </c>
      <c r="V1407" s="153" t="n">
        <v>3</v>
      </c>
      <c r="W1407" s="115" t="n">
        <v>0.75</v>
      </c>
      <c r="X1407" s="116" t="n">
        <f aca="false">RANDBETWEEN(80,100)/100</f>
        <v>0.9</v>
      </c>
      <c r="Y1407" s="117"/>
      <c r="Z1407" s="118"/>
      <c r="AA1407" s="119"/>
      <c r="AB1407" s="123"/>
      <c r="AC1407" s="124"/>
      <c r="AG1407" s="186"/>
      <c r="BO1407" s="202"/>
      <c r="BT1407" s="82" t="e">
        <f aca="false">IF(SUM(CD1404:CD1407) &gt; 0,0,(SUM(CD1404:CD1407))/(-$BM$10*1000))</f>
        <v>#VALUE!</v>
      </c>
      <c r="BU1407" s="158" t="e">
        <f aca="false">IF(SUM(CE1404:CE1407) &gt; 0,0,(SUM(CE1404:CE1407))/(-$BM$10*1000))</f>
        <v>#VALUE!</v>
      </c>
      <c r="BV1407" s="140" t="n">
        <f aca="false">QUOTIENT(BW1407,$BW$5)</f>
        <v>349</v>
      </c>
      <c r="BW1407" s="17" t="n">
        <v>1399</v>
      </c>
      <c r="BX1407" s="141"/>
      <c r="BY1407" s="192" t="s">
        <v>75</v>
      </c>
      <c r="BZ1407" s="172" t="e">
        <f aca="true">INDIRECT( ADDRESS(CELL("строка",BG1407)-BW1407+BV1407,68)) * CL1407</f>
        <v>#VALUE!</v>
      </c>
      <c r="CA1407" s="173" t="e">
        <f aca="true">INDIRECT( ADDRESS(CELL("строка",BG1407)-BW1407+BV1407,59)) * CI1407</f>
        <v>#VALUE!</v>
      </c>
      <c r="CB1407" s="174" t="e">
        <f aca="true">INDIRECT( ADDRESS(CELL("строка",BG1407)-BW1407+BV1407,69)) * CL1407</f>
        <v>#VALUE!</v>
      </c>
      <c r="CC1407" s="175" t="e">
        <f aca="true">INDIRECT( ADDRESS(CELL("строка",BG1407)-BW1407+BV1407,61)) *CI1407</f>
        <v>#VALUE!</v>
      </c>
      <c r="CD1407" s="176" t="e">
        <f aca="false">BZ1407-CA1407</f>
        <v>#VALUE!</v>
      </c>
      <c r="CE1407" s="187" t="e">
        <f aca="false">CB1407-CC1407</f>
        <v>#VALUE!</v>
      </c>
      <c r="CI1407" s="178" t="n">
        <f aca="false">$CI$7</f>
        <v>0.1</v>
      </c>
      <c r="CL1407" s="23" t="n">
        <f aca="false">CL1403</f>
        <v>0.25</v>
      </c>
    </row>
    <row r="1408" customFormat="false" ht="13.25" hidden="false" customHeight="true" outlineLevel="0" collapsed="false">
      <c r="A1408" s="151" t="s">
        <v>1503</v>
      </c>
      <c r="B1408" s="152" t="n">
        <v>33.6</v>
      </c>
      <c r="C1408" s="152" t="n">
        <v>752.5</v>
      </c>
      <c r="D1408" s="153" t="n">
        <v>25</v>
      </c>
      <c r="E1408" s="154" t="s">
        <v>83</v>
      </c>
      <c r="F1408" s="153" t="n">
        <v>10.5</v>
      </c>
      <c r="G1408" s="115" t="n">
        <v>0.15</v>
      </c>
      <c r="H1408" s="116" t="n">
        <f aca="false">RANDBETWEEN(80,100)/100</f>
        <v>0.81</v>
      </c>
      <c r="I1408" s="117"/>
      <c r="J1408" s="118"/>
      <c r="K1408" s="119"/>
      <c r="L1408" s="118"/>
      <c r="M1408" s="179"/>
      <c r="Q1408" s="151" t="s">
        <v>1503</v>
      </c>
      <c r="R1408" s="152" t="n">
        <v>23.5</v>
      </c>
      <c r="S1408" s="152" t="n">
        <v>753.5</v>
      </c>
      <c r="T1408" s="153" t="n">
        <v>43</v>
      </c>
      <c r="U1408" s="154" t="s">
        <v>77</v>
      </c>
      <c r="V1408" s="153" t="n">
        <v>3</v>
      </c>
      <c r="W1408" s="115" t="n">
        <v>0.75</v>
      </c>
      <c r="X1408" s="116" t="n">
        <f aca="false">RANDBETWEEN(80,100)/100</f>
        <v>0.91</v>
      </c>
      <c r="Y1408" s="117"/>
      <c r="Z1408" s="118"/>
      <c r="AA1408" s="119"/>
      <c r="AB1408" s="123"/>
      <c r="AC1408" s="124"/>
      <c r="AG1408" s="186"/>
      <c r="BO1408" s="202"/>
      <c r="BT1408" s="82" t="s">
        <v>79</v>
      </c>
      <c r="BU1408" s="158"/>
      <c r="BV1408" s="140" t="n">
        <f aca="false">QUOTIENT(BW1408,$BW$5)</f>
        <v>350</v>
      </c>
      <c r="BW1408" s="17" t="n">
        <v>1400</v>
      </c>
      <c r="BX1408" s="141" t="n">
        <f aca="false">DATE(2023,2,(1-QUOTIENT(BW1408,$BW$5)))</f>
        <v>44608</v>
      </c>
      <c r="BY1408" s="190" t="s">
        <v>80</v>
      </c>
      <c r="BZ1408" s="143" t="e">
        <f aca="true">INDIRECT( ADDRESS(CELL("строка",BG1408)-BW1408+BV1408,68)) * CL1408</f>
        <v>#VALUE!</v>
      </c>
      <c r="CA1408" s="144" t="e">
        <f aca="true">INDIRECT( ADDRESS(CELL("строка",BG1408)-BW1408+BV1408,59)) *CI1408</f>
        <v>#VALUE!</v>
      </c>
      <c r="CB1408" s="145" t="e">
        <f aca="true">INDIRECT( ADDRESS(CELL("строка",BG1408)-BW1408+BV1408,69)) * CL1408</f>
        <v>#VALUE!</v>
      </c>
      <c r="CC1408" s="146" t="e">
        <f aca="true">INDIRECT( ADDRESS(CELL("строка",BG1408)-BW1408+BV1408,61)) *CI1408</f>
        <v>#VALUE!</v>
      </c>
      <c r="CD1408" s="147" t="e">
        <f aca="false">BZ1408-CA1408</f>
        <v>#VALUE!</v>
      </c>
      <c r="CE1408" s="188" t="e">
        <f aca="false">CB1408-CC1408</f>
        <v>#VALUE!</v>
      </c>
      <c r="CI1408" s="22" t="n">
        <f aca="false">$CI$4</f>
        <v>0.2</v>
      </c>
      <c r="CL1408" s="23" t="n">
        <f aca="false">CL1404</f>
        <v>0.25</v>
      </c>
    </row>
    <row r="1409" customFormat="false" ht="13.25" hidden="false" customHeight="true" outlineLevel="0" collapsed="false">
      <c r="A1409" s="151" t="s">
        <v>1504</v>
      </c>
      <c r="B1409" s="152" t="n">
        <v>31.6</v>
      </c>
      <c r="C1409" s="152" t="n">
        <v>753.3</v>
      </c>
      <c r="D1409" s="153" t="n">
        <v>29</v>
      </c>
      <c r="E1409" s="154" t="s">
        <v>107</v>
      </c>
      <c r="F1409" s="153" t="n">
        <v>10.5</v>
      </c>
      <c r="G1409" s="115" t="n">
        <v>0.15</v>
      </c>
      <c r="H1409" s="116" t="n">
        <f aca="false">RANDBETWEEN(80,100)/100</f>
        <v>0.82</v>
      </c>
      <c r="I1409" s="117"/>
      <c r="J1409" s="118"/>
      <c r="K1409" s="119"/>
      <c r="L1409" s="118"/>
      <c r="M1409" s="179"/>
      <c r="Q1409" s="151" t="s">
        <v>1504</v>
      </c>
      <c r="R1409" s="152" t="n">
        <v>22.3</v>
      </c>
      <c r="S1409" s="152" t="n">
        <v>753.9</v>
      </c>
      <c r="T1409" s="153" t="n">
        <v>47</v>
      </c>
      <c r="U1409" s="154" t="s">
        <v>77</v>
      </c>
      <c r="V1409" s="153" t="n">
        <v>2</v>
      </c>
      <c r="W1409" s="115" t="n">
        <v>0.75</v>
      </c>
      <c r="X1409" s="116" t="n">
        <f aca="false">RANDBETWEEN(80,100)/100</f>
        <v>0.93</v>
      </c>
      <c r="Y1409" s="117"/>
      <c r="Z1409" s="118"/>
      <c r="AA1409" s="119"/>
      <c r="AB1409" s="123"/>
      <c r="AC1409" s="124"/>
      <c r="AG1409" s="186"/>
      <c r="BO1409" s="202"/>
      <c r="BT1409" s="82"/>
      <c r="BU1409" s="158"/>
      <c r="BV1409" s="140" t="n">
        <f aca="false">QUOTIENT(BW1409,$BW$5)</f>
        <v>350</v>
      </c>
      <c r="BW1409" s="17" t="n">
        <v>1401</v>
      </c>
      <c r="BX1409" s="141"/>
      <c r="BY1409" s="191" t="s">
        <v>84</v>
      </c>
      <c r="BZ1409" s="160" t="e">
        <f aca="true">INDIRECT( ADDRESS(CELL("строка",BG1409)-BW1409+BV1409,68)) * CL1409</f>
        <v>#VALUE!</v>
      </c>
      <c r="CA1409" s="161" t="e">
        <f aca="true">INDIRECT( ADDRESS(CELL("строка",BG1409)-BW1409+BV1409,59)) *CI1409</f>
        <v>#VALUE!</v>
      </c>
      <c r="CB1409" s="162" t="e">
        <f aca="true">INDIRECT( ADDRESS(CELL("строка",BG1409)-BW1409+BV1409,69)) * CL1409</f>
        <v>#VALUE!</v>
      </c>
      <c r="CC1409" s="163" t="e">
        <f aca="true">INDIRECT( ADDRESS(CELL("строка",BG1409)-BW1409+BV1409,61)) *CI1409</f>
        <v>#VALUE!</v>
      </c>
      <c r="CD1409" s="164" t="e">
        <f aca="false">BZ1409-CA1409</f>
        <v>#VALUE!</v>
      </c>
      <c r="CE1409" s="189" t="e">
        <f aca="false">CB1409-CC1409</f>
        <v>#VALUE!</v>
      </c>
      <c r="CI1409" s="22" t="n">
        <f aca="false">$CI$5</f>
        <v>0.3</v>
      </c>
      <c r="CL1409" s="23" t="n">
        <f aca="false">CL1405</f>
        <v>0.25</v>
      </c>
    </row>
    <row r="1410" customFormat="false" ht="13.25" hidden="false" customHeight="true" outlineLevel="0" collapsed="false">
      <c r="A1410" s="151" t="s">
        <v>1505</v>
      </c>
      <c r="B1410" s="152" t="n">
        <v>27</v>
      </c>
      <c r="C1410" s="152" t="n">
        <v>754</v>
      </c>
      <c r="D1410" s="153" t="n">
        <v>43</v>
      </c>
      <c r="E1410" s="154" t="s">
        <v>107</v>
      </c>
      <c r="F1410" s="153" t="n">
        <v>9</v>
      </c>
      <c r="G1410" s="115" t="n">
        <v>0.15</v>
      </c>
      <c r="H1410" s="116" t="n">
        <f aca="false">RANDBETWEEN(80,100)/100</f>
        <v>0.98</v>
      </c>
      <c r="I1410" s="117"/>
      <c r="J1410" s="118"/>
      <c r="K1410" s="119"/>
      <c r="L1410" s="118"/>
      <c r="M1410" s="179"/>
      <c r="Q1410" s="151" t="s">
        <v>1505</v>
      </c>
      <c r="R1410" s="152" t="n">
        <v>17.9</v>
      </c>
      <c r="S1410" s="152" t="n">
        <v>753.8</v>
      </c>
      <c r="T1410" s="153" t="n">
        <v>75</v>
      </c>
      <c r="U1410" s="154" t="s">
        <v>77</v>
      </c>
      <c r="V1410" s="153" t="n">
        <v>2</v>
      </c>
      <c r="W1410" s="115" t="n">
        <v>0.75</v>
      </c>
      <c r="X1410" s="116" t="n">
        <f aca="false">RANDBETWEEN(80,100)/100</f>
        <v>0.93</v>
      </c>
      <c r="Y1410" s="117"/>
      <c r="Z1410" s="118"/>
      <c r="AA1410" s="119"/>
      <c r="AB1410" s="123"/>
      <c r="AC1410" s="124"/>
      <c r="AG1410" s="186"/>
      <c r="BO1410" s="202"/>
      <c r="BT1410" s="82"/>
      <c r="BU1410" s="158"/>
      <c r="BV1410" s="140" t="n">
        <f aca="false">QUOTIENT(BW1410,$BW$5)</f>
        <v>350</v>
      </c>
      <c r="BW1410" s="17" t="n">
        <v>1402</v>
      </c>
      <c r="BX1410" s="141"/>
      <c r="BY1410" s="191" t="s">
        <v>58</v>
      </c>
      <c r="BZ1410" s="160" t="e">
        <f aca="true">INDIRECT( ADDRESS(CELL("строка",BG1410)-BW1410+BV1410,68)) * CL1410</f>
        <v>#VALUE!</v>
      </c>
      <c r="CA1410" s="161" t="e">
        <f aca="true">INDIRECT( ADDRESS(CELL("строка",BG1410)-BW1410+BV1410,59)) *CI1410</f>
        <v>#VALUE!</v>
      </c>
      <c r="CB1410" s="162" t="e">
        <f aca="true">INDIRECT( ADDRESS(CELL("строка",BG1410)-BW1410+BV1410,69)) * CL1410</f>
        <v>#VALUE!</v>
      </c>
      <c r="CC1410" s="163" t="e">
        <f aca="true">INDIRECT( ADDRESS(CELL("строка",BG1410)-BW1410+BV1410,61)) *CI1410</f>
        <v>#VALUE!</v>
      </c>
      <c r="CD1410" s="164" t="e">
        <f aca="false">BZ1410-CA1410</f>
        <v>#VALUE!</v>
      </c>
      <c r="CE1410" s="189" t="e">
        <f aca="false">CB1410-CC1410</f>
        <v>#VALUE!</v>
      </c>
      <c r="CI1410" s="22" t="n">
        <f aca="false">$CI$6</f>
        <v>0.4</v>
      </c>
      <c r="CL1410" s="23" t="n">
        <f aca="false">CL1406</f>
        <v>0.25</v>
      </c>
    </row>
    <row r="1411" customFormat="false" ht="13.25" hidden="false" customHeight="true" outlineLevel="0" collapsed="false">
      <c r="A1411" s="151" t="s">
        <v>1506</v>
      </c>
      <c r="B1411" s="152" t="n">
        <v>22</v>
      </c>
      <c r="C1411" s="152" t="n">
        <v>754.1</v>
      </c>
      <c r="D1411" s="153" t="n">
        <v>55</v>
      </c>
      <c r="E1411" s="154" t="s">
        <v>107</v>
      </c>
      <c r="F1411" s="153" t="n">
        <v>6</v>
      </c>
      <c r="G1411" s="115" t="n">
        <v>0.25</v>
      </c>
      <c r="H1411" s="116" t="n">
        <f aca="false">RANDBETWEEN(80,100)/100</f>
        <v>0.98</v>
      </c>
      <c r="I1411" s="117"/>
      <c r="J1411" s="118"/>
      <c r="K1411" s="119"/>
      <c r="L1411" s="118"/>
      <c r="M1411" s="179"/>
      <c r="Q1411" s="151" t="s">
        <v>1506</v>
      </c>
      <c r="R1411" s="152" t="n">
        <v>14.5</v>
      </c>
      <c r="S1411" s="152" t="n">
        <v>753.7</v>
      </c>
      <c r="T1411" s="153" t="n">
        <v>91</v>
      </c>
      <c r="U1411" s="154" t="s">
        <v>93</v>
      </c>
      <c r="V1411" s="153" t="n">
        <v>1</v>
      </c>
      <c r="W1411" s="182" t="s">
        <v>185</v>
      </c>
      <c r="X1411" s="116" t="n">
        <f aca="false">RANDBETWEEN(80,100)/100</f>
        <v>0.91</v>
      </c>
      <c r="Y1411" s="117"/>
      <c r="Z1411" s="118"/>
      <c r="AA1411" s="119"/>
      <c r="AB1411" s="123"/>
      <c r="AC1411" s="124"/>
      <c r="AG1411" s="186"/>
      <c r="BO1411" s="202"/>
      <c r="BT1411" s="82" t="e">
        <f aca="false">IF(SUM(CD1408:CD1411) &gt; 0,0,(SUM(CD1408:CD1411))/(-$BM$10*1000))</f>
        <v>#VALUE!</v>
      </c>
      <c r="BU1411" s="158" t="e">
        <f aca="false">IF(SUM(CE1408:CE1411) &gt; 0,0,(SUM(CE1408:CE1411))/(-$BM$10*1000))</f>
        <v>#VALUE!</v>
      </c>
      <c r="BV1411" s="140" t="n">
        <f aca="false">QUOTIENT(BW1411,$BW$5)</f>
        <v>350</v>
      </c>
      <c r="BW1411" s="17" t="n">
        <v>1403</v>
      </c>
      <c r="BX1411" s="141"/>
      <c r="BY1411" s="192" t="s">
        <v>75</v>
      </c>
      <c r="BZ1411" s="172" t="e">
        <f aca="true">INDIRECT( ADDRESS(CELL("строка",BG1411)-BW1411+BV1411,68)) * CL1411</f>
        <v>#VALUE!</v>
      </c>
      <c r="CA1411" s="173" t="e">
        <f aca="true">INDIRECT( ADDRESS(CELL("строка",BG1411)-BW1411+BV1411,59)) * CI1411</f>
        <v>#VALUE!</v>
      </c>
      <c r="CB1411" s="174" t="e">
        <f aca="true">INDIRECT( ADDRESS(CELL("строка",BG1411)-BW1411+BV1411,69)) * CL1411</f>
        <v>#VALUE!</v>
      </c>
      <c r="CC1411" s="175" t="e">
        <f aca="true">INDIRECT( ADDRESS(CELL("строка",BG1411)-BW1411+BV1411,61)) *CI1411</f>
        <v>#VALUE!</v>
      </c>
      <c r="CD1411" s="176" t="e">
        <f aca="false">BZ1411-CA1411</f>
        <v>#VALUE!</v>
      </c>
      <c r="CE1411" s="187" t="e">
        <f aca="false">CB1411-CC1411</f>
        <v>#VALUE!</v>
      </c>
      <c r="CI1411" s="178" t="n">
        <f aca="false">$CI$7</f>
        <v>0.1</v>
      </c>
      <c r="CL1411" s="23" t="n">
        <f aca="false">CL1407</f>
        <v>0.25</v>
      </c>
    </row>
    <row r="1412" customFormat="false" ht="13.25" hidden="false" customHeight="true" outlineLevel="0" collapsed="false">
      <c r="A1412" s="151" t="s">
        <v>1507</v>
      </c>
      <c r="B1412" s="152" t="n">
        <v>22.7</v>
      </c>
      <c r="C1412" s="152" t="n">
        <v>754.2</v>
      </c>
      <c r="D1412" s="153" t="n">
        <v>48</v>
      </c>
      <c r="E1412" s="154" t="s">
        <v>83</v>
      </c>
      <c r="F1412" s="153" t="n">
        <v>6</v>
      </c>
      <c r="G1412" s="115" t="n">
        <v>0.15</v>
      </c>
      <c r="H1412" s="116" t="n">
        <f aca="false">RANDBETWEEN(80,100)/100</f>
        <v>0.92</v>
      </c>
      <c r="I1412" s="117"/>
      <c r="J1412" s="118"/>
      <c r="K1412" s="119"/>
      <c r="L1412" s="118"/>
      <c r="M1412" s="179"/>
      <c r="Q1412" s="151" t="s">
        <v>1507</v>
      </c>
      <c r="R1412" s="152" t="n">
        <v>14.9</v>
      </c>
      <c r="S1412" s="152" t="n">
        <v>753.4</v>
      </c>
      <c r="T1412" s="153" t="n">
        <v>93</v>
      </c>
      <c r="U1412" s="154" t="s">
        <v>77</v>
      </c>
      <c r="V1412" s="153" t="n">
        <v>1</v>
      </c>
      <c r="W1412" s="115" t="n">
        <v>0.25</v>
      </c>
      <c r="X1412" s="116" t="n">
        <f aca="false">RANDBETWEEN(80,100)/100</f>
        <v>0.87</v>
      </c>
      <c r="Y1412" s="117"/>
      <c r="Z1412" s="118"/>
      <c r="AA1412" s="119"/>
      <c r="AB1412" s="123"/>
      <c r="AC1412" s="124"/>
      <c r="AG1412" s="186"/>
      <c r="BO1412" s="202"/>
      <c r="BT1412" s="82" t="s">
        <v>79</v>
      </c>
      <c r="BU1412" s="158"/>
      <c r="BV1412" s="140" t="n">
        <f aca="false">QUOTIENT(BW1412,$BW$5)</f>
        <v>351</v>
      </c>
      <c r="BW1412" s="17" t="n">
        <v>1404</v>
      </c>
      <c r="BX1412" s="141" t="n">
        <f aca="false">DATE(2023,2,(1-QUOTIENT(BW1412,$BW$5)))</f>
        <v>44607</v>
      </c>
      <c r="BY1412" s="190" t="s">
        <v>80</v>
      </c>
      <c r="BZ1412" s="143" t="e">
        <f aca="true">INDIRECT( ADDRESS(CELL("строка",BG1412)-BW1412+BV1412,68)) * CL1412</f>
        <v>#VALUE!</v>
      </c>
      <c r="CA1412" s="144" t="e">
        <f aca="true">INDIRECT( ADDRESS(CELL("строка",BG1412)-BW1412+BV1412,59)) *CI1412</f>
        <v>#VALUE!</v>
      </c>
      <c r="CB1412" s="145" t="e">
        <f aca="true">INDIRECT( ADDRESS(CELL("строка",BG1412)-BW1412+BV1412,69)) * CL1412</f>
        <v>#VALUE!</v>
      </c>
      <c r="CC1412" s="146" t="e">
        <f aca="true">INDIRECT( ADDRESS(CELL("строка",BG1412)-BW1412+BV1412,61)) *CI1412</f>
        <v>#VALUE!</v>
      </c>
      <c r="CD1412" s="147" t="e">
        <f aca="false">BZ1412-CA1412</f>
        <v>#VALUE!</v>
      </c>
      <c r="CE1412" s="188" t="e">
        <f aca="false">CB1412-CC1412</f>
        <v>#VALUE!</v>
      </c>
      <c r="CI1412" s="22" t="n">
        <f aca="false">$CI$4</f>
        <v>0.2</v>
      </c>
      <c r="CL1412" s="23" t="n">
        <f aca="false">CL1408</f>
        <v>0.25</v>
      </c>
    </row>
    <row r="1413" customFormat="false" ht="13.25" hidden="false" customHeight="true" outlineLevel="0" collapsed="false">
      <c r="A1413" s="151" t="s">
        <v>1508</v>
      </c>
      <c r="B1413" s="152" t="n">
        <v>23.9</v>
      </c>
      <c r="C1413" s="152" t="n">
        <v>754.8</v>
      </c>
      <c r="D1413" s="153" t="n">
        <v>43</v>
      </c>
      <c r="E1413" s="154" t="s">
        <v>83</v>
      </c>
      <c r="F1413" s="153" t="n">
        <v>4.5</v>
      </c>
      <c r="G1413" s="115" t="n">
        <v>0.15</v>
      </c>
      <c r="H1413" s="116" t="n">
        <f aca="false">RANDBETWEEN(80,100)/100</f>
        <v>0.93</v>
      </c>
      <c r="I1413" s="117"/>
      <c r="J1413" s="118"/>
      <c r="K1413" s="119"/>
      <c r="L1413" s="118"/>
      <c r="M1413" s="179"/>
      <c r="Q1413" s="151" t="s">
        <v>1508</v>
      </c>
      <c r="R1413" s="152" t="n">
        <v>15</v>
      </c>
      <c r="S1413" s="152" t="n">
        <v>753.4</v>
      </c>
      <c r="T1413" s="153" t="n">
        <v>95</v>
      </c>
      <c r="U1413" s="154" t="n">
        <v>0</v>
      </c>
      <c r="V1413" s="153" t="n">
        <v>0</v>
      </c>
      <c r="W1413" s="115" t="n">
        <v>0</v>
      </c>
      <c r="X1413" s="116" t="n">
        <f aca="false">RANDBETWEEN(80,100)/100</f>
        <v>0.95</v>
      </c>
      <c r="Y1413" s="117"/>
      <c r="Z1413" s="118"/>
      <c r="AA1413" s="119"/>
      <c r="AB1413" s="123"/>
      <c r="AC1413" s="124"/>
      <c r="AG1413" s="186"/>
      <c r="BO1413" s="202"/>
      <c r="BT1413" s="82"/>
      <c r="BU1413" s="158"/>
      <c r="BV1413" s="140" t="n">
        <f aca="false">QUOTIENT(BW1413,$BW$5)</f>
        <v>351</v>
      </c>
      <c r="BW1413" s="17" t="n">
        <v>1405</v>
      </c>
      <c r="BX1413" s="141"/>
      <c r="BY1413" s="191" t="s">
        <v>84</v>
      </c>
      <c r="BZ1413" s="160" t="e">
        <f aca="true">INDIRECT( ADDRESS(CELL("строка",BG1413)-BW1413+BV1413,68)) * CL1413</f>
        <v>#VALUE!</v>
      </c>
      <c r="CA1413" s="161" t="e">
        <f aca="true">INDIRECT( ADDRESS(CELL("строка",BG1413)-BW1413+BV1413,59)) *CI1413</f>
        <v>#VALUE!</v>
      </c>
      <c r="CB1413" s="162" t="e">
        <f aca="true">INDIRECT( ADDRESS(CELL("строка",BG1413)-BW1413+BV1413,69)) * CL1413</f>
        <v>#VALUE!</v>
      </c>
      <c r="CC1413" s="163" t="e">
        <f aca="true">INDIRECT( ADDRESS(CELL("строка",BG1413)-BW1413+BV1413,61)) *CI1413</f>
        <v>#VALUE!</v>
      </c>
      <c r="CD1413" s="164" t="e">
        <f aca="false">BZ1413-CA1413</f>
        <v>#VALUE!</v>
      </c>
      <c r="CE1413" s="189" t="e">
        <f aca="false">CB1413-CC1413</f>
        <v>#VALUE!</v>
      </c>
      <c r="CI1413" s="22" t="n">
        <f aca="false">$CI$5</f>
        <v>0.3</v>
      </c>
      <c r="CL1413" s="23" t="n">
        <f aca="false">CL1409</f>
        <v>0.25</v>
      </c>
    </row>
    <row r="1414" customFormat="false" ht="13.25" hidden="false" customHeight="true" outlineLevel="0" collapsed="false">
      <c r="A1414" s="151" t="s">
        <v>1509</v>
      </c>
      <c r="B1414" s="152" t="n">
        <v>26.7</v>
      </c>
      <c r="C1414" s="152" t="n">
        <v>755.2</v>
      </c>
      <c r="D1414" s="153" t="n">
        <v>34</v>
      </c>
      <c r="E1414" s="154" t="s">
        <v>83</v>
      </c>
      <c r="F1414" s="153" t="n">
        <v>6</v>
      </c>
      <c r="G1414" s="115" t="n">
        <v>0.15</v>
      </c>
      <c r="H1414" s="116" t="n">
        <f aca="false">RANDBETWEEN(80,100)/100</f>
        <v>0.88</v>
      </c>
      <c r="I1414" s="117" t="n">
        <v>0.599363425925926</v>
      </c>
      <c r="J1414" s="118" t="n">
        <v>0.599363425925926</v>
      </c>
      <c r="K1414" s="119" t="n">
        <f aca="false">(J1414 * 24) * $B$3 * $F$3 * (1 - 0.7*AVERAGE(G1414:G1421)) * AVERAGE(H1414:H1421)</f>
        <v>13305.6163229167</v>
      </c>
      <c r="L1414" s="118" t="n">
        <f aca="false">IF(AVERAGE(F1414:F1421)&gt; $J$3, $B$4*$F$4*AVERAGE(F1414:F1421)/$B$5*24*AVERAGE(H1414:H1421), $B$4*$F$4*AVERAGE(F1414:F1421)/$B$5*24*AVERAGE(H1414:H1421) * 0.2)</f>
        <v>46507.5</v>
      </c>
      <c r="M1414" s="179" t="n">
        <f aca="false">K1414+L1414</f>
        <v>59813.1163229167</v>
      </c>
      <c r="Q1414" s="151" t="s">
        <v>1509</v>
      </c>
      <c r="R1414" s="152" t="n">
        <v>18</v>
      </c>
      <c r="S1414" s="152" t="n">
        <v>753.4</v>
      </c>
      <c r="T1414" s="153" t="n">
        <v>79</v>
      </c>
      <c r="U1414" s="154" t="n">
        <v>0</v>
      </c>
      <c r="V1414" s="153" t="n">
        <v>0</v>
      </c>
      <c r="W1414" s="115" t="n">
        <v>0.25</v>
      </c>
      <c r="X1414" s="116" t="n">
        <f aca="false">RANDBETWEEN(80,100)/100</f>
        <v>0.91</v>
      </c>
      <c r="Y1414" s="117" t="n">
        <v>0.647094907407407</v>
      </c>
      <c r="Z1414" s="118" t="n">
        <v>0.647094907407407</v>
      </c>
      <c r="AA1414" s="119" t="n">
        <f aca="false">(Z1414 * 24) * $B$3 * $F$3 * (1 - 0.7 * AVERAGE(W1414:W1421)) * AVERAGE(X1414:X1421)</f>
        <v>7079.86538194444</v>
      </c>
      <c r="AB1414" s="123" t="n">
        <f aca="false">IF(AVERAGE(V1414:V1421)&gt; $J$3, $B$4*$F$4*AVERAGE(V1414:V1421)/$B$5*24*AVERAGE(X1414:X1421), $B$4*$F$4*AVERAGE(V1414:V1421)/$B$5*24*AVERAGE(X1414:X1421) * 0.2)</f>
        <v>1680</v>
      </c>
      <c r="AC1414" s="124" t="n">
        <f aca="false">AA1414+AB1414</f>
        <v>8759.86538194444</v>
      </c>
      <c r="AG1414" s="186"/>
      <c r="BO1414" s="202"/>
      <c r="BT1414" s="82"/>
      <c r="BU1414" s="158"/>
      <c r="BV1414" s="140" t="n">
        <f aca="false">QUOTIENT(BW1414,$BW$5)</f>
        <v>351</v>
      </c>
      <c r="BW1414" s="17" t="n">
        <v>1406</v>
      </c>
      <c r="BX1414" s="141"/>
      <c r="BY1414" s="191" t="s">
        <v>58</v>
      </c>
      <c r="BZ1414" s="160" t="e">
        <f aca="true">INDIRECT( ADDRESS(CELL("строка",BG1414)-BW1414+BV1414,68)) * CL1414</f>
        <v>#VALUE!</v>
      </c>
      <c r="CA1414" s="161" t="e">
        <f aca="true">INDIRECT( ADDRESS(CELL("строка",BG1414)-BW1414+BV1414,59)) *CI1414</f>
        <v>#VALUE!</v>
      </c>
      <c r="CB1414" s="162" t="e">
        <f aca="true">INDIRECT( ADDRESS(CELL("строка",BG1414)-BW1414+BV1414,69)) * CL1414</f>
        <v>#VALUE!</v>
      </c>
      <c r="CC1414" s="163" t="e">
        <f aca="true">INDIRECT( ADDRESS(CELL("строка",BG1414)-BW1414+BV1414,61)) *CI1414</f>
        <v>#VALUE!</v>
      </c>
      <c r="CD1414" s="164" t="e">
        <f aca="false">BZ1414-CA1414</f>
        <v>#VALUE!</v>
      </c>
      <c r="CE1414" s="189" t="e">
        <f aca="false">CB1414-CC1414</f>
        <v>#VALUE!</v>
      </c>
      <c r="CI1414" s="22" t="n">
        <f aca="false">$CI$6</f>
        <v>0.4</v>
      </c>
      <c r="CL1414" s="23" t="n">
        <f aca="false">CL1410</f>
        <v>0.25</v>
      </c>
    </row>
    <row r="1415" customFormat="false" ht="13.25" hidden="false" customHeight="true" outlineLevel="0" collapsed="false">
      <c r="A1415" s="151" t="s">
        <v>1510</v>
      </c>
      <c r="B1415" s="152" t="n">
        <v>31.1</v>
      </c>
      <c r="C1415" s="152" t="n">
        <v>755.2</v>
      </c>
      <c r="D1415" s="153" t="n">
        <v>27</v>
      </c>
      <c r="E1415" s="154" t="s">
        <v>83</v>
      </c>
      <c r="F1415" s="153" t="n">
        <v>7.5</v>
      </c>
      <c r="G1415" s="115" t="n">
        <v>0.15</v>
      </c>
      <c r="H1415" s="116" t="n">
        <f aca="false">RANDBETWEEN(80,100)/100</f>
        <v>0.84</v>
      </c>
      <c r="I1415" s="117"/>
      <c r="J1415" s="118"/>
      <c r="K1415" s="119"/>
      <c r="L1415" s="118"/>
      <c r="M1415" s="179"/>
      <c r="Q1415" s="151" t="s">
        <v>1510</v>
      </c>
      <c r="R1415" s="152" t="n">
        <v>20.9</v>
      </c>
      <c r="S1415" s="152" t="n">
        <v>753.1</v>
      </c>
      <c r="T1415" s="153" t="n">
        <v>60</v>
      </c>
      <c r="U1415" s="154" t="s">
        <v>77</v>
      </c>
      <c r="V1415" s="153" t="n">
        <v>2</v>
      </c>
      <c r="W1415" s="182" t="s">
        <v>110</v>
      </c>
      <c r="X1415" s="116" t="n">
        <f aca="false">RANDBETWEEN(80,100)/100</f>
        <v>0.82</v>
      </c>
      <c r="Y1415" s="117"/>
      <c r="Z1415" s="118"/>
      <c r="AA1415" s="119"/>
      <c r="AB1415" s="123"/>
      <c r="AC1415" s="124"/>
      <c r="AG1415" s="186"/>
      <c r="BO1415" s="202"/>
      <c r="BT1415" s="82" t="e">
        <f aca="false">IF(SUM(CD1412:CD1415) &gt; 0,0,(SUM(CD1412:CD1415))/(-$BM$10*1000))</f>
        <v>#VALUE!</v>
      </c>
      <c r="BU1415" s="158" t="e">
        <f aca="false">IF(SUM(CE1412:CE1415) &gt; 0,0,(SUM(CE1412:CE1415))/(-$BM$10*1000))</f>
        <v>#VALUE!</v>
      </c>
      <c r="BV1415" s="140" t="n">
        <f aca="false">QUOTIENT(BW1415,$BW$5)</f>
        <v>351</v>
      </c>
      <c r="BW1415" s="17" t="n">
        <v>1407</v>
      </c>
      <c r="BX1415" s="141"/>
      <c r="BY1415" s="192" t="s">
        <v>75</v>
      </c>
      <c r="BZ1415" s="172" t="e">
        <f aca="true">INDIRECT( ADDRESS(CELL("строка",BG1415)-BW1415+BV1415,68)) * CL1415</f>
        <v>#VALUE!</v>
      </c>
      <c r="CA1415" s="173" t="e">
        <f aca="true">INDIRECT( ADDRESS(CELL("строка",BG1415)-BW1415+BV1415,59)) * CI1415</f>
        <v>#VALUE!</v>
      </c>
      <c r="CB1415" s="174" t="e">
        <f aca="true">INDIRECT( ADDRESS(CELL("строка",BG1415)-BW1415+BV1415,69)) * CL1415</f>
        <v>#VALUE!</v>
      </c>
      <c r="CC1415" s="175" t="e">
        <f aca="true">INDIRECT( ADDRESS(CELL("строка",BG1415)-BW1415+BV1415,61)) *CI1415</f>
        <v>#VALUE!</v>
      </c>
      <c r="CD1415" s="176" t="e">
        <f aca="false">BZ1415-CA1415</f>
        <v>#VALUE!</v>
      </c>
      <c r="CE1415" s="187" t="e">
        <f aca="false">CB1415-CC1415</f>
        <v>#VALUE!</v>
      </c>
      <c r="CI1415" s="178" t="n">
        <f aca="false">$CI$7</f>
        <v>0.1</v>
      </c>
      <c r="CL1415" s="23" t="n">
        <f aca="false">CL1411</f>
        <v>0.25</v>
      </c>
    </row>
    <row r="1416" customFormat="false" ht="13.25" hidden="false" customHeight="true" outlineLevel="0" collapsed="false">
      <c r="A1416" s="151" t="s">
        <v>1511</v>
      </c>
      <c r="B1416" s="152" t="n">
        <v>32.6</v>
      </c>
      <c r="C1416" s="152" t="n">
        <v>756.1</v>
      </c>
      <c r="D1416" s="153" t="n">
        <v>24</v>
      </c>
      <c r="E1416" s="154" t="s">
        <v>83</v>
      </c>
      <c r="F1416" s="153" t="n">
        <v>13.5</v>
      </c>
      <c r="G1416" s="115" t="n">
        <v>0.15</v>
      </c>
      <c r="H1416" s="116" t="n">
        <f aca="false">RANDBETWEEN(80,100)/100</f>
        <v>0.88</v>
      </c>
      <c r="I1416" s="117"/>
      <c r="J1416" s="118"/>
      <c r="K1416" s="119"/>
      <c r="L1416" s="118"/>
      <c r="M1416" s="179"/>
      <c r="Q1416" s="151" t="s">
        <v>1511</v>
      </c>
      <c r="R1416" s="152" t="n">
        <v>21.1</v>
      </c>
      <c r="S1416" s="152" t="n">
        <v>753.2</v>
      </c>
      <c r="T1416" s="153" t="n">
        <v>62</v>
      </c>
      <c r="U1416" s="154" t="s">
        <v>83</v>
      </c>
      <c r="V1416" s="153" t="n">
        <v>2</v>
      </c>
      <c r="W1416" s="115" t="n">
        <v>0.9</v>
      </c>
      <c r="X1416" s="116" t="n">
        <f aca="false">RANDBETWEEN(80,100)/100</f>
        <v>0.97</v>
      </c>
      <c r="Y1416" s="117"/>
      <c r="Z1416" s="118"/>
      <c r="AA1416" s="119"/>
      <c r="AB1416" s="123"/>
      <c r="AC1416" s="124"/>
      <c r="AG1416" s="186"/>
      <c r="BO1416" s="202"/>
      <c r="BT1416" s="82" t="s">
        <v>79</v>
      </c>
      <c r="BU1416" s="158"/>
      <c r="BV1416" s="140" t="n">
        <f aca="false">QUOTIENT(BW1416,$BW$5)</f>
        <v>352</v>
      </c>
      <c r="BW1416" s="17" t="n">
        <v>1408</v>
      </c>
      <c r="BX1416" s="141" t="n">
        <f aca="false">DATE(2023,2,(1-QUOTIENT(BW1416,$BW$5)))</f>
        <v>44606</v>
      </c>
      <c r="BY1416" s="190" t="s">
        <v>80</v>
      </c>
      <c r="BZ1416" s="143" t="e">
        <f aca="true">INDIRECT( ADDRESS(CELL("строка",BG1416)-BW1416+BV1416,68)) * CL1416</f>
        <v>#VALUE!</v>
      </c>
      <c r="CA1416" s="144" t="e">
        <f aca="true">INDIRECT( ADDRESS(CELL("строка",BG1416)-BW1416+BV1416,59)) *CI1416</f>
        <v>#VALUE!</v>
      </c>
      <c r="CB1416" s="145" t="e">
        <f aca="true">INDIRECT( ADDRESS(CELL("строка",BG1416)-BW1416+BV1416,69)) * CL1416</f>
        <v>#VALUE!</v>
      </c>
      <c r="CC1416" s="146" t="e">
        <f aca="true">INDIRECT( ADDRESS(CELL("строка",BG1416)-BW1416+BV1416,61)) *CI1416</f>
        <v>#VALUE!</v>
      </c>
      <c r="CD1416" s="147" t="e">
        <f aca="false">BZ1416-CA1416</f>
        <v>#VALUE!</v>
      </c>
      <c r="CE1416" s="188" t="e">
        <f aca="false">CB1416-CC1416</f>
        <v>#VALUE!</v>
      </c>
      <c r="CI1416" s="22" t="n">
        <f aca="false">$CI$4</f>
        <v>0.2</v>
      </c>
      <c r="CL1416" s="23" t="n">
        <f aca="false">CL1412</f>
        <v>0.25</v>
      </c>
    </row>
    <row r="1417" customFormat="false" ht="13.25" hidden="false" customHeight="true" outlineLevel="0" collapsed="false">
      <c r="A1417" s="151" t="s">
        <v>1512</v>
      </c>
      <c r="B1417" s="152" t="n">
        <v>31</v>
      </c>
      <c r="C1417" s="152" t="n">
        <v>757</v>
      </c>
      <c r="D1417" s="153" t="n">
        <v>29</v>
      </c>
      <c r="E1417" s="154" t="s">
        <v>83</v>
      </c>
      <c r="F1417" s="153" t="n">
        <v>13.5</v>
      </c>
      <c r="G1417" s="115" t="n">
        <v>0.15</v>
      </c>
      <c r="H1417" s="116" t="n">
        <f aca="false">RANDBETWEEN(80,100)/100</f>
        <v>0.85</v>
      </c>
      <c r="I1417" s="117"/>
      <c r="J1417" s="118"/>
      <c r="K1417" s="119"/>
      <c r="L1417" s="118"/>
      <c r="M1417" s="179"/>
      <c r="Q1417" s="151" t="s">
        <v>1512</v>
      </c>
      <c r="R1417" s="152" t="n">
        <v>19</v>
      </c>
      <c r="S1417" s="152" t="n">
        <v>753.4</v>
      </c>
      <c r="T1417" s="153" t="n">
        <v>67</v>
      </c>
      <c r="U1417" s="154" t="s">
        <v>77</v>
      </c>
      <c r="V1417" s="153" t="n">
        <v>2</v>
      </c>
      <c r="W1417" s="115" t="n">
        <v>0.9</v>
      </c>
      <c r="X1417" s="116" t="n">
        <f aca="false">RANDBETWEEN(80,100)/100</f>
        <v>0.82</v>
      </c>
      <c r="Y1417" s="117"/>
      <c r="Z1417" s="118"/>
      <c r="AA1417" s="119"/>
      <c r="AB1417" s="123"/>
      <c r="AC1417" s="124"/>
      <c r="AG1417" s="186"/>
      <c r="BO1417" s="202"/>
      <c r="BT1417" s="82"/>
      <c r="BU1417" s="158"/>
      <c r="BV1417" s="140" t="n">
        <f aca="false">QUOTIENT(BW1417,$BW$5)</f>
        <v>352</v>
      </c>
      <c r="BW1417" s="17" t="n">
        <v>1409</v>
      </c>
      <c r="BX1417" s="141"/>
      <c r="BY1417" s="191" t="s">
        <v>84</v>
      </c>
      <c r="BZ1417" s="160" t="e">
        <f aca="true">INDIRECT( ADDRESS(CELL("строка",BG1417)-BW1417+BV1417,68)) * CL1417</f>
        <v>#VALUE!</v>
      </c>
      <c r="CA1417" s="161" t="e">
        <f aca="true">INDIRECT( ADDRESS(CELL("строка",BG1417)-BW1417+BV1417,59)) *CI1417</f>
        <v>#VALUE!</v>
      </c>
      <c r="CB1417" s="162" t="e">
        <f aca="true">INDIRECT( ADDRESS(CELL("строка",BG1417)-BW1417+BV1417,69)) * CL1417</f>
        <v>#VALUE!</v>
      </c>
      <c r="CC1417" s="163" t="e">
        <f aca="true">INDIRECT( ADDRESS(CELL("строка",BG1417)-BW1417+BV1417,61)) *CI1417</f>
        <v>#VALUE!</v>
      </c>
      <c r="CD1417" s="164" t="e">
        <f aca="false">BZ1417-CA1417</f>
        <v>#VALUE!</v>
      </c>
      <c r="CE1417" s="189" t="e">
        <f aca="false">CB1417-CC1417</f>
        <v>#VALUE!</v>
      </c>
      <c r="CI1417" s="22" t="n">
        <f aca="false">$CI$5</f>
        <v>0.3</v>
      </c>
      <c r="CL1417" s="23" t="n">
        <f aca="false">CL1413</f>
        <v>0.25</v>
      </c>
    </row>
    <row r="1418" customFormat="false" ht="13.25" hidden="false" customHeight="true" outlineLevel="0" collapsed="false">
      <c r="A1418" s="151" t="s">
        <v>1513</v>
      </c>
      <c r="B1418" s="152" t="n">
        <v>26.4</v>
      </c>
      <c r="C1418" s="152" t="n">
        <v>757.6</v>
      </c>
      <c r="D1418" s="153" t="n">
        <v>50</v>
      </c>
      <c r="E1418" s="154" t="s">
        <v>107</v>
      </c>
      <c r="F1418" s="153" t="n">
        <v>9</v>
      </c>
      <c r="G1418" s="115" t="n">
        <v>0.15</v>
      </c>
      <c r="H1418" s="116" t="n">
        <f aca="false">RANDBETWEEN(80,100)/100</f>
        <v>1</v>
      </c>
      <c r="I1418" s="117"/>
      <c r="J1418" s="118"/>
      <c r="K1418" s="119"/>
      <c r="L1418" s="118"/>
      <c r="M1418" s="179"/>
      <c r="Q1418" s="151" t="s">
        <v>1513</v>
      </c>
      <c r="R1418" s="152" t="n">
        <v>16.7</v>
      </c>
      <c r="S1418" s="152" t="n">
        <v>753.2</v>
      </c>
      <c r="T1418" s="153" t="n">
        <v>80</v>
      </c>
      <c r="U1418" s="154" t="s">
        <v>93</v>
      </c>
      <c r="V1418" s="153" t="n">
        <v>3</v>
      </c>
      <c r="W1418" s="115" t="n">
        <v>0.9</v>
      </c>
      <c r="X1418" s="116" t="n">
        <f aca="false">RANDBETWEEN(80,100)/100</f>
        <v>0.96</v>
      </c>
      <c r="Y1418" s="117"/>
      <c r="Z1418" s="118"/>
      <c r="AA1418" s="119"/>
      <c r="AB1418" s="123"/>
      <c r="AC1418" s="124"/>
      <c r="AG1418" s="186"/>
      <c r="BO1418" s="202"/>
      <c r="BT1418" s="82"/>
      <c r="BU1418" s="158"/>
      <c r="BV1418" s="140" t="n">
        <f aca="false">QUOTIENT(BW1418,$BW$5)</f>
        <v>352</v>
      </c>
      <c r="BW1418" s="17" t="n">
        <v>1410</v>
      </c>
      <c r="BX1418" s="141"/>
      <c r="BY1418" s="191" t="s">
        <v>58</v>
      </c>
      <c r="BZ1418" s="160" t="e">
        <f aca="true">INDIRECT( ADDRESS(CELL("строка",BG1418)-BW1418+BV1418,68)) * CL1418</f>
        <v>#VALUE!</v>
      </c>
      <c r="CA1418" s="161" t="e">
        <f aca="true">INDIRECT( ADDRESS(CELL("строка",BG1418)-BW1418+BV1418,59)) *CI1418</f>
        <v>#VALUE!</v>
      </c>
      <c r="CB1418" s="162" t="e">
        <f aca="true">INDIRECT( ADDRESS(CELL("строка",BG1418)-BW1418+BV1418,69)) * CL1418</f>
        <v>#VALUE!</v>
      </c>
      <c r="CC1418" s="163" t="e">
        <f aca="true">INDIRECT( ADDRESS(CELL("строка",BG1418)-BW1418+BV1418,61)) *CI1418</f>
        <v>#VALUE!</v>
      </c>
      <c r="CD1418" s="164" t="e">
        <f aca="false">BZ1418-CA1418</f>
        <v>#VALUE!</v>
      </c>
      <c r="CE1418" s="189" t="e">
        <f aca="false">CB1418-CC1418</f>
        <v>#VALUE!</v>
      </c>
      <c r="CI1418" s="22" t="n">
        <f aca="false">$CI$6</f>
        <v>0.4</v>
      </c>
      <c r="CL1418" s="23" t="n">
        <f aca="false">CL1414</f>
        <v>0.25</v>
      </c>
    </row>
    <row r="1419" customFormat="false" ht="13.25" hidden="false" customHeight="true" outlineLevel="0" collapsed="false">
      <c r="A1419" s="151" t="s">
        <v>1514</v>
      </c>
      <c r="B1419" s="152" t="n">
        <v>20.7</v>
      </c>
      <c r="C1419" s="152" t="n">
        <v>757.1</v>
      </c>
      <c r="D1419" s="153" t="n">
        <v>66</v>
      </c>
      <c r="E1419" s="154" t="s">
        <v>83</v>
      </c>
      <c r="F1419" s="153" t="n">
        <v>6</v>
      </c>
      <c r="G1419" s="115" t="n">
        <v>0.15</v>
      </c>
      <c r="H1419" s="116" t="n">
        <f aca="false">RANDBETWEEN(80,100)/100</f>
        <v>0.8</v>
      </c>
      <c r="I1419" s="117"/>
      <c r="J1419" s="118"/>
      <c r="K1419" s="119"/>
      <c r="L1419" s="118"/>
      <c r="M1419" s="179"/>
      <c r="Q1419" s="151" t="s">
        <v>1514</v>
      </c>
      <c r="R1419" s="152" t="n">
        <v>15.7</v>
      </c>
      <c r="S1419" s="152" t="n">
        <v>753.3</v>
      </c>
      <c r="T1419" s="153" t="n">
        <v>91</v>
      </c>
      <c r="U1419" s="154" t="s">
        <v>93</v>
      </c>
      <c r="V1419" s="153" t="n">
        <v>1</v>
      </c>
      <c r="W1419" s="115" t="n">
        <v>0.95</v>
      </c>
      <c r="X1419" s="116" t="n">
        <f aca="false">RANDBETWEEN(80,100)/100</f>
        <v>0.91</v>
      </c>
      <c r="Y1419" s="117"/>
      <c r="Z1419" s="118"/>
      <c r="AA1419" s="119"/>
      <c r="AB1419" s="123"/>
      <c r="AC1419" s="124"/>
      <c r="AG1419" s="186"/>
      <c r="BO1419" s="202"/>
      <c r="BT1419" s="82" t="e">
        <f aca="false">IF(SUM(CD1416:CD1419) &gt; 0,0,(SUM(CD1416:CD1419))/(-$BM$10*1000))</f>
        <v>#VALUE!</v>
      </c>
      <c r="BU1419" s="158" t="e">
        <f aca="false">IF(SUM(CE1416:CE1419) &gt; 0,0,(SUM(CE1416:CE1419))/(-$BM$10*1000))</f>
        <v>#VALUE!</v>
      </c>
      <c r="BV1419" s="140" t="n">
        <f aca="false">QUOTIENT(BW1419,$BW$5)</f>
        <v>352</v>
      </c>
      <c r="BW1419" s="17" t="n">
        <v>1411</v>
      </c>
      <c r="BX1419" s="141"/>
      <c r="BY1419" s="192" t="s">
        <v>75</v>
      </c>
      <c r="BZ1419" s="172" t="e">
        <f aca="true">INDIRECT( ADDRESS(CELL("строка",BG1419)-BW1419+BV1419,68)) * CL1419</f>
        <v>#VALUE!</v>
      </c>
      <c r="CA1419" s="173" t="e">
        <f aca="true">INDIRECT( ADDRESS(CELL("строка",BG1419)-BW1419+BV1419,59)) * CI1419</f>
        <v>#VALUE!</v>
      </c>
      <c r="CB1419" s="174" t="e">
        <f aca="true">INDIRECT( ADDRESS(CELL("строка",BG1419)-BW1419+BV1419,69)) * CL1419</f>
        <v>#VALUE!</v>
      </c>
      <c r="CC1419" s="175" t="e">
        <f aca="true">INDIRECT( ADDRESS(CELL("строка",BG1419)-BW1419+BV1419,61)) *CI1419</f>
        <v>#VALUE!</v>
      </c>
      <c r="CD1419" s="176" t="e">
        <f aca="false">BZ1419-CA1419</f>
        <v>#VALUE!</v>
      </c>
      <c r="CE1419" s="187" t="e">
        <f aca="false">CB1419-CC1419</f>
        <v>#VALUE!</v>
      </c>
      <c r="CI1419" s="178" t="n">
        <f aca="false">$CI$7</f>
        <v>0.1</v>
      </c>
      <c r="CL1419" s="23" t="n">
        <f aca="false">CL1415</f>
        <v>0.25</v>
      </c>
    </row>
    <row r="1420" customFormat="false" ht="13.25" hidden="false" customHeight="true" outlineLevel="0" collapsed="false">
      <c r="A1420" s="151" t="s">
        <v>1515</v>
      </c>
      <c r="B1420" s="152" t="n">
        <v>21.3</v>
      </c>
      <c r="C1420" s="152" t="n">
        <v>756.7</v>
      </c>
      <c r="D1420" s="153" t="n">
        <v>63</v>
      </c>
      <c r="E1420" s="154" t="s">
        <v>83</v>
      </c>
      <c r="F1420" s="153" t="n">
        <v>6</v>
      </c>
      <c r="G1420" s="115" t="n">
        <v>0.15</v>
      </c>
      <c r="H1420" s="116" t="n">
        <f aca="false">RANDBETWEEN(80,100)/100</f>
        <v>0.8</v>
      </c>
      <c r="I1420" s="117"/>
      <c r="J1420" s="118"/>
      <c r="K1420" s="119"/>
      <c r="L1420" s="118"/>
      <c r="M1420" s="179"/>
      <c r="Q1420" s="151" t="s">
        <v>1515</v>
      </c>
      <c r="R1420" s="152" t="n">
        <v>16.6</v>
      </c>
      <c r="S1420" s="152" t="n">
        <v>753.7</v>
      </c>
      <c r="T1420" s="153" t="n">
        <v>87</v>
      </c>
      <c r="U1420" s="154" t="s">
        <v>78</v>
      </c>
      <c r="V1420" s="153" t="n">
        <v>1</v>
      </c>
      <c r="W1420" s="115" t="n">
        <v>0.95</v>
      </c>
      <c r="X1420" s="116" t="n">
        <f aca="false">RANDBETWEEN(80,100)/100</f>
        <v>0.81</v>
      </c>
      <c r="Y1420" s="117"/>
      <c r="Z1420" s="118"/>
      <c r="AA1420" s="119"/>
      <c r="AB1420" s="123"/>
      <c r="AC1420" s="124"/>
      <c r="AG1420" s="186"/>
      <c r="BO1420" s="202"/>
      <c r="BT1420" s="82" t="s">
        <v>79</v>
      </c>
      <c r="BU1420" s="158"/>
      <c r="BV1420" s="140" t="n">
        <f aca="false">QUOTIENT(BW1420,$BW$5)</f>
        <v>353</v>
      </c>
      <c r="BW1420" s="17" t="n">
        <v>1412</v>
      </c>
      <c r="BX1420" s="141" t="n">
        <f aca="false">DATE(2023,2,(1-QUOTIENT(BW1420,$BW$5)))</f>
        <v>44605</v>
      </c>
      <c r="BY1420" s="190" t="s">
        <v>80</v>
      </c>
      <c r="BZ1420" s="143" t="e">
        <f aca="true">INDIRECT( ADDRESS(CELL("строка",BG1420)-BW1420+BV1420,68)) * CL1420</f>
        <v>#VALUE!</v>
      </c>
      <c r="CA1420" s="144" t="e">
        <f aca="true">INDIRECT( ADDRESS(CELL("строка",BG1420)-BW1420+BV1420,59)) *CI1420</f>
        <v>#VALUE!</v>
      </c>
      <c r="CB1420" s="145" t="e">
        <f aca="true">INDIRECT( ADDRESS(CELL("строка",BG1420)-BW1420+BV1420,69)) * CL1420</f>
        <v>#VALUE!</v>
      </c>
      <c r="CC1420" s="146" t="e">
        <f aca="true">INDIRECT( ADDRESS(CELL("строка",BG1420)-BW1420+BV1420,61)) *CI1420</f>
        <v>#VALUE!</v>
      </c>
      <c r="CD1420" s="147" t="e">
        <f aca="false">BZ1420-CA1420</f>
        <v>#VALUE!</v>
      </c>
      <c r="CE1420" s="188" t="e">
        <f aca="false">CB1420-CC1420</f>
        <v>#VALUE!</v>
      </c>
      <c r="CI1420" s="22" t="n">
        <f aca="false">$CI$4</f>
        <v>0.2</v>
      </c>
      <c r="CL1420" s="23" t="n">
        <f aca="false">CL1416</f>
        <v>0.25</v>
      </c>
    </row>
    <row r="1421" customFormat="false" ht="13.25" hidden="false" customHeight="true" outlineLevel="0" collapsed="false">
      <c r="A1421" s="151" t="s">
        <v>1516</v>
      </c>
      <c r="B1421" s="152" t="n">
        <v>22.2</v>
      </c>
      <c r="C1421" s="152" t="n">
        <v>756.9</v>
      </c>
      <c r="D1421" s="153" t="n">
        <v>59</v>
      </c>
      <c r="E1421" s="154" t="s">
        <v>83</v>
      </c>
      <c r="F1421" s="153" t="n">
        <v>6</v>
      </c>
      <c r="G1421" s="115" t="n">
        <v>0.15</v>
      </c>
      <c r="H1421" s="116" t="n">
        <f aca="false">RANDBETWEEN(80,100)/100</f>
        <v>0.84</v>
      </c>
      <c r="I1421" s="117"/>
      <c r="J1421" s="118"/>
      <c r="K1421" s="119"/>
      <c r="L1421" s="118"/>
      <c r="M1421" s="179"/>
      <c r="Q1421" s="151" t="s">
        <v>1516</v>
      </c>
      <c r="R1421" s="152" t="n">
        <v>17.5</v>
      </c>
      <c r="S1421" s="152" t="n">
        <v>753.4</v>
      </c>
      <c r="T1421" s="153" t="n">
        <v>85</v>
      </c>
      <c r="U1421" s="154" t="s">
        <v>83</v>
      </c>
      <c r="V1421" s="153" t="n">
        <v>1</v>
      </c>
      <c r="W1421" s="182" t="s">
        <v>110</v>
      </c>
      <c r="X1421" s="116" t="n">
        <f aca="false">RANDBETWEEN(80,100)/100</f>
        <v>0.8</v>
      </c>
      <c r="Y1421" s="117"/>
      <c r="Z1421" s="118"/>
      <c r="AA1421" s="119"/>
      <c r="AB1421" s="123"/>
      <c r="AC1421" s="124"/>
      <c r="AG1421" s="186"/>
      <c r="BO1421" s="202"/>
      <c r="BT1421" s="82"/>
      <c r="BU1421" s="158"/>
      <c r="BV1421" s="140" t="n">
        <f aca="false">QUOTIENT(BW1421,$BW$5)</f>
        <v>353</v>
      </c>
      <c r="BW1421" s="17" t="n">
        <v>1413</v>
      </c>
      <c r="BX1421" s="141"/>
      <c r="BY1421" s="191" t="s">
        <v>84</v>
      </c>
      <c r="BZ1421" s="160" t="e">
        <f aca="true">INDIRECT( ADDRESS(CELL("строка",BG1421)-BW1421+BV1421,68)) * CL1421</f>
        <v>#VALUE!</v>
      </c>
      <c r="CA1421" s="161" t="e">
        <f aca="true">INDIRECT( ADDRESS(CELL("строка",BG1421)-BW1421+BV1421,59)) *CI1421</f>
        <v>#VALUE!</v>
      </c>
      <c r="CB1421" s="162" t="e">
        <f aca="true">INDIRECT( ADDRESS(CELL("строка",BG1421)-BW1421+BV1421,69)) * CL1421</f>
        <v>#VALUE!</v>
      </c>
      <c r="CC1421" s="163" t="e">
        <f aca="true">INDIRECT( ADDRESS(CELL("строка",BG1421)-BW1421+BV1421,61)) *CI1421</f>
        <v>#VALUE!</v>
      </c>
      <c r="CD1421" s="164" t="e">
        <f aca="false">BZ1421-CA1421</f>
        <v>#VALUE!</v>
      </c>
      <c r="CE1421" s="189" t="e">
        <f aca="false">CB1421-CC1421</f>
        <v>#VALUE!</v>
      </c>
      <c r="CI1421" s="22" t="n">
        <f aca="false">$CI$5</f>
        <v>0.3</v>
      </c>
      <c r="CL1421" s="23" t="n">
        <f aca="false">CL1417</f>
        <v>0.25</v>
      </c>
    </row>
    <row r="1422" customFormat="false" ht="13.25" hidden="false" customHeight="true" outlineLevel="0" collapsed="false">
      <c r="A1422" s="151" t="s">
        <v>1517</v>
      </c>
      <c r="B1422" s="152" t="n">
        <v>24.7</v>
      </c>
      <c r="C1422" s="152" t="n">
        <v>756.7</v>
      </c>
      <c r="D1422" s="153" t="n">
        <v>42</v>
      </c>
      <c r="E1422" s="154" t="s">
        <v>83</v>
      </c>
      <c r="F1422" s="153" t="n">
        <v>4.5</v>
      </c>
      <c r="G1422" s="115" t="n">
        <v>0.15</v>
      </c>
      <c r="H1422" s="116" t="n">
        <f aca="false">RANDBETWEEN(80,100)/100</f>
        <v>0.8</v>
      </c>
      <c r="I1422" s="117" t="n">
        <v>0.601168981481482</v>
      </c>
      <c r="J1422" s="118" t="n">
        <v>0.601168981481482</v>
      </c>
      <c r="K1422" s="119" t="n">
        <f aca="false">(J1422 * 24) * $B$3 * $F$3 * (1 - 0.7*AVERAGE(G1422:G1429)) * AVERAGE(H1422:H1429)</f>
        <v>13236.2981666667</v>
      </c>
      <c r="L1422" s="118" t="n">
        <f aca="false">IF(AVERAGE(F1422:F1429)&gt; $J$3, $B$4*$F$4*AVERAGE(F1422:F1429)/$B$5*24*AVERAGE(H1422:H1429), $B$4*$F$4*AVERAGE(F1422:F1429)/$B$5*24*AVERAGE(H1422:H1429) * 0.2)</f>
        <v>36960</v>
      </c>
      <c r="M1422" s="179" t="n">
        <f aca="false">K1422+L1422</f>
        <v>50196.2981666667</v>
      </c>
      <c r="Q1422" s="151" t="s">
        <v>1517</v>
      </c>
      <c r="R1422" s="152" t="n">
        <v>18.9</v>
      </c>
      <c r="S1422" s="152" t="n">
        <v>753.6</v>
      </c>
      <c r="T1422" s="153" t="n">
        <v>81</v>
      </c>
      <c r="U1422" s="154" t="s">
        <v>77</v>
      </c>
      <c r="V1422" s="153" t="n">
        <v>1</v>
      </c>
      <c r="W1422" s="115" t="n">
        <v>0.25</v>
      </c>
      <c r="X1422" s="116" t="n">
        <f aca="false">RANDBETWEEN(80,100)/100</f>
        <v>0.8</v>
      </c>
      <c r="Y1422" s="117" t="n">
        <v>0.649930555555556</v>
      </c>
      <c r="Z1422" s="118" t="n">
        <v>0.649930555555556</v>
      </c>
      <c r="AA1422" s="119" t="n">
        <f aca="false">(Z1422 * 24) * $B$3 * $F$3 * (1 - 0.7 * AVERAGE(W1422:W1429)) * AVERAGE(X1422:X1429)</f>
        <v>6909.92518125</v>
      </c>
      <c r="AB1422" s="123" t="n">
        <f aca="false">IF(AVERAGE(V1422:V1429)&gt; $J$3, $B$4*$F$4*AVERAGE(V1422:V1429)/$B$5*24*AVERAGE(X1422:X1429), $B$4*$F$4*AVERAGE(V1422:V1429)/$B$5*24*AVERAGE(X1422:X1429) * 0.2)</f>
        <v>1258.2</v>
      </c>
      <c r="AC1422" s="124" t="n">
        <f aca="false">AA1422+AB1422</f>
        <v>8168.12518125</v>
      </c>
      <c r="AG1422" s="186"/>
      <c r="BO1422" s="202"/>
      <c r="BT1422" s="82"/>
      <c r="BU1422" s="158"/>
      <c r="BV1422" s="140" t="n">
        <f aca="false">QUOTIENT(BW1422,$BW$5)</f>
        <v>353</v>
      </c>
      <c r="BW1422" s="17" t="n">
        <v>1414</v>
      </c>
      <c r="BX1422" s="141"/>
      <c r="BY1422" s="191" t="s">
        <v>58</v>
      </c>
      <c r="BZ1422" s="160" t="e">
        <f aca="true">INDIRECT( ADDRESS(CELL("строка",BG1422)-BW1422+BV1422,68)) * CL1422</f>
        <v>#VALUE!</v>
      </c>
      <c r="CA1422" s="161" t="e">
        <f aca="true">INDIRECT( ADDRESS(CELL("строка",BG1422)-BW1422+BV1422,59)) *CI1422</f>
        <v>#VALUE!</v>
      </c>
      <c r="CB1422" s="162" t="e">
        <f aca="true">INDIRECT( ADDRESS(CELL("строка",BG1422)-BW1422+BV1422,69)) * CL1422</f>
        <v>#VALUE!</v>
      </c>
      <c r="CC1422" s="163" t="e">
        <f aca="true">INDIRECT( ADDRESS(CELL("строка",BG1422)-BW1422+BV1422,61)) *CI1422</f>
        <v>#VALUE!</v>
      </c>
      <c r="CD1422" s="164" t="e">
        <f aca="false">BZ1422-CA1422</f>
        <v>#VALUE!</v>
      </c>
      <c r="CE1422" s="189" t="e">
        <f aca="false">CB1422-CC1422</f>
        <v>#VALUE!</v>
      </c>
      <c r="CI1422" s="22" t="n">
        <f aca="false">$CI$6</f>
        <v>0.4</v>
      </c>
      <c r="CL1422" s="23" t="n">
        <f aca="false">CL1418</f>
        <v>0.25</v>
      </c>
    </row>
    <row r="1423" customFormat="false" ht="13.25" hidden="false" customHeight="true" outlineLevel="0" collapsed="false">
      <c r="A1423" s="151" t="s">
        <v>1518</v>
      </c>
      <c r="B1423" s="152" t="n">
        <v>30.8</v>
      </c>
      <c r="C1423" s="152" t="n">
        <v>756.1</v>
      </c>
      <c r="D1423" s="153" t="n">
        <v>31</v>
      </c>
      <c r="E1423" s="154" t="s">
        <v>107</v>
      </c>
      <c r="F1423" s="153" t="n">
        <v>6</v>
      </c>
      <c r="G1423" s="115" t="n">
        <v>0.25</v>
      </c>
      <c r="H1423" s="116" t="n">
        <f aca="false">RANDBETWEEN(80,100)/100</f>
        <v>0.81</v>
      </c>
      <c r="I1423" s="117"/>
      <c r="J1423" s="118"/>
      <c r="K1423" s="119"/>
      <c r="L1423" s="118"/>
      <c r="M1423" s="179"/>
      <c r="Q1423" s="151" t="s">
        <v>1518</v>
      </c>
      <c r="R1423" s="152" t="n">
        <v>20.4</v>
      </c>
      <c r="S1423" s="152" t="n">
        <v>753.4</v>
      </c>
      <c r="T1423" s="153" t="n">
        <v>75</v>
      </c>
      <c r="U1423" s="154" t="s">
        <v>77</v>
      </c>
      <c r="V1423" s="153" t="n">
        <v>2</v>
      </c>
      <c r="W1423" s="115" t="n">
        <v>0.95</v>
      </c>
      <c r="X1423" s="116" t="n">
        <f aca="false">RANDBETWEEN(80,100)/100</f>
        <v>0.82</v>
      </c>
      <c r="Y1423" s="117"/>
      <c r="Z1423" s="118"/>
      <c r="AA1423" s="119"/>
      <c r="AB1423" s="123"/>
      <c r="AC1423" s="124"/>
      <c r="AG1423" s="186"/>
      <c r="BO1423" s="202"/>
      <c r="BT1423" s="82" t="e">
        <f aca="false">IF(SUM(CD1420:CD1423) &gt; 0,0,(SUM(CD1420:CD1423))/(-$BM$10*1000))</f>
        <v>#VALUE!</v>
      </c>
      <c r="BU1423" s="158" t="e">
        <f aca="false">IF(SUM(CE1420:CE1423) &gt; 0,0,(SUM(CE1420:CE1423))/(-$BM$10*1000))</f>
        <v>#VALUE!</v>
      </c>
      <c r="BV1423" s="140" t="n">
        <f aca="false">QUOTIENT(BW1423,$BW$5)</f>
        <v>353</v>
      </c>
      <c r="BW1423" s="17" t="n">
        <v>1415</v>
      </c>
      <c r="BX1423" s="141"/>
      <c r="BY1423" s="192" t="s">
        <v>75</v>
      </c>
      <c r="BZ1423" s="172" t="e">
        <f aca="true">INDIRECT( ADDRESS(CELL("строка",BG1423)-BW1423+BV1423,68)) * CL1423</f>
        <v>#VALUE!</v>
      </c>
      <c r="CA1423" s="173" t="e">
        <f aca="true">INDIRECT( ADDRESS(CELL("строка",BG1423)-BW1423+BV1423,59)) * CI1423</f>
        <v>#VALUE!</v>
      </c>
      <c r="CB1423" s="174" t="e">
        <f aca="true">INDIRECT( ADDRESS(CELL("строка",BG1423)-BW1423+BV1423,69)) * CL1423</f>
        <v>#VALUE!</v>
      </c>
      <c r="CC1423" s="175" t="e">
        <f aca="true">INDIRECT( ADDRESS(CELL("строка",BG1423)-BW1423+BV1423,61)) *CI1423</f>
        <v>#VALUE!</v>
      </c>
      <c r="CD1423" s="176" t="e">
        <f aca="false">BZ1423-CA1423</f>
        <v>#VALUE!</v>
      </c>
      <c r="CE1423" s="187" t="e">
        <f aca="false">CB1423-CC1423</f>
        <v>#VALUE!</v>
      </c>
      <c r="CI1423" s="178" t="n">
        <f aca="false">$CI$7</f>
        <v>0.1</v>
      </c>
      <c r="CL1423" s="23" t="n">
        <f aca="false">CL1419</f>
        <v>0.25</v>
      </c>
    </row>
    <row r="1424" customFormat="false" ht="13.25" hidden="false" customHeight="true" outlineLevel="0" collapsed="false">
      <c r="A1424" s="151" t="s">
        <v>1519</v>
      </c>
      <c r="B1424" s="152" t="n">
        <v>32.2</v>
      </c>
      <c r="C1424" s="152" t="n">
        <v>756.4</v>
      </c>
      <c r="D1424" s="153" t="n">
        <v>27</v>
      </c>
      <c r="E1424" s="154" t="s">
        <v>107</v>
      </c>
      <c r="F1424" s="153" t="n">
        <v>10.5</v>
      </c>
      <c r="G1424" s="115" t="n">
        <v>0.25</v>
      </c>
      <c r="H1424" s="116" t="n">
        <f aca="false">RANDBETWEEN(80,100)/100</f>
        <v>0.97</v>
      </c>
      <c r="I1424" s="117"/>
      <c r="J1424" s="118"/>
      <c r="K1424" s="119"/>
      <c r="L1424" s="118"/>
      <c r="M1424" s="179"/>
      <c r="Q1424" s="151" t="s">
        <v>1519</v>
      </c>
      <c r="R1424" s="152" t="n">
        <v>19.6</v>
      </c>
      <c r="S1424" s="152" t="n">
        <v>753.6</v>
      </c>
      <c r="T1424" s="153" t="n">
        <v>77</v>
      </c>
      <c r="U1424" s="154" t="s">
        <v>83</v>
      </c>
      <c r="V1424" s="153" t="n">
        <v>1</v>
      </c>
      <c r="W1424" s="115" t="n">
        <v>0.9</v>
      </c>
      <c r="X1424" s="116" t="n">
        <f aca="false">RANDBETWEEN(80,100)/100</f>
        <v>0.91</v>
      </c>
      <c r="Y1424" s="117"/>
      <c r="Z1424" s="118"/>
      <c r="AA1424" s="119"/>
      <c r="AB1424" s="123"/>
      <c r="AC1424" s="124"/>
      <c r="AG1424" s="186"/>
      <c r="BO1424" s="202"/>
      <c r="BT1424" s="82" t="s">
        <v>79</v>
      </c>
      <c r="BU1424" s="158"/>
      <c r="BV1424" s="140" t="n">
        <f aca="false">QUOTIENT(BW1424,$BW$5)</f>
        <v>354</v>
      </c>
      <c r="BW1424" s="17" t="n">
        <v>1416</v>
      </c>
      <c r="BX1424" s="141" t="n">
        <f aca="false">DATE(2023,2,(1-QUOTIENT(BW1424,$BW$5)))</f>
        <v>44604</v>
      </c>
      <c r="BY1424" s="190" t="s">
        <v>80</v>
      </c>
      <c r="BZ1424" s="143" t="e">
        <f aca="true">INDIRECT( ADDRESS(CELL("строка",BG1424)-BW1424+BV1424,68)) * CL1424</f>
        <v>#VALUE!</v>
      </c>
      <c r="CA1424" s="144" t="e">
        <f aca="true">INDIRECT( ADDRESS(CELL("строка",BG1424)-BW1424+BV1424,59)) *CI1424</f>
        <v>#VALUE!</v>
      </c>
      <c r="CB1424" s="145" t="e">
        <f aca="true">INDIRECT( ADDRESS(CELL("строка",BG1424)-BW1424+BV1424,69)) * CL1424</f>
        <v>#VALUE!</v>
      </c>
      <c r="CC1424" s="146" t="e">
        <f aca="true">INDIRECT( ADDRESS(CELL("строка",BG1424)-BW1424+BV1424,61)) *CI1424</f>
        <v>#VALUE!</v>
      </c>
      <c r="CD1424" s="147" t="e">
        <f aca="false">BZ1424-CA1424</f>
        <v>#VALUE!</v>
      </c>
      <c r="CE1424" s="188" t="e">
        <f aca="false">CB1424-CC1424</f>
        <v>#VALUE!</v>
      </c>
      <c r="CI1424" s="22" t="n">
        <f aca="false">$CI$4</f>
        <v>0.2</v>
      </c>
      <c r="CL1424" s="23" t="n">
        <f aca="false">CL1420</f>
        <v>0.25</v>
      </c>
    </row>
    <row r="1425" customFormat="false" ht="13.25" hidden="false" customHeight="true" outlineLevel="0" collapsed="false">
      <c r="A1425" s="151" t="s">
        <v>1520</v>
      </c>
      <c r="B1425" s="152" t="n">
        <v>30.5</v>
      </c>
      <c r="C1425" s="152" t="n">
        <v>756.8</v>
      </c>
      <c r="D1425" s="153" t="n">
        <v>34</v>
      </c>
      <c r="E1425" s="154" t="s">
        <v>107</v>
      </c>
      <c r="F1425" s="153" t="n">
        <v>12</v>
      </c>
      <c r="G1425" s="115" t="n">
        <v>0.25</v>
      </c>
      <c r="H1425" s="116" t="n">
        <f aca="false">RANDBETWEEN(80,100)/100</f>
        <v>0.84</v>
      </c>
      <c r="I1425" s="117"/>
      <c r="J1425" s="118"/>
      <c r="K1425" s="119"/>
      <c r="L1425" s="118"/>
      <c r="M1425" s="179"/>
      <c r="Q1425" s="151" t="s">
        <v>1520</v>
      </c>
      <c r="R1425" s="152" t="n">
        <v>18.1</v>
      </c>
      <c r="S1425" s="152" t="n">
        <v>753.5</v>
      </c>
      <c r="T1425" s="153" t="n">
        <v>84</v>
      </c>
      <c r="U1425" s="154" t="s">
        <v>77</v>
      </c>
      <c r="V1425" s="153" t="n">
        <v>2</v>
      </c>
      <c r="W1425" s="115" t="n">
        <v>0.9</v>
      </c>
      <c r="X1425" s="116" t="n">
        <f aca="false">RANDBETWEEN(80,100)/100</f>
        <v>0.91</v>
      </c>
      <c r="Y1425" s="117"/>
      <c r="Z1425" s="118"/>
      <c r="AA1425" s="119"/>
      <c r="AB1425" s="123"/>
      <c r="AC1425" s="124"/>
      <c r="AG1425" s="186"/>
      <c r="BO1425" s="202"/>
      <c r="BT1425" s="82"/>
      <c r="BU1425" s="158"/>
      <c r="BV1425" s="140" t="n">
        <f aca="false">QUOTIENT(BW1425,$BW$5)</f>
        <v>354</v>
      </c>
      <c r="BW1425" s="17" t="n">
        <v>1417</v>
      </c>
      <c r="BX1425" s="141"/>
      <c r="BY1425" s="191" t="s">
        <v>84</v>
      </c>
      <c r="BZ1425" s="160" t="e">
        <f aca="true">INDIRECT( ADDRESS(CELL("строка",BG1425)-BW1425+BV1425,68)) * CL1425</f>
        <v>#VALUE!</v>
      </c>
      <c r="CA1425" s="161" t="e">
        <f aca="true">INDIRECT( ADDRESS(CELL("строка",BG1425)-BW1425+BV1425,59)) *CI1425</f>
        <v>#VALUE!</v>
      </c>
      <c r="CB1425" s="162" t="e">
        <f aca="true">INDIRECT( ADDRESS(CELL("строка",BG1425)-BW1425+BV1425,69)) * CL1425</f>
        <v>#VALUE!</v>
      </c>
      <c r="CC1425" s="163" t="e">
        <f aca="true">INDIRECT( ADDRESS(CELL("строка",BG1425)-BW1425+BV1425,61)) *CI1425</f>
        <v>#VALUE!</v>
      </c>
      <c r="CD1425" s="164" t="e">
        <f aca="false">BZ1425-CA1425</f>
        <v>#VALUE!</v>
      </c>
      <c r="CE1425" s="189" t="e">
        <f aca="false">CB1425-CC1425</f>
        <v>#VALUE!</v>
      </c>
      <c r="CI1425" s="22" t="n">
        <f aca="false">$CI$5</f>
        <v>0.3</v>
      </c>
      <c r="CL1425" s="23" t="n">
        <f aca="false">CL1421</f>
        <v>0.25</v>
      </c>
    </row>
    <row r="1426" customFormat="false" ht="13.25" hidden="false" customHeight="true" outlineLevel="0" collapsed="false">
      <c r="A1426" s="151" t="s">
        <v>1521</v>
      </c>
      <c r="B1426" s="152" t="n">
        <v>26.7</v>
      </c>
      <c r="C1426" s="152" t="n">
        <v>756.7</v>
      </c>
      <c r="D1426" s="153" t="n">
        <v>58</v>
      </c>
      <c r="E1426" s="154" t="s">
        <v>107</v>
      </c>
      <c r="F1426" s="153" t="n">
        <v>6</v>
      </c>
      <c r="G1426" s="115" t="n">
        <v>0.15</v>
      </c>
      <c r="H1426" s="116" t="n">
        <f aca="false">RANDBETWEEN(80,100)/100</f>
        <v>0.81</v>
      </c>
      <c r="I1426" s="117"/>
      <c r="J1426" s="118"/>
      <c r="K1426" s="119"/>
      <c r="L1426" s="118"/>
      <c r="M1426" s="179"/>
      <c r="Q1426" s="151" t="s">
        <v>1521</v>
      </c>
      <c r="R1426" s="152" t="n">
        <v>17.5</v>
      </c>
      <c r="S1426" s="152" t="n">
        <v>752.8</v>
      </c>
      <c r="T1426" s="153" t="n">
        <v>86</v>
      </c>
      <c r="U1426" s="154" t="s">
        <v>77</v>
      </c>
      <c r="V1426" s="153" t="n">
        <v>2</v>
      </c>
      <c r="W1426" s="115" t="n">
        <v>0.9</v>
      </c>
      <c r="X1426" s="116" t="n">
        <f aca="false">RANDBETWEEN(80,100)/100</f>
        <v>0.89</v>
      </c>
      <c r="Y1426" s="117"/>
      <c r="Z1426" s="118"/>
      <c r="AA1426" s="119"/>
      <c r="AB1426" s="123"/>
      <c r="AC1426" s="124"/>
      <c r="AG1426" s="186"/>
      <c r="BO1426" s="202"/>
      <c r="BT1426" s="82"/>
      <c r="BU1426" s="158"/>
      <c r="BV1426" s="140" t="n">
        <f aca="false">QUOTIENT(BW1426,$BW$5)</f>
        <v>354</v>
      </c>
      <c r="BW1426" s="17" t="n">
        <v>1418</v>
      </c>
      <c r="BX1426" s="141"/>
      <c r="BY1426" s="191" t="s">
        <v>58</v>
      </c>
      <c r="BZ1426" s="160" t="e">
        <f aca="true">INDIRECT( ADDRESS(CELL("строка",BG1426)-BW1426+BV1426,68)) * CL1426</f>
        <v>#VALUE!</v>
      </c>
      <c r="CA1426" s="161" t="e">
        <f aca="true">INDIRECT( ADDRESS(CELL("строка",BG1426)-BW1426+BV1426,59)) *CI1426</f>
        <v>#VALUE!</v>
      </c>
      <c r="CB1426" s="162" t="e">
        <f aca="true">INDIRECT( ADDRESS(CELL("строка",BG1426)-BW1426+BV1426,69)) * CL1426</f>
        <v>#VALUE!</v>
      </c>
      <c r="CC1426" s="163" t="e">
        <f aca="true">INDIRECT( ADDRESS(CELL("строка",BG1426)-BW1426+BV1426,61)) *CI1426</f>
        <v>#VALUE!</v>
      </c>
      <c r="CD1426" s="164" t="e">
        <f aca="false">BZ1426-CA1426</f>
        <v>#VALUE!</v>
      </c>
      <c r="CE1426" s="189" t="e">
        <f aca="false">CB1426-CC1426</f>
        <v>#VALUE!</v>
      </c>
      <c r="CI1426" s="22" t="n">
        <f aca="false">$CI$6</f>
        <v>0.4</v>
      </c>
      <c r="CL1426" s="23" t="n">
        <f aca="false">CL1422</f>
        <v>0.25</v>
      </c>
    </row>
    <row r="1427" customFormat="false" ht="13.25" hidden="false" customHeight="true" outlineLevel="0" collapsed="false">
      <c r="A1427" s="151" t="s">
        <v>1522</v>
      </c>
      <c r="B1427" s="152" t="n">
        <v>19.5</v>
      </c>
      <c r="C1427" s="152" t="n">
        <v>755.9</v>
      </c>
      <c r="D1427" s="153" t="n">
        <v>80</v>
      </c>
      <c r="E1427" s="154" t="s">
        <v>83</v>
      </c>
      <c r="F1427" s="153" t="n">
        <v>4.5</v>
      </c>
      <c r="G1427" s="115" t="n">
        <v>0.15</v>
      </c>
      <c r="H1427" s="116" t="n">
        <f aca="false">RANDBETWEEN(80,100)/100</f>
        <v>0.84</v>
      </c>
      <c r="I1427" s="117"/>
      <c r="J1427" s="118"/>
      <c r="K1427" s="119"/>
      <c r="L1427" s="118"/>
      <c r="M1427" s="179"/>
      <c r="Q1427" s="151" t="s">
        <v>1522</v>
      </c>
      <c r="R1427" s="152" t="n">
        <v>17</v>
      </c>
      <c r="S1427" s="152" t="n">
        <v>752.2</v>
      </c>
      <c r="T1427" s="153" t="n">
        <v>94</v>
      </c>
      <c r="U1427" s="154" t="s">
        <v>93</v>
      </c>
      <c r="V1427" s="153" t="n">
        <v>1</v>
      </c>
      <c r="W1427" s="115" t="n">
        <v>0.9</v>
      </c>
      <c r="X1427" s="116" t="n">
        <f aca="false">RANDBETWEEN(80,100)/100</f>
        <v>0.95</v>
      </c>
      <c r="Y1427" s="117"/>
      <c r="Z1427" s="118"/>
      <c r="AA1427" s="119"/>
      <c r="AB1427" s="123"/>
      <c r="AC1427" s="124"/>
      <c r="AG1427" s="186"/>
      <c r="BO1427" s="202"/>
      <c r="BT1427" s="82" t="e">
        <f aca="false">IF(SUM(CD1424:CD1427) &gt; 0,0,(SUM(CD1424:CD1427))/(-$BM$10*1000))</f>
        <v>#VALUE!</v>
      </c>
      <c r="BU1427" s="158" t="e">
        <f aca="false">IF(SUM(CE1424:CE1427) &gt; 0,0,(SUM(CE1424:CE1427))/(-$BM$10*1000))</f>
        <v>#VALUE!</v>
      </c>
      <c r="BV1427" s="140" t="n">
        <f aca="false">QUOTIENT(BW1427,$BW$5)</f>
        <v>354</v>
      </c>
      <c r="BW1427" s="17" t="n">
        <v>1419</v>
      </c>
      <c r="BX1427" s="141"/>
      <c r="BY1427" s="192" t="s">
        <v>75</v>
      </c>
      <c r="BZ1427" s="172" t="e">
        <f aca="true">INDIRECT( ADDRESS(CELL("строка",BG1427)-BW1427+BV1427,68)) * CL1427</f>
        <v>#VALUE!</v>
      </c>
      <c r="CA1427" s="173" t="e">
        <f aca="true">INDIRECT( ADDRESS(CELL("строка",BG1427)-BW1427+BV1427,59)) * CI1427</f>
        <v>#VALUE!</v>
      </c>
      <c r="CB1427" s="174" t="e">
        <f aca="true">INDIRECT( ADDRESS(CELL("строка",BG1427)-BW1427+BV1427,69)) * CL1427</f>
        <v>#VALUE!</v>
      </c>
      <c r="CC1427" s="175" t="e">
        <f aca="true">INDIRECT( ADDRESS(CELL("строка",BG1427)-BW1427+BV1427,61)) *CI1427</f>
        <v>#VALUE!</v>
      </c>
      <c r="CD1427" s="176" t="e">
        <f aca="false">BZ1427-CA1427</f>
        <v>#VALUE!</v>
      </c>
      <c r="CE1427" s="187" t="e">
        <f aca="false">CB1427-CC1427</f>
        <v>#VALUE!</v>
      </c>
      <c r="CI1427" s="178" t="n">
        <f aca="false">$CI$7</f>
        <v>0.1</v>
      </c>
      <c r="CL1427" s="23" t="n">
        <f aca="false">CL1423</f>
        <v>0.25</v>
      </c>
    </row>
    <row r="1428" customFormat="false" ht="13.25" hidden="false" customHeight="true" outlineLevel="0" collapsed="false">
      <c r="A1428" s="151" t="s">
        <v>1523</v>
      </c>
      <c r="B1428" s="152" t="n">
        <v>20</v>
      </c>
      <c r="C1428" s="152" t="n">
        <v>755.1</v>
      </c>
      <c r="D1428" s="153" t="n">
        <v>74</v>
      </c>
      <c r="E1428" s="154" t="s">
        <v>83</v>
      </c>
      <c r="F1428" s="153" t="n">
        <v>4.5</v>
      </c>
      <c r="G1428" s="115" t="n">
        <v>0.15</v>
      </c>
      <c r="H1428" s="116" t="n">
        <f aca="false">RANDBETWEEN(80,100)/100</f>
        <v>0.99</v>
      </c>
      <c r="I1428" s="117"/>
      <c r="J1428" s="118"/>
      <c r="K1428" s="119"/>
      <c r="L1428" s="118"/>
      <c r="M1428" s="179"/>
      <c r="Q1428" s="151" t="s">
        <v>1523</v>
      </c>
      <c r="R1428" s="152" t="n">
        <v>18.6</v>
      </c>
      <c r="S1428" s="152" t="n">
        <v>751.8</v>
      </c>
      <c r="T1428" s="153" t="n">
        <v>98</v>
      </c>
      <c r="U1428" s="154" t="n">
        <v>0</v>
      </c>
      <c r="V1428" s="153" t="n">
        <v>0</v>
      </c>
      <c r="W1428" s="115" t="n">
        <v>0.9</v>
      </c>
      <c r="X1428" s="116" t="n">
        <f aca="false">RANDBETWEEN(80,100)/100</f>
        <v>0.87</v>
      </c>
      <c r="Y1428" s="117"/>
      <c r="Z1428" s="118"/>
      <c r="AA1428" s="119"/>
      <c r="AB1428" s="123"/>
      <c r="AC1428" s="124"/>
      <c r="AG1428" s="186"/>
      <c r="BO1428" s="202"/>
      <c r="BT1428" s="82" t="s">
        <v>79</v>
      </c>
      <c r="BU1428" s="158"/>
      <c r="BV1428" s="140" t="n">
        <f aca="false">QUOTIENT(BW1428,$BW$5)</f>
        <v>355</v>
      </c>
      <c r="BW1428" s="17" t="n">
        <v>1420</v>
      </c>
      <c r="BX1428" s="141" t="n">
        <f aca="false">DATE(2023,2,(1-QUOTIENT(BW1428,$BW$5)))</f>
        <v>44603</v>
      </c>
      <c r="BY1428" s="190" t="s">
        <v>80</v>
      </c>
      <c r="BZ1428" s="143" t="e">
        <f aca="true">INDIRECT( ADDRESS(CELL("строка",BG1428)-BW1428+BV1428,68)) * CL1428</f>
        <v>#VALUE!</v>
      </c>
      <c r="CA1428" s="144" t="e">
        <f aca="true">INDIRECT( ADDRESS(CELL("строка",BG1428)-BW1428+BV1428,59)) *CI1428</f>
        <v>#VALUE!</v>
      </c>
      <c r="CB1428" s="145" t="e">
        <f aca="true">INDIRECT( ADDRESS(CELL("строка",BG1428)-BW1428+BV1428,69)) * CL1428</f>
        <v>#VALUE!</v>
      </c>
      <c r="CC1428" s="146" t="e">
        <f aca="true">INDIRECT( ADDRESS(CELL("строка",BG1428)-BW1428+BV1428,61)) *CI1428</f>
        <v>#VALUE!</v>
      </c>
      <c r="CD1428" s="147" t="e">
        <f aca="false">BZ1428-CA1428</f>
        <v>#VALUE!</v>
      </c>
      <c r="CE1428" s="188" t="e">
        <f aca="false">CB1428-CC1428</f>
        <v>#VALUE!</v>
      </c>
      <c r="CI1428" s="22" t="n">
        <f aca="false">$CI$4</f>
        <v>0.2</v>
      </c>
      <c r="CL1428" s="23" t="n">
        <f aca="false">CL1424</f>
        <v>0.25</v>
      </c>
    </row>
    <row r="1429" customFormat="false" ht="13.25" hidden="false" customHeight="true" outlineLevel="0" collapsed="false">
      <c r="A1429" s="151" t="s">
        <v>1524</v>
      </c>
      <c r="B1429" s="152" t="n">
        <v>21.4</v>
      </c>
      <c r="C1429" s="152" t="n">
        <v>754.9</v>
      </c>
      <c r="D1429" s="153" t="n">
        <v>66</v>
      </c>
      <c r="E1429" s="154" t="s">
        <v>83</v>
      </c>
      <c r="F1429" s="153" t="n">
        <v>4.5</v>
      </c>
      <c r="G1429" s="115" t="n">
        <v>0.15</v>
      </c>
      <c r="H1429" s="116" t="n">
        <f aca="false">RANDBETWEEN(80,100)/100</f>
        <v>0.98</v>
      </c>
      <c r="I1429" s="117"/>
      <c r="J1429" s="118"/>
      <c r="K1429" s="119"/>
      <c r="L1429" s="118"/>
      <c r="M1429" s="179"/>
      <c r="Q1429" s="151" t="s">
        <v>1524</v>
      </c>
      <c r="R1429" s="152" t="n">
        <v>19.4</v>
      </c>
      <c r="S1429" s="152" t="n">
        <v>751.4</v>
      </c>
      <c r="T1429" s="153" t="n">
        <v>88</v>
      </c>
      <c r="U1429" s="154" t="n">
        <v>0</v>
      </c>
      <c r="V1429" s="153" t="n">
        <v>0</v>
      </c>
      <c r="W1429" s="115" t="n">
        <v>0.9</v>
      </c>
      <c r="X1429" s="116" t="n">
        <f aca="false">RANDBETWEEN(80,100)/100</f>
        <v>0.84</v>
      </c>
      <c r="Y1429" s="117"/>
      <c r="Z1429" s="118"/>
      <c r="AA1429" s="119"/>
      <c r="AB1429" s="123"/>
      <c r="AC1429" s="124"/>
      <c r="AG1429" s="186"/>
      <c r="BO1429" s="202"/>
      <c r="BT1429" s="82"/>
      <c r="BU1429" s="158"/>
      <c r="BV1429" s="140" t="n">
        <f aca="false">QUOTIENT(BW1429,$BW$5)</f>
        <v>355</v>
      </c>
      <c r="BW1429" s="17" t="n">
        <v>1421</v>
      </c>
      <c r="BX1429" s="141"/>
      <c r="BY1429" s="191" t="s">
        <v>84</v>
      </c>
      <c r="BZ1429" s="160" t="e">
        <f aca="true">INDIRECT( ADDRESS(CELL("строка",BG1429)-BW1429+BV1429,68)) * CL1429</f>
        <v>#VALUE!</v>
      </c>
      <c r="CA1429" s="161" t="e">
        <f aca="true">INDIRECT( ADDRESS(CELL("строка",BG1429)-BW1429+BV1429,59)) *CI1429</f>
        <v>#VALUE!</v>
      </c>
      <c r="CB1429" s="162" t="e">
        <f aca="true">INDIRECT( ADDRESS(CELL("строка",BG1429)-BW1429+BV1429,69)) * CL1429</f>
        <v>#VALUE!</v>
      </c>
      <c r="CC1429" s="163" t="e">
        <f aca="true">INDIRECT( ADDRESS(CELL("строка",BG1429)-BW1429+BV1429,61)) *CI1429</f>
        <v>#VALUE!</v>
      </c>
      <c r="CD1429" s="164" t="e">
        <f aca="false">BZ1429-CA1429</f>
        <v>#VALUE!</v>
      </c>
      <c r="CE1429" s="189" t="e">
        <f aca="false">CB1429-CC1429</f>
        <v>#VALUE!</v>
      </c>
      <c r="CI1429" s="22" t="n">
        <f aca="false">$CI$5</f>
        <v>0.3</v>
      </c>
      <c r="CL1429" s="23" t="n">
        <f aca="false">CL1425</f>
        <v>0.25</v>
      </c>
    </row>
    <row r="1430" customFormat="false" ht="13.25" hidden="false" customHeight="true" outlineLevel="0" collapsed="false">
      <c r="A1430" s="151" t="s">
        <v>1525</v>
      </c>
      <c r="B1430" s="152" t="n">
        <v>23.1</v>
      </c>
      <c r="C1430" s="152" t="n">
        <v>754.5</v>
      </c>
      <c r="D1430" s="153" t="n">
        <v>60</v>
      </c>
      <c r="E1430" s="154" t="s">
        <v>83</v>
      </c>
      <c r="F1430" s="153" t="n">
        <v>4.5</v>
      </c>
      <c r="G1430" s="115" t="n">
        <v>0.15</v>
      </c>
      <c r="H1430" s="116" t="n">
        <f aca="false">RANDBETWEEN(80,100)/100</f>
        <v>0.93</v>
      </c>
      <c r="I1430" s="117" t="n">
        <v>0.602986111111111</v>
      </c>
      <c r="J1430" s="118" t="n">
        <v>0.602986111111111</v>
      </c>
      <c r="K1430" s="119" t="n">
        <f aca="false">(J1430 * 24) * $B$3 * $F$3 * (1 - 0.7*AVERAGE(G1430:G1437)) * AVERAGE(H1430:H1437)</f>
        <v>13852.3155125</v>
      </c>
      <c r="L1430" s="118" t="n">
        <f aca="false">IF(AVERAGE(F1430:F1437)&gt; $J$3, $B$4*$F$4*AVERAGE(F1430:F1437)/$B$5*24*AVERAGE(H1430:H1437), $B$4*$F$4*AVERAGE(F1430:F1437)/$B$5*24*AVERAGE(H1430:H1437) * 0.2)</f>
        <v>44919</v>
      </c>
      <c r="M1430" s="179" t="n">
        <f aca="false">K1430+L1430</f>
        <v>58771.3155125</v>
      </c>
      <c r="Q1430" s="151" t="s">
        <v>1525</v>
      </c>
      <c r="R1430" s="152" t="n">
        <v>20.6</v>
      </c>
      <c r="S1430" s="152" t="n">
        <v>751.2</v>
      </c>
      <c r="T1430" s="153" t="n">
        <v>76</v>
      </c>
      <c r="U1430" s="154" t="n">
        <v>0</v>
      </c>
      <c r="V1430" s="153" t="n">
        <v>0</v>
      </c>
      <c r="W1430" s="115" t="n">
        <v>0.9</v>
      </c>
      <c r="X1430" s="116" t="n">
        <f aca="false">RANDBETWEEN(80,100)/100</f>
        <v>0.98</v>
      </c>
      <c r="Y1430" s="117" t="n">
        <v>0.652743055555556</v>
      </c>
      <c r="Z1430" s="118" t="n">
        <v>0.652743055555556</v>
      </c>
      <c r="AA1430" s="119" t="n">
        <f aca="false">(Z1430 * 24) * $B$3 * $F$3 * (1 - 0.7 * AVERAGE(W1430:W1437)) * AVERAGE(X1430:X1437)</f>
        <v>7205.1573515625</v>
      </c>
      <c r="AB1430" s="123" t="n">
        <f aca="false">IF(AVERAGE(V1430:V1437)&gt; $J$3, $B$4*$F$4*AVERAGE(V1430:V1437)/$B$5*24*AVERAGE(X1430:X1437), $B$4*$F$4*AVERAGE(V1430:V1437)/$B$5*24*AVERAGE(X1430:X1437) * 0.2)</f>
        <v>828</v>
      </c>
      <c r="AC1430" s="124" t="n">
        <f aca="false">AA1430+AB1430</f>
        <v>8033.1573515625</v>
      </c>
      <c r="AG1430" s="186"/>
      <c r="BO1430" s="202"/>
      <c r="BT1430" s="82"/>
      <c r="BU1430" s="158"/>
      <c r="BV1430" s="140" t="n">
        <f aca="false">QUOTIENT(BW1430,$BW$5)</f>
        <v>355</v>
      </c>
      <c r="BW1430" s="17" t="n">
        <v>1422</v>
      </c>
      <c r="BX1430" s="141"/>
      <c r="BY1430" s="191" t="s">
        <v>58</v>
      </c>
      <c r="BZ1430" s="160" t="e">
        <f aca="true">INDIRECT( ADDRESS(CELL("строка",BG1430)-BW1430+BV1430,68)) * CL1430</f>
        <v>#VALUE!</v>
      </c>
      <c r="CA1430" s="161" t="e">
        <f aca="true">INDIRECT( ADDRESS(CELL("строка",BG1430)-BW1430+BV1430,59)) *CI1430</f>
        <v>#VALUE!</v>
      </c>
      <c r="CB1430" s="162" t="e">
        <f aca="true">INDIRECT( ADDRESS(CELL("строка",BG1430)-BW1430+BV1430,69)) * CL1430</f>
        <v>#VALUE!</v>
      </c>
      <c r="CC1430" s="163" t="e">
        <f aca="true">INDIRECT( ADDRESS(CELL("строка",BG1430)-BW1430+BV1430,61)) *CI1430</f>
        <v>#VALUE!</v>
      </c>
      <c r="CD1430" s="164" t="e">
        <f aca="false">BZ1430-CA1430</f>
        <v>#VALUE!</v>
      </c>
      <c r="CE1430" s="189" t="e">
        <f aca="false">CB1430-CC1430</f>
        <v>#VALUE!</v>
      </c>
      <c r="CI1430" s="22" t="n">
        <f aca="false">$CI$6</f>
        <v>0.4</v>
      </c>
      <c r="CL1430" s="23" t="n">
        <f aca="false">CL1426</f>
        <v>0.25</v>
      </c>
    </row>
    <row r="1431" customFormat="false" ht="13.25" hidden="false" customHeight="true" outlineLevel="0" collapsed="false">
      <c r="A1431" s="151" t="s">
        <v>1526</v>
      </c>
      <c r="B1431" s="152" t="n">
        <v>29.6</v>
      </c>
      <c r="C1431" s="152" t="n">
        <v>754</v>
      </c>
      <c r="D1431" s="153" t="n">
        <v>36</v>
      </c>
      <c r="E1431" s="154" t="s">
        <v>107</v>
      </c>
      <c r="F1431" s="153" t="n">
        <v>9</v>
      </c>
      <c r="G1431" s="115" t="n">
        <v>0.25</v>
      </c>
      <c r="H1431" s="116" t="n">
        <f aca="false">RANDBETWEEN(80,100)/100</f>
        <v>0.84</v>
      </c>
      <c r="I1431" s="117"/>
      <c r="J1431" s="118"/>
      <c r="K1431" s="119"/>
      <c r="L1431" s="118"/>
      <c r="M1431" s="179"/>
      <c r="Q1431" s="151" t="s">
        <v>1526</v>
      </c>
      <c r="R1431" s="152" t="n">
        <v>23</v>
      </c>
      <c r="S1431" s="152" t="n">
        <v>750.2</v>
      </c>
      <c r="T1431" s="153" t="n">
        <v>61</v>
      </c>
      <c r="U1431" s="154" t="s">
        <v>93</v>
      </c>
      <c r="V1431" s="153" t="n">
        <v>2</v>
      </c>
      <c r="W1431" s="115" t="n">
        <v>0.95</v>
      </c>
      <c r="X1431" s="116" t="n">
        <f aca="false">RANDBETWEEN(80,100)/100</f>
        <v>0.81</v>
      </c>
      <c r="Y1431" s="117"/>
      <c r="Z1431" s="118"/>
      <c r="AA1431" s="119"/>
      <c r="AB1431" s="123"/>
      <c r="AC1431" s="124"/>
      <c r="AG1431" s="186"/>
      <c r="BO1431" s="202"/>
      <c r="BT1431" s="82" t="e">
        <f aca="false">IF(SUM(CD1428:CD1431) &gt; 0,0,(SUM(CD1428:CD1431))/(-$BM$10*1000))</f>
        <v>#VALUE!</v>
      </c>
      <c r="BU1431" s="158" t="e">
        <f aca="false">IF(SUM(CE1428:CE1431) &gt; 0,0,(SUM(CE1428:CE1431))/(-$BM$10*1000))</f>
        <v>#VALUE!</v>
      </c>
      <c r="BV1431" s="140" t="n">
        <f aca="false">QUOTIENT(BW1431,$BW$5)</f>
        <v>355</v>
      </c>
      <c r="BW1431" s="17" t="n">
        <v>1423</v>
      </c>
      <c r="BX1431" s="141"/>
      <c r="BY1431" s="192" t="s">
        <v>75</v>
      </c>
      <c r="BZ1431" s="172" t="e">
        <f aca="true">INDIRECT( ADDRESS(CELL("строка",BG1431)-BW1431+BV1431,68)) * CL1431</f>
        <v>#VALUE!</v>
      </c>
      <c r="CA1431" s="173" t="e">
        <f aca="true">INDIRECT( ADDRESS(CELL("строка",BG1431)-BW1431+BV1431,59)) * CI1431</f>
        <v>#VALUE!</v>
      </c>
      <c r="CB1431" s="174" t="e">
        <f aca="true">INDIRECT( ADDRESS(CELL("строка",BG1431)-BW1431+BV1431,69)) * CL1431</f>
        <v>#VALUE!</v>
      </c>
      <c r="CC1431" s="175" t="e">
        <f aca="true">INDIRECT( ADDRESS(CELL("строка",BG1431)-BW1431+BV1431,61)) *CI1431</f>
        <v>#VALUE!</v>
      </c>
      <c r="CD1431" s="176" t="e">
        <f aca="false">BZ1431-CA1431</f>
        <v>#VALUE!</v>
      </c>
      <c r="CE1431" s="187" t="e">
        <f aca="false">CB1431-CC1431</f>
        <v>#VALUE!</v>
      </c>
      <c r="CI1431" s="178" t="n">
        <f aca="false">$CI$7</f>
        <v>0.1</v>
      </c>
      <c r="CL1431" s="23" t="n">
        <f aca="false">CL1427</f>
        <v>0.25</v>
      </c>
    </row>
    <row r="1432" customFormat="false" ht="13.25" hidden="false" customHeight="true" outlineLevel="0" collapsed="false">
      <c r="A1432" s="151" t="s">
        <v>1527</v>
      </c>
      <c r="B1432" s="152" t="n">
        <v>30.5</v>
      </c>
      <c r="C1432" s="152" t="n">
        <v>754.2</v>
      </c>
      <c r="D1432" s="153" t="n">
        <v>39</v>
      </c>
      <c r="E1432" s="154" t="s">
        <v>83</v>
      </c>
      <c r="F1432" s="153" t="n">
        <v>10.5</v>
      </c>
      <c r="G1432" s="182" t="s">
        <v>194</v>
      </c>
      <c r="H1432" s="116" t="n">
        <f aca="false">RANDBETWEEN(80,100)/100</f>
        <v>0.91</v>
      </c>
      <c r="I1432" s="117"/>
      <c r="J1432" s="118"/>
      <c r="K1432" s="119"/>
      <c r="L1432" s="118"/>
      <c r="M1432" s="179"/>
      <c r="Q1432" s="151" t="s">
        <v>1527</v>
      </c>
      <c r="R1432" s="152" t="n">
        <v>24.2</v>
      </c>
      <c r="S1432" s="152" t="n">
        <v>749.8</v>
      </c>
      <c r="T1432" s="153" t="n">
        <v>64</v>
      </c>
      <c r="U1432" s="154" t="s">
        <v>93</v>
      </c>
      <c r="V1432" s="153" t="n">
        <v>2</v>
      </c>
      <c r="W1432" s="115" t="n">
        <v>0.9</v>
      </c>
      <c r="X1432" s="116" t="n">
        <f aca="false">RANDBETWEEN(80,100)/100</f>
        <v>0.86</v>
      </c>
      <c r="Y1432" s="117"/>
      <c r="Z1432" s="118"/>
      <c r="AA1432" s="119"/>
      <c r="AB1432" s="123"/>
      <c r="AC1432" s="124"/>
      <c r="AG1432" s="186"/>
      <c r="BO1432" s="202"/>
      <c r="BT1432" s="82" t="s">
        <v>79</v>
      </c>
      <c r="BU1432" s="158"/>
      <c r="BV1432" s="140" t="n">
        <f aca="false">QUOTIENT(BW1432,$BW$5)</f>
        <v>356</v>
      </c>
      <c r="BW1432" s="17" t="n">
        <v>1424</v>
      </c>
      <c r="BX1432" s="141" t="n">
        <f aca="false">DATE(2023,2,(1-QUOTIENT(BW1432,$BW$5)))</f>
        <v>44602</v>
      </c>
      <c r="BY1432" s="190" t="s">
        <v>80</v>
      </c>
      <c r="BZ1432" s="143" t="e">
        <f aca="true">INDIRECT( ADDRESS(CELL("строка",BG1432)-BW1432+BV1432,68)) * CL1432</f>
        <v>#VALUE!</v>
      </c>
      <c r="CA1432" s="144" t="e">
        <f aca="true">INDIRECT( ADDRESS(CELL("строка",BG1432)-BW1432+BV1432,59)) *CI1432</f>
        <v>#VALUE!</v>
      </c>
      <c r="CB1432" s="145" t="e">
        <f aca="true">INDIRECT( ADDRESS(CELL("строка",BG1432)-BW1432+BV1432,69)) * CL1432</f>
        <v>#VALUE!</v>
      </c>
      <c r="CC1432" s="146" t="e">
        <f aca="true">INDIRECT( ADDRESS(CELL("строка",BG1432)-BW1432+BV1432,61)) *CI1432</f>
        <v>#VALUE!</v>
      </c>
      <c r="CD1432" s="147" t="e">
        <f aca="false">BZ1432-CA1432</f>
        <v>#VALUE!</v>
      </c>
      <c r="CE1432" s="188" t="e">
        <f aca="false">CB1432-CC1432</f>
        <v>#VALUE!</v>
      </c>
      <c r="CI1432" s="22" t="n">
        <f aca="false">$CI$4</f>
        <v>0.2</v>
      </c>
      <c r="CL1432" s="23" t="n">
        <f aca="false">CL1428</f>
        <v>0.25</v>
      </c>
    </row>
    <row r="1433" customFormat="false" ht="13.25" hidden="false" customHeight="true" outlineLevel="0" collapsed="false">
      <c r="A1433" s="151" t="s">
        <v>1528</v>
      </c>
      <c r="B1433" s="152" t="n">
        <v>28.9</v>
      </c>
      <c r="C1433" s="152" t="n">
        <v>754.6</v>
      </c>
      <c r="D1433" s="153" t="n">
        <v>46</v>
      </c>
      <c r="E1433" s="154" t="s">
        <v>107</v>
      </c>
      <c r="F1433" s="153" t="n">
        <v>12</v>
      </c>
      <c r="G1433" s="115" t="n">
        <v>0.25</v>
      </c>
      <c r="H1433" s="116" t="n">
        <f aca="false">RANDBETWEEN(80,100)/100</f>
        <v>0.84</v>
      </c>
      <c r="I1433" s="117"/>
      <c r="J1433" s="118"/>
      <c r="K1433" s="119"/>
      <c r="L1433" s="118"/>
      <c r="M1433" s="179"/>
      <c r="Q1433" s="151" t="s">
        <v>1528</v>
      </c>
      <c r="R1433" s="152" t="n">
        <v>28.9</v>
      </c>
      <c r="S1433" s="152" t="n">
        <v>749.7</v>
      </c>
      <c r="T1433" s="153" t="n">
        <v>48</v>
      </c>
      <c r="U1433" s="154" t="s">
        <v>91</v>
      </c>
      <c r="V1433" s="153" t="n">
        <v>1</v>
      </c>
      <c r="W1433" s="115" t="n">
        <v>0.95</v>
      </c>
      <c r="X1433" s="116" t="n">
        <f aca="false">RANDBETWEEN(80,100)/100</f>
        <v>0.81</v>
      </c>
      <c r="Y1433" s="117"/>
      <c r="Z1433" s="118"/>
      <c r="AA1433" s="119"/>
      <c r="AB1433" s="123"/>
      <c r="AC1433" s="124"/>
      <c r="AG1433" s="186"/>
      <c r="BO1433" s="202"/>
      <c r="BT1433" s="82"/>
      <c r="BU1433" s="158"/>
      <c r="BV1433" s="140" t="n">
        <f aca="false">QUOTIENT(BW1433,$BW$5)</f>
        <v>356</v>
      </c>
      <c r="BW1433" s="17" t="n">
        <v>1425</v>
      </c>
      <c r="BX1433" s="141"/>
      <c r="BY1433" s="191" t="s">
        <v>84</v>
      </c>
      <c r="BZ1433" s="160" t="e">
        <f aca="true">INDIRECT( ADDRESS(CELL("строка",BG1433)-BW1433+BV1433,68)) * CL1433</f>
        <v>#VALUE!</v>
      </c>
      <c r="CA1433" s="161" t="e">
        <f aca="true">INDIRECT( ADDRESS(CELL("строка",BG1433)-BW1433+BV1433,59)) *CI1433</f>
        <v>#VALUE!</v>
      </c>
      <c r="CB1433" s="162" t="e">
        <f aca="true">INDIRECT( ADDRESS(CELL("строка",BG1433)-BW1433+BV1433,69)) * CL1433</f>
        <v>#VALUE!</v>
      </c>
      <c r="CC1433" s="163" t="e">
        <f aca="true">INDIRECT( ADDRESS(CELL("строка",BG1433)-BW1433+BV1433,61)) *CI1433</f>
        <v>#VALUE!</v>
      </c>
      <c r="CD1433" s="164" t="e">
        <f aca="false">BZ1433-CA1433</f>
        <v>#VALUE!</v>
      </c>
      <c r="CE1433" s="189" t="e">
        <f aca="false">CB1433-CC1433</f>
        <v>#VALUE!</v>
      </c>
      <c r="CI1433" s="22" t="n">
        <f aca="false">$CI$5</f>
        <v>0.3</v>
      </c>
      <c r="CL1433" s="23" t="n">
        <f aca="false">CL1429</f>
        <v>0.25</v>
      </c>
    </row>
    <row r="1434" customFormat="false" ht="13.25" hidden="false" customHeight="true" outlineLevel="0" collapsed="false">
      <c r="A1434" s="151" t="s">
        <v>1529</v>
      </c>
      <c r="B1434" s="152" t="n">
        <v>25.4</v>
      </c>
      <c r="C1434" s="152" t="n">
        <v>754.7</v>
      </c>
      <c r="D1434" s="153" t="n">
        <v>58</v>
      </c>
      <c r="E1434" s="154" t="s">
        <v>107</v>
      </c>
      <c r="F1434" s="153" t="n">
        <v>10.5</v>
      </c>
      <c r="G1434" s="115" t="n">
        <v>0.05</v>
      </c>
      <c r="H1434" s="116" t="n">
        <f aca="false">RANDBETWEEN(80,100)/100</f>
        <v>0.84</v>
      </c>
      <c r="I1434" s="117"/>
      <c r="J1434" s="118"/>
      <c r="K1434" s="119"/>
      <c r="L1434" s="118"/>
      <c r="M1434" s="179"/>
      <c r="Q1434" s="151" t="s">
        <v>1529</v>
      </c>
      <c r="R1434" s="152" t="n">
        <v>27</v>
      </c>
      <c r="S1434" s="152" t="n">
        <v>749.9</v>
      </c>
      <c r="T1434" s="153" t="n">
        <v>52</v>
      </c>
      <c r="U1434" s="154" t="s">
        <v>78</v>
      </c>
      <c r="V1434" s="153" t="n">
        <v>1</v>
      </c>
      <c r="W1434" s="115" t="n">
        <v>0.95</v>
      </c>
      <c r="X1434" s="116" t="n">
        <f aca="false">RANDBETWEEN(80,100)/100</f>
        <v>0.85</v>
      </c>
      <c r="Y1434" s="117"/>
      <c r="Z1434" s="118"/>
      <c r="AA1434" s="119"/>
      <c r="AB1434" s="123"/>
      <c r="AC1434" s="124"/>
      <c r="AG1434" s="186"/>
      <c r="BO1434" s="202"/>
      <c r="BT1434" s="82"/>
      <c r="BU1434" s="158"/>
      <c r="BV1434" s="140" t="n">
        <f aca="false">QUOTIENT(BW1434,$BW$5)</f>
        <v>356</v>
      </c>
      <c r="BW1434" s="17" t="n">
        <v>1426</v>
      </c>
      <c r="BX1434" s="141"/>
      <c r="BY1434" s="191" t="s">
        <v>58</v>
      </c>
      <c r="BZ1434" s="160" t="e">
        <f aca="true">INDIRECT( ADDRESS(CELL("строка",BG1434)-BW1434+BV1434,68)) * CL1434</f>
        <v>#VALUE!</v>
      </c>
      <c r="CA1434" s="161" t="e">
        <f aca="true">INDIRECT( ADDRESS(CELL("строка",BG1434)-BW1434+BV1434,59)) *CI1434</f>
        <v>#VALUE!</v>
      </c>
      <c r="CB1434" s="162" t="e">
        <f aca="true">INDIRECT( ADDRESS(CELL("строка",BG1434)-BW1434+BV1434,69)) * CL1434</f>
        <v>#VALUE!</v>
      </c>
      <c r="CC1434" s="163" t="e">
        <f aca="true">INDIRECT( ADDRESS(CELL("строка",BG1434)-BW1434+BV1434,61)) *CI1434</f>
        <v>#VALUE!</v>
      </c>
      <c r="CD1434" s="164" t="e">
        <f aca="false">BZ1434-CA1434</f>
        <v>#VALUE!</v>
      </c>
      <c r="CE1434" s="189" t="e">
        <f aca="false">CB1434-CC1434</f>
        <v>#VALUE!</v>
      </c>
      <c r="CI1434" s="22" t="n">
        <f aca="false">$CI$6</f>
        <v>0.4</v>
      </c>
      <c r="CL1434" s="23" t="n">
        <f aca="false">CL1430</f>
        <v>0.25</v>
      </c>
    </row>
    <row r="1435" customFormat="false" ht="13.25" hidden="false" customHeight="true" outlineLevel="0" collapsed="false">
      <c r="A1435" s="151" t="s">
        <v>1530</v>
      </c>
      <c r="B1435" s="152" t="n">
        <v>20.8</v>
      </c>
      <c r="C1435" s="152" t="n">
        <v>754.3</v>
      </c>
      <c r="D1435" s="153" t="n">
        <v>71</v>
      </c>
      <c r="E1435" s="154" t="s">
        <v>83</v>
      </c>
      <c r="F1435" s="153" t="n">
        <v>6</v>
      </c>
      <c r="G1435" s="115" t="n">
        <v>0.05</v>
      </c>
      <c r="H1435" s="116" t="n">
        <f aca="false">RANDBETWEEN(80,100)/100</f>
        <v>0.88</v>
      </c>
      <c r="I1435" s="117"/>
      <c r="J1435" s="118"/>
      <c r="K1435" s="119"/>
      <c r="L1435" s="118"/>
      <c r="M1435" s="179"/>
      <c r="Q1435" s="151" t="s">
        <v>1530</v>
      </c>
      <c r="R1435" s="152" t="n">
        <v>19.5</v>
      </c>
      <c r="S1435" s="152" t="n">
        <v>749.8</v>
      </c>
      <c r="T1435" s="153" t="n">
        <v>86</v>
      </c>
      <c r="U1435" s="154" t="n">
        <v>0</v>
      </c>
      <c r="V1435" s="153" t="n">
        <v>0</v>
      </c>
      <c r="W1435" s="115" t="n">
        <v>0</v>
      </c>
      <c r="X1435" s="116" t="n">
        <f aca="false">RANDBETWEEN(80,100)/100</f>
        <v>0.91</v>
      </c>
      <c r="Y1435" s="117"/>
      <c r="Z1435" s="118"/>
      <c r="AA1435" s="119"/>
      <c r="AB1435" s="123"/>
      <c r="AC1435" s="124"/>
      <c r="AG1435" s="186"/>
      <c r="BO1435" s="202"/>
      <c r="BT1435" s="82" t="e">
        <f aca="false">IF(SUM(CD1432:CD1435) &gt; 0,0,(SUM(CD1432:CD1435))/(-$BM$10*1000))</f>
        <v>#VALUE!</v>
      </c>
      <c r="BU1435" s="158" t="e">
        <f aca="false">IF(SUM(CE1432:CE1435) &gt; 0,0,(SUM(CE1432:CE1435))/(-$BM$10*1000))</f>
        <v>#VALUE!</v>
      </c>
      <c r="BV1435" s="140" t="n">
        <f aca="false">QUOTIENT(BW1435,$BW$5)</f>
        <v>356</v>
      </c>
      <c r="BW1435" s="17" t="n">
        <v>1427</v>
      </c>
      <c r="BX1435" s="141"/>
      <c r="BY1435" s="192" t="s">
        <v>75</v>
      </c>
      <c r="BZ1435" s="172" t="e">
        <f aca="true">INDIRECT( ADDRESS(CELL("строка",BG1435)-BW1435+BV1435,68)) * CL1435</f>
        <v>#VALUE!</v>
      </c>
      <c r="CA1435" s="173" t="e">
        <f aca="true">INDIRECT( ADDRESS(CELL("строка",BG1435)-BW1435+BV1435,59)) * CI1435</f>
        <v>#VALUE!</v>
      </c>
      <c r="CB1435" s="174" t="e">
        <f aca="true">INDIRECT( ADDRESS(CELL("строка",BG1435)-BW1435+BV1435,69)) * CL1435</f>
        <v>#VALUE!</v>
      </c>
      <c r="CC1435" s="175" t="e">
        <f aca="true">INDIRECT( ADDRESS(CELL("строка",BG1435)-BW1435+BV1435,61)) *CI1435</f>
        <v>#VALUE!</v>
      </c>
      <c r="CD1435" s="176" t="e">
        <f aca="false">BZ1435-CA1435</f>
        <v>#VALUE!</v>
      </c>
      <c r="CE1435" s="187" t="e">
        <f aca="false">CB1435-CC1435</f>
        <v>#VALUE!</v>
      </c>
      <c r="CI1435" s="178" t="n">
        <f aca="false">$CI$7</f>
        <v>0.1</v>
      </c>
      <c r="CL1435" s="23" t="n">
        <f aca="false">CL1431</f>
        <v>0.25</v>
      </c>
    </row>
    <row r="1436" customFormat="false" ht="13.25" hidden="false" customHeight="true" outlineLevel="0" collapsed="false">
      <c r="A1436" s="151" t="s">
        <v>1531</v>
      </c>
      <c r="B1436" s="152" t="n">
        <v>21.3</v>
      </c>
      <c r="C1436" s="152" t="n">
        <v>753.7</v>
      </c>
      <c r="D1436" s="153" t="n">
        <v>67</v>
      </c>
      <c r="E1436" s="154" t="s">
        <v>83</v>
      </c>
      <c r="F1436" s="153" t="n">
        <v>6</v>
      </c>
      <c r="G1436" s="115" t="n">
        <v>0.15</v>
      </c>
      <c r="H1436" s="116" t="n">
        <f aca="false">RANDBETWEEN(80,100)/100</f>
        <v>0.99</v>
      </c>
      <c r="I1436" s="117"/>
      <c r="J1436" s="118"/>
      <c r="K1436" s="119"/>
      <c r="L1436" s="118"/>
      <c r="M1436" s="179"/>
      <c r="Q1436" s="151" t="s">
        <v>1531</v>
      </c>
      <c r="R1436" s="152" t="n">
        <v>19.9</v>
      </c>
      <c r="S1436" s="152" t="n">
        <v>750.1</v>
      </c>
      <c r="T1436" s="153" t="n">
        <v>82</v>
      </c>
      <c r="U1436" s="154" t="n">
        <v>0</v>
      </c>
      <c r="V1436" s="153" t="n">
        <v>0</v>
      </c>
      <c r="W1436" s="115" t="n">
        <v>0.75</v>
      </c>
      <c r="X1436" s="116" t="n">
        <f aca="false">RANDBETWEEN(80,100)/100</f>
        <v>0.8</v>
      </c>
      <c r="Y1436" s="117"/>
      <c r="Z1436" s="118"/>
      <c r="AA1436" s="119"/>
      <c r="AB1436" s="123"/>
      <c r="AC1436" s="124"/>
      <c r="AG1436" s="186"/>
      <c r="BO1436" s="202"/>
      <c r="BT1436" s="82" t="s">
        <v>79</v>
      </c>
      <c r="BU1436" s="158"/>
      <c r="BV1436" s="140" t="n">
        <f aca="false">QUOTIENT(BW1436,$BW$5)</f>
        <v>357</v>
      </c>
      <c r="BW1436" s="17" t="n">
        <v>1428</v>
      </c>
      <c r="BX1436" s="141" t="n">
        <f aca="false">DATE(2023,2,(1-QUOTIENT(BW1436,$BW$5)))</f>
        <v>44601</v>
      </c>
      <c r="BY1436" s="190" t="s">
        <v>80</v>
      </c>
      <c r="BZ1436" s="143" t="e">
        <f aca="true">INDIRECT( ADDRESS(CELL("строка",BG1436)-BW1436+BV1436,68)) * CL1436</f>
        <v>#VALUE!</v>
      </c>
      <c r="CA1436" s="144" t="e">
        <f aca="true">INDIRECT( ADDRESS(CELL("строка",BG1436)-BW1436+BV1436,59)) *CI1436</f>
        <v>#VALUE!</v>
      </c>
      <c r="CB1436" s="145" t="e">
        <f aca="true">INDIRECT( ADDRESS(CELL("строка",BG1436)-BW1436+BV1436,69)) * CL1436</f>
        <v>#VALUE!</v>
      </c>
      <c r="CC1436" s="146" t="e">
        <f aca="true">INDIRECT( ADDRESS(CELL("строка",BG1436)-BW1436+BV1436,61)) *CI1436</f>
        <v>#VALUE!</v>
      </c>
      <c r="CD1436" s="147" t="e">
        <f aca="false">BZ1436-CA1436</f>
        <v>#VALUE!</v>
      </c>
      <c r="CE1436" s="188" t="e">
        <f aca="false">CB1436-CC1436</f>
        <v>#VALUE!</v>
      </c>
      <c r="CI1436" s="22" t="n">
        <f aca="false">$CI$4</f>
        <v>0.2</v>
      </c>
      <c r="CL1436" s="23" t="n">
        <f aca="false">CL1432</f>
        <v>0.25</v>
      </c>
    </row>
    <row r="1437" customFormat="false" ht="13.25" hidden="false" customHeight="true" outlineLevel="0" collapsed="false">
      <c r="A1437" s="151" t="s">
        <v>1532</v>
      </c>
      <c r="B1437" s="152" t="n">
        <v>21.9</v>
      </c>
      <c r="C1437" s="152" t="n">
        <v>753.8</v>
      </c>
      <c r="D1437" s="153" t="n">
        <v>65</v>
      </c>
      <c r="E1437" s="154" t="s">
        <v>83</v>
      </c>
      <c r="F1437" s="153" t="n">
        <v>4.5</v>
      </c>
      <c r="G1437" s="115" t="n">
        <v>0.15</v>
      </c>
      <c r="H1437" s="116" t="n">
        <f aca="false">RANDBETWEEN(80,100)/100</f>
        <v>0.9</v>
      </c>
      <c r="I1437" s="117"/>
      <c r="J1437" s="118"/>
      <c r="K1437" s="119"/>
      <c r="L1437" s="118"/>
      <c r="M1437" s="179"/>
      <c r="Q1437" s="151" t="s">
        <v>1532</v>
      </c>
      <c r="R1437" s="152" t="n">
        <v>23.5</v>
      </c>
      <c r="S1437" s="152" t="n">
        <v>750.4</v>
      </c>
      <c r="T1437" s="153" t="n">
        <v>64</v>
      </c>
      <c r="U1437" s="154" t="n">
        <v>0</v>
      </c>
      <c r="V1437" s="153" t="n">
        <v>0</v>
      </c>
      <c r="W1437" s="115" t="n">
        <v>0.95</v>
      </c>
      <c r="X1437" s="116" t="n">
        <f aca="false">RANDBETWEEN(80,100)/100</f>
        <v>0.88</v>
      </c>
      <c r="Y1437" s="117"/>
      <c r="Z1437" s="118"/>
      <c r="AA1437" s="119"/>
      <c r="AB1437" s="123"/>
      <c r="AC1437" s="124"/>
      <c r="AG1437" s="186"/>
      <c r="BO1437" s="202"/>
      <c r="BT1437" s="82"/>
      <c r="BU1437" s="158"/>
      <c r="BV1437" s="140" t="n">
        <f aca="false">QUOTIENT(BW1437,$BW$5)</f>
        <v>357</v>
      </c>
      <c r="BW1437" s="17" t="n">
        <v>1429</v>
      </c>
      <c r="BX1437" s="141"/>
      <c r="BY1437" s="191" t="s">
        <v>84</v>
      </c>
      <c r="BZ1437" s="160" t="e">
        <f aca="true">INDIRECT( ADDRESS(CELL("строка",BG1437)-BW1437+BV1437,68)) * CL1437</f>
        <v>#VALUE!</v>
      </c>
      <c r="CA1437" s="161" t="e">
        <f aca="true">INDIRECT( ADDRESS(CELL("строка",BG1437)-BW1437+BV1437,59)) *CI1437</f>
        <v>#VALUE!</v>
      </c>
      <c r="CB1437" s="162" t="e">
        <f aca="true">INDIRECT( ADDRESS(CELL("строка",BG1437)-BW1437+BV1437,69)) * CL1437</f>
        <v>#VALUE!</v>
      </c>
      <c r="CC1437" s="163" t="e">
        <f aca="true">INDIRECT( ADDRESS(CELL("строка",BG1437)-BW1437+BV1437,61)) *CI1437</f>
        <v>#VALUE!</v>
      </c>
      <c r="CD1437" s="164" t="e">
        <f aca="false">BZ1437-CA1437</f>
        <v>#VALUE!</v>
      </c>
      <c r="CE1437" s="189" t="e">
        <f aca="false">CB1437-CC1437</f>
        <v>#VALUE!</v>
      </c>
      <c r="CI1437" s="22" t="n">
        <f aca="false">$CI$5</f>
        <v>0.3</v>
      </c>
      <c r="CL1437" s="23" t="n">
        <f aca="false">CL1433</f>
        <v>0.25</v>
      </c>
    </row>
    <row r="1438" customFormat="false" ht="13.25" hidden="false" customHeight="true" outlineLevel="0" collapsed="false">
      <c r="A1438" s="151" t="s">
        <v>1533</v>
      </c>
      <c r="B1438" s="152" t="n">
        <v>23.8</v>
      </c>
      <c r="C1438" s="152" t="n">
        <v>754.2</v>
      </c>
      <c r="D1438" s="153" t="n">
        <v>55</v>
      </c>
      <c r="E1438" s="154" t="s">
        <v>83</v>
      </c>
      <c r="F1438" s="153" t="n">
        <v>4.5</v>
      </c>
      <c r="G1438" s="115" t="n">
        <v>0.15</v>
      </c>
      <c r="H1438" s="116" t="n">
        <f aca="false">RANDBETWEEN(80,100)/100</f>
        <v>0.86</v>
      </c>
      <c r="I1438" s="117" t="n">
        <v>0.604756944444444</v>
      </c>
      <c r="J1438" s="118" t="n">
        <v>0.604756944444444</v>
      </c>
      <c r="K1438" s="119" t="n">
        <f aca="false">(J1438 * 24) * $B$3 * $F$3 * (1 - 0.7*AVERAGE(G1438:G1445)) * AVERAGE(H1438:H1445)</f>
        <v>13723.9428625</v>
      </c>
      <c r="L1438" s="118" t="n">
        <f aca="false">IF(AVERAGE(F1438:F1445)&gt; $J$3, $B$4*$F$4*AVERAGE(F1438:F1445)/$B$5*24*AVERAGE(H1438:H1445), $B$4*$F$4*AVERAGE(F1438:F1445)/$B$5*24*AVERAGE(H1438:H1445) * 0.2)</f>
        <v>35808</v>
      </c>
      <c r="M1438" s="179" t="n">
        <f aca="false">K1438+L1438</f>
        <v>49531.9428625</v>
      </c>
      <c r="Q1438" s="151" t="s">
        <v>1533</v>
      </c>
      <c r="R1438" s="152" t="n">
        <v>27</v>
      </c>
      <c r="S1438" s="152" t="n">
        <v>750.5</v>
      </c>
      <c r="T1438" s="153" t="n">
        <v>49</v>
      </c>
      <c r="U1438" s="154" t="s">
        <v>78</v>
      </c>
      <c r="V1438" s="153" t="n">
        <v>1</v>
      </c>
      <c r="W1438" s="115" t="n">
        <v>0.75</v>
      </c>
      <c r="X1438" s="116" t="n">
        <f aca="false">RANDBETWEEN(80,100)/100</f>
        <v>0.89</v>
      </c>
      <c r="Y1438" s="117" t="n">
        <v>0.655543981481481</v>
      </c>
      <c r="Z1438" s="118" t="n">
        <v>0.655543981481481</v>
      </c>
      <c r="AA1438" s="119" t="n">
        <f aca="false">(Z1438 * 24) * $B$3 * $F$3 * (1 - 0.7 * AVERAGE(W1438:W1445)) * AVERAGE(X1438:X1445)</f>
        <v>14121.9906666667</v>
      </c>
      <c r="AB1438" s="123" t="n">
        <f aca="false">IF(AVERAGE(V1438:V1445)&gt; $J$3, $B$4*$F$4*AVERAGE(V1438:V1445)/$B$5*24*AVERAGE(X1438:X1445), $B$4*$F$4*AVERAGE(V1438:V1445)/$B$5*24*AVERAGE(X1438:X1445) * 0.2)</f>
        <v>563.2</v>
      </c>
      <c r="AC1438" s="124" t="n">
        <f aca="false">AA1438+AB1438</f>
        <v>14685.1906666667</v>
      </c>
      <c r="AG1438" s="186"/>
      <c r="BO1438" s="202"/>
      <c r="BT1438" s="82"/>
      <c r="BU1438" s="158"/>
      <c r="BV1438" s="140" t="n">
        <f aca="false">QUOTIENT(BW1438,$BW$5)</f>
        <v>357</v>
      </c>
      <c r="BW1438" s="17" t="n">
        <v>1430</v>
      </c>
      <c r="BX1438" s="141"/>
      <c r="BY1438" s="191" t="s">
        <v>58</v>
      </c>
      <c r="BZ1438" s="160" t="e">
        <f aca="true">INDIRECT( ADDRESS(CELL("строка",BG1438)-BW1438+BV1438,68)) * CL1438</f>
        <v>#VALUE!</v>
      </c>
      <c r="CA1438" s="161" t="e">
        <f aca="true">INDIRECT( ADDRESS(CELL("строка",BG1438)-BW1438+BV1438,59)) *CI1438</f>
        <v>#VALUE!</v>
      </c>
      <c r="CB1438" s="162" t="e">
        <f aca="true">INDIRECT( ADDRESS(CELL("строка",BG1438)-BW1438+BV1438,69)) * CL1438</f>
        <v>#VALUE!</v>
      </c>
      <c r="CC1438" s="163" t="e">
        <f aca="true">INDIRECT( ADDRESS(CELL("строка",BG1438)-BW1438+BV1438,61)) *CI1438</f>
        <v>#VALUE!</v>
      </c>
      <c r="CD1438" s="164" t="e">
        <f aca="false">BZ1438-CA1438</f>
        <v>#VALUE!</v>
      </c>
      <c r="CE1438" s="189" t="e">
        <f aca="false">CB1438-CC1438</f>
        <v>#VALUE!</v>
      </c>
      <c r="CI1438" s="22" t="n">
        <f aca="false">$CI$6</f>
        <v>0.4</v>
      </c>
      <c r="CL1438" s="23" t="n">
        <f aca="false">CL1434</f>
        <v>0.25</v>
      </c>
    </row>
    <row r="1439" customFormat="false" ht="13.25" hidden="false" customHeight="true" outlineLevel="0" collapsed="false">
      <c r="A1439" s="151" t="s">
        <v>1534</v>
      </c>
      <c r="B1439" s="152" t="n">
        <v>30.2</v>
      </c>
      <c r="C1439" s="152" t="n">
        <v>754</v>
      </c>
      <c r="D1439" s="153" t="n">
        <v>41</v>
      </c>
      <c r="E1439" s="154" t="s">
        <v>83</v>
      </c>
      <c r="F1439" s="153" t="n">
        <v>7.5</v>
      </c>
      <c r="G1439" s="115" t="n">
        <v>0.25</v>
      </c>
      <c r="H1439" s="116" t="n">
        <f aca="false">RANDBETWEEN(80,100)/100</f>
        <v>0.96</v>
      </c>
      <c r="I1439" s="117"/>
      <c r="J1439" s="118"/>
      <c r="K1439" s="119"/>
      <c r="L1439" s="118"/>
      <c r="M1439" s="179"/>
      <c r="Q1439" s="151" t="s">
        <v>1534</v>
      </c>
      <c r="R1439" s="152" t="n">
        <v>30.2</v>
      </c>
      <c r="S1439" s="152" t="n">
        <v>750.4</v>
      </c>
      <c r="T1439" s="153" t="n">
        <v>42</v>
      </c>
      <c r="U1439" s="154" t="n">
        <v>0</v>
      </c>
      <c r="V1439" s="153" t="n">
        <v>0</v>
      </c>
      <c r="W1439" s="182" t="s">
        <v>110</v>
      </c>
      <c r="X1439" s="116" t="n">
        <f aca="false">RANDBETWEEN(80,100)/100</f>
        <v>0.9</v>
      </c>
      <c r="Y1439" s="117"/>
      <c r="Z1439" s="118"/>
      <c r="AA1439" s="119"/>
      <c r="AB1439" s="123"/>
      <c r="AC1439" s="124"/>
      <c r="AG1439" s="186"/>
      <c r="BO1439" s="202"/>
      <c r="BT1439" s="82" t="e">
        <f aca="false">IF(SUM(CD1436:CD1439) &gt; 0,0,(SUM(CD1436:CD1439))/(-$BM$10*1000))</f>
        <v>#VALUE!</v>
      </c>
      <c r="BU1439" s="158" t="e">
        <f aca="false">IF(SUM(CE1436:CE1439) &gt; 0,0,(SUM(CE1436:CE1439))/(-$BM$10*1000))</f>
        <v>#VALUE!</v>
      </c>
      <c r="BV1439" s="140" t="n">
        <f aca="false">QUOTIENT(BW1439,$BW$5)</f>
        <v>357</v>
      </c>
      <c r="BW1439" s="17" t="n">
        <v>1431</v>
      </c>
      <c r="BX1439" s="141"/>
      <c r="BY1439" s="192" t="s">
        <v>75</v>
      </c>
      <c r="BZ1439" s="172" t="e">
        <f aca="true">INDIRECT( ADDRESS(CELL("строка",BG1439)-BW1439+BV1439,68)) * CL1439</f>
        <v>#VALUE!</v>
      </c>
      <c r="CA1439" s="173" t="e">
        <f aca="true">INDIRECT( ADDRESS(CELL("строка",BG1439)-BW1439+BV1439,59)) * CI1439</f>
        <v>#VALUE!</v>
      </c>
      <c r="CB1439" s="174" t="e">
        <f aca="true">INDIRECT( ADDRESS(CELL("строка",BG1439)-BW1439+BV1439,69)) * CL1439</f>
        <v>#VALUE!</v>
      </c>
      <c r="CC1439" s="175" t="e">
        <f aca="true">INDIRECT( ADDRESS(CELL("строка",BG1439)-BW1439+BV1439,61)) *CI1439</f>
        <v>#VALUE!</v>
      </c>
      <c r="CD1439" s="176" t="e">
        <f aca="false">BZ1439-CA1439</f>
        <v>#VALUE!</v>
      </c>
      <c r="CE1439" s="187" t="e">
        <f aca="false">CB1439-CC1439</f>
        <v>#VALUE!</v>
      </c>
      <c r="CI1439" s="178" t="n">
        <f aca="false">$CI$7</f>
        <v>0.1</v>
      </c>
      <c r="CL1439" s="23" t="n">
        <f aca="false">CL1435</f>
        <v>0.25</v>
      </c>
    </row>
    <row r="1440" customFormat="false" ht="13.25" hidden="false" customHeight="true" outlineLevel="0" collapsed="false">
      <c r="A1440" s="151" t="s">
        <v>1535</v>
      </c>
      <c r="B1440" s="152" t="n">
        <v>31.6</v>
      </c>
      <c r="C1440" s="152" t="n">
        <v>754.6</v>
      </c>
      <c r="D1440" s="153" t="n">
        <v>38</v>
      </c>
      <c r="E1440" s="154" t="s">
        <v>107</v>
      </c>
      <c r="F1440" s="153" t="n">
        <v>9</v>
      </c>
      <c r="G1440" s="182" t="s">
        <v>185</v>
      </c>
      <c r="H1440" s="116" t="n">
        <f aca="false">RANDBETWEEN(80,100)/100</f>
        <v>0.94</v>
      </c>
      <c r="I1440" s="117"/>
      <c r="J1440" s="118"/>
      <c r="K1440" s="119"/>
      <c r="L1440" s="118"/>
      <c r="M1440" s="179"/>
      <c r="Q1440" s="151" t="s">
        <v>1535</v>
      </c>
      <c r="R1440" s="152" t="n">
        <v>31.2</v>
      </c>
      <c r="S1440" s="152" t="n">
        <v>751.5</v>
      </c>
      <c r="T1440" s="153" t="n">
        <v>38</v>
      </c>
      <c r="U1440" s="154" t="s">
        <v>78</v>
      </c>
      <c r="V1440" s="153" t="n">
        <v>1</v>
      </c>
      <c r="W1440" s="115" t="n">
        <v>0.25</v>
      </c>
      <c r="X1440" s="116" t="n">
        <f aca="false">RANDBETWEEN(80,100)/100</f>
        <v>0.91</v>
      </c>
      <c r="Y1440" s="117"/>
      <c r="Z1440" s="118"/>
      <c r="AA1440" s="119"/>
      <c r="AB1440" s="123"/>
      <c r="AC1440" s="124"/>
      <c r="AG1440" s="186"/>
      <c r="BO1440" s="202"/>
      <c r="BT1440" s="82" t="s">
        <v>79</v>
      </c>
      <c r="BU1440" s="158"/>
      <c r="BV1440" s="140" t="n">
        <f aca="false">QUOTIENT(BW1440,$BW$5)</f>
        <v>358</v>
      </c>
      <c r="BW1440" s="17" t="n">
        <v>1432</v>
      </c>
      <c r="BX1440" s="141" t="n">
        <f aca="false">DATE(2023,2,(1-QUOTIENT(BW1440,$BW$5)))</f>
        <v>44600</v>
      </c>
      <c r="BY1440" s="190" t="s">
        <v>80</v>
      </c>
      <c r="BZ1440" s="143" t="e">
        <f aca="true">INDIRECT( ADDRESS(CELL("строка",BG1440)-BW1440+BV1440,68)) * CL1440</f>
        <v>#VALUE!</v>
      </c>
      <c r="CA1440" s="144" t="e">
        <f aca="true">INDIRECT( ADDRESS(CELL("строка",BG1440)-BW1440+BV1440,59)) *CI1440</f>
        <v>#VALUE!</v>
      </c>
      <c r="CB1440" s="145" t="e">
        <f aca="true">INDIRECT( ADDRESS(CELL("строка",BG1440)-BW1440+BV1440,69)) * CL1440</f>
        <v>#VALUE!</v>
      </c>
      <c r="CC1440" s="146" t="e">
        <f aca="true">INDIRECT( ADDRESS(CELL("строка",BG1440)-BW1440+BV1440,61)) *CI1440</f>
        <v>#VALUE!</v>
      </c>
      <c r="CD1440" s="147" t="e">
        <f aca="false">BZ1440-CA1440</f>
        <v>#VALUE!</v>
      </c>
      <c r="CE1440" s="188" t="e">
        <f aca="false">CB1440-CC1440</f>
        <v>#VALUE!</v>
      </c>
      <c r="CI1440" s="22" t="n">
        <f aca="false">$CI$4</f>
        <v>0.2</v>
      </c>
      <c r="CL1440" s="23" t="n">
        <f aca="false">CL1436</f>
        <v>0.25</v>
      </c>
    </row>
    <row r="1441" customFormat="false" ht="13.25" hidden="false" customHeight="true" outlineLevel="0" collapsed="false">
      <c r="A1441" s="151" t="s">
        <v>1536</v>
      </c>
      <c r="B1441" s="152" t="n">
        <v>29.2</v>
      </c>
      <c r="C1441" s="152" t="n">
        <v>755</v>
      </c>
      <c r="D1441" s="153" t="n">
        <v>49</v>
      </c>
      <c r="E1441" s="154" t="s">
        <v>107</v>
      </c>
      <c r="F1441" s="153" t="n">
        <v>7.5</v>
      </c>
      <c r="G1441" s="115" t="n">
        <v>0.25</v>
      </c>
      <c r="H1441" s="116" t="n">
        <f aca="false">RANDBETWEEN(80,100)/100</f>
        <v>0.97</v>
      </c>
      <c r="I1441" s="117"/>
      <c r="J1441" s="118"/>
      <c r="K1441" s="119"/>
      <c r="L1441" s="118"/>
      <c r="M1441" s="179"/>
      <c r="Q1441" s="151" t="s">
        <v>1536</v>
      </c>
      <c r="R1441" s="152" t="n">
        <v>29.7</v>
      </c>
      <c r="S1441" s="152" t="n">
        <v>752.5</v>
      </c>
      <c r="T1441" s="153" t="n">
        <v>46</v>
      </c>
      <c r="U1441" s="154" t="s">
        <v>78</v>
      </c>
      <c r="V1441" s="153" t="n">
        <v>1</v>
      </c>
      <c r="W1441" s="115" t="n">
        <v>0.25</v>
      </c>
      <c r="X1441" s="116" t="n">
        <f aca="false">RANDBETWEEN(80,100)/100</f>
        <v>0.81</v>
      </c>
      <c r="Y1441" s="117"/>
      <c r="Z1441" s="118"/>
      <c r="AA1441" s="119"/>
      <c r="AB1441" s="123"/>
      <c r="AC1441" s="124"/>
      <c r="AG1441" s="186"/>
      <c r="BO1441" s="202"/>
      <c r="BT1441" s="82"/>
      <c r="BU1441" s="158"/>
      <c r="BV1441" s="140" t="n">
        <f aca="false">QUOTIENT(BW1441,$BW$5)</f>
        <v>358</v>
      </c>
      <c r="BW1441" s="17" t="n">
        <v>1433</v>
      </c>
      <c r="BX1441" s="141"/>
      <c r="BY1441" s="191" t="s">
        <v>84</v>
      </c>
      <c r="BZ1441" s="160" t="e">
        <f aca="true">INDIRECT( ADDRESS(CELL("строка",BG1441)-BW1441+BV1441,68)) * CL1441</f>
        <v>#VALUE!</v>
      </c>
      <c r="CA1441" s="161" t="e">
        <f aca="true">INDIRECT( ADDRESS(CELL("строка",BG1441)-BW1441+BV1441,59)) *CI1441</f>
        <v>#VALUE!</v>
      </c>
      <c r="CB1441" s="162" t="e">
        <f aca="true">INDIRECT( ADDRESS(CELL("строка",BG1441)-BW1441+BV1441,69)) * CL1441</f>
        <v>#VALUE!</v>
      </c>
      <c r="CC1441" s="163" t="e">
        <f aca="true">INDIRECT( ADDRESS(CELL("строка",BG1441)-BW1441+BV1441,61)) *CI1441</f>
        <v>#VALUE!</v>
      </c>
      <c r="CD1441" s="164" t="e">
        <f aca="false">BZ1441-CA1441</f>
        <v>#VALUE!</v>
      </c>
      <c r="CE1441" s="189" t="e">
        <f aca="false">CB1441-CC1441</f>
        <v>#VALUE!</v>
      </c>
      <c r="CI1441" s="22" t="n">
        <f aca="false">$CI$5</f>
        <v>0.3</v>
      </c>
      <c r="CL1441" s="23" t="n">
        <f aca="false">CL1437</f>
        <v>0.25</v>
      </c>
    </row>
    <row r="1442" customFormat="false" ht="13.25" hidden="false" customHeight="true" outlineLevel="0" collapsed="false">
      <c r="A1442" s="151" t="s">
        <v>1537</v>
      </c>
      <c r="B1442" s="152" t="n">
        <v>25</v>
      </c>
      <c r="C1442" s="152" t="n">
        <v>755.2</v>
      </c>
      <c r="D1442" s="153" t="n">
        <v>63</v>
      </c>
      <c r="E1442" s="154" t="s">
        <v>107</v>
      </c>
      <c r="F1442" s="153" t="n">
        <v>9</v>
      </c>
      <c r="G1442" s="115" t="n">
        <v>0.15</v>
      </c>
      <c r="H1442" s="116" t="n">
        <f aca="false">RANDBETWEEN(80,100)/100</f>
        <v>0.9</v>
      </c>
      <c r="I1442" s="117"/>
      <c r="J1442" s="118"/>
      <c r="K1442" s="119"/>
      <c r="L1442" s="118"/>
      <c r="M1442" s="179"/>
      <c r="Q1442" s="151" t="s">
        <v>1537</v>
      </c>
      <c r="R1442" s="152" t="n">
        <v>25.4</v>
      </c>
      <c r="S1442" s="152" t="n">
        <v>753</v>
      </c>
      <c r="T1442" s="153" t="n">
        <v>60</v>
      </c>
      <c r="U1442" s="154" t="s">
        <v>78</v>
      </c>
      <c r="V1442" s="153" t="n">
        <v>1</v>
      </c>
      <c r="W1442" s="115" t="n">
        <v>0</v>
      </c>
      <c r="X1442" s="116" t="n">
        <f aca="false">RANDBETWEEN(80,100)/100</f>
        <v>0.85</v>
      </c>
      <c r="Y1442" s="117"/>
      <c r="Z1442" s="118"/>
      <c r="AA1442" s="119"/>
      <c r="AB1442" s="123"/>
      <c r="AC1442" s="124"/>
      <c r="AG1442" s="186"/>
      <c r="BO1442" s="202"/>
      <c r="BT1442" s="82"/>
      <c r="BU1442" s="158"/>
      <c r="BV1442" s="140" t="n">
        <f aca="false">QUOTIENT(BW1442,$BW$5)</f>
        <v>358</v>
      </c>
      <c r="BW1442" s="17" t="n">
        <v>1434</v>
      </c>
      <c r="BX1442" s="141"/>
      <c r="BY1442" s="191" t="s">
        <v>58</v>
      </c>
      <c r="BZ1442" s="160" t="e">
        <f aca="true">INDIRECT( ADDRESS(CELL("строка",BG1442)-BW1442+BV1442,68)) * CL1442</f>
        <v>#VALUE!</v>
      </c>
      <c r="CA1442" s="161" t="e">
        <f aca="true">INDIRECT( ADDRESS(CELL("строка",BG1442)-BW1442+BV1442,59)) *CI1442</f>
        <v>#VALUE!</v>
      </c>
      <c r="CB1442" s="162" t="e">
        <f aca="true">INDIRECT( ADDRESS(CELL("строка",BG1442)-BW1442+BV1442,69)) * CL1442</f>
        <v>#VALUE!</v>
      </c>
      <c r="CC1442" s="163" t="e">
        <f aca="true">INDIRECT( ADDRESS(CELL("строка",BG1442)-BW1442+BV1442,61)) *CI1442</f>
        <v>#VALUE!</v>
      </c>
      <c r="CD1442" s="164" t="e">
        <f aca="false">BZ1442-CA1442</f>
        <v>#VALUE!</v>
      </c>
      <c r="CE1442" s="189" t="e">
        <f aca="false">CB1442-CC1442</f>
        <v>#VALUE!</v>
      </c>
      <c r="CI1442" s="22" t="n">
        <f aca="false">$CI$6</f>
        <v>0.4</v>
      </c>
      <c r="CL1442" s="23" t="n">
        <f aca="false">CL1438</f>
        <v>0.25</v>
      </c>
    </row>
    <row r="1443" customFormat="false" ht="13.25" hidden="false" customHeight="true" outlineLevel="0" collapsed="false">
      <c r="A1443" s="151" t="s">
        <v>1538</v>
      </c>
      <c r="B1443" s="152" t="n">
        <v>19.8</v>
      </c>
      <c r="C1443" s="152" t="n">
        <v>755.1</v>
      </c>
      <c r="D1443" s="153" t="n">
        <v>83</v>
      </c>
      <c r="E1443" s="154" t="s">
        <v>107</v>
      </c>
      <c r="F1443" s="153" t="n">
        <v>3</v>
      </c>
      <c r="G1443" s="115" t="n">
        <v>0.25</v>
      </c>
      <c r="H1443" s="116" t="n">
        <f aca="false">RANDBETWEEN(80,100)/100</f>
        <v>1</v>
      </c>
      <c r="I1443" s="117"/>
      <c r="J1443" s="118"/>
      <c r="K1443" s="119"/>
      <c r="L1443" s="118"/>
      <c r="M1443" s="179"/>
      <c r="Q1443" s="151" t="s">
        <v>1538</v>
      </c>
      <c r="R1443" s="152" t="n">
        <v>18.3</v>
      </c>
      <c r="S1443" s="152" t="n">
        <v>753.1</v>
      </c>
      <c r="T1443" s="153" t="n">
        <v>84</v>
      </c>
      <c r="U1443" s="154" t="n">
        <v>0</v>
      </c>
      <c r="V1443" s="153" t="n">
        <v>0</v>
      </c>
      <c r="W1443" s="115" t="n">
        <v>0</v>
      </c>
      <c r="X1443" s="116" t="n">
        <f aca="false">RANDBETWEEN(80,100)/100</f>
        <v>1</v>
      </c>
      <c r="Y1443" s="117"/>
      <c r="Z1443" s="118"/>
      <c r="AA1443" s="119"/>
      <c r="AB1443" s="123"/>
      <c r="AC1443" s="124"/>
      <c r="AG1443" s="186"/>
      <c r="BO1443" s="202"/>
      <c r="BT1443" s="82" t="e">
        <f aca="false">IF(SUM(CD1440:CD1443) &gt; 0,0,(SUM(CD1440:CD1443))/(-$BM$10*1000))</f>
        <v>#VALUE!</v>
      </c>
      <c r="BU1443" s="158" t="e">
        <f aca="false">IF(SUM(CE1440:CE1443) &gt; 0,0,(SUM(CE1440:CE1443))/(-$BM$10*1000))</f>
        <v>#VALUE!</v>
      </c>
      <c r="BV1443" s="140" t="n">
        <f aca="false">QUOTIENT(BW1443,$BW$5)</f>
        <v>358</v>
      </c>
      <c r="BW1443" s="17" t="n">
        <v>1435</v>
      </c>
      <c r="BX1443" s="141"/>
      <c r="BY1443" s="192" t="s">
        <v>75</v>
      </c>
      <c r="BZ1443" s="172" t="e">
        <f aca="true">INDIRECT( ADDRESS(CELL("строка",BG1443)-BW1443+BV1443,68)) * CL1443</f>
        <v>#VALUE!</v>
      </c>
      <c r="CA1443" s="173" t="e">
        <f aca="true">INDIRECT( ADDRESS(CELL("строка",BG1443)-BW1443+BV1443,59)) * CI1443</f>
        <v>#VALUE!</v>
      </c>
      <c r="CB1443" s="174" t="e">
        <f aca="true">INDIRECT( ADDRESS(CELL("строка",BG1443)-BW1443+BV1443,69)) * CL1443</f>
        <v>#VALUE!</v>
      </c>
      <c r="CC1443" s="175" t="e">
        <f aca="true">INDIRECT( ADDRESS(CELL("строка",BG1443)-BW1443+BV1443,61)) *CI1443</f>
        <v>#VALUE!</v>
      </c>
      <c r="CD1443" s="176" t="e">
        <f aca="false">BZ1443-CA1443</f>
        <v>#VALUE!</v>
      </c>
      <c r="CE1443" s="187" t="e">
        <f aca="false">CB1443-CC1443</f>
        <v>#VALUE!</v>
      </c>
      <c r="CI1443" s="178" t="n">
        <f aca="false">$CI$7</f>
        <v>0.1</v>
      </c>
      <c r="CL1443" s="23" t="n">
        <f aca="false">CL1439</f>
        <v>0.25</v>
      </c>
    </row>
    <row r="1444" customFormat="false" ht="13.25" hidden="false" customHeight="true" outlineLevel="0" collapsed="false">
      <c r="A1444" s="151" t="s">
        <v>1539</v>
      </c>
      <c r="B1444" s="152" t="n">
        <v>20.1</v>
      </c>
      <c r="C1444" s="152" t="n">
        <v>755.2</v>
      </c>
      <c r="D1444" s="153" t="n">
        <v>82</v>
      </c>
      <c r="E1444" s="154" t="s">
        <v>107</v>
      </c>
      <c r="F1444" s="153" t="n">
        <v>4.5</v>
      </c>
      <c r="G1444" s="115" t="n">
        <v>0.25</v>
      </c>
      <c r="H1444" s="116" t="n">
        <f aca="false">RANDBETWEEN(80,100)/100</f>
        <v>0.88</v>
      </c>
      <c r="I1444" s="117"/>
      <c r="J1444" s="118"/>
      <c r="K1444" s="119"/>
      <c r="L1444" s="118"/>
      <c r="M1444" s="179"/>
      <c r="Q1444" s="151" t="s">
        <v>1539</v>
      </c>
      <c r="R1444" s="152" t="n">
        <v>17.6</v>
      </c>
      <c r="S1444" s="152" t="n">
        <v>752.9</v>
      </c>
      <c r="T1444" s="153" t="n">
        <v>84</v>
      </c>
      <c r="U1444" s="154" t="n">
        <v>0</v>
      </c>
      <c r="V1444" s="153" t="n">
        <v>0</v>
      </c>
      <c r="W1444" s="115" t="n">
        <v>0.25</v>
      </c>
      <c r="X1444" s="116" t="n">
        <f aca="false">RANDBETWEEN(80,100)/100</f>
        <v>0.81</v>
      </c>
      <c r="Y1444" s="117"/>
      <c r="Z1444" s="118"/>
      <c r="AA1444" s="119"/>
      <c r="AB1444" s="123"/>
      <c r="AC1444" s="124"/>
      <c r="AG1444" s="186"/>
      <c r="BO1444" s="202"/>
      <c r="BT1444" s="82" t="s">
        <v>79</v>
      </c>
      <c r="BU1444" s="158"/>
      <c r="BV1444" s="140" t="n">
        <f aca="false">QUOTIENT(BW1444,$BW$5)</f>
        <v>359</v>
      </c>
      <c r="BW1444" s="17" t="n">
        <v>1436</v>
      </c>
      <c r="BX1444" s="141" t="n">
        <f aca="false">DATE(2023,2,(1-QUOTIENT(BW1444,$BW$5)))</f>
        <v>44599</v>
      </c>
      <c r="BY1444" s="190" t="s">
        <v>80</v>
      </c>
      <c r="BZ1444" s="143" t="e">
        <f aca="true">INDIRECT( ADDRESS(CELL("строка",BG1444)-BW1444+BV1444,68)) * CL1444</f>
        <v>#VALUE!</v>
      </c>
      <c r="CA1444" s="144" t="e">
        <f aca="true">INDIRECT( ADDRESS(CELL("строка",BG1444)-BW1444+BV1444,59)) *CI1444</f>
        <v>#VALUE!</v>
      </c>
      <c r="CB1444" s="145" t="e">
        <f aca="true">INDIRECT( ADDRESS(CELL("строка",BG1444)-BW1444+BV1444,69)) * CL1444</f>
        <v>#VALUE!</v>
      </c>
      <c r="CC1444" s="146" t="e">
        <f aca="true">INDIRECT( ADDRESS(CELL("строка",BG1444)-BW1444+BV1444,61)) *CI1444</f>
        <v>#VALUE!</v>
      </c>
      <c r="CD1444" s="147" t="e">
        <f aca="false">BZ1444-CA1444</f>
        <v>#VALUE!</v>
      </c>
      <c r="CE1444" s="188" t="e">
        <f aca="false">CB1444-CC1444</f>
        <v>#VALUE!</v>
      </c>
      <c r="CI1444" s="22" t="n">
        <f aca="false">$CI$4</f>
        <v>0.2</v>
      </c>
      <c r="CL1444" s="23" t="n">
        <f aca="false">CL1440</f>
        <v>0.25</v>
      </c>
    </row>
    <row r="1445" customFormat="false" ht="13.25" hidden="false" customHeight="true" outlineLevel="0" collapsed="false">
      <c r="A1445" s="151" t="s">
        <v>1540</v>
      </c>
      <c r="B1445" s="152" t="n">
        <v>20.1</v>
      </c>
      <c r="C1445" s="152" t="n">
        <v>754.9</v>
      </c>
      <c r="D1445" s="153" t="n">
        <v>86</v>
      </c>
      <c r="E1445" s="154" t="s">
        <v>83</v>
      </c>
      <c r="F1445" s="153" t="n">
        <v>3</v>
      </c>
      <c r="G1445" s="115" t="n">
        <v>0.25</v>
      </c>
      <c r="H1445" s="116" t="n">
        <f aca="false">RANDBETWEEN(80,100)/100</f>
        <v>0.95</v>
      </c>
      <c r="I1445" s="117"/>
      <c r="J1445" s="118"/>
      <c r="K1445" s="119"/>
      <c r="L1445" s="118"/>
      <c r="M1445" s="179"/>
      <c r="Q1445" s="151" t="s">
        <v>1540</v>
      </c>
      <c r="R1445" s="152" t="n">
        <v>19.1</v>
      </c>
      <c r="S1445" s="152" t="n">
        <v>752.8</v>
      </c>
      <c r="T1445" s="153" t="n">
        <v>78</v>
      </c>
      <c r="U1445" s="154" t="n">
        <v>0</v>
      </c>
      <c r="V1445" s="153" t="n">
        <v>0</v>
      </c>
      <c r="W1445" s="115" t="n">
        <v>0</v>
      </c>
      <c r="X1445" s="116" t="n">
        <f aca="false">RANDBETWEEN(80,100)/100</f>
        <v>0.87</v>
      </c>
      <c r="Y1445" s="117"/>
      <c r="Z1445" s="118"/>
      <c r="AA1445" s="119"/>
      <c r="AB1445" s="123"/>
      <c r="AC1445" s="124"/>
      <c r="AG1445" s="186"/>
      <c r="BO1445" s="202"/>
      <c r="BT1445" s="82"/>
      <c r="BU1445" s="158"/>
      <c r="BV1445" s="140" t="n">
        <f aca="false">QUOTIENT(BW1445,$BW$5)</f>
        <v>359</v>
      </c>
      <c r="BW1445" s="17" t="n">
        <v>1437</v>
      </c>
      <c r="BX1445" s="141"/>
      <c r="BY1445" s="191" t="s">
        <v>84</v>
      </c>
      <c r="BZ1445" s="160" t="e">
        <f aca="true">INDIRECT( ADDRESS(CELL("строка",BG1445)-BW1445+BV1445,68)) * CL1445</f>
        <v>#VALUE!</v>
      </c>
      <c r="CA1445" s="161" t="e">
        <f aca="true">INDIRECT( ADDRESS(CELL("строка",BG1445)-BW1445+BV1445,59)) *CI1445</f>
        <v>#VALUE!</v>
      </c>
      <c r="CB1445" s="162" t="e">
        <f aca="true">INDIRECT( ADDRESS(CELL("строка",BG1445)-BW1445+BV1445,69)) * CL1445</f>
        <v>#VALUE!</v>
      </c>
      <c r="CC1445" s="163" t="e">
        <f aca="true">INDIRECT( ADDRESS(CELL("строка",BG1445)-BW1445+BV1445,61)) *CI1445</f>
        <v>#VALUE!</v>
      </c>
      <c r="CD1445" s="164" t="e">
        <f aca="false">BZ1445-CA1445</f>
        <v>#VALUE!</v>
      </c>
      <c r="CE1445" s="189" t="e">
        <f aca="false">CB1445-CC1445</f>
        <v>#VALUE!</v>
      </c>
      <c r="CI1445" s="22" t="n">
        <f aca="false">$CI$5</f>
        <v>0.3</v>
      </c>
      <c r="CL1445" s="23" t="n">
        <f aca="false">CL1441</f>
        <v>0.25</v>
      </c>
    </row>
    <row r="1446" customFormat="false" ht="13.25" hidden="false" customHeight="true" outlineLevel="0" collapsed="false">
      <c r="A1446" s="151" t="s">
        <v>1541</v>
      </c>
      <c r="B1446" s="152" t="n">
        <v>24.2</v>
      </c>
      <c r="C1446" s="152" t="n">
        <v>755.2</v>
      </c>
      <c r="D1446" s="153" t="n">
        <v>63</v>
      </c>
      <c r="E1446" s="154" t="s">
        <v>78</v>
      </c>
      <c r="F1446" s="153" t="n">
        <v>4.5</v>
      </c>
      <c r="G1446" s="115" t="n">
        <v>0.75</v>
      </c>
      <c r="H1446" s="116" t="n">
        <f aca="false">RANDBETWEEN(80,100)/100</f>
        <v>1</v>
      </c>
      <c r="I1446" s="117" t="n">
        <v>0.606516203703704</v>
      </c>
      <c r="J1446" s="118" t="n">
        <v>0.606516203703704</v>
      </c>
      <c r="K1446" s="119" t="n">
        <f aca="false">(J1446 * 24) * $B$3 * $F$3 * (1 - 0.7*AVERAGE(G1446:G1453)) * AVERAGE(H1446:H1453)</f>
        <v>7215.01971666667</v>
      </c>
      <c r="L1446" s="118" t="n">
        <f aca="false">IF(AVERAGE(F1446:F1453)&gt; $J$3, $B$4*$F$4*AVERAGE(F1446:F1453)/$B$5*24*AVERAGE(H1446:H1453), $B$4*$F$4*AVERAGE(F1446:F1453)/$B$5*24*AVERAGE(H1446:H1453) * 0.2)</f>
        <v>3604.8</v>
      </c>
      <c r="M1446" s="179" t="n">
        <f aca="false">K1446+L1446</f>
        <v>10819.8197166667</v>
      </c>
      <c r="Q1446" s="151" t="s">
        <v>1541</v>
      </c>
      <c r="R1446" s="152" t="n">
        <v>23.9</v>
      </c>
      <c r="S1446" s="152" t="n">
        <v>752.8</v>
      </c>
      <c r="T1446" s="153" t="n">
        <v>55</v>
      </c>
      <c r="U1446" s="154" t="n">
        <v>0</v>
      </c>
      <c r="V1446" s="153" t="n">
        <v>0</v>
      </c>
      <c r="W1446" s="115" t="n">
        <v>0</v>
      </c>
      <c r="X1446" s="116" t="n">
        <f aca="false">RANDBETWEEN(80,100)/100</f>
        <v>0.83</v>
      </c>
      <c r="Y1446" s="117" t="n">
        <v>0.658310185185185</v>
      </c>
      <c r="Z1446" s="118" t="n">
        <v>0.658310185185185</v>
      </c>
      <c r="AA1446" s="119" t="n">
        <f aca="false">(Z1446 * 24) * $B$3 * $F$3 * (1 - 0.7 * AVERAGE(W1446:W1453)) * AVERAGE(X1446:X1453)</f>
        <v>11672.1950708333</v>
      </c>
      <c r="AB1446" s="123" t="n">
        <f aca="false">IF(AVERAGE(V1446:V1453)&gt; $J$3, $B$4*$F$4*AVERAGE(V1446:V1453)/$B$5*24*AVERAGE(X1446:X1453), $B$4*$F$4*AVERAGE(V1446:V1453)/$B$5*24*AVERAGE(X1446:X1453) * 0.2)</f>
        <v>575.2</v>
      </c>
      <c r="AC1446" s="124" t="n">
        <f aca="false">AA1446+AB1446</f>
        <v>12247.3950708333</v>
      </c>
      <c r="AG1446" s="186"/>
      <c r="BO1446" s="202"/>
      <c r="BT1446" s="82"/>
      <c r="BU1446" s="158"/>
      <c r="BV1446" s="140" t="n">
        <f aca="false">QUOTIENT(BW1446,$BW$5)</f>
        <v>359</v>
      </c>
      <c r="BW1446" s="17" t="n">
        <v>1438</v>
      </c>
      <c r="BX1446" s="141"/>
      <c r="BY1446" s="191" t="s">
        <v>58</v>
      </c>
      <c r="BZ1446" s="160" t="e">
        <f aca="true">INDIRECT( ADDRESS(CELL("строка",BG1446)-BW1446+BV1446,68)) * CL1446</f>
        <v>#VALUE!</v>
      </c>
      <c r="CA1446" s="161" t="e">
        <f aca="true">INDIRECT( ADDRESS(CELL("строка",BG1446)-BW1446+BV1446,59)) *CI1446</f>
        <v>#VALUE!</v>
      </c>
      <c r="CB1446" s="162" t="e">
        <f aca="true">INDIRECT( ADDRESS(CELL("строка",BG1446)-BW1446+BV1446,69)) * CL1446</f>
        <v>#VALUE!</v>
      </c>
      <c r="CC1446" s="163" t="e">
        <f aca="true">INDIRECT( ADDRESS(CELL("строка",BG1446)-BW1446+BV1446,61)) *CI1446</f>
        <v>#VALUE!</v>
      </c>
      <c r="CD1446" s="164" t="e">
        <f aca="false">BZ1446-CA1446</f>
        <v>#VALUE!</v>
      </c>
      <c r="CE1446" s="189" t="e">
        <f aca="false">CB1446-CC1446</f>
        <v>#VALUE!</v>
      </c>
      <c r="CI1446" s="22" t="n">
        <f aca="false">$CI$6</f>
        <v>0.4</v>
      </c>
      <c r="CL1446" s="23" t="n">
        <f aca="false">CL1442</f>
        <v>0.25</v>
      </c>
    </row>
    <row r="1447" customFormat="false" ht="13.25" hidden="false" customHeight="true" outlineLevel="0" collapsed="false">
      <c r="A1447" s="151" t="s">
        <v>1542</v>
      </c>
      <c r="B1447" s="152" t="n">
        <v>28.8</v>
      </c>
      <c r="C1447" s="152" t="n">
        <v>754.6</v>
      </c>
      <c r="D1447" s="153" t="n">
        <v>52</v>
      </c>
      <c r="E1447" s="154" t="s">
        <v>78</v>
      </c>
      <c r="F1447" s="153" t="n">
        <v>3</v>
      </c>
      <c r="G1447" s="115" t="n">
        <v>0.95</v>
      </c>
      <c r="H1447" s="116" t="n">
        <f aca="false">RANDBETWEEN(80,100)/100</f>
        <v>0.83</v>
      </c>
      <c r="I1447" s="117"/>
      <c r="J1447" s="118"/>
      <c r="K1447" s="119"/>
      <c r="L1447" s="118"/>
      <c r="M1447" s="179"/>
      <c r="Q1447" s="151" t="s">
        <v>1542</v>
      </c>
      <c r="R1447" s="152" t="n">
        <v>29</v>
      </c>
      <c r="S1447" s="152" t="n">
        <v>752.3</v>
      </c>
      <c r="T1447" s="153" t="n">
        <v>36</v>
      </c>
      <c r="U1447" s="154" t="n">
        <v>0</v>
      </c>
      <c r="V1447" s="153" t="n">
        <v>0</v>
      </c>
      <c r="W1447" s="115" t="n">
        <v>0.25</v>
      </c>
      <c r="X1447" s="116" t="n">
        <f aca="false">RANDBETWEEN(80,100)/100</f>
        <v>0.92</v>
      </c>
      <c r="Y1447" s="117"/>
      <c r="Z1447" s="118"/>
      <c r="AA1447" s="119"/>
      <c r="AB1447" s="123"/>
      <c r="AC1447" s="124"/>
      <c r="AG1447" s="186"/>
      <c r="BO1447" s="202"/>
      <c r="BT1447" s="82" t="e">
        <f aca="false">IF(SUM(CD1444:CD1447) &gt; 0,0,(SUM(CD1444:CD1447))/(-$BM$10*1000))</f>
        <v>#VALUE!</v>
      </c>
      <c r="BU1447" s="158" t="e">
        <f aca="false">IF(SUM(CE1444:CE1447) &gt; 0,0,(SUM(CE1444:CE1447))/(-$BM$10*1000))</f>
        <v>#VALUE!</v>
      </c>
      <c r="BV1447" s="140" t="n">
        <f aca="false">QUOTIENT(BW1447,$BW$5)</f>
        <v>359</v>
      </c>
      <c r="BW1447" s="17" t="n">
        <v>1439</v>
      </c>
      <c r="BX1447" s="141"/>
      <c r="BY1447" s="192" t="s">
        <v>75</v>
      </c>
      <c r="BZ1447" s="172" t="e">
        <f aca="true">INDIRECT( ADDRESS(CELL("строка",BG1447)-BW1447+BV1447,68)) * CL1447</f>
        <v>#VALUE!</v>
      </c>
      <c r="CA1447" s="173" t="e">
        <f aca="true">INDIRECT( ADDRESS(CELL("строка",BG1447)-BW1447+BV1447,59)) * CI1447</f>
        <v>#VALUE!</v>
      </c>
      <c r="CB1447" s="174" t="e">
        <f aca="true">INDIRECT( ADDRESS(CELL("строка",BG1447)-BW1447+BV1447,69)) * CL1447</f>
        <v>#VALUE!</v>
      </c>
      <c r="CC1447" s="175" t="e">
        <f aca="true">INDIRECT( ADDRESS(CELL("строка",BG1447)-BW1447+BV1447,61)) *CI1447</f>
        <v>#VALUE!</v>
      </c>
      <c r="CD1447" s="176" t="e">
        <f aca="false">BZ1447-CA1447</f>
        <v>#VALUE!</v>
      </c>
      <c r="CE1447" s="187" t="e">
        <f aca="false">CB1447-CC1447</f>
        <v>#VALUE!</v>
      </c>
      <c r="CI1447" s="178" t="n">
        <f aca="false">$CI$7</f>
        <v>0.1</v>
      </c>
      <c r="CL1447" s="23" t="n">
        <f aca="false">CL1443</f>
        <v>0.25</v>
      </c>
    </row>
    <row r="1448" customFormat="false" ht="13.25" hidden="false" customHeight="true" outlineLevel="0" collapsed="false">
      <c r="A1448" s="151" t="s">
        <v>1543</v>
      </c>
      <c r="B1448" s="152" t="n">
        <v>30.6</v>
      </c>
      <c r="C1448" s="152" t="n">
        <v>755.1</v>
      </c>
      <c r="D1448" s="153" t="n">
        <v>59</v>
      </c>
      <c r="E1448" s="154" t="s">
        <v>78</v>
      </c>
      <c r="F1448" s="153" t="n">
        <v>4.5</v>
      </c>
      <c r="G1448" s="182" t="s">
        <v>194</v>
      </c>
      <c r="H1448" s="116" t="n">
        <f aca="false">RANDBETWEEN(80,100)/100</f>
        <v>0.99</v>
      </c>
      <c r="I1448" s="117"/>
      <c r="J1448" s="118"/>
      <c r="K1448" s="119"/>
      <c r="L1448" s="118"/>
      <c r="M1448" s="179"/>
      <c r="Q1448" s="151" t="s">
        <v>1543</v>
      </c>
      <c r="R1448" s="152" t="n">
        <v>28.7</v>
      </c>
      <c r="S1448" s="152" t="n">
        <v>753.1</v>
      </c>
      <c r="T1448" s="153" t="n">
        <v>41</v>
      </c>
      <c r="U1448" s="154" t="s">
        <v>101</v>
      </c>
      <c r="V1448" s="153" t="n">
        <v>1</v>
      </c>
      <c r="W1448" s="115" t="n">
        <v>0.75</v>
      </c>
      <c r="X1448" s="116" t="n">
        <f aca="false">RANDBETWEEN(80,100)/100</f>
        <v>1</v>
      </c>
      <c r="Y1448" s="117"/>
      <c r="Z1448" s="118"/>
      <c r="AA1448" s="119"/>
      <c r="AB1448" s="123"/>
      <c r="AC1448" s="124"/>
      <c r="AG1448" s="186"/>
      <c r="BO1448" s="202"/>
      <c r="BT1448" s="82" t="s">
        <v>79</v>
      </c>
      <c r="BU1448" s="158"/>
      <c r="BV1448" s="140" t="n">
        <f aca="false">QUOTIENT(BW1448,$BW$5)</f>
        <v>360</v>
      </c>
      <c r="BW1448" s="17" t="n">
        <v>1440</v>
      </c>
      <c r="BX1448" s="141" t="n">
        <f aca="false">DATE(2023,2,(1-QUOTIENT(BW1448,$BW$5)))</f>
        <v>44598</v>
      </c>
      <c r="BY1448" s="190" t="s">
        <v>80</v>
      </c>
      <c r="BZ1448" s="143" t="e">
        <f aca="true">INDIRECT( ADDRESS(CELL("строка",BG1448)-BW1448+BV1448,68)) * CL1448</f>
        <v>#VALUE!</v>
      </c>
      <c r="CA1448" s="144" t="e">
        <f aca="true">INDIRECT( ADDRESS(CELL("строка",BG1448)-BW1448+BV1448,59)) *CI1448</f>
        <v>#VALUE!</v>
      </c>
      <c r="CB1448" s="145" t="e">
        <f aca="true">INDIRECT( ADDRESS(CELL("строка",BG1448)-BW1448+BV1448,69)) * CL1448</f>
        <v>#VALUE!</v>
      </c>
      <c r="CC1448" s="146" t="e">
        <f aca="true">INDIRECT( ADDRESS(CELL("строка",BG1448)-BW1448+BV1448,61)) *CI1448</f>
        <v>#VALUE!</v>
      </c>
      <c r="CD1448" s="147" t="e">
        <f aca="false">BZ1448-CA1448</f>
        <v>#VALUE!</v>
      </c>
      <c r="CE1448" s="188" t="e">
        <f aca="false">CB1448-CC1448</f>
        <v>#VALUE!</v>
      </c>
      <c r="CI1448" s="22" t="n">
        <f aca="false">$CI$4</f>
        <v>0.2</v>
      </c>
      <c r="CL1448" s="23" t="n">
        <f aca="false">CL1444</f>
        <v>0.25</v>
      </c>
    </row>
    <row r="1449" customFormat="false" ht="13.25" hidden="false" customHeight="true" outlineLevel="0" collapsed="false">
      <c r="A1449" s="151" t="s">
        <v>1544</v>
      </c>
      <c r="B1449" s="152" t="n">
        <v>29.2</v>
      </c>
      <c r="C1449" s="152" t="n">
        <v>755.9</v>
      </c>
      <c r="D1449" s="153" t="n">
        <v>68</v>
      </c>
      <c r="E1449" s="154" t="s">
        <v>91</v>
      </c>
      <c r="F1449" s="153" t="n">
        <v>4.5</v>
      </c>
      <c r="G1449" s="115" t="n">
        <v>0.75</v>
      </c>
      <c r="H1449" s="116" t="n">
        <f aca="false">RANDBETWEEN(80,100)/100</f>
        <v>0.94</v>
      </c>
      <c r="I1449" s="117"/>
      <c r="J1449" s="118"/>
      <c r="K1449" s="119"/>
      <c r="L1449" s="118"/>
      <c r="M1449" s="179"/>
      <c r="Q1449" s="151" t="s">
        <v>1544</v>
      </c>
      <c r="R1449" s="152" t="n">
        <v>28.5</v>
      </c>
      <c r="S1449" s="152" t="n">
        <v>753.7</v>
      </c>
      <c r="T1449" s="153" t="n">
        <v>40</v>
      </c>
      <c r="U1449" s="154" t="s">
        <v>78</v>
      </c>
      <c r="V1449" s="153" t="n">
        <v>2</v>
      </c>
      <c r="W1449" s="115" t="n">
        <v>0</v>
      </c>
      <c r="X1449" s="116" t="n">
        <f aca="false">RANDBETWEEN(80,100)/100</f>
        <v>0.97</v>
      </c>
      <c r="Y1449" s="117"/>
      <c r="Z1449" s="118"/>
      <c r="AA1449" s="119"/>
      <c r="AB1449" s="123"/>
      <c r="AC1449" s="124"/>
      <c r="AG1449" s="186"/>
      <c r="BO1449" s="202"/>
      <c r="BT1449" s="82"/>
      <c r="BU1449" s="158"/>
      <c r="BV1449" s="140" t="n">
        <f aca="false">QUOTIENT(BW1449,$BW$5)</f>
        <v>360</v>
      </c>
      <c r="BW1449" s="17" t="n">
        <v>1441</v>
      </c>
      <c r="BX1449" s="141"/>
      <c r="BY1449" s="191" t="s">
        <v>84</v>
      </c>
      <c r="BZ1449" s="160" t="e">
        <f aca="true">INDIRECT( ADDRESS(CELL("строка",BG1449)-BW1449+BV1449,68)) * CL1449</f>
        <v>#VALUE!</v>
      </c>
      <c r="CA1449" s="161" t="e">
        <f aca="true">INDIRECT( ADDRESS(CELL("строка",BG1449)-BW1449+BV1449,59)) *CI1449</f>
        <v>#VALUE!</v>
      </c>
      <c r="CB1449" s="162" t="e">
        <f aca="true">INDIRECT( ADDRESS(CELL("строка",BG1449)-BW1449+BV1449,69)) * CL1449</f>
        <v>#VALUE!</v>
      </c>
      <c r="CC1449" s="163" t="e">
        <f aca="true">INDIRECT( ADDRESS(CELL("строка",BG1449)-BW1449+BV1449,61)) *CI1449</f>
        <v>#VALUE!</v>
      </c>
      <c r="CD1449" s="164" t="e">
        <f aca="false">BZ1449-CA1449</f>
        <v>#VALUE!</v>
      </c>
      <c r="CE1449" s="189" t="e">
        <f aca="false">CB1449-CC1449</f>
        <v>#VALUE!</v>
      </c>
      <c r="CI1449" s="22" t="n">
        <f aca="false">$CI$5</f>
        <v>0.3</v>
      </c>
      <c r="CL1449" s="23" t="n">
        <f aca="false">CL1445</f>
        <v>0.25</v>
      </c>
    </row>
    <row r="1450" customFormat="false" ht="13.25" hidden="false" customHeight="true" outlineLevel="0" collapsed="false">
      <c r="A1450" s="151" t="s">
        <v>1545</v>
      </c>
      <c r="B1450" s="152" t="n">
        <v>25.9</v>
      </c>
      <c r="C1450" s="152" t="n">
        <v>756.1</v>
      </c>
      <c r="D1450" s="153" t="n">
        <v>75</v>
      </c>
      <c r="E1450" s="154" t="s">
        <v>107</v>
      </c>
      <c r="F1450" s="153" t="n">
        <v>1.5</v>
      </c>
      <c r="G1450" s="115" t="n">
        <v>0.75</v>
      </c>
      <c r="H1450" s="116" t="n">
        <f aca="false">RANDBETWEEN(80,100)/100</f>
        <v>0.97</v>
      </c>
      <c r="I1450" s="117"/>
      <c r="J1450" s="118"/>
      <c r="K1450" s="119"/>
      <c r="L1450" s="118"/>
      <c r="M1450" s="179"/>
      <c r="Q1450" s="151" t="s">
        <v>1545</v>
      </c>
      <c r="R1450" s="152" t="n">
        <v>22.6</v>
      </c>
      <c r="S1450" s="152" t="n">
        <v>753.7</v>
      </c>
      <c r="T1450" s="153" t="n">
        <v>69</v>
      </c>
      <c r="U1450" s="154" t="s">
        <v>107</v>
      </c>
      <c r="V1450" s="153" t="n">
        <v>1</v>
      </c>
      <c r="W1450" s="115" t="n">
        <v>0.95</v>
      </c>
      <c r="X1450" s="116" t="n">
        <f aca="false">RANDBETWEEN(80,100)/100</f>
        <v>0.96</v>
      </c>
      <c r="Y1450" s="117"/>
      <c r="Z1450" s="118"/>
      <c r="AA1450" s="119"/>
      <c r="AB1450" s="123"/>
      <c r="AC1450" s="124"/>
      <c r="AG1450" s="186"/>
      <c r="BO1450" s="202"/>
      <c r="BT1450" s="82"/>
      <c r="BU1450" s="158"/>
      <c r="BV1450" s="140" t="n">
        <f aca="false">QUOTIENT(BW1450,$BW$5)</f>
        <v>360</v>
      </c>
      <c r="BW1450" s="17" t="n">
        <v>1442</v>
      </c>
      <c r="BX1450" s="141"/>
      <c r="BY1450" s="191" t="s">
        <v>58</v>
      </c>
      <c r="BZ1450" s="160" t="e">
        <f aca="true">INDIRECT( ADDRESS(CELL("строка",BG1450)-BW1450+BV1450,68)) * CL1450</f>
        <v>#VALUE!</v>
      </c>
      <c r="CA1450" s="161" t="e">
        <f aca="true">INDIRECT( ADDRESS(CELL("строка",BG1450)-BW1450+BV1450,59)) *CI1450</f>
        <v>#VALUE!</v>
      </c>
      <c r="CB1450" s="162" t="e">
        <f aca="true">INDIRECT( ADDRESS(CELL("строка",BG1450)-BW1450+BV1450,69)) * CL1450</f>
        <v>#VALUE!</v>
      </c>
      <c r="CC1450" s="163" t="e">
        <f aca="true">INDIRECT( ADDRESS(CELL("строка",BG1450)-BW1450+BV1450,61)) *CI1450</f>
        <v>#VALUE!</v>
      </c>
      <c r="CD1450" s="164" t="e">
        <f aca="false">BZ1450-CA1450</f>
        <v>#VALUE!</v>
      </c>
      <c r="CE1450" s="189" t="e">
        <f aca="false">CB1450-CC1450</f>
        <v>#VALUE!</v>
      </c>
      <c r="CI1450" s="22" t="n">
        <f aca="false">$CI$6</f>
        <v>0.4</v>
      </c>
      <c r="CL1450" s="23" t="n">
        <f aca="false">CL1446</f>
        <v>0.25</v>
      </c>
    </row>
    <row r="1451" customFormat="false" ht="13.25" hidden="false" customHeight="true" outlineLevel="0" collapsed="false">
      <c r="A1451" s="151" t="s">
        <v>1546</v>
      </c>
      <c r="B1451" s="152" t="n">
        <v>22.2</v>
      </c>
      <c r="C1451" s="152" t="n">
        <v>756.1</v>
      </c>
      <c r="D1451" s="153" t="n">
        <v>100</v>
      </c>
      <c r="E1451" s="154" t="s">
        <v>93</v>
      </c>
      <c r="F1451" s="153" t="n">
        <v>1.5</v>
      </c>
      <c r="G1451" s="182" t="s">
        <v>194</v>
      </c>
      <c r="H1451" s="116" t="n">
        <f aca="false">RANDBETWEEN(80,100)/100</f>
        <v>0.98</v>
      </c>
      <c r="I1451" s="117"/>
      <c r="J1451" s="118"/>
      <c r="K1451" s="119"/>
      <c r="L1451" s="118"/>
      <c r="M1451" s="179"/>
      <c r="Q1451" s="151" t="s">
        <v>1546</v>
      </c>
      <c r="R1451" s="152" t="n">
        <v>18.5</v>
      </c>
      <c r="S1451" s="152" t="n">
        <v>753.3</v>
      </c>
      <c r="T1451" s="153" t="n">
        <v>83</v>
      </c>
      <c r="U1451" s="154" t="n">
        <v>0</v>
      </c>
      <c r="V1451" s="153" t="n">
        <v>0</v>
      </c>
      <c r="W1451" s="115" t="n">
        <v>0.75</v>
      </c>
      <c r="X1451" s="116" t="n">
        <f aca="false">RANDBETWEEN(80,100)/100</f>
        <v>0.86</v>
      </c>
      <c r="Y1451" s="117"/>
      <c r="Z1451" s="118"/>
      <c r="AA1451" s="119"/>
      <c r="AB1451" s="123"/>
      <c r="AC1451" s="124"/>
      <c r="AG1451" s="186"/>
      <c r="BO1451" s="202"/>
      <c r="BT1451" s="82" t="e">
        <f aca="false">IF(SUM(CD1448:CD1451) &gt; 0,0,(SUM(CD1448:CD1451))/(-$BM$10*1000))</f>
        <v>#VALUE!</v>
      </c>
      <c r="BU1451" s="158" t="e">
        <f aca="false">IF(SUM(CE1448:CE1451) &gt; 0,0,(SUM(CE1448:CE1451))/(-$BM$10*1000))</f>
        <v>#VALUE!</v>
      </c>
      <c r="BV1451" s="140" t="n">
        <f aca="false">QUOTIENT(BW1451,$BW$5)</f>
        <v>360</v>
      </c>
      <c r="BW1451" s="17" t="n">
        <v>1443</v>
      </c>
      <c r="BX1451" s="141"/>
      <c r="BY1451" s="192" t="s">
        <v>75</v>
      </c>
      <c r="BZ1451" s="172" t="e">
        <f aca="true">INDIRECT( ADDRESS(CELL("строка",BG1451)-BW1451+BV1451,68)) * CL1451</f>
        <v>#VALUE!</v>
      </c>
      <c r="CA1451" s="173" t="e">
        <f aca="true">INDIRECT( ADDRESS(CELL("строка",BG1451)-BW1451+BV1451,59)) * CI1451</f>
        <v>#VALUE!</v>
      </c>
      <c r="CB1451" s="174" t="e">
        <f aca="true">INDIRECT( ADDRESS(CELL("строка",BG1451)-BW1451+BV1451,69)) * CL1451</f>
        <v>#VALUE!</v>
      </c>
      <c r="CC1451" s="175" t="e">
        <f aca="true">INDIRECT( ADDRESS(CELL("строка",BG1451)-BW1451+BV1451,61)) *CI1451</f>
        <v>#VALUE!</v>
      </c>
      <c r="CD1451" s="176" t="e">
        <f aca="false">BZ1451-CA1451</f>
        <v>#VALUE!</v>
      </c>
      <c r="CE1451" s="187" t="e">
        <f aca="false">CB1451-CC1451</f>
        <v>#VALUE!</v>
      </c>
      <c r="CI1451" s="178" t="n">
        <f aca="false">$CI$7</f>
        <v>0.1</v>
      </c>
      <c r="CL1451" s="23" t="n">
        <f aca="false">CL1447</f>
        <v>0.25</v>
      </c>
    </row>
    <row r="1452" customFormat="false" ht="13.25" hidden="false" customHeight="true" outlineLevel="0" collapsed="false">
      <c r="A1452" s="151" t="s">
        <v>1547</v>
      </c>
      <c r="B1452" s="152" t="n">
        <v>22.6</v>
      </c>
      <c r="C1452" s="152" t="n">
        <v>755.8</v>
      </c>
      <c r="D1452" s="153" t="n">
        <v>100</v>
      </c>
      <c r="E1452" s="154" t="s">
        <v>93</v>
      </c>
      <c r="F1452" s="153" t="n">
        <v>1.5</v>
      </c>
      <c r="G1452" s="182" t="s">
        <v>194</v>
      </c>
      <c r="H1452" s="116" t="n">
        <f aca="false">RANDBETWEEN(80,100)/100</f>
        <v>0.81</v>
      </c>
      <c r="I1452" s="117"/>
      <c r="J1452" s="118"/>
      <c r="K1452" s="119"/>
      <c r="L1452" s="118"/>
      <c r="M1452" s="179"/>
      <c r="Q1452" s="151" t="s">
        <v>1547</v>
      </c>
      <c r="R1452" s="152" t="n">
        <v>18.3</v>
      </c>
      <c r="S1452" s="152" t="n">
        <v>753.1</v>
      </c>
      <c r="T1452" s="153" t="n">
        <v>85</v>
      </c>
      <c r="U1452" s="154" t="n">
        <v>0</v>
      </c>
      <c r="V1452" s="153" t="n">
        <v>0</v>
      </c>
      <c r="W1452" s="182" t="s">
        <v>185</v>
      </c>
      <c r="X1452" s="116" t="n">
        <f aca="false">RANDBETWEEN(80,100)/100</f>
        <v>0.81</v>
      </c>
      <c r="Y1452" s="117"/>
      <c r="Z1452" s="118"/>
      <c r="AA1452" s="119"/>
      <c r="AB1452" s="123"/>
      <c r="AC1452" s="124"/>
      <c r="AG1452" s="186"/>
      <c r="BO1452" s="202"/>
      <c r="BT1452" s="82" t="s">
        <v>79</v>
      </c>
      <c r="BU1452" s="158"/>
      <c r="BV1452" s="140" t="n">
        <f aca="false">QUOTIENT(BW1452,$BW$5)</f>
        <v>361</v>
      </c>
      <c r="BW1452" s="17" t="n">
        <v>1444</v>
      </c>
      <c r="BX1452" s="141" t="n">
        <f aca="false">DATE(2023,2,(1-QUOTIENT(BW1452,$BW$5)))</f>
        <v>44597</v>
      </c>
      <c r="BY1452" s="190" t="s">
        <v>80</v>
      </c>
      <c r="BZ1452" s="143" t="e">
        <f aca="true">INDIRECT( ADDRESS(CELL("строка",BG1452)-BW1452+BV1452,68)) * CL1452</f>
        <v>#VALUE!</v>
      </c>
      <c r="CA1452" s="144" t="e">
        <f aca="true">INDIRECT( ADDRESS(CELL("строка",BG1452)-BW1452+BV1452,59)) *CI1452</f>
        <v>#VALUE!</v>
      </c>
      <c r="CB1452" s="145" t="e">
        <f aca="true">INDIRECT( ADDRESS(CELL("строка",BG1452)-BW1452+BV1452,69)) * CL1452</f>
        <v>#VALUE!</v>
      </c>
      <c r="CC1452" s="146" t="e">
        <f aca="true">INDIRECT( ADDRESS(CELL("строка",BG1452)-BW1452+BV1452,61)) *CI1452</f>
        <v>#VALUE!</v>
      </c>
      <c r="CD1452" s="147" t="e">
        <f aca="false">BZ1452-CA1452</f>
        <v>#VALUE!</v>
      </c>
      <c r="CE1452" s="188" t="e">
        <f aca="false">CB1452-CC1452</f>
        <v>#VALUE!</v>
      </c>
      <c r="CI1452" s="22" t="n">
        <f aca="false">$CI$4</f>
        <v>0.2</v>
      </c>
      <c r="CL1452" s="23" t="n">
        <f aca="false">CL1448</f>
        <v>0.25</v>
      </c>
    </row>
    <row r="1453" customFormat="false" ht="13.25" hidden="false" customHeight="true" outlineLevel="0" collapsed="false">
      <c r="A1453" s="151" t="s">
        <v>1548</v>
      </c>
      <c r="B1453" s="152" t="n">
        <v>24.5</v>
      </c>
      <c r="C1453" s="152" t="n">
        <v>756</v>
      </c>
      <c r="D1453" s="153" t="n">
        <v>77</v>
      </c>
      <c r="E1453" s="154" t="s">
        <v>93</v>
      </c>
      <c r="F1453" s="153" t="n">
        <v>3</v>
      </c>
      <c r="G1453" s="182" t="s">
        <v>185</v>
      </c>
      <c r="H1453" s="116" t="n">
        <f aca="false">RANDBETWEEN(80,100)/100</f>
        <v>0.99</v>
      </c>
      <c r="I1453" s="117"/>
      <c r="J1453" s="118"/>
      <c r="K1453" s="119"/>
      <c r="L1453" s="118"/>
      <c r="M1453" s="179"/>
      <c r="Q1453" s="151" t="s">
        <v>1548</v>
      </c>
      <c r="R1453" s="152" t="n">
        <v>20.8</v>
      </c>
      <c r="S1453" s="152" t="n">
        <v>752.8</v>
      </c>
      <c r="T1453" s="153" t="n">
        <v>77</v>
      </c>
      <c r="U1453" s="154" t="n">
        <v>0</v>
      </c>
      <c r="V1453" s="153" t="n">
        <v>0</v>
      </c>
      <c r="W1453" s="182" t="s">
        <v>110</v>
      </c>
      <c r="X1453" s="116" t="n">
        <f aca="false">RANDBETWEEN(80,100)/100</f>
        <v>0.84</v>
      </c>
      <c r="Y1453" s="117"/>
      <c r="Z1453" s="118"/>
      <c r="AA1453" s="119"/>
      <c r="AB1453" s="123"/>
      <c r="AC1453" s="124"/>
      <c r="AG1453" s="186"/>
      <c r="BO1453" s="202"/>
      <c r="BT1453" s="82"/>
      <c r="BU1453" s="158"/>
      <c r="BV1453" s="140" t="n">
        <f aca="false">QUOTIENT(BW1453,$BW$5)</f>
        <v>361</v>
      </c>
      <c r="BW1453" s="17" t="n">
        <v>1445</v>
      </c>
      <c r="BX1453" s="141"/>
      <c r="BY1453" s="191" t="s">
        <v>84</v>
      </c>
      <c r="BZ1453" s="160" t="e">
        <f aca="true">INDIRECT( ADDRESS(CELL("строка",BG1453)-BW1453+BV1453,68)) * CL1453</f>
        <v>#VALUE!</v>
      </c>
      <c r="CA1453" s="161" t="e">
        <f aca="true">INDIRECT( ADDRESS(CELL("строка",BG1453)-BW1453+BV1453,59)) *CI1453</f>
        <v>#VALUE!</v>
      </c>
      <c r="CB1453" s="162" t="e">
        <f aca="true">INDIRECT( ADDRESS(CELL("строка",BG1453)-BW1453+BV1453,69)) * CL1453</f>
        <v>#VALUE!</v>
      </c>
      <c r="CC1453" s="163" t="e">
        <f aca="true">INDIRECT( ADDRESS(CELL("строка",BG1453)-BW1453+BV1453,61)) *CI1453</f>
        <v>#VALUE!</v>
      </c>
      <c r="CD1453" s="164" t="e">
        <f aca="false">BZ1453-CA1453</f>
        <v>#VALUE!</v>
      </c>
      <c r="CE1453" s="189" t="e">
        <f aca="false">CB1453-CC1453</f>
        <v>#VALUE!</v>
      </c>
      <c r="CI1453" s="22" t="n">
        <f aca="false">$CI$5</f>
        <v>0.3</v>
      </c>
      <c r="CL1453" s="23" t="n">
        <f aca="false">CL1449</f>
        <v>0.25</v>
      </c>
    </row>
    <row r="1454" customFormat="false" ht="13.25" hidden="false" customHeight="true" outlineLevel="0" collapsed="false">
      <c r="A1454" s="151" t="s">
        <v>1549</v>
      </c>
      <c r="B1454" s="152" t="n">
        <v>24.4</v>
      </c>
      <c r="C1454" s="152" t="n">
        <v>756.4</v>
      </c>
      <c r="D1454" s="153" t="n">
        <v>84</v>
      </c>
      <c r="E1454" s="154" t="n">
        <v>0</v>
      </c>
      <c r="F1454" s="153" t="n">
        <v>0</v>
      </c>
      <c r="G1454" s="115" t="n">
        <v>0.05</v>
      </c>
      <c r="H1454" s="116" t="n">
        <f aca="false">RANDBETWEEN(80,100)/100</f>
        <v>0.96</v>
      </c>
      <c r="I1454" s="117" t="n">
        <v>0.608252314814815</v>
      </c>
      <c r="J1454" s="118" t="n">
        <v>0.608252314814815</v>
      </c>
      <c r="K1454" s="119" t="n">
        <f aca="false">(J1454 * 24) * $B$3 * $F$3 * (1 - 0.7*AVERAGE(G1454:G1461)) * AVERAGE(H1454:H1461)</f>
        <v>15657.83789375</v>
      </c>
      <c r="L1454" s="118" t="n">
        <f aca="false">IF(AVERAGE(F1454:F1461)&gt; $J$3, $B$4*$F$4*AVERAGE(F1454:F1461)/$B$5*24*AVERAGE(H1454:H1461), $B$4*$F$4*AVERAGE(F1454:F1461)/$B$5*24*AVERAGE(H1454:H1461) * 0.2)</f>
        <v>2223</v>
      </c>
      <c r="M1454" s="179" t="n">
        <f aca="false">K1454+L1454</f>
        <v>17880.83789375</v>
      </c>
      <c r="Q1454" s="151" t="s">
        <v>1549</v>
      </c>
      <c r="R1454" s="152" t="n">
        <v>21.8</v>
      </c>
      <c r="S1454" s="152" t="n">
        <v>752.5</v>
      </c>
      <c r="T1454" s="153" t="n">
        <v>68</v>
      </c>
      <c r="U1454" s="154" t="n">
        <v>0</v>
      </c>
      <c r="V1454" s="153" t="n">
        <v>0</v>
      </c>
      <c r="W1454" s="115" t="n">
        <v>0.25</v>
      </c>
      <c r="X1454" s="116" t="n">
        <f aca="false">RANDBETWEEN(80,100)/100</f>
        <v>0.83</v>
      </c>
      <c r="Y1454" s="117" t="n">
        <v>0.661041666666667</v>
      </c>
      <c r="Z1454" s="118" t="n">
        <v>0.661041666666667</v>
      </c>
      <c r="AA1454" s="119" t="n">
        <f aca="false">(Z1454 * 24) * $B$3 * $F$3 * (1 - 0.7 * AVERAGE(W1454:W1461)) * AVERAGE(X1454:X1461)</f>
        <v>9441.8961</v>
      </c>
      <c r="AB1454" s="123" t="n">
        <f aca="false">IF(AVERAGE(V1454:V1461)&gt; $J$3, $B$4*$F$4*AVERAGE(V1454:V1461)/$B$5*24*AVERAGE(X1454:X1461), $B$4*$F$4*AVERAGE(V1454:V1461)/$B$5*24*AVERAGE(X1454:X1461) * 0.2)</f>
        <v>728</v>
      </c>
      <c r="AC1454" s="124" t="n">
        <f aca="false">AA1454+AB1454</f>
        <v>10169.8961</v>
      </c>
      <c r="AG1454" s="186"/>
      <c r="BO1454" s="202"/>
      <c r="BT1454" s="82"/>
      <c r="BU1454" s="158"/>
      <c r="BV1454" s="140" t="n">
        <f aca="false">QUOTIENT(BW1454,$BW$5)</f>
        <v>361</v>
      </c>
      <c r="BW1454" s="17" t="n">
        <v>1446</v>
      </c>
      <c r="BX1454" s="141"/>
      <c r="BY1454" s="191" t="s">
        <v>58</v>
      </c>
      <c r="BZ1454" s="160" t="e">
        <f aca="true">INDIRECT( ADDRESS(CELL("строка",BG1454)-BW1454+BV1454,68)) * CL1454</f>
        <v>#VALUE!</v>
      </c>
      <c r="CA1454" s="161" t="e">
        <f aca="true">INDIRECT( ADDRESS(CELL("строка",BG1454)-BW1454+BV1454,59)) *CI1454</f>
        <v>#VALUE!</v>
      </c>
      <c r="CB1454" s="162" t="e">
        <f aca="true">INDIRECT( ADDRESS(CELL("строка",BG1454)-BW1454+BV1454,69)) * CL1454</f>
        <v>#VALUE!</v>
      </c>
      <c r="CC1454" s="163" t="e">
        <f aca="true">INDIRECT( ADDRESS(CELL("строка",BG1454)-BW1454+BV1454,61)) *CI1454</f>
        <v>#VALUE!</v>
      </c>
      <c r="CD1454" s="164" t="e">
        <f aca="false">BZ1454-CA1454</f>
        <v>#VALUE!</v>
      </c>
      <c r="CE1454" s="189" t="e">
        <f aca="false">CB1454-CC1454</f>
        <v>#VALUE!</v>
      </c>
      <c r="CI1454" s="22" t="n">
        <f aca="false">$CI$6</f>
        <v>0.4</v>
      </c>
      <c r="CL1454" s="23" t="n">
        <f aca="false">CL1450</f>
        <v>0.25</v>
      </c>
    </row>
    <row r="1455" customFormat="false" ht="13.25" hidden="false" customHeight="true" outlineLevel="0" collapsed="false">
      <c r="A1455" s="151" t="s">
        <v>1550</v>
      </c>
      <c r="B1455" s="152" t="n">
        <v>30.9</v>
      </c>
      <c r="C1455" s="152" t="n">
        <v>756</v>
      </c>
      <c r="D1455" s="153" t="n">
        <v>46</v>
      </c>
      <c r="E1455" s="154" t="s">
        <v>91</v>
      </c>
      <c r="F1455" s="153" t="n">
        <v>1.5</v>
      </c>
      <c r="G1455" s="182" t="s">
        <v>194</v>
      </c>
      <c r="H1455" s="116" t="n">
        <f aca="false">RANDBETWEEN(80,100)/100</f>
        <v>0.9</v>
      </c>
      <c r="I1455" s="117"/>
      <c r="J1455" s="118"/>
      <c r="K1455" s="119"/>
      <c r="L1455" s="118"/>
      <c r="M1455" s="179"/>
      <c r="Q1455" s="151" t="s">
        <v>1550</v>
      </c>
      <c r="R1455" s="152" t="n">
        <v>28.6</v>
      </c>
      <c r="S1455" s="152" t="n">
        <v>752</v>
      </c>
      <c r="T1455" s="153" t="n">
        <v>38</v>
      </c>
      <c r="U1455" s="154" t="s">
        <v>83</v>
      </c>
      <c r="V1455" s="153" t="n">
        <v>1</v>
      </c>
      <c r="W1455" s="115" t="n">
        <v>0.75</v>
      </c>
      <c r="X1455" s="116" t="n">
        <f aca="false">RANDBETWEEN(80,100)/100</f>
        <v>0.88</v>
      </c>
      <c r="Y1455" s="117"/>
      <c r="Z1455" s="118"/>
      <c r="AA1455" s="119"/>
      <c r="AB1455" s="123"/>
      <c r="AC1455" s="124"/>
      <c r="AG1455" s="186"/>
      <c r="BO1455" s="202"/>
      <c r="BT1455" s="82" t="e">
        <f aca="false">IF(SUM(CD1452:CD1455) &gt; 0,0,(SUM(CD1452:CD1455))/(-$BM$10*1000))</f>
        <v>#VALUE!</v>
      </c>
      <c r="BU1455" s="158" t="e">
        <f aca="false">IF(SUM(CE1452:CE1455) &gt; 0,0,(SUM(CE1452:CE1455))/(-$BM$10*1000))</f>
        <v>#VALUE!</v>
      </c>
      <c r="BV1455" s="140" t="n">
        <f aca="false">QUOTIENT(BW1455,$BW$5)</f>
        <v>361</v>
      </c>
      <c r="BW1455" s="17" t="n">
        <v>1447</v>
      </c>
      <c r="BX1455" s="141"/>
      <c r="BY1455" s="192" t="s">
        <v>75</v>
      </c>
      <c r="BZ1455" s="172" t="e">
        <f aca="true">INDIRECT( ADDRESS(CELL("строка",BG1455)-BW1455+BV1455,68)) * CL1455</f>
        <v>#VALUE!</v>
      </c>
      <c r="CA1455" s="173" t="e">
        <f aca="true">INDIRECT( ADDRESS(CELL("строка",BG1455)-BW1455+BV1455,59)) * CI1455</f>
        <v>#VALUE!</v>
      </c>
      <c r="CB1455" s="174" t="e">
        <f aca="true">INDIRECT( ADDRESS(CELL("строка",BG1455)-BW1455+BV1455,69)) * CL1455</f>
        <v>#VALUE!</v>
      </c>
      <c r="CC1455" s="175" t="e">
        <f aca="true">INDIRECT( ADDRESS(CELL("строка",BG1455)-BW1455+BV1455,61)) *CI1455</f>
        <v>#VALUE!</v>
      </c>
      <c r="CD1455" s="176" t="e">
        <f aca="false">BZ1455-CA1455</f>
        <v>#VALUE!</v>
      </c>
      <c r="CE1455" s="187" t="e">
        <f aca="false">CB1455-CC1455</f>
        <v>#VALUE!</v>
      </c>
      <c r="CI1455" s="178" t="n">
        <f aca="false">$CI$7</f>
        <v>0.1</v>
      </c>
      <c r="CL1455" s="23" t="n">
        <f aca="false">CL1451</f>
        <v>0.25</v>
      </c>
    </row>
    <row r="1456" customFormat="false" ht="13.25" hidden="false" customHeight="true" outlineLevel="0" collapsed="false">
      <c r="A1456" s="151" t="s">
        <v>1551</v>
      </c>
      <c r="B1456" s="152" t="n">
        <v>31</v>
      </c>
      <c r="C1456" s="152" t="n">
        <v>756.9</v>
      </c>
      <c r="D1456" s="153" t="n">
        <v>34</v>
      </c>
      <c r="E1456" s="154" t="s">
        <v>101</v>
      </c>
      <c r="F1456" s="153" t="n">
        <v>1.5</v>
      </c>
      <c r="G1456" s="182" t="s">
        <v>185</v>
      </c>
      <c r="H1456" s="116" t="n">
        <f aca="false">RANDBETWEEN(80,100)/100</f>
        <v>0.9</v>
      </c>
      <c r="I1456" s="117"/>
      <c r="J1456" s="118"/>
      <c r="K1456" s="119"/>
      <c r="L1456" s="118"/>
      <c r="M1456" s="179"/>
      <c r="Q1456" s="151" t="s">
        <v>1551</v>
      </c>
      <c r="R1456" s="152" t="n">
        <v>28.2</v>
      </c>
      <c r="S1456" s="152" t="n">
        <v>752.5</v>
      </c>
      <c r="T1456" s="153" t="n">
        <v>39</v>
      </c>
      <c r="U1456" s="154" t="s">
        <v>107</v>
      </c>
      <c r="V1456" s="153" t="n">
        <v>1</v>
      </c>
      <c r="W1456" s="115" t="n">
        <v>0.75</v>
      </c>
      <c r="X1456" s="116" t="n">
        <f aca="false">RANDBETWEEN(80,100)/100</f>
        <v>0.99</v>
      </c>
      <c r="Y1456" s="117"/>
      <c r="Z1456" s="118"/>
      <c r="AA1456" s="119"/>
      <c r="AB1456" s="123"/>
      <c r="AC1456" s="124"/>
      <c r="AG1456" s="186"/>
      <c r="BO1456" s="202"/>
      <c r="BT1456" s="82" t="s">
        <v>79</v>
      </c>
      <c r="BU1456" s="158"/>
      <c r="BV1456" s="140" t="n">
        <f aca="false">QUOTIENT(BW1456,$BW$5)</f>
        <v>362</v>
      </c>
      <c r="BW1456" s="17" t="n">
        <v>1448</v>
      </c>
      <c r="BX1456" s="141" t="n">
        <f aca="false">DATE(2023,2,(1-QUOTIENT(BW1456,$BW$5)))</f>
        <v>44596</v>
      </c>
      <c r="BY1456" s="190" t="s">
        <v>80</v>
      </c>
      <c r="BZ1456" s="143" t="e">
        <f aca="true">INDIRECT( ADDRESS(CELL("строка",BG1456)-BW1456+BV1456,68)) * CL1456</f>
        <v>#VALUE!</v>
      </c>
      <c r="CA1456" s="144" t="e">
        <f aca="true">INDIRECT( ADDRESS(CELL("строка",BG1456)-BW1456+BV1456,59)) *CI1456</f>
        <v>#VALUE!</v>
      </c>
      <c r="CB1456" s="145" t="e">
        <f aca="true">INDIRECT( ADDRESS(CELL("строка",BG1456)-BW1456+BV1456,69)) * CL1456</f>
        <v>#VALUE!</v>
      </c>
      <c r="CC1456" s="146" t="e">
        <f aca="true">INDIRECT( ADDRESS(CELL("строка",BG1456)-BW1456+BV1456,61)) *CI1456</f>
        <v>#VALUE!</v>
      </c>
      <c r="CD1456" s="147" t="e">
        <f aca="false">BZ1456-CA1456</f>
        <v>#VALUE!</v>
      </c>
      <c r="CE1456" s="188" t="e">
        <f aca="false">CB1456-CC1456</f>
        <v>#VALUE!</v>
      </c>
      <c r="CI1456" s="22" t="n">
        <f aca="false">$CI$4</f>
        <v>0.2</v>
      </c>
      <c r="CL1456" s="23" t="n">
        <f aca="false">CL1452</f>
        <v>0.25</v>
      </c>
    </row>
    <row r="1457" customFormat="false" ht="13.25" hidden="false" customHeight="true" outlineLevel="0" collapsed="false">
      <c r="A1457" s="151" t="s">
        <v>1552</v>
      </c>
      <c r="B1457" s="152" t="n">
        <v>28.8</v>
      </c>
      <c r="C1457" s="152" t="n">
        <v>757.2</v>
      </c>
      <c r="D1457" s="153" t="n">
        <v>62</v>
      </c>
      <c r="E1457" s="154" t="s">
        <v>78</v>
      </c>
      <c r="F1457" s="153" t="n">
        <v>4.5</v>
      </c>
      <c r="G1457" s="182" t="s">
        <v>185</v>
      </c>
      <c r="H1457" s="116" t="n">
        <f aca="false">RANDBETWEEN(80,100)/100</f>
        <v>0.97</v>
      </c>
      <c r="I1457" s="117"/>
      <c r="J1457" s="118"/>
      <c r="K1457" s="119"/>
      <c r="L1457" s="118"/>
      <c r="M1457" s="179"/>
      <c r="Q1457" s="151" t="s">
        <v>1552</v>
      </c>
      <c r="R1457" s="152" t="n">
        <v>27.5</v>
      </c>
      <c r="S1457" s="152" t="n">
        <v>752.8</v>
      </c>
      <c r="T1457" s="153" t="n">
        <v>37</v>
      </c>
      <c r="U1457" s="154" t="s">
        <v>107</v>
      </c>
      <c r="V1457" s="153" t="n">
        <v>2</v>
      </c>
      <c r="W1457" s="182" t="s">
        <v>110</v>
      </c>
      <c r="X1457" s="116" t="n">
        <f aca="false">RANDBETWEEN(80,100)/100</f>
        <v>0.95</v>
      </c>
      <c r="Y1457" s="117"/>
      <c r="Z1457" s="118"/>
      <c r="AA1457" s="119"/>
      <c r="AB1457" s="123"/>
      <c r="AC1457" s="124"/>
      <c r="AG1457" s="186"/>
      <c r="BO1457" s="202"/>
      <c r="BT1457" s="82"/>
      <c r="BU1457" s="158"/>
      <c r="BV1457" s="140" t="n">
        <f aca="false">QUOTIENT(BW1457,$BW$5)</f>
        <v>362</v>
      </c>
      <c r="BW1457" s="17" t="n">
        <v>1449</v>
      </c>
      <c r="BX1457" s="141"/>
      <c r="BY1457" s="191" t="s">
        <v>84</v>
      </c>
      <c r="BZ1457" s="160" t="e">
        <f aca="true">INDIRECT( ADDRESS(CELL("строка",BG1457)-BW1457+BV1457,68)) * CL1457</f>
        <v>#VALUE!</v>
      </c>
      <c r="CA1457" s="161" t="e">
        <f aca="true">INDIRECT( ADDRESS(CELL("строка",BG1457)-BW1457+BV1457,59)) *CI1457</f>
        <v>#VALUE!</v>
      </c>
      <c r="CB1457" s="162" t="e">
        <f aca="true">INDIRECT( ADDRESS(CELL("строка",BG1457)-BW1457+BV1457,69)) * CL1457</f>
        <v>#VALUE!</v>
      </c>
      <c r="CC1457" s="163" t="e">
        <f aca="true">INDIRECT( ADDRESS(CELL("строка",BG1457)-BW1457+BV1457,61)) *CI1457</f>
        <v>#VALUE!</v>
      </c>
      <c r="CD1457" s="164" t="e">
        <f aca="false">BZ1457-CA1457</f>
        <v>#VALUE!</v>
      </c>
      <c r="CE1457" s="189" t="e">
        <f aca="false">CB1457-CC1457</f>
        <v>#VALUE!</v>
      </c>
      <c r="CI1457" s="22" t="n">
        <f aca="false">$CI$5</f>
        <v>0.3</v>
      </c>
      <c r="CL1457" s="23" t="n">
        <f aca="false">CL1453</f>
        <v>0.25</v>
      </c>
    </row>
    <row r="1458" customFormat="false" ht="13.25" hidden="false" customHeight="true" outlineLevel="0" collapsed="false">
      <c r="A1458" s="151" t="s">
        <v>1553</v>
      </c>
      <c r="B1458" s="152" t="n">
        <v>26.8</v>
      </c>
      <c r="C1458" s="152" t="n">
        <v>757.4</v>
      </c>
      <c r="D1458" s="153" t="n">
        <v>71</v>
      </c>
      <c r="E1458" s="154" t="s">
        <v>107</v>
      </c>
      <c r="F1458" s="153" t="n">
        <v>1.5</v>
      </c>
      <c r="G1458" s="115" t="n">
        <v>0.05</v>
      </c>
      <c r="H1458" s="116" t="n">
        <f aca="false">RANDBETWEEN(80,100)/100</f>
        <v>0.86</v>
      </c>
      <c r="I1458" s="117"/>
      <c r="J1458" s="118"/>
      <c r="K1458" s="119"/>
      <c r="L1458" s="118"/>
      <c r="M1458" s="179"/>
      <c r="Q1458" s="151" t="s">
        <v>1553</v>
      </c>
      <c r="R1458" s="152" t="n">
        <v>24.2</v>
      </c>
      <c r="S1458" s="152" t="n">
        <v>753</v>
      </c>
      <c r="T1458" s="153" t="n">
        <v>52</v>
      </c>
      <c r="U1458" s="154" t="s">
        <v>83</v>
      </c>
      <c r="V1458" s="153" t="n">
        <v>1</v>
      </c>
      <c r="W1458" s="115" t="n">
        <v>0.25</v>
      </c>
      <c r="X1458" s="116" t="n">
        <f aca="false">RANDBETWEEN(80,100)/100</f>
        <v>0.97</v>
      </c>
      <c r="Y1458" s="117"/>
      <c r="Z1458" s="118"/>
      <c r="AA1458" s="119"/>
      <c r="AB1458" s="123"/>
      <c r="AC1458" s="124"/>
      <c r="AG1458" s="186"/>
      <c r="BO1458" s="202"/>
      <c r="BT1458" s="82"/>
      <c r="BU1458" s="158"/>
      <c r="BV1458" s="140" t="n">
        <f aca="false">QUOTIENT(BW1458,$BW$5)</f>
        <v>362</v>
      </c>
      <c r="BW1458" s="17" t="n">
        <v>1450</v>
      </c>
      <c r="BX1458" s="141"/>
      <c r="BY1458" s="191" t="s">
        <v>58</v>
      </c>
      <c r="BZ1458" s="160" t="e">
        <f aca="true">INDIRECT( ADDRESS(CELL("строка",BG1458)-BW1458+BV1458,68)) * CL1458</f>
        <v>#VALUE!</v>
      </c>
      <c r="CA1458" s="161" t="e">
        <f aca="true">INDIRECT( ADDRESS(CELL("строка",BG1458)-BW1458+BV1458,59)) *CI1458</f>
        <v>#VALUE!</v>
      </c>
      <c r="CB1458" s="162" t="e">
        <f aca="true">INDIRECT( ADDRESS(CELL("строка",BG1458)-BW1458+BV1458,69)) * CL1458</f>
        <v>#VALUE!</v>
      </c>
      <c r="CC1458" s="163" t="e">
        <f aca="true">INDIRECT( ADDRESS(CELL("строка",BG1458)-BW1458+BV1458,61)) *CI1458</f>
        <v>#VALUE!</v>
      </c>
      <c r="CD1458" s="164" t="e">
        <f aca="false">BZ1458-CA1458</f>
        <v>#VALUE!</v>
      </c>
      <c r="CE1458" s="189" t="e">
        <f aca="false">CB1458-CC1458</f>
        <v>#VALUE!</v>
      </c>
      <c r="CI1458" s="22" t="n">
        <f aca="false">$CI$6</f>
        <v>0.4</v>
      </c>
      <c r="CL1458" s="23" t="n">
        <f aca="false">CL1454</f>
        <v>0.25</v>
      </c>
    </row>
    <row r="1459" customFormat="false" ht="13.25" hidden="false" customHeight="true" outlineLevel="0" collapsed="false">
      <c r="A1459" s="151" t="s">
        <v>1554</v>
      </c>
      <c r="B1459" s="152" t="n">
        <v>19.5</v>
      </c>
      <c r="C1459" s="152" t="n">
        <v>757.1</v>
      </c>
      <c r="D1459" s="153" t="n">
        <v>100</v>
      </c>
      <c r="E1459" s="154" t="n">
        <v>0</v>
      </c>
      <c r="F1459" s="153" t="n">
        <v>0</v>
      </c>
      <c r="G1459" s="115" t="n">
        <v>0.05</v>
      </c>
      <c r="H1459" s="116" t="n">
        <f aca="false">RANDBETWEEN(80,100)/100</f>
        <v>0.99</v>
      </c>
      <c r="I1459" s="117"/>
      <c r="J1459" s="118"/>
      <c r="K1459" s="119"/>
      <c r="L1459" s="118"/>
      <c r="M1459" s="179"/>
      <c r="Q1459" s="151" t="s">
        <v>1554</v>
      </c>
      <c r="R1459" s="152" t="n">
        <v>16.8</v>
      </c>
      <c r="S1459" s="152" t="n">
        <v>752.5</v>
      </c>
      <c r="T1459" s="153" t="n">
        <v>84</v>
      </c>
      <c r="U1459" s="154" t="n">
        <v>0</v>
      </c>
      <c r="V1459" s="153" t="n">
        <v>0</v>
      </c>
      <c r="W1459" s="182" t="s">
        <v>110</v>
      </c>
      <c r="X1459" s="116" t="n">
        <f aca="false">RANDBETWEEN(80,100)/100</f>
        <v>0.95</v>
      </c>
      <c r="Y1459" s="117"/>
      <c r="Z1459" s="118"/>
      <c r="AA1459" s="119"/>
      <c r="AB1459" s="123"/>
      <c r="AC1459" s="124"/>
      <c r="AG1459" s="186"/>
      <c r="BO1459" s="202"/>
      <c r="BT1459" s="82" t="e">
        <f aca="false">IF(SUM(CD1456:CD1459) &gt; 0,0,(SUM(CD1456:CD1459))/(-$BM$10*1000))</f>
        <v>#VALUE!</v>
      </c>
      <c r="BU1459" s="158" t="e">
        <f aca="false">IF(SUM(CE1456:CE1459) &gt; 0,0,(SUM(CE1456:CE1459))/(-$BM$10*1000))</f>
        <v>#VALUE!</v>
      </c>
      <c r="BV1459" s="140" t="n">
        <f aca="false">QUOTIENT(BW1459,$BW$5)</f>
        <v>362</v>
      </c>
      <c r="BW1459" s="17" t="n">
        <v>1451</v>
      </c>
      <c r="BX1459" s="141"/>
      <c r="BY1459" s="192" t="s">
        <v>75</v>
      </c>
      <c r="BZ1459" s="172" t="e">
        <f aca="true">INDIRECT( ADDRESS(CELL("строка",BG1459)-BW1459+BV1459,68)) * CL1459</f>
        <v>#VALUE!</v>
      </c>
      <c r="CA1459" s="173" t="e">
        <f aca="true">INDIRECT( ADDRESS(CELL("строка",BG1459)-BW1459+BV1459,59)) * CI1459</f>
        <v>#VALUE!</v>
      </c>
      <c r="CB1459" s="174" t="e">
        <f aca="true">INDIRECT( ADDRESS(CELL("строка",BG1459)-BW1459+BV1459,69)) * CL1459</f>
        <v>#VALUE!</v>
      </c>
      <c r="CC1459" s="175" t="e">
        <f aca="true">INDIRECT( ADDRESS(CELL("строка",BG1459)-BW1459+BV1459,61)) *CI1459</f>
        <v>#VALUE!</v>
      </c>
      <c r="CD1459" s="176" t="e">
        <f aca="false">BZ1459-CA1459</f>
        <v>#VALUE!</v>
      </c>
      <c r="CE1459" s="187" t="e">
        <f aca="false">CB1459-CC1459</f>
        <v>#VALUE!</v>
      </c>
      <c r="CI1459" s="178" t="n">
        <f aca="false">$CI$7</f>
        <v>0.1</v>
      </c>
      <c r="CL1459" s="23" t="n">
        <f aca="false">CL1455</f>
        <v>0.25</v>
      </c>
    </row>
    <row r="1460" customFormat="false" ht="13.25" hidden="false" customHeight="true" outlineLevel="0" collapsed="false">
      <c r="A1460" s="151" t="s">
        <v>1555</v>
      </c>
      <c r="B1460" s="152" t="n">
        <v>20.1</v>
      </c>
      <c r="C1460" s="152" t="n">
        <v>756.7</v>
      </c>
      <c r="D1460" s="153" t="n">
        <v>100</v>
      </c>
      <c r="E1460" s="154" t="s">
        <v>101</v>
      </c>
      <c r="F1460" s="153" t="n">
        <v>3</v>
      </c>
      <c r="G1460" s="115" t="n">
        <v>0.05</v>
      </c>
      <c r="H1460" s="116" t="n">
        <f aca="false">RANDBETWEEN(80,100)/100</f>
        <v>0.85</v>
      </c>
      <c r="I1460" s="117"/>
      <c r="J1460" s="118"/>
      <c r="K1460" s="119"/>
      <c r="L1460" s="118"/>
      <c r="M1460" s="179"/>
      <c r="Q1460" s="151" t="s">
        <v>1555</v>
      </c>
      <c r="R1460" s="152" t="n">
        <v>16.8</v>
      </c>
      <c r="S1460" s="152" t="n">
        <v>752.1</v>
      </c>
      <c r="T1460" s="153" t="n">
        <v>83</v>
      </c>
      <c r="U1460" s="154" t="n">
        <v>0</v>
      </c>
      <c r="V1460" s="153" t="n">
        <v>0</v>
      </c>
      <c r="W1460" s="115" t="n">
        <v>0.95</v>
      </c>
      <c r="X1460" s="116" t="n">
        <f aca="false">RANDBETWEEN(80,100)/100</f>
        <v>0.86</v>
      </c>
      <c r="Y1460" s="117"/>
      <c r="Z1460" s="118"/>
      <c r="AA1460" s="119"/>
      <c r="AB1460" s="123"/>
      <c r="AC1460" s="124"/>
      <c r="AG1460" s="186"/>
      <c r="BO1460" s="202"/>
      <c r="BT1460" s="82" t="s">
        <v>79</v>
      </c>
      <c r="BU1460" s="158"/>
      <c r="BV1460" s="140" t="n">
        <f aca="false">QUOTIENT(BW1460,$BW$5)</f>
        <v>363</v>
      </c>
      <c r="BW1460" s="17" t="n">
        <v>1452</v>
      </c>
      <c r="BX1460" s="141" t="n">
        <f aca="false">DATE(2023,2,(1-QUOTIENT(BW1460,$BW$5)))</f>
        <v>44595</v>
      </c>
      <c r="BY1460" s="190" t="s">
        <v>80</v>
      </c>
      <c r="BZ1460" s="143" t="e">
        <f aca="true">INDIRECT( ADDRESS(CELL("строка",BG1460)-BW1460+BV1460,68)) * CL1460</f>
        <v>#VALUE!</v>
      </c>
      <c r="CA1460" s="144" t="e">
        <f aca="true">INDIRECT( ADDRESS(CELL("строка",BG1460)-BW1460+BV1460,59)) *CI1460</f>
        <v>#VALUE!</v>
      </c>
      <c r="CB1460" s="145" t="e">
        <f aca="true">INDIRECT( ADDRESS(CELL("строка",BG1460)-BW1460+BV1460,69)) * CL1460</f>
        <v>#VALUE!</v>
      </c>
      <c r="CC1460" s="146" t="e">
        <f aca="true">INDIRECT( ADDRESS(CELL("строка",BG1460)-BW1460+BV1460,61)) *CI1460</f>
        <v>#VALUE!</v>
      </c>
      <c r="CD1460" s="147" t="e">
        <f aca="false">BZ1460-CA1460</f>
        <v>#VALUE!</v>
      </c>
      <c r="CE1460" s="188" t="e">
        <f aca="false">CB1460-CC1460</f>
        <v>#VALUE!</v>
      </c>
      <c r="CI1460" s="22" t="n">
        <f aca="false">$CI$4</f>
        <v>0.2</v>
      </c>
      <c r="CL1460" s="23" t="n">
        <f aca="false">CL1456</f>
        <v>0.25</v>
      </c>
    </row>
    <row r="1461" customFormat="false" ht="13.25" hidden="false" customHeight="true" outlineLevel="0" collapsed="false">
      <c r="A1461" s="151" t="s">
        <v>1556</v>
      </c>
      <c r="B1461" s="152" t="n">
        <v>22.9</v>
      </c>
      <c r="C1461" s="152" t="n">
        <v>756.6</v>
      </c>
      <c r="D1461" s="153" t="n">
        <v>83</v>
      </c>
      <c r="E1461" s="154" t="s">
        <v>93</v>
      </c>
      <c r="F1461" s="153" t="n">
        <v>3</v>
      </c>
      <c r="G1461" s="182" t="s">
        <v>185</v>
      </c>
      <c r="H1461" s="116" t="n">
        <f aca="false">RANDBETWEEN(80,100)/100</f>
        <v>0.98</v>
      </c>
      <c r="I1461" s="117"/>
      <c r="J1461" s="118"/>
      <c r="K1461" s="119"/>
      <c r="L1461" s="118"/>
      <c r="M1461" s="179"/>
      <c r="Q1461" s="151" t="s">
        <v>1556</v>
      </c>
      <c r="R1461" s="152" t="n">
        <v>19.5</v>
      </c>
      <c r="S1461" s="152" t="n">
        <v>751.6</v>
      </c>
      <c r="T1461" s="153" t="n">
        <v>69</v>
      </c>
      <c r="U1461" s="154" t="n">
        <v>0</v>
      </c>
      <c r="V1461" s="153" t="n">
        <v>0</v>
      </c>
      <c r="W1461" s="115" t="n">
        <v>0.95</v>
      </c>
      <c r="X1461" s="116" t="n">
        <f aca="false">RANDBETWEEN(80,100)/100</f>
        <v>0.85</v>
      </c>
      <c r="Y1461" s="117"/>
      <c r="Z1461" s="118"/>
      <c r="AA1461" s="119"/>
      <c r="AB1461" s="123"/>
      <c r="AC1461" s="124"/>
      <c r="AG1461" s="186"/>
      <c r="BO1461" s="202"/>
      <c r="BT1461" s="82"/>
      <c r="BU1461" s="158"/>
      <c r="BV1461" s="140" t="n">
        <f aca="false">QUOTIENT(BW1461,$BW$5)</f>
        <v>363</v>
      </c>
      <c r="BW1461" s="17" t="n">
        <v>1453</v>
      </c>
      <c r="BX1461" s="141"/>
      <c r="BY1461" s="191" t="s">
        <v>84</v>
      </c>
      <c r="BZ1461" s="160" t="e">
        <f aca="true">INDIRECT( ADDRESS(CELL("строка",BG1461)-BW1461+BV1461,68)) * CL1461</f>
        <v>#VALUE!</v>
      </c>
      <c r="CA1461" s="161" t="e">
        <f aca="true">INDIRECT( ADDRESS(CELL("строка",BG1461)-BW1461+BV1461,59)) *CI1461</f>
        <v>#VALUE!</v>
      </c>
      <c r="CB1461" s="162" t="e">
        <f aca="true">INDIRECT( ADDRESS(CELL("строка",BG1461)-BW1461+BV1461,69)) * CL1461</f>
        <v>#VALUE!</v>
      </c>
      <c r="CC1461" s="163" t="e">
        <f aca="true">INDIRECT( ADDRESS(CELL("строка",BG1461)-BW1461+BV1461,61)) *CI1461</f>
        <v>#VALUE!</v>
      </c>
      <c r="CD1461" s="164" t="e">
        <f aca="false">BZ1461-CA1461</f>
        <v>#VALUE!</v>
      </c>
      <c r="CE1461" s="189" t="e">
        <f aca="false">CB1461-CC1461</f>
        <v>#VALUE!</v>
      </c>
      <c r="CI1461" s="22" t="n">
        <f aca="false">$CI$5</f>
        <v>0.3</v>
      </c>
      <c r="CL1461" s="23" t="n">
        <f aca="false">CL1457</f>
        <v>0.25</v>
      </c>
    </row>
    <row r="1462" customFormat="false" ht="13.25" hidden="false" customHeight="true" outlineLevel="0" collapsed="false">
      <c r="A1462" s="151" t="s">
        <v>1557</v>
      </c>
      <c r="B1462" s="152" t="n">
        <v>24.3</v>
      </c>
      <c r="C1462" s="152" t="n">
        <v>756.5</v>
      </c>
      <c r="D1462" s="153" t="n">
        <v>73</v>
      </c>
      <c r="E1462" s="154" t="s">
        <v>129</v>
      </c>
      <c r="F1462" s="153" t="n">
        <v>3</v>
      </c>
      <c r="G1462" s="115" t="n">
        <v>0.25</v>
      </c>
      <c r="H1462" s="116" t="n">
        <f aca="false">RANDBETWEEN(80,100)/100</f>
        <v>1</v>
      </c>
      <c r="I1462" s="117" t="n">
        <v>0.609965277777778</v>
      </c>
      <c r="J1462" s="118" t="n">
        <v>0.609965277777778</v>
      </c>
      <c r="K1462" s="119" t="n">
        <f aca="false">(J1462 * 24) * $B$3 * $F$3 * (1 - 0.7*AVERAGE(G1462:G1469)) * AVERAGE(H1462:H1469)</f>
        <v>11494.4906770833</v>
      </c>
      <c r="L1462" s="118" t="n">
        <f aca="false">IF(AVERAGE(F1462:F1469)&gt; $J$3, $B$4*$F$4*AVERAGE(F1462:F1469)/$B$5*24*AVERAGE(H1462:H1469), $B$4*$F$4*AVERAGE(F1462:F1469)/$B$5*24*AVERAGE(H1462:H1469) * 0.2)</f>
        <v>3547.2</v>
      </c>
      <c r="M1462" s="179" t="n">
        <f aca="false">K1462+L1462</f>
        <v>15041.6906770833</v>
      </c>
      <c r="Q1462" s="151" t="s">
        <v>1557</v>
      </c>
      <c r="R1462" s="152" t="n">
        <v>23.1</v>
      </c>
      <c r="S1462" s="152" t="n">
        <v>750.7</v>
      </c>
      <c r="T1462" s="153" t="n">
        <v>59</v>
      </c>
      <c r="U1462" s="154" t="n">
        <v>0</v>
      </c>
      <c r="V1462" s="153" t="n">
        <v>0</v>
      </c>
      <c r="W1462" s="115" t="n">
        <v>0.95</v>
      </c>
      <c r="X1462" s="116" t="n">
        <f aca="false">RANDBETWEEN(80,100)/100</f>
        <v>0.95</v>
      </c>
      <c r="Y1462" s="117" t="n">
        <v>0.66375</v>
      </c>
      <c r="Z1462" s="118" t="n">
        <v>0.66375</v>
      </c>
      <c r="AA1462" s="119" t="n">
        <f aca="false">(Z1462 * 24) * $B$3 * $F$3 * (1 - 0.7 * AVERAGE(W1462:W1469)) * AVERAGE(X1462:X1469)</f>
        <v>9084.1024125</v>
      </c>
      <c r="AB1462" s="123" t="n">
        <f aca="false">IF(AVERAGE(V1462:V1469)&gt; $J$3, $B$4*$F$4*AVERAGE(V1462:V1469)/$B$5*24*AVERAGE(X1462:X1469), $B$4*$F$4*AVERAGE(V1462:V1469)/$B$5*24*AVERAGE(X1462:X1469) * 0.2)</f>
        <v>415.2</v>
      </c>
      <c r="AC1462" s="124" t="n">
        <f aca="false">AA1462+AB1462</f>
        <v>9499.3024125</v>
      </c>
      <c r="AG1462" s="186"/>
      <c r="BO1462" s="202"/>
      <c r="BT1462" s="82"/>
      <c r="BU1462" s="158"/>
      <c r="BV1462" s="140" t="n">
        <f aca="false">QUOTIENT(BW1462,$BW$5)</f>
        <v>363</v>
      </c>
      <c r="BW1462" s="17" t="n">
        <v>1454</v>
      </c>
      <c r="BX1462" s="141"/>
      <c r="BY1462" s="191" t="s">
        <v>58</v>
      </c>
      <c r="BZ1462" s="160" t="e">
        <f aca="true">INDIRECT( ADDRESS(CELL("строка",BG1462)-BW1462+BV1462,68)) * CL1462</f>
        <v>#VALUE!</v>
      </c>
      <c r="CA1462" s="161" t="e">
        <f aca="true">INDIRECT( ADDRESS(CELL("строка",BG1462)-BW1462+BV1462,59)) *CI1462</f>
        <v>#VALUE!</v>
      </c>
      <c r="CB1462" s="162" t="e">
        <f aca="true">INDIRECT( ADDRESS(CELL("строка",BG1462)-BW1462+BV1462,69)) * CL1462</f>
        <v>#VALUE!</v>
      </c>
      <c r="CC1462" s="163" t="e">
        <f aca="true">INDIRECT( ADDRESS(CELL("строка",BG1462)-BW1462+BV1462,61)) *CI1462</f>
        <v>#VALUE!</v>
      </c>
      <c r="CD1462" s="164" t="e">
        <f aca="false">BZ1462-CA1462</f>
        <v>#VALUE!</v>
      </c>
      <c r="CE1462" s="189" t="e">
        <f aca="false">CB1462-CC1462</f>
        <v>#VALUE!</v>
      </c>
      <c r="CI1462" s="22" t="n">
        <f aca="false">$CI$6</f>
        <v>0.4</v>
      </c>
      <c r="CL1462" s="23" t="n">
        <f aca="false">CL1458</f>
        <v>0.25</v>
      </c>
    </row>
    <row r="1463" customFormat="false" ht="13.25" hidden="false" customHeight="true" outlineLevel="0" collapsed="false">
      <c r="A1463" s="151" t="s">
        <v>1558</v>
      </c>
      <c r="B1463" s="152" t="n">
        <v>28.1</v>
      </c>
      <c r="C1463" s="152" t="n">
        <v>755.2</v>
      </c>
      <c r="D1463" s="153" t="n">
        <v>61</v>
      </c>
      <c r="E1463" s="154" t="s">
        <v>78</v>
      </c>
      <c r="F1463" s="153" t="n">
        <v>4.5</v>
      </c>
      <c r="G1463" s="115" t="n">
        <v>0.25</v>
      </c>
      <c r="H1463" s="116" t="n">
        <f aca="false">RANDBETWEEN(80,100)/100</f>
        <v>0.98</v>
      </c>
      <c r="I1463" s="117"/>
      <c r="J1463" s="118"/>
      <c r="K1463" s="119"/>
      <c r="L1463" s="118"/>
      <c r="M1463" s="179"/>
      <c r="Q1463" s="151" t="s">
        <v>1558</v>
      </c>
      <c r="R1463" s="152" t="n">
        <v>27.5</v>
      </c>
      <c r="S1463" s="152" t="n">
        <v>750.1</v>
      </c>
      <c r="T1463" s="153" t="n">
        <v>41</v>
      </c>
      <c r="U1463" s="154" t="s">
        <v>78</v>
      </c>
      <c r="V1463" s="153" t="n">
        <v>1</v>
      </c>
      <c r="W1463" s="115" t="n">
        <v>0.95</v>
      </c>
      <c r="X1463" s="116" t="n">
        <f aca="false">RANDBETWEEN(80,100)/100</f>
        <v>0.89</v>
      </c>
      <c r="Y1463" s="117"/>
      <c r="Z1463" s="118"/>
      <c r="AA1463" s="119"/>
      <c r="AB1463" s="123"/>
      <c r="AC1463" s="124"/>
      <c r="AG1463" s="186"/>
      <c r="BO1463" s="202"/>
      <c r="BT1463" s="82" t="e">
        <f aca="false">IF(SUM(CD1460:CD1463) &gt; 0,0,(SUM(CD1460:CD1463))/(-$BM$10*1000))</f>
        <v>#VALUE!</v>
      </c>
      <c r="BU1463" s="158" t="e">
        <f aca="false">IF(SUM(CE1460:CE1463) &gt; 0,0,(SUM(CE1460:CE1463))/(-$BM$10*1000))</f>
        <v>#VALUE!</v>
      </c>
      <c r="BV1463" s="140" t="n">
        <f aca="false">QUOTIENT(BW1463,$BW$5)</f>
        <v>363</v>
      </c>
      <c r="BW1463" s="17" t="n">
        <v>1455</v>
      </c>
      <c r="BX1463" s="141"/>
      <c r="BY1463" s="192" t="s">
        <v>75</v>
      </c>
      <c r="BZ1463" s="172" t="e">
        <f aca="true">INDIRECT( ADDRESS(CELL("строка",BG1463)-BW1463+BV1463,68)) * CL1463</f>
        <v>#VALUE!</v>
      </c>
      <c r="CA1463" s="173" t="e">
        <f aca="true">INDIRECT( ADDRESS(CELL("строка",BG1463)-BW1463+BV1463,59)) * CI1463</f>
        <v>#VALUE!</v>
      </c>
      <c r="CB1463" s="174" t="e">
        <f aca="true">INDIRECT( ADDRESS(CELL("строка",BG1463)-BW1463+BV1463,69)) * CL1463</f>
        <v>#VALUE!</v>
      </c>
      <c r="CC1463" s="175" t="e">
        <f aca="true">INDIRECT( ADDRESS(CELL("строка",BG1463)-BW1463+BV1463,61)) *CI1463</f>
        <v>#VALUE!</v>
      </c>
      <c r="CD1463" s="176" t="e">
        <f aca="false">BZ1463-CA1463</f>
        <v>#VALUE!</v>
      </c>
      <c r="CE1463" s="187" t="e">
        <f aca="false">CB1463-CC1463</f>
        <v>#VALUE!</v>
      </c>
      <c r="CI1463" s="178" t="n">
        <f aca="false">$CI$7</f>
        <v>0.1</v>
      </c>
      <c r="CL1463" s="23" t="n">
        <f aca="false">CL1459</f>
        <v>0.25</v>
      </c>
    </row>
    <row r="1464" customFormat="false" ht="13.25" hidden="false" customHeight="true" outlineLevel="0" collapsed="false">
      <c r="A1464" s="151" t="s">
        <v>1559</v>
      </c>
      <c r="B1464" s="152" t="n">
        <v>30.5</v>
      </c>
      <c r="C1464" s="152" t="n">
        <v>755.5</v>
      </c>
      <c r="D1464" s="153" t="n">
        <v>47</v>
      </c>
      <c r="E1464" s="154" t="s">
        <v>91</v>
      </c>
      <c r="F1464" s="153" t="n">
        <v>4.5</v>
      </c>
      <c r="G1464" s="182" t="s">
        <v>185</v>
      </c>
      <c r="H1464" s="116" t="n">
        <f aca="false">RANDBETWEEN(80,100)/100</f>
        <v>0.99</v>
      </c>
      <c r="I1464" s="117"/>
      <c r="J1464" s="118"/>
      <c r="K1464" s="119"/>
      <c r="L1464" s="118"/>
      <c r="M1464" s="179"/>
      <c r="Q1464" s="151" t="s">
        <v>1559</v>
      </c>
      <c r="R1464" s="152" t="n">
        <v>28.6</v>
      </c>
      <c r="S1464" s="152" t="n">
        <v>750.2</v>
      </c>
      <c r="T1464" s="153" t="n">
        <v>37</v>
      </c>
      <c r="U1464" s="154" t="n">
        <v>0</v>
      </c>
      <c r="V1464" s="153" t="n">
        <v>0</v>
      </c>
      <c r="W1464" s="115" t="n">
        <v>0.95</v>
      </c>
      <c r="X1464" s="116" t="n">
        <f aca="false">RANDBETWEEN(80,100)/100</f>
        <v>0.81</v>
      </c>
      <c r="Y1464" s="117"/>
      <c r="Z1464" s="118"/>
      <c r="AA1464" s="119"/>
      <c r="AB1464" s="123"/>
      <c r="AC1464" s="124"/>
      <c r="AG1464" s="186"/>
      <c r="BO1464" s="202"/>
      <c r="BT1464" s="82" t="s">
        <v>79</v>
      </c>
      <c r="BU1464" s="158"/>
      <c r="BV1464" s="140" t="n">
        <f aca="false">QUOTIENT(BW1464,$BW$5)</f>
        <v>364</v>
      </c>
      <c r="BW1464" s="17" t="n">
        <v>1456</v>
      </c>
      <c r="BX1464" s="141" t="n">
        <f aca="false">DATE(2023,2,(1-QUOTIENT(BW1464,$BW$5)))</f>
        <v>44594</v>
      </c>
      <c r="BY1464" s="190" t="s">
        <v>80</v>
      </c>
      <c r="BZ1464" s="143" t="e">
        <f aca="true">INDIRECT( ADDRESS(CELL("строка",BG1464)-BW1464+BV1464,68)) * CL1464</f>
        <v>#VALUE!</v>
      </c>
      <c r="CA1464" s="144" t="e">
        <f aca="true">INDIRECT( ADDRESS(CELL("строка",BG1464)-BW1464+BV1464,59)) *CI1464</f>
        <v>#VALUE!</v>
      </c>
      <c r="CB1464" s="145" t="e">
        <f aca="true">INDIRECT( ADDRESS(CELL("строка",BG1464)-BW1464+BV1464,69)) * CL1464</f>
        <v>#VALUE!</v>
      </c>
      <c r="CC1464" s="146" t="e">
        <f aca="true">INDIRECT( ADDRESS(CELL("строка",BG1464)-BW1464+BV1464,61)) *CI1464</f>
        <v>#VALUE!</v>
      </c>
      <c r="CD1464" s="147" t="e">
        <f aca="false">BZ1464-CA1464</f>
        <v>#VALUE!</v>
      </c>
      <c r="CE1464" s="188" t="e">
        <f aca="false">CB1464-CC1464</f>
        <v>#VALUE!</v>
      </c>
      <c r="CI1464" s="22" t="n">
        <f aca="false">$CI$4</f>
        <v>0.2</v>
      </c>
      <c r="CL1464" s="23" t="n">
        <f aca="false">CL1460</f>
        <v>0.25</v>
      </c>
    </row>
    <row r="1465" customFormat="false" ht="13.25" hidden="false" customHeight="true" outlineLevel="0" collapsed="false">
      <c r="A1465" s="151" t="s">
        <v>1560</v>
      </c>
      <c r="B1465" s="152" t="n">
        <v>27.1</v>
      </c>
      <c r="C1465" s="152" t="n">
        <v>755.7</v>
      </c>
      <c r="D1465" s="153" t="n">
        <v>66</v>
      </c>
      <c r="E1465" s="154" t="s">
        <v>78</v>
      </c>
      <c r="F1465" s="153" t="n">
        <v>4.5</v>
      </c>
      <c r="G1465" s="115" t="n">
        <v>0.75</v>
      </c>
      <c r="H1465" s="116" t="n">
        <f aca="false">RANDBETWEEN(80,100)/100</f>
        <v>0.9</v>
      </c>
      <c r="I1465" s="117"/>
      <c r="J1465" s="118"/>
      <c r="K1465" s="119"/>
      <c r="L1465" s="118"/>
      <c r="M1465" s="179"/>
      <c r="Q1465" s="151" t="s">
        <v>1560</v>
      </c>
      <c r="R1465" s="152" t="n">
        <v>27.6</v>
      </c>
      <c r="S1465" s="152" t="n">
        <v>750.1</v>
      </c>
      <c r="T1465" s="153" t="n">
        <v>40</v>
      </c>
      <c r="U1465" s="154" t="s">
        <v>83</v>
      </c>
      <c r="V1465" s="153" t="n">
        <v>1</v>
      </c>
      <c r="W1465" s="115" t="n">
        <v>0.75</v>
      </c>
      <c r="X1465" s="116" t="n">
        <f aca="false">RANDBETWEEN(80,100)/100</f>
        <v>0.84</v>
      </c>
      <c r="Y1465" s="117"/>
      <c r="Z1465" s="118"/>
      <c r="AA1465" s="119"/>
      <c r="AB1465" s="123"/>
      <c r="AC1465" s="124"/>
      <c r="AG1465" s="186"/>
      <c r="BO1465" s="202"/>
      <c r="BT1465" s="82"/>
      <c r="BU1465" s="158"/>
      <c r="BV1465" s="140" t="n">
        <f aca="false">QUOTIENT(BW1465,$BW$5)</f>
        <v>364</v>
      </c>
      <c r="BW1465" s="17" t="n">
        <v>1457</v>
      </c>
      <c r="BX1465" s="141"/>
      <c r="BY1465" s="191" t="s">
        <v>84</v>
      </c>
      <c r="BZ1465" s="160" t="e">
        <f aca="true">INDIRECT( ADDRESS(CELL("строка",BG1465)-BW1465+BV1465,68)) * CL1465</f>
        <v>#VALUE!</v>
      </c>
      <c r="CA1465" s="161" t="e">
        <f aca="true">INDIRECT( ADDRESS(CELL("строка",BG1465)-BW1465+BV1465,59)) *CI1465</f>
        <v>#VALUE!</v>
      </c>
      <c r="CB1465" s="162" t="e">
        <f aca="true">INDIRECT( ADDRESS(CELL("строка",BG1465)-BW1465+BV1465,69)) * CL1465</f>
        <v>#VALUE!</v>
      </c>
      <c r="CC1465" s="163" t="e">
        <f aca="true">INDIRECT( ADDRESS(CELL("строка",BG1465)-BW1465+BV1465,61)) *CI1465</f>
        <v>#VALUE!</v>
      </c>
      <c r="CD1465" s="164" t="e">
        <f aca="false">BZ1465-CA1465</f>
        <v>#VALUE!</v>
      </c>
      <c r="CE1465" s="189" t="e">
        <f aca="false">CB1465-CC1465</f>
        <v>#VALUE!</v>
      </c>
      <c r="CI1465" s="22" t="n">
        <f aca="false">$CI$5</f>
        <v>0.3</v>
      </c>
      <c r="CL1465" s="23" t="n">
        <f aca="false">CL1461</f>
        <v>0.25</v>
      </c>
    </row>
    <row r="1466" customFormat="false" ht="13.25" hidden="false" customHeight="true" outlineLevel="0" collapsed="false">
      <c r="A1466" s="151" t="s">
        <v>1561</v>
      </c>
      <c r="B1466" s="152" t="n">
        <v>27</v>
      </c>
      <c r="C1466" s="152" t="n">
        <v>755.5</v>
      </c>
      <c r="D1466" s="153" t="n">
        <v>72</v>
      </c>
      <c r="E1466" s="154" t="s">
        <v>83</v>
      </c>
      <c r="F1466" s="153" t="n">
        <v>1.5</v>
      </c>
      <c r="G1466" s="182" t="s">
        <v>185</v>
      </c>
      <c r="H1466" s="116" t="n">
        <f aca="false">RANDBETWEEN(80,100)/100</f>
        <v>0.9</v>
      </c>
      <c r="I1466" s="117"/>
      <c r="J1466" s="118"/>
      <c r="K1466" s="119"/>
      <c r="L1466" s="118"/>
      <c r="M1466" s="179"/>
      <c r="Q1466" s="151" t="s">
        <v>1561</v>
      </c>
      <c r="R1466" s="152" t="n">
        <v>23.5</v>
      </c>
      <c r="S1466" s="152" t="n">
        <v>750.1</v>
      </c>
      <c r="T1466" s="153" t="n">
        <v>58</v>
      </c>
      <c r="U1466" s="154" t="s">
        <v>107</v>
      </c>
      <c r="V1466" s="153" t="n">
        <v>1</v>
      </c>
      <c r="W1466" s="115" t="n">
        <v>0.75</v>
      </c>
      <c r="X1466" s="116" t="n">
        <f aca="false">RANDBETWEEN(80,100)/100</f>
        <v>0.92</v>
      </c>
      <c r="Y1466" s="117"/>
      <c r="Z1466" s="118"/>
      <c r="AA1466" s="119"/>
      <c r="AB1466" s="123"/>
      <c r="AC1466" s="124"/>
      <c r="AG1466" s="186"/>
      <c r="BO1466" s="202"/>
      <c r="BT1466" s="82"/>
      <c r="BU1466" s="158"/>
      <c r="BV1466" s="140" t="n">
        <f aca="false">QUOTIENT(BW1466,$BW$5)</f>
        <v>364</v>
      </c>
      <c r="BW1466" s="17" t="n">
        <v>1458</v>
      </c>
      <c r="BX1466" s="141"/>
      <c r="BY1466" s="191" t="s">
        <v>58</v>
      </c>
      <c r="BZ1466" s="160" t="e">
        <f aca="true">INDIRECT( ADDRESS(CELL("строка",BG1466)-BW1466+BV1466,68)) * CL1466</f>
        <v>#VALUE!</v>
      </c>
      <c r="CA1466" s="161" t="e">
        <f aca="true">INDIRECT( ADDRESS(CELL("строка",BG1466)-BW1466+BV1466,59)) *CI1466</f>
        <v>#VALUE!</v>
      </c>
      <c r="CB1466" s="162" t="e">
        <f aca="true">INDIRECT( ADDRESS(CELL("строка",BG1466)-BW1466+BV1466,69)) * CL1466</f>
        <v>#VALUE!</v>
      </c>
      <c r="CC1466" s="163" t="e">
        <f aca="true">INDIRECT( ADDRESS(CELL("строка",BG1466)-BW1466+BV1466,61)) *CI1466</f>
        <v>#VALUE!</v>
      </c>
      <c r="CD1466" s="164" t="e">
        <f aca="false">BZ1466-CA1466</f>
        <v>#VALUE!</v>
      </c>
      <c r="CE1466" s="189" t="e">
        <f aca="false">CB1466-CC1466</f>
        <v>#VALUE!</v>
      </c>
      <c r="CI1466" s="22" t="n">
        <f aca="false">$CI$6</f>
        <v>0.4</v>
      </c>
      <c r="CL1466" s="23" t="n">
        <f aca="false">CL1462</f>
        <v>0.25</v>
      </c>
    </row>
    <row r="1467" customFormat="false" ht="13.25" hidden="false" customHeight="true" outlineLevel="0" collapsed="false">
      <c r="A1467" s="151" t="s">
        <v>1562</v>
      </c>
      <c r="B1467" s="152" t="n">
        <v>21.7</v>
      </c>
      <c r="C1467" s="152" t="n">
        <v>754.9</v>
      </c>
      <c r="D1467" s="153" t="n">
        <v>100</v>
      </c>
      <c r="E1467" s="154" t="s">
        <v>129</v>
      </c>
      <c r="F1467" s="153" t="n">
        <v>3</v>
      </c>
      <c r="G1467" s="115" t="n">
        <v>0.25</v>
      </c>
      <c r="H1467" s="116" t="n">
        <f aca="false">RANDBETWEEN(80,100)/100</f>
        <v>0.91</v>
      </c>
      <c r="I1467" s="117"/>
      <c r="J1467" s="118"/>
      <c r="K1467" s="119"/>
      <c r="L1467" s="118"/>
      <c r="M1467" s="179"/>
      <c r="Q1467" s="151" t="s">
        <v>1562</v>
      </c>
      <c r="R1467" s="152" t="n">
        <v>16</v>
      </c>
      <c r="S1467" s="152" t="n">
        <v>749.8</v>
      </c>
      <c r="T1467" s="153" t="n">
        <v>85</v>
      </c>
      <c r="U1467" s="154" t="n">
        <v>0</v>
      </c>
      <c r="V1467" s="153" t="n">
        <v>0</v>
      </c>
      <c r="W1467" s="115" t="n">
        <v>0.75</v>
      </c>
      <c r="X1467" s="116" t="n">
        <f aca="false">RANDBETWEEN(80,100)/100</f>
        <v>0.81</v>
      </c>
      <c r="Y1467" s="117"/>
      <c r="Z1467" s="118"/>
      <c r="AA1467" s="119"/>
      <c r="AB1467" s="123"/>
      <c r="AC1467" s="124"/>
      <c r="AG1467" s="186"/>
      <c r="BO1467" s="202"/>
      <c r="BT1467" s="82" t="e">
        <f aca="false">IF(SUM(CD1464:CD1467) &gt; 0,0,(SUM(CD1464:CD1467))/(-$BM$10*1000))</f>
        <v>#VALUE!</v>
      </c>
      <c r="BU1467" s="158" t="e">
        <f aca="false">IF(SUM(CE1464:CE1467) &gt; 0,0,(SUM(CE1464:CE1467))/(-$BM$10*1000))</f>
        <v>#VALUE!</v>
      </c>
      <c r="BV1467" s="140" t="n">
        <f aca="false">QUOTIENT(BW1467,$BW$5)</f>
        <v>364</v>
      </c>
      <c r="BW1467" s="17" t="n">
        <v>1459</v>
      </c>
      <c r="BX1467" s="141"/>
      <c r="BY1467" s="192" t="s">
        <v>75</v>
      </c>
      <c r="BZ1467" s="172" t="e">
        <f aca="true">INDIRECT( ADDRESS(CELL("строка",BG1467)-BW1467+BV1467,68)) * CL1467</f>
        <v>#VALUE!</v>
      </c>
      <c r="CA1467" s="173" t="e">
        <f aca="true">INDIRECT( ADDRESS(CELL("строка",BG1467)-BW1467+BV1467,59)) * CI1467</f>
        <v>#VALUE!</v>
      </c>
      <c r="CB1467" s="174" t="e">
        <f aca="true">INDIRECT( ADDRESS(CELL("строка",BG1467)-BW1467+BV1467,69)) * CL1467</f>
        <v>#VALUE!</v>
      </c>
      <c r="CC1467" s="175" t="e">
        <f aca="true">INDIRECT( ADDRESS(CELL("строка",BG1467)-BW1467+BV1467,61)) *CI1467</f>
        <v>#VALUE!</v>
      </c>
      <c r="CD1467" s="176" t="e">
        <f aca="false">BZ1467-CA1467</f>
        <v>#VALUE!</v>
      </c>
      <c r="CE1467" s="187" t="e">
        <f aca="false">CB1467-CC1467</f>
        <v>#VALUE!</v>
      </c>
      <c r="CI1467" s="178" t="n">
        <f aca="false">$CI$7</f>
        <v>0.1</v>
      </c>
      <c r="CL1467" s="23" t="n">
        <f aca="false">CL1463</f>
        <v>0.25</v>
      </c>
    </row>
    <row r="1468" customFormat="false" ht="13.25" hidden="false" customHeight="true" outlineLevel="0" collapsed="false">
      <c r="A1468" s="151" t="s">
        <v>1563</v>
      </c>
      <c r="B1468" s="152" t="n">
        <v>21.7</v>
      </c>
      <c r="C1468" s="152" t="n">
        <v>754.5</v>
      </c>
      <c r="D1468" s="153" t="n">
        <v>99</v>
      </c>
      <c r="E1468" s="154" t="s">
        <v>129</v>
      </c>
      <c r="F1468" s="153" t="n">
        <v>3</v>
      </c>
      <c r="G1468" s="115" t="n">
        <v>0.25</v>
      </c>
      <c r="H1468" s="116" t="n">
        <f aca="false">RANDBETWEEN(80,100)/100</f>
        <v>0.87</v>
      </c>
      <c r="I1468" s="117"/>
      <c r="J1468" s="118"/>
      <c r="K1468" s="119"/>
      <c r="L1468" s="118"/>
      <c r="M1468" s="179"/>
      <c r="Q1468" s="151" t="s">
        <v>1563</v>
      </c>
      <c r="R1468" s="152" t="n">
        <v>15.4</v>
      </c>
      <c r="S1468" s="152" t="n">
        <v>749.5</v>
      </c>
      <c r="T1468" s="153" t="n">
        <v>86</v>
      </c>
      <c r="U1468" s="154" t="n">
        <v>0</v>
      </c>
      <c r="V1468" s="153" t="n">
        <v>0</v>
      </c>
      <c r="W1468" s="115" t="n">
        <v>0</v>
      </c>
      <c r="X1468" s="116" t="n">
        <f aca="false">RANDBETWEEN(80,100)/100</f>
        <v>0.81</v>
      </c>
      <c r="Y1468" s="117"/>
      <c r="Z1468" s="118"/>
      <c r="AA1468" s="119"/>
      <c r="AB1468" s="123"/>
      <c r="AC1468" s="124"/>
      <c r="AG1468" s="186"/>
      <c r="BO1468" s="202"/>
      <c r="BT1468" s="82" t="s">
        <v>79</v>
      </c>
      <c r="BU1468" s="158"/>
      <c r="BV1468" s="140" t="n">
        <f aca="false">QUOTIENT(BW1468,$BW$5)</f>
        <v>365</v>
      </c>
      <c r="BW1468" s="17" t="n">
        <v>1460</v>
      </c>
      <c r="BX1468" s="141" t="n">
        <f aca="false">DATE(2023,2,(1-QUOTIENT(BW1468,$BW$5)))</f>
        <v>44593</v>
      </c>
      <c r="BY1468" s="190" t="s">
        <v>80</v>
      </c>
      <c r="BZ1468" s="143" t="e">
        <f aca="true">INDIRECT( ADDRESS(CELL("строка",BG1468)-BW1468+BV1468,68)) * CL1468</f>
        <v>#VALUE!</v>
      </c>
      <c r="CA1468" s="144" t="e">
        <f aca="true">INDIRECT( ADDRESS(CELL("строка",BG1468)-BW1468+BV1468,59)) *CI1468</f>
        <v>#VALUE!</v>
      </c>
      <c r="CB1468" s="145" t="e">
        <f aca="true">INDIRECT( ADDRESS(CELL("строка",BG1468)-BW1468+BV1468,69)) * CL1468</f>
        <v>#VALUE!</v>
      </c>
      <c r="CC1468" s="146" t="e">
        <f aca="true">INDIRECT( ADDRESS(CELL("строка",BG1468)-BW1468+BV1468,61)) *CI1468</f>
        <v>#VALUE!</v>
      </c>
      <c r="CD1468" s="147" t="e">
        <f aca="false">BZ1468-CA1468</f>
        <v>#VALUE!</v>
      </c>
      <c r="CE1468" s="188" t="e">
        <f aca="false">CB1468-CC1468</f>
        <v>#VALUE!</v>
      </c>
      <c r="CI1468" s="22" t="n">
        <f aca="false">$CI$4</f>
        <v>0.2</v>
      </c>
      <c r="CL1468" s="23" t="n">
        <f aca="false">CL1464</f>
        <v>0.25</v>
      </c>
    </row>
    <row r="1469" customFormat="false" ht="13.25" hidden="false" customHeight="true" outlineLevel="0" collapsed="false">
      <c r="A1469" s="151" t="s">
        <v>1564</v>
      </c>
      <c r="B1469" s="152" t="n">
        <v>21.9</v>
      </c>
      <c r="C1469" s="152" t="n">
        <v>754.4</v>
      </c>
      <c r="D1469" s="153" t="n">
        <v>100</v>
      </c>
      <c r="E1469" s="154" t="n">
        <v>0</v>
      </c>
      <c r="F1469" s="153" t="n">
        <v>0</v>
      </c>
      <c r="G1469" s="115" t="n">
        <v>0.75</v>
      </c>
      <c r="H1469" s="116" t="n">
        <f aca="false">RANDBETWEEN(80,100)/100</f>
        <v>0.84</v>
      </c>
      <c r="I1469" s="117"/>
      <c r="J1469" s="118"/>
      <c r="K1469" s="119"/>
      <c r="L1469" s="118"/>
      <c r="M1469" s="179"/>
      <c r="Q1469" s="151" t="s">
        <v>1564</v>
      </c>
      <c r="R1469" s="152" t="n">
        <v>17.3</v>
      </c>
      <c r="S1469" s="152" t="n">
        <v>749.1</v>
      </c>
      <c r="T1469" s="153" t="n">
        <v>78</v>
      </c>
      <c r="U1469" s="154" t="n">
        <v>0</v>
      </c>
      <c r="V1469" s="153" t="n">
        <v>0</v>
      </c>
      <c r="W1469" s="115" t="n">
        <v>0.05</v>
      </c>
      <c r="X1469" s="116" t="n">
        <f aca="false">RANDBETWEEN(80,100)/100</f>
        <v>0.89</v>
      </c>
      <c r="Y1469" s="117"/>
      <c r="Z1469" s="118"/>
      <c r="AA1469" s="119"/>
      <c r="AB1469" s="123"/>
      <c r="AC1469" s="124"/>
      <c r="AG1469" s="186"/>
      <c r="BO1469" s="202"/>
      <c r="BT1469" s="82"/>
      <c r="BU1469" s="158"/>
      <c r="BV1469" s="140" t="n">
        <f aca="false">QUOTIENT(BW1469,$BW$5)</f>
        <v>365</v>
      </c>
      <c r="BW1469" s="17" t="n">
        <v>1461</v>
      </c>
      <c r="BX1469" s="141"/>
      <c r="BY1469" s="191" t="s">
        <v>84</v>
      </c>
      <c r="BZ1469" s="160" t="e">
        <f aca="true">INDIRECT( ADDRESS(CELL("строка",BG1469)-BW1469+BV1469,68)) * CL1469</f>
        <v>#VALUE!</v>
      </c>
      <c r="CA1469" s="161" t="e">
        <f aca="true">INDIRECT( ADDRESS(CELL("строка",BG1469)-BW1469+BV1469,59)) *CI1469</f>
        <v>#VALUE!</v>
      </c>
      <c r="CB1469" s="162" t="e">
        <f aca="true">INDIRECT( ADDRESS(CELL("строка",BG1469)-BW1469+BV1469,69)) * CL1469</f>
        <v>#VALUE!</v>
      </c>
      <c r="CC1469" s="163" t="e">
        <f aca="true">INDIRECT( ADDRESS(CELL("строка",BG1469)-BW1469+BV1469,61)) *CI1469</f>
        <v>#VALUE!</v>
      </c>
      <c r="CD1469" s="164" t="e">
        <f aca="false">BZ1469-CA1469</f>
        <v>#VALUE!</v>
      </c>
      <c r="CE1469" s="189" t="e">
        <f aca="false">CB1469-CC1469</f>
        <v>#VALUE!</v>
      </c>
      <c r="CI1469" s="22" t="n">
        <f aca="false">$CI$5</f>
        <v>0.3</v>
      </c>
      <c r="CL1469" s="23" t="n">
        <f aca="false">CL1465</f>
        <v>0.25</v>
      </c>
    </row>
    <row r="1470" customFormat="false" ht="13.25" hidden="false" customHeight="true" outlineLevel="0" collapsed="false">
      <c r="A1470" s="151" t="s">
        <v>1565</v>
      </c>
      <c r="B1470" s="152" t="n">
        <v>21.6</v>
      </c>
      <c r="C1470" s="152" t="n">
        <v>754.3</v>
      </c>
      <c r="D1470" s="153" t="n">
        <v>99</v>
      </c>
      <c r="E1470" s="154" t="s">
        <v>107</v>
      </c>
      <c r="F1470" s="153" t="n">
        <v>1.5</v>
      </c>
      <c r="G1470" s="115" t="n">
        <v>0.25</v>
      </c>
      <c r="H1470" s="116" t="n">
        <f aca="false">RANDBETWEEN(80,100)/100</f>
        <v>0.86</v>
      </c>
      <c r="I1470" s="117" t="n">
        <v>0.611666666666667</v>
      </c>
      <c r="J1470" s="118" t="n">
        <v>0.611666666666667</v>
      </c>
      <c r="K1470" s="119" t="n">
        <f aca="false">(J1470 * 24) * $B$3 * $F$3 * (1 - 0.7*AVERAGE(G1470:G1477)) * AVERAGE(H1470:H1477)</f>
        <v>8772.6579</v>
      </c>
      <c r="L1470" s="118" t="n">
        <f aca="false">IF(AVERAGE(F1470:F1477)&gt; $J$3, $B$4*$F$4*AVERAGE(F1470:F1477)/$B$5*24*AVERAGE(H1470:H1477), $B$4*$F$4*AVERAGE(F1470:F1477)/$B$5*24*AVERAGE(H1470:H1477) * 0.2)</f>
        <v>4605.3</v>
      </c>
      <c r="M1470" s="179" t="n">
        <f aca="false">K1470+L1470</f>
        <v>13377.9579</v>
      </c>
      <c r="Q1470" s="151" t="s">
        <v>1565</v>
      </c>
      <c r="R1470" s="152" t="n">
        <v>19.8</v>
      </c>
      <c r="S1470" s="152" t="n">
        <v>748.9</v>
      </c>
      <c r="T1470" s="153" t="n">
        <v>63</v>
      </c>
      <c r="U1470" s="154" t="n">
        <v>0</v>
      </c>
      <c r="V1470" s="153" t="n">
        <v>0</v>
      </c>
      <c r="W1470" s="182" t="s">
        <v>110</v>
      </c>
      <c r="X1470" s="116" t="n">
        <f aca="false">RANDBETWEEN(80,100)/100</f>
        <v>0.9</v>
      </c>
      <c r="Y1470" s="117" t="n">
        <v>0.666446759259259</v>
      </c>
      <c r="Z1470" s="118" t="n">
        <v>0.666446759259259</v>
      </c>
      <c r="AA1470" s="119" t="n">
        <f aca="false">(Z1470 * 24) * $B$3 * $F$3 * (1 - 0.7 * AVERAGE(W1470:W1477)) * AVERAGE(X1470:X1477)</f>
        <v>11724.931125</v>
      </c>
      <c r="AB1470" s="123" t="n">
        <f aca="false">IF(AVERAGE(V1470:V1477)&gt; $J$3, $B$4*$F$4*AVERAGE(V1470:V1477)/$B$5*24*AVERAGE(X1470:X1477), $B$4*$F$4*AVERAGE(V1470:V1477)/$B$5*24*AVERAGE(X1470:X1477) * 0.2)</f>
        <v>434.4</v>
      </c>
      <c r="AC1470" s="124" t="n">
        <f aca="false">AA1470+AB1470</f>
        <v>12159.331125</v>
      </c>
      <c r="AG1470" s="186"/>
      <c r="BO1470" s="202"/>
      <c r="BT1470" s="82"/>
      <c r="BU1470" s="158"/>
      <c r="BV1470" s="140" t="n">
        <f aca="false">QUOTIENT(BW1470,$BW$5)</f>
        <v>365</v>
      </c>
      <c r="BW1470" s="17" t="n">
        <v>1462</v>
      </c>
      <c r="BX1470" s="141"/>
      <c r="BY1470" s="191" t="s">
        <v>58</v>
      </c>
      <c r="BZ1470" s="160" t="e">
        <f aca="true">INDIRECT( ADDRESS(CELL("строка",BG1470)-BW1470+BV1470,68)) * CL1470</f>
        <v>#VALUE!</v>
      </c>
      <c r="CA1470" s="161" t="e">
        <f aca="true">INDIRECT( ADDRESS(CELL("строка",BG1470)-BW1470+BV1470,59)) *CI1470</f>
        <v>#VALUE!</v>
      </c>
      <c r="CB1470" s="162" t="e">
        <f aca="true">INDIRECT( ADDRESS(CELL("строка",BG1470)-BW1470+BV1470,69)) * CL1470</f>
        <v>#VALUE!</v>
      </c>
      <c r="CC1470" s="163" t="e">
        <f aca="true">INDIRECT( ADDRESS(CELL("строка",BG1470)-BW1470+BV1470,61)) *CI1470</f>
        <v>#VALUE!</v>
      </c>
      <c r="CD1470" s="164" t="e">
        <f aca="false">BZ1470-CA1470</f>
        <v>#VALUE!</v>
      </c>
      <c r="CE1470" s="189" t="e">
        <f aca="false">CB1470-CC1470</f>
        <v>#VALUE!</v>
      </c>
      <c r="CI1470" s="22" t="n">
        <f aca="false">$CI$6</f>
        <v>0.4</v>
      </c>
      <c r="CL1470" s="23" t="n">
        <f aca="false">CL1466</f>
        <v>0.25</v>
      </c>
    </row>
    <row r="1471" customFormat="false" ht="13.25" hidden="false" customHeight="true" outlineLevel="0" collapsed="false">
      <c r="A1471" s="151" t="s">
        <v>1566</v>
      </c>
      <c r="B1471" s="152" t="n">
        <v>26.7</v>
      </c>
      <c r="C1471" s="152" t="n">
        <v>753.7</v>
      </c>
      <c r="D1471" s="153" t="n">
        <v>69</v>
      </c>
      <c r="E1471" s="154" t="s">
        <v>77</v>
      </c>
      <c r="F1471" s="153" t="n">
        <v>6</v>
      </c>
      <c r="G1471" s="115" t="n">
        <v>0.95</v>
      </c>
      <c r="H1471" s="116" t="n">
        <f aca="false">RANDBETWEEN(80,100)/100</f>
        <v>0.93</v>
      </c>
      <c r="I1471" s="117"/>
      <c r="J1471" s="118"/>
      <c r="K1471" s="119"/>
      <c r="L1471" s="118"/>
      <c r="M1471" s="179"/>
      <c r="Q1471" s="151" t="s">
        <v>1566</v>
      </c>
      <c r="R1471" s="152" t="n">
        <v>25.4</v>
      </c>
      <c r="S1471" s="152" t="n">
        <v>748.5</v>
      </c>
      <c r="T1471" s="153" t="n">
        <v>40</v>
      </c>
      <c r="U1471" s="154" t="n">
        <v>0</v>
      </c>
      <c r="V1471" s="153" t="n">
        <v>0</v>
      </c>
      <c r="W1471" s="115" t="n">
        <v>0.75</v>
      </c>
      <c r="X1471" s="116" t="n">
        <f aca="false">RANDBETWEEN(80,100)/100</f>
        <v>0.88</v>
      </c>
      <c r="Y1471" s="117"/>
      <c r="Z1471" s="118"/>
      <c r="AA1471" s="119"/>
      <c r="AB1471" s="123"/>
      <c r="AC1471" s="124"/>
      <c r="AG1471" s="186"/>
      <c r="BO1471" s="202"/>
      <c r="BT1471" s="203" t="e">
        <f aca="false">IF(SUM(CD1468:CD1471) &gt; 0,0,(SUM(CD1468:CD1471))/(-$BM$10*1000))</f>
        <v>#VALUE!</v>
      </c>
      <c r="BU1471" s="204" t="e">
        <f aca="false">IF(SUM(CE1468:CE1471) &gt; 0,0,(SUM(CE1468:CE1471))/(-$BM$10*1000))</f>
        <v>#VALUE!</v>
      </c>
      <c r="BV1471" s="140" t="n">
        <f aca="false">QUOTIENT(BW1471,$BW$5)</f>
        <v>365</v>
      </c>
      <c r="BW1471" s="17" t="n">
        <v>1463</v>
      </c>
      <c r="BX1471" s="141"/>
      <c r="BY1471" s="192" t="s">
        <v>75</v>
      </c>
      <c r="BZ1471" s="172" t="e">
        <f aca="true">INDIRECT( ADDRESS(CELL("строка",BG1471)-BW1471+BV1471,68)) * CL1471</f>
        <v>#VALUE!</v>
      </c>
      <c r="CA1471" s="173" t="e">
        <f aca="true">INDIRECT( ADDRESS(CELL("строка",BG1471)-BW1471+BV1471,59)) * CI1471</f>
        <v>#VALUE!</v>
      </c>
      <c r="CB1471" s="174" t="e">
        <f aca="true">INDIRECT( ADDRESS(CELL("строка",BG1471)-BW1471+BV1471,69)) * CL1471</f>
        <v>#VALUE!</v>
      </c>
      <c r="CC1471" s="175" t="e">
        <f aca="true">INDIRECT( ADDRESS(CELL("строка",BG1471)-BW1471+BV1471,61)) *CI1471</f>
        <v>#VALUE!</v>
      </c>
      <c r="CD1471" s="176" t="e">
        <f aca="false">BZ1471-CA1471</f>
        <v>#VALUE!</v>
      </c>
      <c r="CE1471" s="187" t="e">
        <f aca="false">CB1471-CC1471</f>
        <v>#VALUE!</v>
      </c>
      <c r="CI1471" s="178" t="n">
        <f aca="false">$CI$7</f>
        <v>0.1</v>
      </c>
      <c r="CL1471" s="23" t="n">
        <f aca="false">CL1467</f>
        <v>0.25</v>
      </c>
    </row>
    <row r="1472" customFormat="false" ht="13.25" hidden="false" customHeight="true" outlineLevel="0" collapsed="false">
      <c r="A1472" s="151" t="s">
        <v>1567</v>
      </c>
      <c r="B1472" s="152" t="n">
        <v>31.1</v>
      </c>
      <c r="C1472" s="152" t="n">
        <v>752.9</v>
      </c>
      <c r="D1472" s="153" t="n">
        <v>45</v>
      </c>
      <c r="E1472" s="154" t="s">
        <v>101</v>
      </c>
      <c r="F1472" s="153" t="n">
        <v>10.5</v>
      </c>
      <c r="G1472" s="182" t="s">
        <v>194</v>
      </c>
      <c r="H1472" s="116" t="n">
        <f aca="false">RANDBETWEEN(80,100)/100</f>
        <v>0.88</v>
      </c>
      <c r="I1472" s="117"/>
      <c r="J1472" s="118"/>
      <c r="K1472" s="119"/>
      <c r="L1472" s="118"/>
      <c r="M1472" s="179"/>
      <c r="Q1472" s="151" t="s">
        <v>1567</v>
      </c>
      <c r="R1472" s="152" t="n">
        <v>26.2</v>
      </c>
      <c r="S1472" s="152" t="n">
        <v>748.8</v>
      </c>
      <c r="T1472" s="153" t="n">
        <v>37</v>
      </c>
      <c r="U1472" s="154" t="s">
        <v>78</v>
      </c>
      <c r="V1472" s="153" t="n">
        <v>1</v>
      </c>
      <c r="W1472" s="115" t="n">
        <v>0.75</v>
      </c>
      <c r="X1472" s="116" t="n">
        <f aca="false">RANDBETWEEN(80,100)/100</f>
        <v>0.95</v>
      </c>
      <c r="Y1472" s="117"/>
      <c r="Z1472" s="118"/>
      <c r="AA1472" s="119"/>
      <c r="AB1472" s="123"/>
      <c r="AC1472" s="124"/>
      <c r="AG1472" s="186"/>
      <c r="BO1472" s="202"/>
      <c r="BV1472" s="17"/>
      <c r="BX1472" s="205"/>
      <c r="BY1472" s="159"/>
      <c r="BZ1472" s="14"/>
      <c r="CA1472" s="14"/>
    </row>
    <row r="1473" customFormat="false" ht="13.25" hidden="false" customHeight="true" outlineLevel="0" collapsed="false">
      <c r="A1473" s="151" t="s">
        <v>1568</v>
      </c>
      <c r="B1473" s="152" t="n">
        <v>29.5</v>
      </c>
      <c r="C1473" s="152" t="n">
        <v>753.3</v>
      </c>
      <c r="D1473" s="153" t="n">
        <v>65</v>
      </c>
      <c r="E1473" s="154" t="s">
        <v>91</v>
      </c>
      <c r="F1473" s="153" t="n">
        <v>3</v>
      </c>
      <c r="G1473" s="182" t="s">
        <v>194</v>
      </c>
      <c r="H1473" s="116" t="n">
        <f aca="false">RANDBETWEEN(80,100)/100</f>
        <v>0.86</v>
      </c>
      <c r="I1473" s="117"/>
      <c r="J1473" s="118"/>
      <c r="K1473" s="119"/>
      <c r="L1473" s="118"/>
      <c r="M1473" s="179"/>
      <c r="Q1473" s="151" t="s">
        <v>1568</v>
      </c>
      <c r="R1473" s="152" t="n">
        <v>24.9</v>
      </c>
      <c r="S1473" s="152" t="n">
        <v>749.2</v>
      </c>
      <c r="T1473" s="153" t="n">
        <v>41</v>
      </c>
      <c r="U1473" s="154" t="s">
        <v>78</v>
      </c>
      <c r="V1473" s="153" t="n">
        <v>1</v>
      </c>
      <c r="W1473" s="115" t="n">
        <v>0.75</v>
      </c>
      <c r="X1473" s="116" t="n">
        <f aca="false">RANDBETWEEN(80,100)/100</f>
        <v>0.95</v>
      </c>
      <c r="Y1473" s="117"/>
      <c r="Z1473" s="118"/>
      <c r="AA1473" s="119"/>
      <c r="AB1473" s="123"/>
      <c r="AC1473" s="124"/>
      <c r="AG1473" s="186"/>
      <c r="BO1473" s="202"/>
      <c r="BV1473" s="17"/>
      <c r="BX1473" s="205"/>
      <c r="BY1473" s="159"/>
      <c r="BZ1473" s="14"/>
      <c r="CA1473" s="14"/>
    </row>
    <row r="1474" customFormat="false" ht="13.25" hidden="false" customHeight="true" outlineLevel="0" collapsed="false">
      <c r="A1474" s="151" t="s">
        <v>1569</v>
      </c>
      <c r="B1474" s="152" t="n">
        <v>25.6</v>
      </c>
      <c r="C1474" s="152" t="n">
        <v>753.4</v>
      </c>
      <c r="D1474" s="153" t="n">
        <v>78</v>
      </c>
      <c r="E1474" s="154" t="s">
        <v>91</v>
      </c>
      <c r="F1474" s="153" t="n">
        <v>3</v>
      </c>
      <c r="G1474" s="115" t="n">
        <v>0.75</v>
      </c>
      <c r="H1474" s="116" t="n">
        <f aca="false">RANDBETWEEN(80,100)/100</f>
        <v>0.88</v>
      </c>
      <c r="I1474" s="117"/>
      <c r="J1474" s="118"/>
      <c r="K1474" s="119"/>
      <c r="L1474" s="118"/>
      <c r="M1474" s="179"/>
      <c r="Q1474" s="151" t="s">
        <v>1569</v>
      </c>
      <c r="R1474" s="152" t="n">
        <v>21.8</v>
      </c>
      <c r="S1474" s="152" t="n">
        <v>749.7</v>
      </c>
      <c r="T1474" s="153" t="n">
        <v>55</v>
      </c>
      <c r="U1474" s="154" t="s">
        <v>78</v>
      </c>
      <c r="V1474" s="153" t="n">
        <v>1</v>
      </c>
      <c r="W1474" s="115" t="n">
        <v>0.75</v>
      </c>
      <c r="X1474" s="116" t="n">
        <f aca="false">RANDBETWEEN(80,100)/100</f>
        <v>0.86</v>
      </c>
      <c r="Y1474" s="117"/>
      <c r="Z1474" s="118"/>
      <c r="AA1474" s="119"/>
      <c r="AB1474" s="123"/>
      <c r="AC1474" s="124"/>
      <c r="AG1474" s="186"/>
      <c r="BO1474" s="202"/>
      <c r="BV1474" s="17"/>
      <c r="BX1474" s="205"/>
      <c r="BY1474" s="159"/>
      <c r="BZ1474" s="14"/>
      <c r="CA1474" s="14"/>
    </row>
    <row r="1475" customFormat="false" ht="13.25" hidden="false" customHeight="true" outlineLevel="0" collapsed="false">
      <c r="A1475" s="151" t="s">
        <v>1570</v>
      </c>
      <c r="B1475" s="152" t="n">
        <v>22.6</v>
      </c>
      <c r="C1475" s="152" t="n">
        <v>753.2</v>
      </c>
      <c r="D1475" s="153" t="n">
        <v>100</v>
      </c>
      <c r="E1475" s="154" t="s">
        <v>91</v>
      </c>
      <c r="F1475" s="153" t="n">
        <v>3</v>
      </c>
      <c r="G1475" s="182" t="s">
        <v>110</v>
      </c>
      <c r="H1475" s="116" t="n">
        <f aca="false">RANDBETWEEN(80,100)/100</f>
        <v>0.96</v>
      </c>
      <c r="I1475" s="117"/>
      <c r="J1475" s="118"/>
      <c r="K1475" s="119"/>
      <c r="L1475" s="118"/>
      <c r="M1475" s="179"/>
      <c r="Q1475" s="151" t="s">
        <v>1570</v>
      </c>
      <c r="R1475" s="152" t="n">
        <v>14.3</v>
      </c>
      <c r="S1475" s="152" t="n">
        <v>749.8</v>
      </c>
      <c r="T1475" s="153" t="n">
        <v>86</v>
      </c>
      <c r="U1475" s="154" t="n">
        <v>0</v>
      </c>
      <c r="V1475" s="153" t="n">
        <v>0</v>
      </c>
      <c r="W1475" s="115" t="n">
        <v>0.25</v>
      </c>
      <c r="X1475" s="116" t="n">
        <f aca="false">RANDBETWEEN(80,100)/100</f>
        <v>0.94</v>
      </c>
      <c r="Y1475" s="117"/>
      <c r="Z1475" s="118"/>
      <c r="AA1475" s="119"/>
      <c r="AB1475" s="123"/>
      <c r="AC1475" s="124"/>
      <c r="AG1475" s="186"/>
      <c r="BO1475" s="202"/>
      <c r="BV1475" s="17"/>
      <c r="BX1475" s="205"/>
      <c r="BY1475" s="159"/>
      <c r="BZ1475" s="14"/>
      <c r="CA1475" s="14"/>
    </row>
    <row r="1476" customFormat="false" ht="13.25" hidden="false" customHeight="true" outlineLevel="0" collapsed="false">
      <c r="A1476" s="151" t="s">
        <v>1571</v>
      </c>
      <c r="B1476" s="152" t="n">
        <v>21.8</v>
      </c>
      <c r="C1476" s="152" t="n">
        <v>753.1</v>
      </c>
      <c r="D1476" s="153" t="n">
        <v>100</v>
      </c>
      <c r="E1476" s="154" t="s">
        <v>91</v>
      </c>
      <c r="F1476" s="153" t="n">
        <v>3</v>
      </c>
      <c r="G1476" s="182" t="s">
        <v>185</v>
      </c>
      <c r="H1476" s="116" t="n">
        <f aca="false">RANDBETWEEN(80,100)/100</f>
        <v>0.98</v>
      </c>
      <c r="I1476" s="117"/>
      <c r="J1476" s="118"/>
      <c r="K1476" s="119"/>
      <c r="L1476" s="118"/>
      <c r="M1476" s="179"/>
      <c r="Q1476" s="151" t="s">
        <v>1571</v>
      </c>
      <c r="R1476" s="152" t="n">
        <v>14</v>
      </c>
      <c r="S1476" s="152" t="n">
        <v>749.8</v>
      </c>
      <c r="T1476" s="153" t="n">
        <v>86</v>
      </c>
      <c r="U1476" s="154" t="n">
        <v>0</v>
      </c>
      <c r="V1476" s="153" t="n">
        <v>0</v>
      </c>
      <c r="W1476" s="115" t="n">
        <v>0</v>
      </c>
      <c r="X1476" s="116" t="n">
        <f aca="false">RANDBETWEEN(80,100)/100</f>
        <v>0.92</v>
      </c>
      <c r="Y1476" s="117"/>
      <c r="Z1476" s="118"/>
      <c r="AA1476" s="119"/>
      <c r="AB1476" s="123"/>
      <c r="AC1476" s="124"/>
      <c r="AG1476" s="186"/>
      <c r="BO1476" s="202"/>
      <c r="BV1476" s="17"/>
      <c r="BX1476" s="205"/>
      <c r="BY1476" s="159"/>
      <c r="BZ1476" s="14"/>
      <c r="CA1476" s="14"/>
    </row>
    <row r="1477" customFormat="false" ht="13.25" hidden="false" customHeight="true" outlineLevel="0" collapsed="false">
      <c r="A1477" s="151" t="s">
        <v>1572</v>
      </c>
      <c r="B1477" s="152" t="n">
        <v>20.7</v>
      </c>
      <c r="C1477" s="152" t="n">
        <v>752.5</v>
      </c>
      <c r="D1477" s="153" t="n">
        <v>100</v>
      </c>
      <c r="E1477" s="154" t="s">
        <v>129</v>
      </c>
      <c r="F1477" s="153" t="n">
        <v>1.5</v>
      </c>
      <c r="G1477" s="182" t="s">
        <v>185</v>
      </c>
      <c r="H1477" s="116" t="n">
        <f aca="false">RANDBETWEEN(80,100)/100</f>
        <v>0.96</v>
      </c>
      <c r="I1477" s="117"/>
      <c r="J1477" s="118"/>
      <c r="K1477" s="119"/>
      <c r="L1477" s="118"/>
      <c r="M1477" s="179"/>
      <c r="Q1477" s="151" t="s">
        <v>1572</v>
      </c>
      <c r="R1477" s="152" t="n">
        <v>16</v>
      </c>
      <c r="S1477" s="152" t="n">
        <v>750</v>
      </c>
      <c r="T1477" s="153" t="n">
        <v>77</v>
      </c>
      <c r="U1477" s="154" t="n">
        <v>0</v>
      </c>
      <c r="V1477" s="153" t="n">
        <v>0</v>
      </c>
      <c r="W1477" s="115" t="n">
        <v>0</v>
      </c>
      <c r="X1477" s="116" t="n">
        <f aca="false">RANDBETWEEN(80,100)/100</f>
        <v>0.84</v>
      </c>
      <c r="Y1477" s="117"/>
      <c r="Z1477" s="118"/>
      <c r="AA1477" s="119"/>
      <c r="AB1477" s="123"/>
      <c r="AC1477" s="124"/>
      <c r="AG1477" s="186"/>
      <c r="BO1477" s="202"/>
      <c r="BV1477" s="17"/>
      <c r="BX1477" s="205"/>
      <c r="BY1477" s="159"/>
      <c r="BZ1477" s="14"/>
      <c r="CA1477" s="14"/>
    </row>
    <row r="1478" customFormat="false" ht="13.25" hidden="false" customHeight="true" outlineLevel="0" collapsed="false">
      <c r="A1478" s="151" t="s">
        <v>1573</v>
      </c>
      <c r="B1478" s="152" t="n">
        <v>21.5</v>
      </c>
      <c r="C1478" s="152" t="n">
        <v>751.7</v>
      </c>
      <c r="D1478" s="153" t="n">
        <v>88</v>
      </c>
      <c r="E1478" s="154" t="s">
        <v>93</v>
      </c>
      <c r="F1478" s="153" t="n">
        <v>1.5</v>
      </c>
      <c r="G1478" s="115" t="n">
        <v>0.95</v>
      </c>
      <c r="H1478" s="116" t="n">
        <f aca="false">RANDBETWEEN(80,100)/100</f>
        <v>0.99</v>
      </c>
      <c r="I1478" s="117" t="n">
        <v>0.613333333333333</v>
      </c>
      <c r="J1478" s="118" t="n">
        <v>0.613333333333333</v>
      </c>
      <c r="K1478" s="119" t="n">
        <f aca="false">(J1478 * 24) * $B$3 * $F$3 * (1 - 0.7*AVERAGE(G1478:G1485)) * AVERAGE(H1478:H1485)</f>
        <v>11927.616</v>
      </c>
      <c r="L1478" s="118" t="n">
        <f aca="false">IF(AVERAGE(F1478:F1485)&gt; $J$3, $B$4*$F$4*AVERAGE(F1478:F1485)/$B$5*24*AVERAGE(H1478:H1485), $B$4*$F$4*AVERAGE(F1478:F1485)/$B$5*24*AVERAGE(H1478:H1485) * 0.2)</f>
        <v>4662</v>
      </c>
      <c r="M1478" s="179" t="n">
        <f aca="false">K1478+L1478</f>
        <v>16589.616</v>
      </c>
      <c r="Q1478" s="151" t="s">
        <v>1573</v>
      </c>
      <c r="R1478" s="152" t="n">
        <v>19.7</v>
      </c>
      <c r="S1478" s="152" t="n">
        <v>749.6</v>
      </c>
      <c r="T1478" s="153" t="n">
        <v>55</v>
      </c>
      <c r="U1478" s="154" t="n">
        <v>0</v>
      </c>
      <c r="V1478" s="153" t="n">
        <v>0</v>
      </c>
      <c r="W1478" s="115" t="n">
        <v>0.25</v>
      </c>
      <c r="X1478" s="116" t="n">
        <f aca="false">RANDBETWEEN(80,100)/100</f>
        <v>0.97</v>
      </c>
      <c r="Y1478" s="117" t="n">
        <v>0.669085648148148</v>
      </c>
      <c r="Z1478" s="118" t="n">
        <v>0.669085648148148</v>
      </c>
      <c r="AA1478" s="119" t="n">
        <f aca="false">(Z1478 * 24) * $B$3 * $F$3 * (1 - 0.7 * AVERAGE(W1478:W1485)) * AVERAGE(X1478:X1485)</f>
        <v>12011.7467166667</v>
      </c>
      <c r="AB1478" s="123" t="n">
        <f aca="false">IF(AVERAGE(V1478:V1485)&gt; $J$3, $B$4*$F$4*AVERAGE(V1478:V1485)/$B$5*24*AVERAGE(X1478:X1485), $B$4*$F$4*AVERAGE(V1478:V1485)/$B$5*24*AVERAGE(X1478:X1485) * 0.2)</f>
        <v>582.4</v>
      </c>
      <c r="AC1478" s="124" t="n">
        <f aca="false">AA1478+AB1478</f>
        <v>12594.1467166667</v>
      </c>
      <c r="AG1478" s="186"/>
      <c r="BO1478" s="202"/>
      <c r="BV1478" s="17"/>
      <c r="BX1478" s="205"/>
      <c r="BY1478" s="159"/>
      <c r="BZ1478" s="14"/>
      <c r="CA1478" s="14"/>
    </row>
    <row r="1479" customFormat="false" ht="13.25" hidden="false" customHeight="true" outlineLevel="0" collapsed="false">
      <c r="A1479" s="151" t="s">
        <v>1574</v>
      </c>
      <c r="B1479" s="152" t="n">
        <v>23.4</v>
      </c>
      <c r="C1479" s="152" t="n">
        <v>752.5</v>
      </c>
      <c r="D1479" s="153" t="n">
        <v>100</v>
      </c>
      <c r="E1479" s="154" t="s">
        <v>91</v>
      </c>
      <c r="F1479" s="153" t="n">
        <v>6</v>
      </c>
      <c r="G1479" s="115" t="n">
        <v>0.9</v>
      </c>
      <c r="H1479" s="116" t="n">
        <f aca="false">RANDBETWEEN(80,100)/100</f>
        <v>0.91</v>
      </c>
      <c r="I1479" s="117"/>
      <c r="J1479" s="118"/>
      <c r="K1479" s="119"/>
      <c r="L1479" s="118"/>
      <c r="M1479" s="179"/>
      <c r="Q1479" s="151" t="s">
        <v>1574</v>
      </c>
      <c r="R1479" s="152" t="n">
        <v>24.7</v>
      </c>
      <c r="S1479" s="152" t="n">
        <v>749.5</v>
      </c>
      <c r="T1479" s="153" t="n">
        <v>36</v>
      </c>
      <c r="U1479" s="154" t="s">
        <v>78</v>
      </c>
      <c r="V1479" s="153" t="n">
        <v>1</v>
      </c>
      <c r="W1479" s="115" t="n">
        <v>0.95</v>
      </c>
      <c r="X1479" s="116" t="n">
        <f aca="false">RANDBETWEEN(80,100)/100</f>
        <v>0.83</v>
      </c>
      <c r="Y1479" s="117"/>
      <c r="Z1479" s="118"/>
      <c r="AA1479" s="119"/>
      <c r="AB1479" s="123"/>
      <c r="AC1479" s="124"/>
      <c r="AG1479" s="186"/>
      <c r="BO1479" s="202"/>
      <c r="BV1479" s="17"/>
      <c r="BX1479" s="205"/>
      <c r="BY1479" s="159"/>
      <c r="BZ1479" s="14"/>
      <c r="CA1479" s="14"/>
    </row>
    <row r="1480" customFormat="false" ht="13.25" hidden="false" customHeight="true" outlineLevel="0" collapsed="false">
      <c r="A1480" s="151" t="s">
        <v>1575</v>
      </c>
      <c r="B1480" s="152" t="n">
        <v>30.7</v>
      </c>
      <c r="C1480" s="152" t="n">
        <v>751.3</v>
      </c>
      <c r="D1480" s="153" t="n">
        <v>54</v>
      </c>
      <c r="E1480" s="154" t="s">
        <v>78</v>
      </c>
      <c r="F1480" s="153" t="n">
        <v>3</v>
      </c>
      <c r="G1480" s="182" t="s">
        <v>110</v>
      </c>
      <c r="H1480" s="116" t="n">
        <f aca="false">RANDBETWEEN(80,100)/100</f>
        <v>0.97</v>
      </c>
      <c r="I1480" s="117"/>
      <c r="J1480" s="118"/>
      <c r="K1480" s="119"/>
      <c r="L1480" s="118"/>
      <c r="M1480" s="179"/>
      <c r="Q1480" s="151" t="s">
        <v>1575</v>
      </c>
      <c r="R1480" s="152" t="n">
        <v>25.4</v>
      </c>
      <c r="S1480" s="152" t="n">
        <v>749.9</v>
      </c>
      <c r="T1480" s="153" t="n">
        <v>37</v>
      </c>
      <c r="U1480" s="154" t="s">
        <v>83</v>
      </c>
      <c r="V1480" s="153" t="n">
        <v>1</v>
      </c>
      <c r="W1480" s="115" t="n">
        <v>0.95</v>
      </c>
      <c r="X1480" s="116" t="n">
        <f aca="false">RANDBETWEEN(80,100)/100</f>
        <v>0.82</v>
      </c>
      <c r="Y1480" s="117"/>
      <c r="Z1480" s="118"/>
      <c r="AA1480" s="119"/>
      <c r="AB1480" s="123"/>
      <c r="AC1480" s="124"/>
      <c r="AG1480" s="186"/>
      <c r="BO1480" s="202"/>
      <c r="BV1480" s="17"/>
      <c r="BX1480" s="205"/>
      <c r="BY1480" s="159"/>
      <c r="BZ1480" s="14"/>
      <c r="CA1480" s="14"/>
    </row>
    <row r="1481" customFormat="false" ht="13.25" hidden="false" customHeight="true" outlineLevel="0" collapsed="false">
      <c r="A1481" s="151" t="s">
        <v>1576</v>
      </c>
      <c r="B1481" s="152" t="n">
        <v>29.6</v>
      </c>
      <c r="C1481" s="152" t="n">
        <v>751.6</v>
      </c>
      <c r="D1481" s="153" t="n">
        <v>56</v>
      </c>
      <c r="E1481" s="154" t="s">
        <v>78</v>
      </c>
      <c r="F1481" s="153" t="n">
        <v>4.5</v>
      </c>
      <c r="G1481" s="115" t="n">
        <v>0.25</v>
      </c>
      <c r="H1481" s="116" t="n">
        <f aca="false">RANDBETWEEN(80,100)/100</f>
        <v>0.88</v>
      </c>
      <c r="I1481" s="117"/>
      <c r="J1481" s="118"/>
      <c r="K1481" s="119"/>
      <c r="L1481" s="118"/>
      <c r="M1481" s="179"/>
      <c r="Q1481" s="151" t="s">
        <v>1576</v>
      </c>
      <c r="R1481" s="152" t="n">
        <v>23.5</v>
      </c>
      <c r="S1481" s="152" t="n">
        <v>750.5</v>
      </c>
      <c r="T1481" s="153" t="n">
        <v>39</v>
      </c>
      <c r="U1481" s="154" t="s">
        <v>91</v>
      </c>
      <c r="V1481" s="153" t="n">
        <v>1</v>
      </c>
      <c r="W1481" s="115" t="n">
        <v>0.75</v>
      </c>
      <c r="X1481" s="116" t="n">
        <f aca="false">RANDBETWEEN(80,100)/100</f>
        <v>0.98</v>
      </c>
      <c r="Y1481" s="117"/>
      <c r="Z1481" s="118"/>
      <c r="AA1481" s="119"/>
      <c r="AB1481" s="123"/>
      <c r="AC1481" s="124"/>
      <c r="AG1481" s="186"/>
      <c r="BO1481" s="202"/>
      <c r="BV1481" s="17"/>
      <c r="BX1481" s="205"/>
      <c r="BY1481" s="159"/>
      <c r="BZ1481" s="14"/>
      <c r="CA1481" s="14"/>
    </row>
    <row r="1482" customFormat="false" ht="13.25" hidden="false" customHeight="true" outlineLevel="0" collapsed="false">
      <c r="A1482" s="151" t="s">
        <v>1577</v>
      </c>
      <c r="B1482" s="152" t="n">
        <v>28.3</v>
      </c>
      <c r="C1482" s="152" t="n">
        <v>751.9</v>
      </c>
      <c r="D1482" s="153" t="n">
        <v>64</v>
      </c>
      <c r="E1482" s="154" t="s">
        <v>83</v>
      </c>
      <c r="F1482" s="153" t="n">
        <v>3</v>
      </c>
      <c r="G1482" s="115" t="n">
        <v>0.15</v>
      </c>
      <c r="H1482" s="116" t="n">
        <f aca="false">RANDBETWEEN(80,100)/100</f>
        <v>0.8</v>
      </c>
      <c r="I1482" s="117"/>
      <c r="J1482" s="118"/>
      <c r="K1482" s="119"/>
      <c r="L1482" s="118"/>
      <c r="M1482" s="179"/>
      <c r="Q1482" s="151" t="s">
        <v>1577</v>
      </c>
      <c r="R1482" s="152" t="n">
        <v>22</v>
      </c>
      <c r="S1482" s="152" t="n">
        <v>750.7</v>
      </c>
      <c r="T1482" s="153" t="n">
        <v>47</v>
      </c>
      <c r="U1482" s="154" t="s">
        <v>78</v>
      </c>
      <c r="V1482" s="153" t="n">
        <v>1</v>
      </c>
      <c r="W1482" s="115" t="n">
        <v>0.25</v>
      </c>
      <c r="X1482" s="116" t="n">
        <f aca="false">RANDBETWEEN(80,100)/100</f>
        <v>0.99</v>
      </c>
      <c r="Y1482" s="117"/>
      <c r="Z1482" s="118"/>
      <c r="AA1482" s="119"/>
      <c r="AB1482" s="123"/>
      <c r="AC1482" s="124"/>
      <c r="AG1482" s="186"/>
      <c r="BO1482" s="202"/>
      <c r="BV1482" s="17"/>
      <c r="BX1482" s="205"/>
      <c r="BY1482" s="159"/>
      <c r="BZ1482" s="14"/>
      <c r="CA1482" s="14"/>
    </row>
    <row r="1483" customFormat="false" ht="13.25" hidden="false" customHeight="true" outlineLevel="0" collapsed="false">
      <c r="A1483" s="151" t="s">
        <v>1578</v>
      </c>
      <c r="B1483" s="152" t="n">
        <v>21.6</v>
      </c>
      <c r="C1483" s="152" t="n">
        <v>751.9</v>
      </c>
      <c r="D1483" s="153" t="n">
        <v>80</v>
      </c>
      <c r="E1483" s="154" t="s">
        <v>83</v>
      </c>
      <c r="F1483" s="153" t="n">
        <v>3</v>
      </c>
      <c r="G1483" s="115" t="n">
        <v>0.15</v>
      </c>
      <c r="H1483" s="116" t="n">
        <f aca="false">RANDBETWEEN(80,100)/100</f>
        <v>0.96</v>
      </c>
      <c r="I1483" s="117"/>
      <c r="J1483" s="118"/>
      <c r="K1483" s="119"/>
      <c r="L1483" s="118"/>
      <c r="M1483" s="179"/>
      <c r="Q1483" s="151" t="s">
        <v>1578</v>
      </c>
      <c r="R1483" s="152" t="n">
        <v>14.7</v>
      </c>
      <c r="S1483" s="152" t="n">
        <v>750.9</v>
      </c>
      <c r="T1483" s="153" t="n">
        <v>79</v>
      </c>
      <c r="U1483" s="154" t="n">
        <v>0</v>
      </c>
      <c r="V1483" s="153" t="n">
        <v>0</v>
      </c>
      <c r="W1483" s="115" t="n">
        <v>0</v>
      </c>
      <c r="X1483" s="116" t="n">
        <f aca="false">RANDBETWEEN(80,100)/100</f>
        <v>0.86</v>
      </c>
      <c r="Y1483" s="117"/>
      <c r="Z1483" s="118"/>
      <c r="AA1483" s="119"/>
      <c r="AB1483" s="123"/>
      <c r="AC1483" s="124"/>
      <c r="AG1483" s="186"/>
      <c r="BO1483" s="202"/>
      <c r="BV1483" s="17"/>
      <c r="BX1483" s="205"/>
      <c r="BY1483" s="159"/>
      <c r="BZ1483" s="14"/>
      <c r="CA1483" s="14"/>
    </row>
    <row r="1484" customFormat="false" ht="13.25" hidden="false" customHeight="true" outlineLevel="0" collapsed="false">
      <c r="A1484" s="151" t="s">
        <v>1579</v>
      </c>
      <c r="B1484" s="152" t="n">
        <v>21.1</v>
      </c>
      <c r="C1484" s="152" t="n">
        <v>751.7</v>
      </c>
      <c r="D1484" s="153" t="n">
        <v>83</v>
      </c>
      <c r="E1484" s="154" t="s">
        <v>83</v>
      </c>
      <c r="F1484" s="153" t="n">
        <v>3</v>
      </c>
      <c r="G1484" s="115" t="n">
        <v>0.15</v>
      </c>
      <c r="H1484" s="116" t="n">
        <f aca="false">RANDBETWEEN(80,100)/100</f>
        <v>1</v>
      </c>
      <c r="I1484" s="117"/>
      <c r="J1484" s="118"/>
      <c r="K1484" s="119"/>
      <c r="L1484" s="118"/>
      <c r="M1484" s="179"/>
      <c r="Q1484" s="151" t="s">
        <v>1579</v>
      </c>
      <c r="R1484" s="152" t="n">
        <v>15.7</v>
      </c>
      <c r="S1484" s="152" t="n">
        <v>751</v>
      </c>
      <c r="T1484" s="153" t="n">
        <v>74</v>
      </c>
      <c r="U1484" s="154" t="n">
        <v>0</v>
      </c>
      <c r="V1484" s="153" t="n">
        <v>0</v>
      </c>
      <c r="W1484" s="182" t="s">
        <v>194</v>
      </c>
      <c r="X1484" s="116" t="n">
        <f aca="false">RANDBETWEEN(80,100)/100</f>
        <v>0.83</v>
      </c>
      <c r="Y1484" s="117"/>
      <c r="Z1484" s="118"/>
      <c r="AA1484" s="119"/>
      <c r="AB1484" s="123"/>
      <c r="AC1484" s="124"/>
      <c r="AG1484" s="186"/>
      <c r="BO1484" s="202"/>
      <c r="BV1484" s="17"/>
      <c r="BX1484" s="206"/>
      <c r="BY1484" s="159"/>
      <c r="BZ1484" s="14"/>
      <c r="CA1484" s="14"/>
    </row>
    <row r="1485" customFormat="false" ht="13.25" hidden="false" customHeight="true" outlineLevel="0" collapsed="false">
      <c r="A1485" s="151" t="s">
        <v>1580</v>
      </c>
      <c r="B1485" s="152" t="n">
        <v>27</v>
      </c>
      <c r="C1485" s="152" t="n">
        <v>751.2</v>
      </c>
      <c r="D1485" s="153" t="n">
        <v>49</v>
      </c>
      <c r="E1485" s="154" t="s">
        <v>83</v>
      </c>
      <c r="F1485" s="153" t="n">
        <v>7.5</v>
      </c>
      <c r="G1485" s="115" t="n">
        <v>0.15</v>
      </c>
      <c r="H1485" s="116" t="n">
        <f aca="false">RANDBETWEEN(80,100)/100</f>
        <v>0.89</v>
      </c>
      <c r="I1485" s="117"/>
      <c r="J1485" s="118"/>
      <c r="K1485" s="119"/>
      <c r="L1485" s="118"/>
      <c r="M1485" s="179"/>
      <c r="Q1485" s="151" t="s">
        <v>1580</v>
      </c>
      <c r="R1485" s="152" t="n">
        <v>15.8</v>
      </c>
      <c r="S1485" s="152" t="n">
        <v>750.8</v>
      </c>
      <c r="T1485" s="153" t="n">
        <v>74</v>
      </c>
      <c r="U1485" s="154" t="n">
        <v>0</v>
      </c>
      <c r="V1485" s="153" t="n">
        <v>0</v>
      </c>
      <c r="W1485" s="115" t="n">
        <v>0</v>
      </c>
      <c r="X1485" s="116" t="n">
        <f aca="false">RANDBETWEEN(80,100)/100</f>
        <v>1</v>
      </c>
      <c r="Y1485" s="117"/>
      <c r="Z1485" s="118"/>
      <c r="AA1485" s="119"/>
      <c r="AB1485" s="123"/>
      <c r="AC1485" s="124"/>
      <c r="AG1485" s="186"/>
      <c r="BO1485" s="202"/>
      <c r="BV1485" s="17"/>
      <c r="BX1485" s="206"/>
      <c r="BY1485" s="159"/>
      <c r="BZ1485" s="14"/>
      <c r="CA1485" s="14"/>
    </row>
    <row r="1486" customFormat="false" ht="13.25" hidden="false" customHeight="true" outlineLevel="0" collapsed="false">
      <c r="A1486" s="151" t="s">
        <v>1581</v>
      </c>
      <c r="B1486" s="152" t="n">
        <v>27.8</v>
      </c>
      <c r="C1486" s="152" t="n">
        <v>751.6</v>
      </c>
      <c r="D1486" s="153" t="n">
        <v>41</v>
      </c>
      <c r="E1486" s="154" t="s">
        <v>83</v>
      </c>
      <c r="F1486" s="153" t="n">
        <v>4.5</v>
      </c>
      <c r="G1486" s="115" t="n">
        <v>0.15</v>
      </c>
      <c r="H1486" s="116" t="n">
        <f aca="false">RANDBETWEEN(80,100)/100</f>
        <v>0.85</v>
      </c>
      <c r="I1486" s="117" t="n">
        <v>0.614965277777778</v>
      </c>
      <c r="J1486" s="118" t="n">
        <v>0.614965277777778</v>
      </c>
      <c r="K1486" s="119" t="n">
        <f aca="false">(J1486 * 24) * $B$3 * $F$3 * (1 - 0.7*AVERAGE(G1486:G1493)) * AVERAGE(H1486:H1493)</f>
        <v>14365.28140625</v>
      </c>
      <c r="L1486" s="118" t="n">
        <f aca="false">IF(AVERAGE(F1486:F1493)&gt; $J$3, $B$4*$F$4*AVERAGE(F1486:F1493)/$B$5*24*AVERAGE(H1486:H1493), $B$4*$F$4*AVERAGE(F1486:F1493)/$B$5*24*AVERAGE(H1486:H1493) * 0.2)</f>
        <v>3697.5</v>
      </c>
      <c r="M1486" s="179" t="n">
        <f aca="false">K1486+L1486</f>
        <v>18062.78140625</v>
      </c>
      <c r="Q1486" s="151" t="s">
        <v>1581</v>
      </c>
      <c r="R1486" s="152" t="n">
        <v>18.6</v>
      </c>
      <c r="S1486" s="152" t="n">
        <v>750.4</v>
      </c>
      <c r="T1486" s="153" t="n">
        <v>64</v>
      </c>
      <c r="U1486" s="154" t="n">
        <v>0</v>
      </c>
      <c r="V1486" s="153" t="n">
        <v>0</v>
      </c>
      <c r="W1486" s="115" t="n">
        <v>0.75</v>
      </c>
      <c r="X1486" s="116" t="n">
        <f aca="false">RANDBETWEEN(80,100)/100</f>
        <v>0.96</v>
      </c>
      <c r="Y1486" s="117" t="n">
        <v>0.671712962962963</v>
      </c>
      <c r="Z1486" s="118" t="n">
        <v>0.671712962962963</v>
      </c>
      <c r="AA1486" s="119" t="n">
        <f aca="false">(Z1486 * 24) * $B$3 * $F$3 * (1 - 0.7*AVERAGE(W1486:W1493)) * AVERAGE(X1486:X1493)</f>
        <v>11823.11205625</v>
      </c>
      <c r="AB1486" s="123" t="n">
        <f aca="false">IF(AVERAGE(V1486:V1493)&gt; $J$3, $B$4*$F$4*AVERAGE(V1486:V1493)/$B$5*24*AVERAGE(X1486:X1493), $B$4*$F$4*AVERAGE(V1486:V1493)/$B$5*24*AVERAGE(X1486:X1493) * 0.2)</f>
        <v>723</v>
      </c>
      <c r="AC1486" s="124" t="n">
        <f aca="false">AA1486+AB1486</f>
        <v>12546.11205625</v>
      </c>
      <c r="AG1486" s="186"/>
      <c r="BO1486" s="202"/>
      <c r="BX1486" s="206"/>
    </row>
    <row r="1487" customFormat="false" ht="13.25" hidden="false" customHeight="true" outlineLevel="0" collapsed="false">
      <c r="A1487" s="151" t="s">
        <v>1582</v>
      </c>
      <c r="B1487" s="152" t="n">
        <v>33</v>
      </c>
      <c r="C1487" s="152" t="n">
        <v>751.4</v>
      </c>
      <c r="D1487" s="153" t="n">
        <v>42</v>
      </c>
      <c r="E1487" s="154" t="s">
        <v>83</v>
      </c>
      <c r="F1487" s="153" t="n">
        <v>3</v>
      </c>
      <c r="G1487" s="115" t="n">
        <v>0.25</v>
      </c>
      <c r="H1487" s="116" t="n">
        <f aca="false">RANDBETWEEN(80,100)/100</f>
        <v>0.81</v>
      </c>
      <c r="I1487" s="117"/>
      <c r="J1487" s="118"/>
      <c r="K1487" s="119"/>
      <c r="L1487" s="118"/>
      <c r="M1487" s="179"/>
      <c r="Q1487" s="151" t="s">
        <v>1582</v>
      </c>
      <c r="R1487" s="152" t="n">
        <v>23.2</v>
      </c>
      <c r="S1487" s="152" t="n">
        <v>749.8</v>
      </c>
      <c r="T1487" s="153" t="n">
        <v>40</v>
      </c>
      <c r="U1487" s="154" t="s">
        <v>77</v>
      </c>
      <c r="V1487" s="153" t="n">
        <v>1</v>
      </c>
      <c r="W1487" s="115" t="n">
        <v>0.95</v>
      </c>
      <c r="X1487" s="116" t="n">
        <f aca="false">RANDBETWEEN(80,100)/100</f>
        <v>0.88</v>
      </c>
      <c r="Y1487" s="117"/>
      <c r="Z1487" s="118"/>
      <c r="AA1487" s="119"/>
      <c r="AB1487" s="123"/>
      <c r="AC1487" s="124"/>
      <c r="AG1487" s="186"/>
      <c r="BO1487" s="202"/>
      <c r="BX1487" s="206"/>
    </row>
    <row r="1488" customFormat="false" ht="13.25" hidden="false" customHeight="true" outlineLevel="0" collapsed="false">
      <c r="A1488" s="151" t="s">
        <v>1583</v>
      </c>
      <c r="B1488" s="152" t="n">
        <v>33.1</v>
      </c>
      <c r="C1488" s="152" t="n">
        <v>752.2</v>
      </c>
      <c r="D1488" s="153" t="n">
        <v>44</v>
      </c>
      <c r="E1488" s="154" t="s">
        <v>83</v>
      </c>
      <c r="F1488" s="153" t="n">
        <v>6</v>
      </c>
      <c r="G1488" s="115" t="n">
        <v>0.15</v>
      </c>
      <c r="H1488" s="116" t="n">
        <f aca="false">RANDBETWEEN(80,100)/100</f>
        <v>0.91</v>
      </c>
      <c r="I1488" s="117"/>
      <c r="J1488" s="118"/>
      <c r="K1488" s="119"/>
      <c r="L1488" s="118"/>
      <c r="M1488" s="179"/>
      <c r="Q1488" s="151" t="s">
        <v>1583</v>
      </c>
      <c r="R1488" s="152" t="n">
        <v>23</v>
      </c>
      <c r="S1488" s="152" t="n">
        <v>750.4</v>
      </c>
      <c r="T1488" s="153" t="n">
        <v>40</v>
      </c>
      <c r="U1488" s="154" t="s">
        <v>93</v>
      </c>
      <c r="V1488" s="153" t="n">
        <v>2</v>
      </c>
      <c r="W1488" s="115" t="n">
        <v>0.95</v>
      </c>
      <c r="X1488" s="116" t="n">
        <f aca="false">RANDBETWEEN(80,100)/100</f>
        <v>0.85</v>
      </c>
      <c r="Y1488" s="117"/>
      <c r="Z1488" s="118"/>
      <c r="AA1488" s="119"/>
      <c r="AB1488" s="123"/>
      <c r="AC1488" s="124"/>
      <c r="AG1488" s="186"/>
      <c r="BO1488" s="202"/>
      <c r="BX1488" s="206"/>
    </row>
    <row r="1489" customFormat="false" ht="13.25" hidden="false" customHeight="true" outlineLevel="0" collapsed="false">
      <c r="A1489" s="151" t="s">
        <v>1584</v>
      </c>
      <c r="B1489" s="152" t="n">
        <v>29.6</v>
      </c>
      <c r="C1489" s="152" t="n">
        <v>753.1</v>
      </c>
      <c r="D1489" s="153" t="n">
        <v>55</v>
      </c>
      <c r="E1489" s="154" t="s">
        <v>78</v>
      </c>
      <c r="F1489" s="153" t="n">
        <v>4.5</v>
      </c>
      <c r="G1489" s="115" t="n">
        <v>0.15</v>
      </c>
      <c r="H1489" s="116" t="n">
        <f aca="false">RANDBETWEEN(80,100)/100</f>
        <v>0.88</v>
      </c>
      <c r="I1489" s="117"/>
      <c r="J1489" s="118"/>
      <c r="K1489" s="119"/>
      <c r="L1489" s="118"/>
      <c r="M1489" s="179"/>
      <c r="Q1489" s="151" t="s">
        <v>1584</v>
      </c>
      <c r="R1489" s="152" t="n">
        <v>22.5</v>
      </c>
      <c r="S1489" s="152" t="n">
        <v>750.7</v>
      </c>
      <c r="T1489" s="153" t="n">
        <v>36</v>
      </c>
      <c r="U1489" s="154" t="s">
        <v>77</v>
      </c>
      <c r="V1489" s="153" t="n">
        <v>1</v>
      </c>
      <c r="W1489" s="115" t="n">
        <v>0.75</v>
      </c>
      <c r="X1489" s="116" t="n">
        <f aca="false">RANDBETWEEN(80,100)/100</f>
        <v>0.91</v>
      </c>
      <c r="Y1489" s="117"/>
      <c r="Z1489" s="118"/>
      <c r="AA1489" s="119"/>
      <c r="AB1489" s="123"/>
      <c r="AC1489" s="124"/>
      <c r="AG1489" s="186"/>
      <c r="BO1489" s="202"/>
      <c r="BX1489" s="206"/>
    </row>
    <row r="1490" customFormat="false" ht="13.25" hidden="false" customHeight="true" outlineLevel="0" collapsed="false">
      <c r="A1490" s="151" t="s">
        <v>1585</v>
      </c>
      <c r="B1490" s="152" t="n">
        <v>26.4</v>
      </c>
      <c r="C1490" s="152" t="n">
        <v>753.7</v>
      </c>
      <c r="D1490" s="153" t="n">
        <v>65</v>
      </c>
      <c r="E1490" s="154" t="s">
        <v>101</v>
      </c>
      <c r="F1490" s="153" t="n">
        <v>1.5</v>
      </c>
      <c r="G1490" s="115" t="n">
        <v>0.15</v>
      </c>
      <c r="H1490" s="116" t="n">
        <f aca="false">RANDBETWEEN(80,100)/100</f>
        <v>0.84</v>
      </c>
      <c r="I1490" s="117"/>
      <c r="J1490" s="118"/>
      <c r="K1490" s="119"/>
      <c r="L1490" s="118"/>
      <c r="M1490" s="179"/>
      <c r="Q1490" s="151" t="s">
        <v>1585</v>
      </c>
      <c r="R1490" s="152" t="n">
        <v>20.9</v>
      </c>
      <c r="S1490" s="152" t="n">
        <v>751</v>
      </c>
      <c r="T1490" s="153" t="n">
        <v>49</v>
      </c>
      <c r="U1490" s="154" t="s">
        <v>83</v>
      </c>
      <c r="V1490" s="153" t="n">
        <v>1</v>
      </c>
      <c r="W1490" s="115" t="n">
        <v>0.25</v>
      </c>
      <c r="X1490" s="116" t="n">
        <f aca="false">RANDBETWEEN(80,100)/100</f>
        <v>0.88</v>
      </c>
      <c r="Y1490" s="117"/>
      <c r="Z1490" s="118"/>
      <c r="AA1490" s="119"/>
      <c r="AB1490" s="123"/>
      <c r="AC1490" s="124"/>
      <c r="AG1490" s="186"/>
      <c r="BO1490" s="202"/>
      <c r="BX1490" s="206"/>
    </row>
    <row r="1491" customFormat="false" ht="13.25" hidden="false" customHeight="true" outlineLevel="0" collapsed="false">
      <c r="A1491" s="151" t="s">
        <v>1586</v>
      </c>
      <c r="B1491" s="152" t="n">
        <v>21</v>
      </c>
      <c r="C1491" s="152" t="n">
        <v>754.1</v>
      </c>
      <c r="D1491" s="153" t="n">
        <v>84</v>
      </c>
      <c r="E1491" s="154" t="n">
        <v>0</v>
      </c>
      <c r="F1491" s="153" t="n">
        <v>0</v>
      </c>
      <c r="G1491" s="115" t="n">
        <v>0.15</v>
      </c>
      <c r="H1491" s="116" t="n">
        <f aca="false">RANDBETWEEN(80,100)/100</f>
        <v>0.98</v>
      </c>
      <c r="I1491" s="117"/>
      <c r="J1491" s="118"/>
      <c r="K1491" s="119"/>
      <c r="L1491" s="118"/>
      <c r="M1491" s="179"/>
      <c r="Q1491" s="151" t="s">
        <v>1586</v>
      </c>
      <c r="R1491" s="152" t="n">
        <v>13</v>
      </c>
      <c r="S1491" s="152" t="n">
        <v>751.3</v>
      </c>
      <c r="T1491" s="153" t="n">
        <v>93</v>
      </c>
      <c r="U1491" s="154" t="n">
        <v>0</v>
      </c>
      <c r="V1491" s="153" t="n">
        <v>0</v>
      </c>
      <c r="W1491" s="115" t="n">
        <v>0.05</v>
      </c>
      <c r="X1491" s="116" t="n">
        <f aca="false">RANDBETWEEN(80,100)/100</f>
        <v>0.85</v>
      </c>
      <c r="Y1491" s="117"/>
      <c r="Z1491" s="118"/>
      <c r="AA1491" s="119"/>
      <c r="AB1491" s="123"/>
      <c r="AC1491" s="124"/>
      <c r="AG1491" s="186"/>
      <c r="BO1491" s="202"/>
      <c r="BX1491" s="206"/>
    </row>
    <row r="1492" customFormat="false" ht="13.25" hidden="false" customHeight="true" outlineLevel="0" collapsed="false">
      <c r="A1492" s="151" t="s">
        <v>1587</v>
      </c>
      <c r="B1492" s="152" t="n">
        <v>22.2</v>
      </c>
      <c r="C1492" s="152" t="n">
        <v>754</v>
      </c>
      <c r="D1492" s="153" t="n">
        <v>78</v>
      </c>
      <c r="E1492" s="154" t="s">
        <v>93</v>
      </c>
      <c r="F1492" s="153" t="n">
        <v>1.5</v>
      </c>
      <c r="G1492" s="115" t="n">
        <v>0.15</v>
      </c>
      <c r="H1492" s="116" t="n">
        <f aca="false">RANDBETWEEN(80,100)/100</f>
        <v>1</v>
      </c>
      <c r="I1492" s="117"/>
      <c r="J1492" s="118"/>
      <c r="K1492" s="119"/>
      <c r="L1492" s="118"/>
      <c r="M1492" s="179"/>
      <c r="Q1492" s="151" t="s">
        <v>1587</v>
      </c>
      <c r="R1492" s="152" t="n">
        <v>12.5</v>
      </c>
      <c r="S1492" s="152" t="n">
        <v>751.3</v>
      </c>
      <c r="T1492" s="153" t="n">
        <v>87</v>
      </c>
      <c r="U1492" s="154" t="n">
        <v>0</v>
      </c>
      <c r="V1492" s="153" t="n">
        <v>0</v>
      </c>
      <c r="W1492" s="115" t="n">
        <v>0</v>
      </c>
      <c r="X1492" s="116" t="n">
        <f aca="false">RANDBETWEEN(80,100)/100</f>
        <v>0.91</v>
      </c>
      <c r="Y1492" s="117"/>
      <c r="Z1492" s="118"/>
      <c r="AA1492" s="119"/>
      <c r="AB1492" s="123"/>
      <c r="AC1492" s="124"/>
      <c r="AG1492" s="186"/>
      <c r="BO1492" s="202"/>
      <c r="BX1492" s="206"/>
    </row>
    <row r="1493" customFormat="false" ht="13.25" hidden="false" customHeight="true" outlineLevel="0" collapsed="false">
      <c r="A1493" s="151" t="s">
        <v>1588</v>
      </c>
      <c r="B1493" s="152" t="n">
        <v>24.6</v>
      </c>
      <c r="C1493" s="152" t="n">
        <v>754</v>
      </c>
      <c r="D1493" s="153" t="n">
        <v>67</v>
      </c>
      <c r="E1493" s="154" t="s">
        <v>77</v>
      </c>
      <c r="F1493" s="153" t="n">
        <v>4.5</v>
      </c>
      <c r="G1493" s="115" t="n">
        <v>0.05</v>
      </c>
      <c r="H1493" s="116" t="n">
        <f aca="false">RANDBETWEEN(80,100)/100</f>
        <v>0.98</v>
      </c>
      <c r="I1493" s="117"/>
      <c r="J1493" s="118"/>
      <c r="K1493" s="119"/>
      <c r="L1493" s="118"/>
      <c r="M1493" s="179"/>
      <c r="Q1493" s="151" t="s">
        <v>1588</v>
      </c>
      <c r="R1493" s="152" t="n">
        <v>14.2</v>
      </c>
      <c r="S1493" s="152" t="n">
        <v>751</v>
      </c>
      <c r="T1493" s="153" t="n">
        <v>77</v>
      </c>
      <c r="U1493" s="154" t="n">
        <v>0</v>
      </c>
      <c r="V1493" s="153" t="n">
        <v>0</v>
      </c>
      <c r="W1493" s="115" t="n">
        <v>0</v>
      </c>
      <c r="X1493" s="116" t="n">
        <f aca="false">RANDBETWEEN(80,100)/100</f>
        <v>0.99</v>
      </c>
      <c r="Y1493" s="117"/>
      <c r="Z1493" s="118"/>
      <c r="AA1493" s="119"/>
      <c r="AB1493" s="123"/>
      <c r="AC1493" s="124"/>
      <c r="AG1493" s="186"/>
      <c r="BO1493" s="202"/>
      <c r="BX1493" s="206"/>
    </row>
    <row r="1494" customFormat="false" ht="12.75" hidden="false" customHeight="true" outlineLevel="0" collapsed="false">
      <c r="A1494" s="151" t="s">
        <v>1589</v>
      </c>
      <c r="B1494" s="152" t="n">
        <v>25.1</v>
      </c>
      <c r="C1494" s="152" t="n">
        <v>754.4</v>
      </c>
      <c r="D1494" s="153" t="n">
        <v>59</v>
      </c>
      <c r="E1494" s="154" t="s">
        <v>77</v>
      </c>
      <c r="F1494" s="153" t="n">
        <v>4.5</v>
      </c>
      <c r="G1494" s="115" t="n">
        <v>0.25</v>
      </c>
      <c r="H1494" s="116" t="n">
        <f aca="false">RANDBETWEEN(80,100)/100</f>
        <v>0.94</v>
      </c>
      <c r="I1494" s="117" t="n">
        <v>0.616585648148148</v>
      </c>
      <c r="J1494" s="118" t="n">
        <v>0.616585648148148</v>
      </c>
      <c r="K1494" s="119" t="n">
        <f aca="false">(J1494 * 24) * $B$3 * $F$3 * (1 - 0.7*AVERAGE(G1494:G1500)) * AVERAGE(H1494:H1500)</f>
        <v>13846.286902381</v>
      </c>
      <c r="L1494" s="118" t="n">
        <f aca="false">IF(AVERAGE(F1494:F1500)&gt; $J$3, $B$4*$F$4*AVERAGE(F1494:F1500)/$B$5*24*AVERAGE(H1494:H1500), $B$4*$F$4*AVERAGE(F1494:F1500)/$B$5*24*AVERAGE(H1494:H1500) * 0.2)</f>
        <v>3214.23673469388</v>
      </c>
      <c r="M1494" s="179" t="n">
        <f aca="false">K1494+L1494</f>
        <v>17060.5236370748</v>
      </c>
      <c r="Q1494" s="151" t="s">
        <v>1589</v>
      </c>
      <c r="R1494" s="152" t="n">
        <v>17.8</v>
      </c>
      <c r="S1494" s="152" t="n">
        <v>750.8</v>
      </c>
      <c r="T1494" s="153" t="n">
        <v>61</v>
      </c>
      <c r="U1494" s="154" t="n">
        <v>0</v>
      </c>
      <c r="V1494" s="153" t="n">
        <v>0</v>
      </c>
      <c r="W1494" s="115" t="n">
        <v>0</v>
      </c>
      <c r="X1494" s="116" t="n">
        <f aca="false">RANDBETWEEN(80,100)/100</f>
        <v>0.84</v>
      </c>
      <c r="Y1494" s="117" t="n">
        <v>0.674305555555556</v>
      </c>
      <c r="Z1494" s="118" t="n">
        <v>0.674305555555556</v>
      </c>
      <c r="AA1494" s="119" t="n">
        <f aca="false">(Z1494 * 24) * $B$3 * $F$3 * (1 - 0.7 * AVERAGE(W1494:W1500)) * AVERAGE(X1494:X1500)</f>
        <v>15831.4614285714</v>
      </c>
      <c r="AB1494" s="123" t="n">
        <f aca="false">IF(AVERAGE(V1494:V1500)&gt; $J$3, $B$4*$F$4*AVERAGE(V1494:V1500)/$B$5*24*AVERAGE(X1494:X1500), $B$4*$F$4*AVERAGE(V1494:V1500)/$B$5*24*AVERAGE(X1494:X1500) * 0.2)</f>
        <v>474.90612244898</v>
      </c>
      <c r="AC1494" s="124" t="n">
        <f aca="false">AA1494+AB1494</f>
        <v>16306.3675510204</v>
      </c>
      <c r="AG1494" s="186"/>
      <c r="BO1494" s="202"/>
    </row>
    <row r="1495" customFormat="false" ht="12.75" hidden="false" customHeight="true" outlineLevel="0" collapsed="false">
      <c r="A1495" s="151" t="s">
        <v>1590</v>
      </c>
      <c r="B1495" s="152" t="n">
        <v>33</v>
      </c>
      <c r="C1495" s="152" t="n">
        <v>753.8</v>
      </c>
      <c r="D1495" s="153" t="n">
        <v>40</v>
      </c>
      <c r="E1495" s="154" t="s">
        <v>83</v>
      </c>
      <c r="F1495" s="153" t="n">
        <v>4.5</v>
      </c>
      <c r="G1495" s="115" t="n">
        <v>0.25</v>
      </c>
      <c r="H1495" s="116" t="n">
        <f aca="false">RANDBETWEEN(80,100)/100</f>
        <v>0.95</v>
      </c>
      <c r="I1495" s="117"/>
      <c r="J1495" s="118"/>
      <c r="K1495" s="119"/>
      <c r="L1495" s="118"/>
      <c r="M1495" s="179"/>
      <c r="Q1495" s="151" t="s">
        <v>1590</v>
      </c>
      <c r="R1495" s="152" t="n">
        <v>20.8</v>
      </c>
      <c r="S1495" s="152" t="n">
        <v>750.7</v>
      </c>
      <c r="T1495" s="153" t="n">
        <v>43</v>
      </c>
      <c r="U1495" s="154" t="n">
        <v>0</v>
      </c>
      <c r="V1495" s="153" t="n">
        <v>0</v>
      </c>
      <c r="W1495" s="182" t="s">
        <v>185</v>
      </c>
      <c r="X1495" s="116" t="n">
        <f aca="false">RANDBETWEEN(80,100)/100</f>
        <v>0.84</v>
      </c>
      <c r="Y1495" s="117"/>
      <c r="Z1495" s="118"/>
      <c r="AA1495" s="119"/>
      <c r="AB1495" s="123"/>
      <c r="AC1495" s="124"/>
      <c r="AG1495" s="186"/>
      <c r="BO1495" s="202"/>
    </row>
    <row r="1496" customFormat="false" ht="12.75" hidden="false" customHeight="true" outlineLevel="0" collapsed="false">
      <c r="A1496" s="151" t="s">
        <v>1591</v>
      </c>
      <c r="B1496" s="152" t="n">
        <v>34.4</v>
      </c>
      <c r="C1496" s="152" t="n">
        <v>754.8</v>
      </c>
      <c r="D1496" s="153" t="n">
        <v>33</v>
      </c>
      <c r="E1496" s="154" t="s">
        <v>107</v>
      </c>
      <c r="F1496" s="153" t="n">
        <v>4.5</v>
      </c>
      <c r="G1496" s="115" t="n">
        <v>0.25</v>
      </c>
      <c r="H1496" s="116" t="n">
        <f aca="false">RANDBETWEEN(80,100)/100</f>
        <v>0.91</v>
      </c>
      <c r="I1496" s="117"/>
      <c r="J1496" s="118"/>
      <c r="K1496" s="119"/>
      <c r="L1496" s="118"/>
      <c r="M1496" s="179"/>
      <c r="Q1496" s="151" t="s">
        <v>1591</v>
      </c>
      <c r="R1496" s="152" t="n">
        <v>22.4</v>
      </c>
      <c r="S1496" s="152" t="n">
        <v>751.2</v>
      </c>
      <c r="T1496" s="153" t="n">
        <v>37</v>
      </c>
      <c r="U1496" s="154" t="s">
        <v>129</v>
      </c>
      <c r="V1496" s="153" t="n">
        <v>1</v>
      </c>
      <c r="W1496" s="182" t="s">
        <v>194</v>
      </c>
      <c r="X1496" s="116" t="n">
        <f aca="false">RANDBETWEEN(80,100)/100</f>
        <v>0.86</v>
      </c>
      <c r="Y1496" s="117"/>
      <c r="Z1496" s="118"/>
      <c r="AA1496" s="119"/>
      <c r="AB1496" s="123"/>
      <c r="AC1496" s="124"/>
      <c r="AG1496" s="186"/>
      <c r="BO1496" s="202"/>
    </row>
    <row r="1497" customFormat="false" ht="12.75" hidden="false" customHeight="true" outlineLevel="0" collapsed="false">
      <c r="A1497" s="151" t="s">
        <v>1592</v>
      </c>
      <c r="B1497" s="152" t="n">
        <v>32.8</v>
      </c>
      <c r="C1497" s="152" t="n">
        <v>755.7</v>
      </c>
      <c r="D1497" s="153" t="n">
        <v>47</v>
      </c>
      <c r="E1497" s="154" t="s">
        <v>78</v>
      </c>
      <c r="F1497" s="153" t="n">
        <v>1.5</v>
      </c>
      <c r="G1497" s="115" t="n">
        <v>0.05</v>
      </c>
      <c r="H1497" s="116" t="n">
        <f aca="false">RANDBETWEEN(80,100)/100</f>
        <v>0.97</v>
      </c>
      <c r="I1497" s="117"/>
      <c r="J1497" s="118"/>
      <c r="K1497" s="119"/>
      <c r="L1497" s="118"/>
      <c r="M1497" s="179"/>
      <c r="Q1497" s="151" t="s">
        <v>1592</v>
      </c>
      <c r="R1497" s="152" t="n">
        <v>20.3</v>
      </c>
      <c r="S1497" s="152" t="n">
        <v>751.5</v>
      </c>
      <c r="T1497" s="153" t="n">
        <v>47</v>
      </c>
      <c r="U1497" s="154" t="s">
        <v>93</v>
      </c>
      <c r="V1497" s="153" t="n">
        <v>1</v>
      </c>
      <c r="W1497" s="182" t="s">
        <v>194</v>
      </c>
      <c r="X1497" s="116" t="n">
        <f aca="false">RANDBETWEEN(80,100)/100</f>
        <v>0.85</v>
      </c>
      <c r="Y1497" s="117"/>
      <c r="Z1497" s="118"/>
      <c r="AA1497" s="119"/>
      <c r="AB1497" s="123"/>
      <c r="AC1497" s="124"/>
      <c r="AG1497" s="186"/>
      <c r="BO1497" s="202"/>
    </row>
    <row r="1498" customFormat="false" ht="12.75" hidden="false" customHeight="true" outlineLevel="0" collapsed="false">
      <c r="A1498" s="151" t="s">
        <v>1593</v>
      </c>
      <c r="B1498" s="152" t="n">
        <v>28.3</v>
      </c>
      <c r="C1498" s="152" t="n">
        <v>756.4</v>
      </c>
      <c r="D1498" s="153" t="n">
        <v>57</v>
      </c>
      <c r="E1498" s="154" t="s">
        <v>77</v>
      </c>
      <c r="F1498" s="153" t="n">
        <v>1.5</v>
      </c>
      <c r="G1498" s="115" t="n">
        <v>0.15</v>
      </c>
      <c r="H1498" s="116" t="n">
        <f aca="false">RANDBETWEEN(80,100)/100</f>
        <v>0.8</v>
      </c>
      <c r="I1498" s="117"/>
      <c r="J1498" s="118"/>
      <c r="K1498" s="119"/>
      <c r="L1498" s="118"/>
      <c r="M1498" s="179"/>
      <c r="Q1498" s="151" t="s">
        <v>1593</v>
      </c>
      <c r="R1498" s="152" t="n">
        <v>19.2</v>
      </c>
      <c r="S1498" s="152" t="n">
        <v>751.8</v>
      </c>
      <c r="T1498" s="153" t="n">
        <v>52</v>
      </c>
      <c r="U1498" s="154" t="s">
        <v>77</v>
      </c>
      <c r="V1498" s="153" t="n">
        <v>1</v>
      </c>
      <c r="W1498" s="182" t="s">
        <v>185</v>
      </c>
      <c r="X1498" s="116" t="n">
        <f aca="false">RANDBETWEEN(80,100)/100</f>
        <v>0.95</v>
      </c>
      <c r="Y1498" s="117"/>
      <c r="Z1498" s="118"/>
      <c r="AA1498" s="119"/>
      <c r="AB1498" s="123"/>
      <c r="AC1498" s="124"/>
      <c r="AG1498" s="186"/>
      <c r="BO1498" s="202"/>
    </row>
    <row r="1499" customFormat="false" ht="12.75" hidden="false" customHeight="true" outlineLevel="0" collapsed="false">
      <c r="A1499" s="151" t="s">
        <v>1594</v>
      </c>
      <c r="B1499" s="152" t="n">
        <v>20.7</v>
      </c>
      <c r="C1499" s="152" t="n">
        <v>756.3</v>
      </c>
      <c r="D1499" s="153" t="n">
        <v>85</v>
      </c>
      <c r="E1499" s="154" t="s">
        <v>83</v>
      </c>
      <c r="F1499" s="153" t="n">
        <v>1.5</v>
      </c>
      <c r="G1499" s="115" t="n">
        <v>0.25</v>
      </c>
      <c r="H1499" s="116" t="n">
        <f aca="false">RANDBETWEEN(80,100)/100</f>
        <v>0.92</v>
      </c>
      <c r="I1499" s="117"/>
      <c r="J1499" s="118"/>
      <c r="K1499" s="119"/>
      <c r="L1499" s="118"/>
      <c r="M1499" s="179"/>
      <c r="Q1499" s="151" t="s">
        <v>1594</v>
      </c>
      <c r="R1499" s="152" t="n">
        <v>13.3</v>
      </c>
      <c r="S1499" s="152" t="n">
        <v>751.4</v>
      </c>
      <c r="T1499" s="153" t="n">
        <v>90</v>
      </c>
      <c r="U1499" s="154" t="n">
        <v>0</v>
      </c>
      <c r="V1499" s="153" t="n">
        <v>0</v>
      </c>
      <c r="W1499" s="115" t="n">
        <v>0</v>
      </c>
      <c r="X1499" s="116" t="n">
        <f aca="false">RANDBETWEEN(80,100)/100</f>
        <v>0.88</v>
      </c>
      <c r="Y1499" s="117"/>
      <c r="Z1499" s="118"/>
      <c r="AA1499" s="119"/>
      <c r="AB1499" s="123"/>
      <c r="AC1499" s="124"/>
      <c r="AG1499" s="186"/>
      <c r="BO1499" s="202"/>
    </row>
    <row r="1500" customFormat="false" ht="12.75" hidden="false" customHeight="true" outlineLevel="0" collapsed="false">
      <c r="A1500" s="151" t="s">
        <v>1595</v>
      </c>
      <c r="B1500" s="152" t="n">
        <v>20.7</v>
      </c>
      <c r="C1500" s="152" t="n">
        <v>756.3</v>
      </c>
      <c r="D1500" s="153" t="n">
        <v>84</v>
      </c>
      <c r="E1500" s="154" t="s">
        <v>83</v>
      </c>
      <c r="F1500" s="153" t="n">
        <v>1.5</v>
      </c>
      <c r="G1500" s="115" t="n">
        <v>0.15</v>
      </c>
      <c r="H1500" s="116" t="n">
        <f aca="false">RANDBETWEEN(80,100)/100</f>
        <v>0.82</v>
      </c>
      <c r="I1500" s="117"/>
      <c r="J1500" s="118"/>
      <c r="K1500" s="119"/>
      <c r="L1500" s="118"/>
      <c r="M1500" s="179"/>
      <c r="Q1500" s="151" t="s">
        <v>1595</v>
      </c>
      <c r="R1500" s="152" t="n">
        <v>13.9</v>
      </c>
      <c r="S1500" s="152" t="n">
        <v>751.3</v>
      </c>
      <c r="T1500" s="153" t="n">
        <v>81</v>
      </c>
      <c r="U1500" s="154" t="n">
        <v>0</v>
      </c>
      <c r="V1500" s="153" t="n">
        <v>0</v>
      </c>
      <c r="W1500" s="115" t="n">
        <v>0.25</v>
      </c>
      <c r="X1500" s="116" t="n">
        <f aca="false">RANDBETWEEN(80,100)/100</f>
        <v>0.84</v>
      </c>
      <c r="Y1500" s="117"/>
      <c r="Z1500" s="118"/>
      <c r="AA1500" s="119"/>
      <c r="AB1500" s="123"/>
      <c r="AC1500" s="124"/>
      <c r="AG1500" s="186"/>
      <c r="BO1500" s="202"/>
    </row>
    <row r="1501" customFormat="false" ht="12.75" hidden="false" customHeight="true" outlineLevel="0" collapsed="false">
      <c r="A1501" s="151" t="s">
        <v>1596</v>
      </c>
      <c r="B1501" s="152" t="n">
        <v>31.5</v>
      </c>
      <c r="C1501" s="152" t="n">
        <v>756.6</v>
      </c>
      <c r="D1501" s="153" t="n">
        <v>42</v>
      </c>
      <c r="E1501" s="154"/>
      <c r="F1501" s="153" t="n">
        <v>0</v>
      </c>
      <c r="G1501" s="115" t="n">
        <v>0.15</v>
      </c>
      <c r="H1501" s="116" t="n">
        <f aca="false">RANDBETWEEN(80,100)/100</f>
        <v>0.93</v>
      </c>
      <c r="I1501" s="117" t="n">
        <v>0.61818287037037</v>
      </c>
      <c r="J1501" s="118" t="n">
        <v>0.61818287037037</v>
      </c>
      <c r="K1501" s="119" t="n">
        <f aca="false">(J1501 * 24) * $B$3 * $F$3 * (1 - 0.7*AVERAGE(G1501:G1506)) * AVERAGE(H1501:H1506)</f>
        <v>14366.3720888889</v>
      </c>
      <c r="L1501" s="118" t="n">
        <f aca="false">IF(AVERAGE(F1501:F1506)&gt; $J$3, $B$4*$F$4*AVERAGE(F1501:F1506)/$B$5*24*AVERAGE(H1501:H1506), $B$4*$F$4*AVERAGE(F1501:F1506)/$B$5*24*AVERAGE(H1501:H1506) * 0.2)</f>
        <v>1993.6</v>
      </c>
      <c r="M1501" s="179" t="n">
        <f aca="false">K1501+L1501</f>
        <v>16359.9720888889</v>
      </c>
      <c r="Q1501" s="151" t="s">
        <v>1597</v>
      </c>
      <c r="R1501" s="152" t="n">
        <v>18</v>
      </c>
      <c r="S1501" s="152" t="n">
        <v>750.1</v>
      </c>
      <c r="T1501" s="153" t="n">
        <v>70</v>
      </c>
      <c r="U1501" s="154" t="n">
        <v>0</v>
      </c>
      <c r="V1501" s="153" t="n">
        <v>0</v>
      </c>
      <c r="W1501" s="182" t="s">
        <v>185</v>
      </c>
      <c r="X1501" s="116" t="n">
        <f aca="false">RANDBETWEEN(80,100)/100</f>
        <v>0.84</v>
      </c>
      <c r="Y1501" s="117" t="n">
        <v>0.676875</v>
      </c>
      <c r="Z1501" s="118" t="n">
        <v>0.676875</v>
      </c>
      <c r="AA1501" s="119" t="n">
        <f aca="false">(Z1501 * 24) * $B$3 * $F$3 * (1 - 0.7*AVERAGE(W1501:W1506)) * AVERAGE(X1501:X1506)</f>
        <v>9561.807</v>
      </c>
      <c r="AB1501" s="123" t="n">
        <f aca="false">IF(AVERAGE(V1501:V1506)&gt; $J$3, $B$4*$F$4*AVERAGE(V1501:V1506)/$B$5*24*AVERAGE(X1501:X1506), $B$4*$F$4*AVERAGE(V1501:V1506)/$B$5*24*AVERAGE(X1501:X1506) * 0.2)</f>
        <v>1344</v>
      </c>
      <c r="AC1501" s="124" t="n">
        <f aca="false">AA1501+AB1501</f>
        <v>10905.807</v>
      </c>
      <c r="AG1501" s="186"/>
      <c r="BO1501" s="202"/>
    </row>
    <row r="1502" customFormat="false" ht="12.75" hidden="false" customHeight="true" outlineLevel="0" collapsed="false">
      <c r="A1502" s="151" t="s">
        <v>1598</v>
      </c>
      <c r="B1502" s="152" t="n">
        <v>30.3</v>
      </c>
      <c r="C1502" s="152" t="n">
        <v>758.1</v>
      </c>
      <c r="D1502" s="153" t="n">
        <v>47</v>
      </c>
      <c r="E1502" s="154" t="s">
        <v>78</v>
      </c>
      <c r="F1502" s="153" t="n">
        <v>4.5</v>
      </c>
      <c r="G1502" s="115" t="n">
        <v>0.05</v>
      </c>
      <c r="H1502" s="116" t="n">
        <f aca="false">RANDBETWEEN(80,100)/100</f>
        <v>0.85</v>
      </c>
      <c r="I1502" s="117"/>
      <c r="J1502" s="118"/>
      <c r="K1502" s="119"/>
      <c r="L1502" s="118"/>
      <c r="M1502" s="179"/>
      <c r="Q1502" s="151" t="s">
        <v>1598</v>
      </c>
      <c r="R1502" s="152" t="n">
        <v>21.4</v>
      </c>
      <c r="S1502" s="152" t="n">
        <v>749.6</v>
      </c>
      <c r="T1502" s="153" t="n">
        <v>51</v>
      </c>
      <c r="U1502" s="154" t="s">
        <v>93</v>
      </c>
      <c r="V1502" s="153" t="n">
        <v>1</v>
      </c>
      <c r="W1502" s="115" t="n">
        <v>0.75</v>
      </c>
      <c r="X1502" s="116" t="n">
        <f aca="false">RANDBETWEEN(80,100)/100</f>
        <v>0.88</v>
      </c>
      <c r="Y1502" s="117"/>
      <c r="Z1502" s="118"/>
      <c r="AA1502" s="119"/>
      <c r="AB1502" s="123"/>
      <c r="AC1502" s="124"/>
      <c r="AG1502" s="186"/>
      <c r="BO1502" s="202"/>
    </row>
    <row r="1503" customFormat="false" ht="12.75" hidden="false" customHeight="true" outlineLevel="0" collapsed="false">
      <c r="A1503" s="151" t="s">
        <v>1599</v>
      </c>
      <c r="B1503" s="152" t="n">
        <v>27.4</v>
      </c>
      <c r="C1503" s="152" t="n">
        <v>758.6</v>
      </c>
      <c r="D1503" s="153" t="n">
        <v>58</v>
      </c>
      <c r="E1503" s="154" t="s">
        <v>107</v>
      </c>
      <c r="F1503" s="153" t="n">
        <v>1.5</v>
      </c>
      <c r="G1503" s="115" t="n">
        <v>0.15</v>
      </c>
      <c r="H1503" s="116" t="n">
        <f aca="false">RANDBETWEEN(80,100)/100</f>
        <v>0.92</v>
      </c>
      <c r="I1503" s="117"/>
      <c r="J1503" s="118"/>
      <c r="K1503" s="119"/>
      <c r="L1503" s="118"/>
      <c r="M1503" s="179"/>
      <c r="Q1503" s="151" t="s">
        <v>1599</v>
      </c>
      <c r="R1503" s="152" t="n">
        <v>19.2</v>
      </c>
      <c r="S1503" s="152" t="n">
        <v>749.6</v>
      </c>
      <c r="T1503" s="153" t="n">
        <v>67</v>
      </c>
      <c r="U1503" s="154" t="s">
        <v>93</v>
      </c>
      <c r="V1503" s="153" t="n">
        <v>2</v>
      </c>
      <c r="W1503" s="182" t="s">
        <v>185</v>
      </c>
      <c r="X1503" s="116" t="n">
        <f aca="false">RANDBETWEEN(80,100)/100</f>
        <v>0.84</v>
      </c>
      <c r="Y1503" s="117"/>
      <c r="Z1503" s="118"/>
      <c r="AA1503" s="119"/>
      <c r="AB1503" s="123"/>
      <c r="AC1503" s="124"/>
      <c r="AG1503" s="186"/>
      <c r="BO1503" s="202"/>
    </row>
    <row r="1504" customFormat="false" ht="12.75" hidden="false" customHeight="true" outlineLevel="0" collapsed="false">
      <c r="A1504" s="151" t="s">
        <v>1600</v>
      </c>
      <c r="B1504" s="152" t="n">
        <v>18.4</v>
      </c>
      <c r="C1504" s="152" t="n">
        <v>758.4</v>
      </c>
      <c r="D1504" s="153" t="n">
        <v>100</v>
      </c>
      <c r="E1504" s="154" t="n">
        <v>0</v>
      </c>
      <c r="F1504" s="153" t="n">
        <v>0</v>
      </c>
      <c r="G1504" s="115" t="n">
        <v>0.15</v>
      </c>
      <c r="H1504" s="116" t="n">
        <f aca="false">RANDBETWEEN(80,100)/100</f>
        <v>0.83</v>
      </c>
      <c r="I1504" s="117"/>
      <c r="J1504" s="118"/>
      <c r="K1504" s="119"/>
      <c r="L1504" s="118"/>
      <c r="M1504" s="179"/>
      <c r="Q1504" s="151" t="s">
        <v>1600</v>
      </c>
      <c r="R1504" s="152" t="n">
        <v>15.3</v>
      </c>
      <c r="S1504" s="152" t="n">
        <v>749.4</v>
      </c>
      <c r="T1504" s="153" t="n">
        <v>84</v>
      </c>
      <c r="U1504" s="154" t="s">
        <v>93</v>
      </c>
      <c r="V1504" s="153" t="n">
        <v>1</v>
      </c>
      <c r="W1504" s="115" t="n">
        <v>0</v>
      </c>
      <c r="X1504" s="116" t="n">
        <f aca="false">RANDBETWEEN(80,100)/100</f>
        <v>0.99</v>
      </c>
      <c r="Y1504" s="117"/>
      <c r="Z1504" s="118"/>
      <c r="AA1504" s="119"/>
      <c r="AB1504" s="123"/>
      <c r="AC1504" s="124"/>
      <c r="AG1504" s="186"/>
      <c r="BO1504" s="202"/>
    </row>
    <row r="1505" customFormat="false" ht="12.75" hidden="false" customHeight="true" outlineLevel="0" collapsed="false">
      <c r="A1505" s="151" t="s">
        <v>1601</v>
      </c>
      <c r="B1505" s="152" t="n">
        <v>19.4</v>
      </c>
      <c r="C1505" s="152" t="n">
        <v>758.3</v>
      </c>
      <c r="D1505" s="153" t="n">
        <v>86</v>
      </c>
      <c r="E1505" s="154" t="s">
        <v>83</v>
      </c>
      <c r="F1505" s="153" t="n">
        <v>3</v>
      </c>
      <c r="G1505" s="115" t="n">
        <v>0.15</v>
      </c>
      <c r="H1505" s="116" t="n">
        <f aca="false">RANDBETWEEN(80,100)/100</f>
        <v>0.86</v>
      </c>
      <c r="I1505" s="117"/>
      <c r="J1505" s="118"/>
      <c r="K1505" s="119"/>
      <c r="L1505" s="118"/>
      <c r="M1505" s="179"/>
      <c r="Q1505" s="151" t="s">
        <v>1601</v>
      </c>
      <c r="R1505" s="152" t="n">
        <v>16.9</v>
      </c>
      <c r="S1505" s="152" t="n">
        <v>748.9</v>
      </c>
      <c r="T1505" s="153" t="n">
        <v>79</v>
      </c>
      <c r="U1505" s="154" t="s">
        <v>93</v>
      </c>
      <c r="V1505" s="153" t="n">
        <v>2</v>
      </c>
      <c r="W1505" s="115" t="n">
        <v>0.95</v>
      </c>
      <c r="X1505" s="116" t="n">
        <f aca="false">RANDBETWEEN(80,100)/100</f>
        <v>0.89</v>
      </c>
      <c r="Y1505" s="117"/>
      <c r="Z1505" s="118"/>
      <c r="AA1505" s="119"/>
      <c r="AB1505" s="123"/>
      <c r="AC1505" s="124"/>
      <c r="AG1505" s="186"/>
      <c r="BO1505" s="202"/>
    </row>
    <row r="1506" customFormat="false" ht="12.75" hidden="false" customHeight="true" outlineLevel="0" collapsed="false">
      <c r="A1506" s="151" t="s">
        <v>1602</v>
      </c>
      <c r="B1506" s="152" t="n">
        <v>19.7</v>
      </c>
      <c r="C1506" s="152" t="n">
        <v>758.2</v>
      </c>
      <c r="D1506" s="153" t="n">
        <v>85</v>
      </c>
      <c r="E1506" s="154" t="s">
        <v>93</v>
      </c>
      <c r="F1506" s="153" t="n">
        <v>1.5</v>
      </c>
      <c r="G1506" s="115" t="n">
        <v>0.15</v>
      </c>
      <c r="H1506" s="116" t="n">
        <f aca="false">RANDBETWEEN(80,100)/100</f>
        <v>0.95</v>
      </c>
      <c r="I1506" s="117"/>
      <c r="J1506" s="118"/>
      <c r="K1506" s="119"/>
      <c r="L1506" s="118"/>
      <c r="M1506" s="179"/>
      <c r="Q1506" s="151" t="s">
        <v>1602</v>
      </c>
      <c r="R1506" s="152" t="n">
        <v>17.3</v>
      </c>
      <c r="S1506" s="152" t="n">
        <v>748.1</v>
      </c>
      <c r="T1506" s="153" t="n">
        <v>86</v>
      </c>
      <c r="U1506" s="154" t="s">
        <v>93</v>
      </c>
      <c r="V1506" s="153" t="n">
        <v>1</v>
      </c>
      <c r="W1506" s="115" t="n">
        <v>0.9</v>
      </c>
      <c r="X1506" s="116" t="n">
        <f aca="false">RANDBETWEEN(80,100)/100</f>
        <v>0.96</v>
      </c>
      <c r="Y1506" s="117"/>
      <c r="Z1506" s="118"/>
      <c r="AA1506" s="119"/>
      <c r="AB1506" s="123"/>
      <c r="AC1506" s="124"/>
      <c r="AG1506" s="186"/>
      <c r="BO1506" s="202"/>
    </row>
    <row r="1507" customFormat="false" ht="12.75" hidden="false" customHeight="true" outlineLevel="0" collapsed="false">
      <c r="A1507" s="151" t="s">
        <v>1603</v>
      </c>
      <c r="B1507" s="152" t="n">
        <v>21.7</v>
      </c>
      <c r="C1507" s="152" t="n">
        <v>758.2</v>
      </c>
      <c r="D1507" s="153" t="n">
        <v>79</v>
      </c>
      <c r="E1507" s="154" t="n">
        <v>0</v>
      </c>
      <c r="F1507" s="153" t="n">
        <v>0</v>
      </c>
      <c r="G1507" s="115" t="n">
        <v>0.15</v>
      </c>
      <c r="H1507" s="116" t="n">
        <f aca="false">RANDBETWEEN(80,100)/100</f>
        <v>0.86</v>
      </c>
      <c r="I1507" s="117" t="n">
        <v>0.619756944444444</v>
      </c>
      <c r="J1507" s="118" t="n">
        <v>0.619756944444444</v>
      </c>
      <c r="K1507" s="119" t="n">
        <f aca="false">(J1507 * 24) * $B$3 * $F$3 * (1 - 0.7*AVERAGE(G1507:G1514)) * AVERAGE(H1507:H1514)</f>
        <v>13999.52848125</v>
      </c>
      <c r="L1507" s="118" t="n">
        <f aca="false">IF(AVERAGE(F1507:F1514)&gt; $J$3, $B$4*$F$4*AVERAGE(F1507:F1514)/$B$5*24*AVERAGE(H1507:H1514), $B$4*$F$4*AVERAGE(F1507:F1514)/$B$5*24*AVERAGE(H1507:H1514) * 0.2)</f>
        <v>2124</v>
      </c>
      <c r="M1507" s="179" t="n">
        <f aca="false">K1507+L1507</f>
        <v>16123.52848125</v>
      </c>
      <c r="Q1507" s="151" t="s">
        <v>1603</v>
      </c>
      <c r="R1507" s="152" t="n">
        <v>20.4</v>
      </c>
      <c r="S1507" s="152" t="n">
        <v>747.4</v>
      </c>
      <c r="T1507" s="153" t="n">
        <v>82</v>
      </c>
      <c r="U1507" s="154" t="s">
        <v>93</v>
      </c>
      <c r="V1507" s="153" t="n">
        <v>1</v>
      </c>
      <c r="W1507" s="115" t="n">
        <v>0.95</v>
      </c>
      <c r="X1507" s="116" t="n">
        <f aca="false">RANDBETWEEN(80,100)/100</f>
        <v>0.87</v>
      </c>
      <c r="Y1507" s="117" t="n">
        <v>0.679386574074074</v>
      </c>
      <c r="Z1507" s="118" t="n">
        <v>0.679386574074074</v>
      </c>
      <c r="AA1507" s="119" t="n">
        <f aca="false">(Z1507 * 24) * $B$3 * $F$3 * (1 - 0.7*AVERAGE(W1507:W1514)) * AVERAGE(X1507:X1514)</f>
        <v>6323.79817013889</v>
      </c>
      <c r="AB1507" s="123" t="n">
        <f aca="false">IF(AVERAGE(V1507:V1514)&gt; $J$3, $B$4*$F$4*AVERAGE(V1507:V1514)/$B$5*24*AVERAGE(X1507:X1514), $B$4*$F$4*AVERAGE(V1507:V1514)/$B$5*24*AVERAGE(X1507:X1514) * 0.2)</f>
        <v>710</v>
      </c>
      <c r="AC1507" s="124" t="n">
        <f aca="false">AA1507+AB1507</f>
        <v>7033.79817013889</v>
      </c>
      <c r="AG1507" s="186"/>
      <c r="BO1507" s="202"/>
    </row>
    <row r="1508" customFormat="false" ht="12.75" hidden="false" customHeight="true" outlineLevel="0" collapsed="false">
      <c r="A1508" s="151" t="s">
        <v>1604</v>
      </c>
      <c r="B1508" s="152" t="n">
        <v>28.5</v>
      </c>
      <c r="C1508" s="152" t="n">
        <v>757.6</v>
      </c>
      <c r="D1508" s="153" t="n">
        <v>46</v>
      </c>
      <c r="E1508" s="154" t="s">
        <v>78</v>
      </c>
      <c r="F1508" s="153" t="n">
        <v>3</v>
      </c>
      <c r="G1508" s="115" t="n">
        <v>0.05</v>
      </c>
      <c r="H1508" s="116" t="n">
        <f aca="false">RANDBETWEEN(80,100)/100</f>
        <v>0.89</v>
      </c>
      <c r="I1508" s="117"/>
      <c r="J1508" s="118"/>
      <c r="K1508" s="119"/>
      <c r="L1508" s="118"/>
      <c r="M1508" s="179"/>
      <c r="Q1508" s="151" t="s">
        <v>1604</v>
      </c>
      <c r="R1508" s="152" t="n">
        <v>21.3</v>
      </c>
      <c r="S1508" s="152" t="n">
        <v>746.5</v>
      </c>
      <c r="T1508" s="153" t="n">
        <v>83</v>
      </c>
      <c r="U1508" s="154" t="n">
        <v>0</v>
      </c>
      <c r="V1508" s="153" t="n">
        <v>0</v>
      </c>
      <c r="W1508" s="115" t="n">
        <v>0.95</v>
      </c>
      <c r="X1508" s="116" t="n">
        <f aca="false">RANDBETWEEN(80,100)/100</f>
        <v>0.81</v>
      </c>
      <c r="Y1508" s="117"/>
      <c r="Z1508" s="118"/>
      <c r="AA1508" s="119"/>
      <c r="AB1508" s="123"/>
      <c r="AC1508" s="124"/>
      <c r="AG1508" s="186"/>
      <c r="BO1508" s="202"/>
    </row>
    <row r="1509" customFormat="false" ht="12.75" hidden="false" customHeight="true" outlineLevel="0" collapsed="false">
      <c r="A1509" s="151" t="s">
        <v>1605</v>
      </c>
      <c r="B1509" s="152" t="n">
        <v>29.2</v>
      </c>
      <c r="C1509" s="152" t="n">
        <v>757.9</v>
      </c>
      <c r="D1509" s="153" t="n">
        <v>40</v>
      </c>
      <c r="E1509" s="154" t="s">
        <v>78</v>
      </c>
      <c r="F1509" s="153" t="n">
        <v>4.5</v>
      </c>
      <c r="G1509" s="115" t="n">
        <v>0.25</v>
      </c>
      <c r="H1509" s="116" t="n">
        <f aca="false">RANDBETWEEN(80,100)/100</f>
        <v>0.81</v>
      </c>
      <c r="I1509" s="117"/>
      <c r="J1509" s="118"/>
      <c r="K1509" s="119"/>
      <c r="L1509" s="118"/>
      <c r="M1509" s="179"/>
      <c r="Q1509" s="151" t="s">
        <v>1605</v>
      </c>
      <c r="R1509" s="152" t="n">
        <v>26.6</v>
      </c>
      <c r="S1509" s="152" t="n">
        <v>745.6</v>
      </c>
      <c r="T1509" s="153" t="n">
        <v>56</v>
      </c>
      <c r="U1509" s="154" t="s">
        <v>78</v>
      </c>
      <c r="V1509" s="153" t="n">
        <v>2</v>
      </c>
      <c r="W1509" s="115" t="n">
        <v>0.95</v>
      </c>
      <c r="X1509" s="116" t="n">
        <f aca="false">RANDBETWEEN(80,100)/100</f>
        <v>0.85</v>
      </c>
      <c r="Y1509" s="117"/>
      <c r="Z1509" s="118"/>
      <c r="AA1509" s="119"/>
      <c r="AB1509" s="123"/>
      <c r="AC1509" s="124"/>
      <c r="AG1509" s="186"/>
      <c r="BO1509" s="202"/>
    </row>
    <row r="1510" customFormat="false" ht="12.75" hidden="false" customHeight="true" outlineLevel="0" collapsed="false">
      <c r="A1510" s="151" t="s">
        <v>1606</v>
      </c>
      <c r="B1510" s="152" t="n">
        <v>27.4</v>
      </c>
      <c r="C1510" s="152" t="n">
        <v>758.2</v>
      </c>
      <c r="D1510" s="153" t="n">
        <v>53</v>
      </c>
      <c r="E1510" s="154" t="s">
        <v>91</v>
      </c>
      <c r="F1510" s="153" t="n">
        <v>3</v>
      </c>
      <c r="G1510" s="115" t="n">
        <v>0.25</v>
      </c>
      <c r="H1510" s="116" t="n">
        <f aca="false">RANDBETWEEN(80,100)/100</f>
        <v>0.87</v>
      </c>
      <c r="I1510" s="117"/>
      <c r="J1510" s="118"/>
      <c r="K1510" s="119"/>
      <c r="L1510" s="118"/>
      <c r="M1510" s="179"/>
      <c r="Q1510" s="151" t="s">
        <v>1606</v>
      </c>
      <c r="R1510" s="152" t="n">
        <v>27.6</v>
      </c>
      <c r="S1510" s="152" t="n">
        <v>745.3</v>
      </c>
      <c r="T1510" s="153" t="n">
        <v>56</v>
      </c>
      <c r="U1510" s="154" t="s">
        <v>78</v>
      </c>
      <c r="V1510" s="153" t="n">
        <v>1</v>
      </c>
      <c r="W1510" s="115" t="n">
        <v>0.95</v>
      </c>
      <c r="X1510" s="116" t="n">
        <f aca="false">RANDBETWEEN(80,100)/100</f>
        <v>0.89</v>
      </c>
      <c r="Y1510" s="117"/>
      <c r="Z1510" s="118"/>
      <c r="AA1510" s="119"/>
      <c r="AB1510" s="123"/>
      <c r="AC1510" s="124"/>
      <c r="AG1510" s="186"/>
      <c r="BO1510" s="202"/>
    </row>
    <row r="1511" customFormat="false" ht="12.75" hidden="false" customHeight="true" outlineLevel="0" collapsed="false">
      <c r="A1511" s="151" t="s">
        <v>1607</v>
      </c>
      <c r="B1511" s="152" t="n">
        <v>24.6</v>
      </c>
      <c r="C1511" s="152" t="n">
        <v>758.2</v>
      </c>
      <c r="D1511" s="153" t="n">
        <v>67</v>
      </c>
      <c r="E1511" s="154" t="s">
        <v>78</v>
      </c>
      <c r="F1511" s="153" t="n">
        <v>3</v>
      </c>
      <c r="G1511" s="115" t="n">
        <v>0.05</v>
      </c>
      <c r="H1511" s="116" t="n">
        <f aca="false">RANDBETWEEN(80,100)/100</f>
        <v>0.92</v>
      </c>
      <c r="I1511" s="117"/>
      <c r="J1511" s="118"/>
      <c r="K1511" s="119"/>
      <c r="L1511" s="118"/>
      <c r="M1511" s="179"/>
      <c r="Q1511" s="151" t="s">
        <v>1607</v>
      </c>
      <c r="R1511" s="152" t="n">
        <v>26.7</v>
      </c>
      <c r="S1511" s="152" t="n">
        <v>745.9</v>
      </c>
      <c r="T1511" s="153" t="n">
        <v>61</v>
      </c>
      <c r="U1511" s="154" t="n">
        <v>0</v>
      </c>
      <c r="V1511" s="153" t="n">
        <v>0</v>
      </c>
      <c r="W1511" s="182" t="s">
        <v>185</v>
      </c>
      <c r="X1511" s="116" t="n">
        <f aca="false">RANDBETWEEN(80,100)/100</f>
        <v>0.84</v>
      </c>
      <c r="Y1511" s="117"/>
      <c r="Z1511" s="118"/>
      <c r="AA1511" s="119"/>
      <c r="AB1511" s="123"/>
      <c r="AC1511" s="124"/>
      <c r="AG1511" s="186"/>
      <c r="BO1511" s="202"/>
    </row>
    <row r="1512" customFormat="false" ht="12.75" hidden="false" customHeight="true" outlineLevel="0" collapsed="false">
      <c r="A1512" s="151" t="s">
        <v>1608</v>
      </c>
      <c r="B1512" s="152" t="n">
        <v>16.8</v>
      </c>
      <c r="C1512" s="152" t="n">
        <v>758.1</v>
      </c>
      <c r="D1512" s="153" t="n">
        <v>100</v>
      </c>
      <c r="E1512" s="154" t="n">
        <v>0</v>
      </c>
      <c r="F1512" s="153" t="n">
        <v>0</v>
      </c>
      <c r="G1512" s="115" t="n">
        <v>0.15</v>
      </c>
      <c r="H1512" s="116" t="n">
        <f aca="false">RANDBETWEEN(80,100)/100</f>
        <v>0.96</v>
      </c>
      <c r="I1512" s="117"/>
      <c r="J1512" s="118"/>
      <c r="K1512" s="119"/>
      <c r="L1512" s="118"/>
      <c r="M1512" s="179"/>
      <c r="Q1512" s="151" t="s">
        <v>1608</v>
      </c>
      <c r="R1512" s="152" t="n">
        <v>20.8</v>
      </c>
      <c r="S1512" s="152" t="n">
        <v>745.8</v>
      </c>
      <c r="T1512" s="153" t="n">
        <v>84</v>
      </c>
      <c r="U1512" s="154" t="n">
        <v>0</v>
      </c>
      <c r="V1512" s="153" t="n">
        <v>0</v>
      </c>
      <c r="W1512" s="115" t="n">
        <v>0.75</v>
      </c>
      <c r="X1512" s="116" t="n">
        <f aca="false">RANDBETWEEN(80,100)/100</f>
        <v>0.93</v>
      </c>
      <c r="Y1512" s="117"/>
      <c r="Z1512" s="118"/>
      <c r="AA1512" s="119"/>
      <c r="AB1512" s="123"/>
      <c r="AC1512" s="124"/>
      <c r="AG1512" s="186"/>
      <c r="BO1512" s="202"/>
    </row>
    <row r="1513" customFormat="false" ht="12.75" hidden="false" customHeight="true" outlineLevel="0" collapsed="false">
      <c r="A1513" s="151" t="s">
        <v>1609</v>
      </c>
      <c r="B1513" s="152" t="n">
        <v>17</v>
      </c>
      <c r="C1513" s="152" t="n">
        <v>757.3</v>
      </c>
      <c r="D1513" s="153" t="n">
        <v>100</v>
      </c>
      <c r="E1513" s="154" t="s">
        <v>93</v>
      </c>
      <c r="F1513" s="153" t="n">
        <v>1.5</v>
      </c>
      <c r="G1513" s="115" t="n">
        <v>0.15</v>
      </c>
      <c r="H1513" s="116" t="n">
        <f aca="false">RANDBETWEEN(80,100)/100</f>
        <v>0.8</v>
      </c>
      <c r="I1513" s="117"/>
      <c r="J1513" s="118"/>
      <c r="K1513" s="119"/>
      <c r="L1513" s="118"/>
      <c r="M1513" s="179"/>
      <c r="Q1513" s="151" t="s">
        <v>1609</v>
      </c>
      <c r="R1513" s="152" t="n">
        <v>20</v>
      </c>
      <c r="S1513" s="152" t="n">
        <v>745.9</v>
      </c>
      <c r="T1513" s="153" t="n">
        <v>82</v>
      </c>
      <c r="U1513" s="154" t="n">
        <v>0</v>
      </c>
      <c r="V1513" s="153" t="n">
        <v>0</v>
      </c>
      <c r="W1513" s="182" t="s">
        <v>194</v>
      </c>
      <c r="X1513" s="116" t="n">
        <f aca="false">RANDBETWEEN(80,100)/100</f>
        <v>0.94</v>
      </c>
      <c r="Y1513" s="117"/>
      <c r="Z1513" s="118"/>
      <c r="AA1513" s="119"/>
      <c r="AB1513" s="123"/>
      <c r="AC1513" s="124"/>
      <c r="AG1513" s="186"/>
      <c r="BO1513" s="202"/>
    </row>
    <row r="1514" customFormat="false" ht="12.75" hidden="false" customHeight="true" outlineLevel="0" collapsed="false">
      <c r="A1514" s="151" t="s">
        <v>1610</v>
      </c>
      <c r="B1514" s="152" t="n">
        <v>18</v>
      </c>
      <c r="C1514" s="152" t="n">
        <v>757</v>
      </c>
      <c r="D1514" s="153" t="n">
        <v>100</v>
      </c>
      <c r="E1514" s="154" t="n">
        <v>0</v>
      </c>
      <c r="F1514" s="153" t="n">
        <v>0</v>
      </c>
      <c r="G1514" s="115" t="n">
        <v>0.25</v>
      </c>
      <c r="H1514" s="116" t="n">
        <f aca="false">RANDBETWEEN(80,100)/100</f>
        <v>0.97</v>
      </c>
      <c r="I1514" s="117"/>
      <c r="J1514" s="118"/>
      <c r="K1514" s="119"/>
      <c r="L1514" s="118"/>
      <c r="M1514" s="179"/>
      <c r="Q1514" s="151" t="s">
        <v>1610</v>
      </c>
      <c r="R1514" s="152" t="n">
        <v>22</v>
      </c>
      <c r="S1514" s="152" t="n">
        <v>745.8</v>
      </c>
      <c r="T1514" s="153" t="n">
        <v>74</v>
      </c>
      <c r="U1514" s="154" t="s">
        <v>93</v>
      </c>
      <c r="V1514" s="153" t="n">
        <v>1</v>
      </c>
      <c r="W1514" s="115" t="n">
        <v>0.9</v>
      </c>
      <c r="X1514" s="116" t="n">
        <f aca="false">RANDBETWEEN(80,100)/100</f>
        <v>0.97</v>
      </c>
      <c r="Y1514" s="117"/>
      <c r="Z1514" s="118"/>
      <c r="AA1514" s="119"/>
      <c r="AB1514" s="123"/>
      <c r="AC1514" s="124"/>
      <c r="AG1514" s="186"/>
      <c r="BO1514" s="202"/>
    </row>
    <row r="1515" customFormat="false" ht="13.25" hidden="false" customHeight="true" outlineLevel="0" collapsed="false">
      <c r="A1515" s="151" t="s">
        <v>1611</v>
      </c>
      <c r="B1515" s="152" t="n">
        <v>20.2</v>
      </c>
      <c r="C1515" s="152" t="n">
        <v>756.4</v>
      </c>
      <c r="D1515" s="153" t="n">
        <v>84</v>
      </c>
      <c r="E1515" s="154" t="s">
        <v>93</v>
      </c>
      <c r="F1515" s="153" t="n">
        <v>1.5</v>
      </c>
      <c r="G1515" s="115" t="n">
        <v>0.25</v>
      </c>
      <c r="H1515" s="116" t="n">
        <f aca="false">RANDBETWEEN(80,100)/100</f>
        <v>0.84</v>
      </c>
      <c r="I1515" s="117" t="n">
        <v>0.621284722222222</v>
      </c>
      <c r="J1515" s="118" t="n">
        <v>0.621284722222222</v>
      </c>
      <c r="K1515" s="119" t="n">
        <f aca="false">(J1515 * 24) * $B$3 * $F$3 * (1 - 0.7*AVERAGE(G1515:G1522)) * AVERAGE(H1515:H1522)</f>
        <v>10232.559375</v>
      </c>
      <c r="L1515" s="118" t="n">
        <f aca="false">IF(AVERAGE(F1515:F1522)&gt; $J$3, $B$4*$F$4*AVERAGE(F1515:F1522)/$B$5*24*AVERAGE(H1515:H1522), $B$4*$F$4*AVERAGE(F1515:F1522)/$B$5*24*AVERAGE(H1515:H1522) * 0.2)</f>
        <v>4611.6</v>
      </c>
      <c r="M1515" s="179" t="n">
        <f aca="false">K1515+L1515</f>
        <v>14844.159375</v>
      </c>
      <c r="Q1515" s="151" t="s">
        <v>1611</v>
      </c>
      <c r="R1515" s="152" t="n">
        <v>24.7</v>
      </c>
      <c r="S1515" s="152" t="n">
        <v>745</v>
      </c>
      <c r="T1515" s="153" t="n">
        <v>68</v>
      </c>
      <c r="U1515" s="154" t="n">
        <v>0</v>
      </c>
      <c r="V1515" s="153" t="n">
        <v>0</v>
      </c>
      <c r="W1515" s="115" t="n">
        <v>0.95</v>
      </c>
      <c r="X1515" s="116" t="n">
        <f aca="false">RANDBETWEEN(80,100)/100</f>
        <v>0.86</v>
      </c>
      <c r="Y1515" s="117" t="n">
        <v>0.681875</v>
      </c>
      <c r="Z1515" s="118" t="n">
        <v>0.681875</v>
      </c>
      <c r="AA1515" s="119" t="n">
        <f aca="false">(Z1515 * 24) * $B$3 * $F$3 * (1 - 0.7*AVERAGE(W1515:W1522)) * AVERAGE(X1515:X1522)</f>
        <v>12166.1092125</v>
      </c>
      <c r="AB1515" s="123" t="n">
        <f aca="false">IF(AVERAGE(V1515:V1522)&gt; $J$3, $B$4*$F$4*AVERAGE(V1515:V1522)/$B$5*24*AVERAGE(X1515:X1522), $B$4*$F$4*AVERAGE(V1515:V1522)/$B$5*24*AVERAGE(X1515:X1522) * 0.2)</f>
        <v>562.4</v>
      </c>
      <c r="AC1515" s="124" t="n">
        <f aca="false">AA1515+AB1515</f>
        <v>12728.5092125</v>
      </c>
      <c r="AG1515" s="186"/>
      <c r="BO1515" s="202"/>
    </row>
    <row r="1516" customFormat="false" ht="13.25" hidden="false" customHeight="true" outlineLevel="0" collapsed="false">
      <c r="A1516" s="151" t="s">
        <v>1612</v>
      </c>
      <c r="B1516" s="152" t="n">
        <v>26.9</v>
      </c>
      <c r="C1516" s="152" t="n">
        <v>755.5</v>
      </c>
      <c r="D1516" s="153" t="n">
        <v>48</v>
      </c>
      <c r="E1516" s="154" t="s">
        <v>129</v>
      </c>
      <c r="F1516" s="153" t="n">
        <v>4.5</v>
      </c>
      <c r="G1516" s="115" t="n">
        <v>0.75</v>
      </c>
      <c r="H1516" s="116" t="n">
        <f aca="false">RANDBETWEEN(80,100)/100</f>
        <v>0.97</v>
      </c>
      <c r="I1516" s="117"/>
      <c r="J1516" s="118"/>
      <c r="K1516" s="119"/>
      <c r="L1516" s="118"/>
      <c r="M1516" s="179"/>
      <c r="Q1516" s="151" t="s">
        <v>1612</v>
      </c>
      <c r="R1516" s="152" t="n">
        <v>29.6</v>
      </c>
      <c r="S1516" s="152" t="n">
        <v>744.4</v>
      </c>
      <c r="T1516" s="153" t="n">
        <v>48</v>
      </c>
      <c r="U1516" s="154" t="s">
        <v>78</v>
      </c>
      <c r="V1516" s="153" t="n">
        <v>1</v>
      </c>
      <c r="W1516" s="115" t="n">
        <v>0.75</v>
      </c>
      <c r="X1516" s="116" t="n">
        <f aca="false">RANDBETWEEN(80,100)/100</f>
        <v>0.89</v>
      </c>
      <c r="Y1516" s="117"/>
      <c r="Z1516" s="118"/>
      <c r="AA1516" s="119"/>
      <c r="AB1516" s="123"/>
      <c r="AC1516" s="124"/>
      <c r="AG1516" s="186"/>
      <c r="BO1516" s="202"/>
    </row>
    <row r="1517" customFormat="false" ht="13.25" hidden="false" customHeight="true" outlineLevel="0" collapsed="false">
      <c r="A1517" s="151" t="s">
        <v>1613</v>
      </c>
      <c r="B1517" s="152" t="n">
        <v>27.1</v>
      </c>
      <c r="C1517" s="152" t="n">
        <v>755.4</v>
      </c>
      <c r="D1517" s="153" t="n">
        <v>41</v>
      </c>
      <c r="E1517" s="154" t="s">
        <v>129</v>
      </c>
      <c r="F1517" s="153" t="n">
        <v>7.5</v>
      </c>
      <c r="G1517" s="115" t="n">
        <v>0.75</v>
      </c>
      <c r="H1517" s="116" t="n">
        <f aca="false">RANDBETWEEN(80,100)/100</f>
        <v>0.99</v>
      </c>
      <c r="I1517" s="117"/>
      <c r="J1517" s="118"/>
      <c r="K1517" s="119"/>
      <c r="L1517" s="118"/>
      <c r="M1517" s="179"/>
      <c r="Q1517" s="151" t="s">
        <v>1613</v>
      </c>
      <c r="R1517" s="152" t="n">
        <v>30.7</v>
      </c>
      <c r="S1517" s="152" t="n">
        <v>744.7</v>
      </c>
      <c r="T1517" s="153" t="n">
        <v>44</v>
      </c>
      <c r="U1517" s="154" t="s">
        <v>78</v>
      </c>
      <c r="V1517" s="153" t="n">
        <v>1</v>
      </c>
      <c r="W1517" s="115" t="n">
        <v>0.75</v>
      </c>
      <c r="X1517" s="116" t="n">
        <f aca="false">RANDBETWEEN(80,100)/100</f>
        <v>0.81</v>
      </c>
      <c r="Y1517" s="117"/>
      <c r="Z1517" s="118"/>
      <c r="AA1517" s="119"/>
      <c r="AB1517" s="123"/>
      <c r="AC1517" s="124"/>
      <c r="AG1517" s="186"/>
      <c r="BO1517" s="202"/>
    </row>
    <row r="1518" customFormat="false" ht="13.25" hidden="false" customHeight="true" outlineLevel="0" collapsed="false">
      <c r="A1518" s="151" t="s">
        <v>1614</v>
      </c>
      <c r="B1518" s="152" t="n">
        <v>26.1</v>
      </c>
      <c r="C1518" s="152" t="n">
        <v>755.4</v>
      </c>
      <c r="D1518" s="153" t="n">
        <v>53</v>
      </c>
      <c r="E1518" s="154" t="s">
        <v>91</v>
      </c>
      <c r="F1518" s="153" t="n">
        <v>7.5</v>
      </c>
      <c r="G1518" s="115" t="n">
        <v>0.75</v>
      </c>
      <c r="H1518" s="116" t="n">
        <f aca="false">RANDBETWEEN(80,100)/100</f>
        <v>0.99</v>
      </c>
      <c r="I1518" s="117"/>
      <c r="J1518" s="118"/>
      <c r="K1518" s="119"/>
      <c r="L1518" s="118"/>
      <c r="M1518" s="179"/>
      <c r="Q1518" s="151" t="s">
        <v>1614</v>
      </c>
      <c r="R1518" s="152" t="n">
        <v>29.5</v>
      </c>
      <c r="S1518" s="152" t="n">
        <v>745</v>
      </c>
      <c r="T1518" s="153" t="n">
        <v>51</v>
      </c>
      <c r="U1518" s="154" t="s">
        <v>78</v>
      </c>
      <c r="V1518" s="153" t="n">
        <v>1</v>
      </c>
      <c r="W1518" s="182" t="s">
        <v>110</v>
      </c>
      <c r="X1518" s="116" t="n">
        <f aca="false">RANDBETWEEN(80,100)/100</f>
        <v>0.8</v>
      </c>
      <c r="Y1518" s="117"/>
      <c r="Z1518" s="118"/>
      <c r="AA1518" s="119"/>
      <c r="AB1518" s="123"/>
      <c r="AC1518" s="124"/>
      <c r="AG1518" s="186"/>
      <c r="BO1518" s="202"/>
    </row>
    <row r="1519" customFormat="false" ht="13.25" hidden="false" customHeight="true" outlineLevel="0" collapsed="false">
      <c r="A1519" s="151" t="s">
        <v>1615</v>
      </c>
      <c r="B1519" s="152" t="n">
        <v>24.1</v>
      </c>
      <c r="C1519" s="152" t="n">
        <v>755</v>
      </c>
      <c r="D1519" s="153" t="n">
        <v>63</v>
      </c>
      <c r="E1519" s="154" t="s">
        <v>83</v>
      </c>
      <c r="F1519" s="153" t="n">
        <v>1.5</v>
      </c>
      <c r="G1519" s="115" t="n">
        <v>0.25</v>
      </c>
      <c r="H1519" s="116" t="n">
        <f aca="false">RANDBETWEEN(80,100)/100</f>
        <v>0.91</v>
      </c>
      <c r="I1519" s="117"/>
      <c r="J1519" s="118"/>
      <c r="K1519" s="119"/>
      <c r="L1519" s="118"/>
      <c r="M1519" s="179"/>
      <c r="Q1519" s="151" t="s">
        <v>1615</v>
      </c>
      <c r="R1519" s="152" t="n">
        <v>25.7</v>
      </c>
      <c r="S1519" s="152" t="n">
        <v>745</v>
      </c>
      <c r="T1519" s="153" t="n">
        <v>66</v>
      </c>
      <c r="U1519" s="154" t="s">
        <v>107</v>
      </c>
      <c r="V1519" s="153" t="n">
        <v>1</v>
      </c>
      <c r="W1519" s="115" t="n">
        <v>0</v>
      </c>
      <c r="X1519" s="116" t="n">
        <f aca="false">RANDBETWEEN(80,100)/100</f>
        <v>0.89</v>
      </c>
      <c r="Y1519" s="117"/>
      <c r="Z1519" s="118"/>
      <c r="AA1519" s="119"/>
      <c r="AB1519" s="123"/>
      <c r="AC1519" s="124"/>
      <c r="AG1519" s="186"/>
      <c r="BO1519" s="202"/>
    </row>
    <row r="1520" customFormat="false" ht="13.25" hidden="false" customHeight="true" outlineLevel="0" collapsed="false">
      <c r="A1520" s="151" t="s">
        <v>1616</v>
      </c>
      <c r="B1520" s="152" t="n">
        <v>17.3</v>
      </c>
      <c r="C1520" s="152" t="n">
        <v>754.5</v>
      </c>
      <c r="D1520" s="153" t="n">
        <v>100</v>
      </c>
      <c r="E1520" s="154" t="s">
        <v>93</v>
      </c>
      <c r="F1520" s="153" t="n">
        <v>1.5</v>
      </c>
      <c r="G1520" s="182" t="s">
        <v>110</v>
      </c>
      <c r="H1520" s="116" t="n">
        <f aca="false">RANDBETWEEN(80,100)/100</f>
        <v>0.84</v>
      </c>
      <c r="I1520" s="117"/>
      <c r="J1520" s="118"/>
      <c r="K1520" s="119"/>
      <c r="L1520" s="118"/>
      <c r="M1520" s="179"/>
      <c r="Q1520" s="151" t="s">
        <v>1616</v>
      </c>
      <c r="R1520" s="152" t="n">
        <v>19.2</v>
      </c>
      <c r="S1520" s="152" t="n">
        <v>744.8</v>
      </c>
      <c r="T1520" s="153" t="n">
        <v>98</v>
      </c>
      <c r="U1520" s="154" t="n">
        <v>0</v>
      </c>
      <c r="V1520" s="153" t="n">
        <v>0</v>
      </c>
      <c r="W1520" s="115" t="n">
        <v>0.25</v>
      </c>
      <c r="X1520" s="116" t="n">
        <f aca="false">RANDBETWEEN(80,100)/100</f>
        <v>0.9</v>
      </c>
      <c r="Y1520" s="117"/>
      <c r="Z1520" s="118"/>
      <c r="AA1520" s="119"/>
      <c r="AB1520" s="123"/>
      <c r="AC1520" s="124"/>
      <c r="AG1520" s="186"/>
      <c r="BO1520" s="202"/>
    </row>
    <row r="1521" customFormat="false" ht="13.25" hidden="false" customHeight="true" outlineLevel="0" collapsed="false">
      <c r="A1521" s="151" t="s">
        <v>1617</v>
      </c>
      <c r="B1521" s="152" t="n">
        <v>19.4</v>
      </c>
      <c r="C1521" s="152" t="n">
        <v>754.3</v>
      </c>
      <c r="D1521" s="153" t="n">
        <v>100</v>
      </c>
      <c r="E1521" s="154" t="s">
        <v>101</v>
      </c>
      <c r="F1521" s="153" t="n">
        <v>3</v>
      </c>
      <c r="G1521" s="115" t="n">
        <v>0.75</v>
      </c>
      <c r="H1521" s="116" t="n">
        <f aca="false">RANDBETWEEN(80,100)/100</f>
        <v>0.85</v>
      </c>
      <c r="I1521" s="117"/>
      <c r="J1521" s="118"/>
      <c r="K1521" s="119"/>
      <c r="L1521" s="118"/>
      <c r="M1521" s="179"/>
      <c r="Q1521" s="151" t="s">
        <v>1617</v>
      </c>
      <c r="R1521" s="152" t="n">
        <v>18.8</v>
      </c>
      <c r="S1521" s="152" t="n">
        <v>744.5</v>
      </c>
      <c r="T1521" s="153" t="n">
        <v>97</v>
      </c>
      <c r="U1521" s="154" t="n">
        <v>0</v>
      </c>
      <c r="V1521" s="153" t="n">
        <v>0</v>
      </c>
      <c r="W1521" s="115" t="n">
        <v>0.25</v>
      </c>
      <c r="X1521" s="116" t="n">
        <f aca="false">RANDBETWEEN(80,100)/100</f>
        <v>1</v>
      </c>
      <c r="Y1521" s="117"/>
      <c r="Z1521" s="118"/>
      <c r="AA1521" s="119"/>
      <c r="AB1521" s="123"/>
      <c r="AC1521" s="124"/>
      <c r="AG1521" s="186"/>
      <c r="BO1521" s="202"/>
    </row>
    <row r="1522" customFormat="false" ht="13.25" hidden="false" customHeight="true" outlineLevel="0" collapsed="false">
      <c r="A1522" s="151" t="s">
        <v>1618</v>
      </c>
      <c r="B1522" s="152" t="n">
        <v>20.4</v>
      </c>
      <c r="C1522" s="152" t="n">
        <v>754.3</v>
      </c>
      <c r="D1522" s="153" t="n">
        <v>88</v>
      </c>
      <c r="E1522" s="154" t="s">
        <v>101</v>
      </c>
      <c r="F1522" s="153" t="n">
        <v>4.5</v>
      </c>
      <c r="G1522" s="115" t="n">
        <v>0.25</v>
      </c>
      <c r="H1522" s="116" t="n">
        <f aca="false">RANDBETWEEN(80,100)/100</f>
        <v>0.93</v>
      </c>
      <c r="I1522" s="117"/>
      <c r="J1522" s="118"/>
      <c r="K1522" s="119"/>
      <c r="L1522" s="118"/>
      <c r="M1522" s="179"/>
      <c r="Q1522" s="151" t="s">
        <v>1618</v>
      </c>
      <c r="R1522" s="152" t="n">
        <v>19.9</v>
      </c>
      <c r="S1522" s="152" t="n">
        <v>744.4</v>
      </c>
      <c r="T1522" s="153" t="n">
        <v>94</v>
      </c>
      <c r="U1522" s="154" t="n">
        <v>0</v>
      </c>
      <c r="V1522" s="153" t="n">
        <v>0</v>
      </c>
      <c r="W1522" s="115" t="n">
        <v>0</v>
      </c>
      <c r="X1522" s="116" t="n">
        <f aca="false">RANDBETWEEN(80,100)/100</f>
        <v>0.88</v>
      </c>
      <c r="Y1522" s="117"/>
      <c r="Z1522" s="118"/>
      <c r="AA1522" s="119"/>
      <c r="AB1522" s="123"/>
      <c r="AC1522" s="124"/>
      <c r="AG1522" s="186"/>
      <c r="BO1522" s="202"/>
    </row>
    <row r="1523" customFormat="false" ht="13.25" hidden="false" customHeight="true" outlineLevel="0" collapsed="false">
      <c r="A1523" s="151" t="s">
        <v>1619</v>
      </c>
      <c r="B1523" s="152" t="n">
        <v>22.1</v>
      </c>
      <c r="C1523" s="152" t="n">
        <v>753.9</v>
      </c>
      <c r="D1523" s="153" t="n">
        <v>81</v>
      </c>
      <c r="E1523" s="154" t="s">
        <v>91</v>
      </c>
      <c r="F1523" s="153" t="n">
        <v>6</v>
      </c>
      <c r="G1523" s="115" t="n">
        <v>0.75</v>
      </c>
      <c r="H1523" s="116" t="n">
        <f aca="false">RANDBETWEEN(80,100)/100</f>
        <v>0.81</v>
      </c>
      <c r="I1523" s="117" t="n">
        <v>0.622800925925926</v>
      </c>
      <c r="J1523" s="118" t="n">
        <v>0.622800925925926</v>
      </c>
      <c r="K1523" s="119" t="n">
        <f aca="false">(J1523 * 24) * $B$3 * $F$3 * (1 - 0.7*AVERAGE(G1523:G1530)) * AVERAGE(H1523:H1530)</f>
        <v>7885.098796875</v>
      </c>
      <c r="L1523" s="118" t="n">
        <f aca="false">IF(AVERAGE(F1523:F1530)&gt; $J$3, $B$4*$F$4*AVERAGE(F1523:F1530)/$B$5*24*AVERAGE(H1523:H1530), $B$4*$F$4*AVERAGE(F1523:F1530)/$B$5*24*AVERAGE(H1523:H1530) * 0.2)</f>
        <v>28353</v>
      </c>
      <c r="M1523" s="179" t="n">
        <f aca="false">K1523+L1523</f>
        <v>36238.098796875</v>
      </c>
      <c r="Q1523" s="151" t="s">
        <v>1619</v>
      </c>
      <c r="R1523" s="152" t="n">
        <v>21.8</v>
      </c>
      <c r="S1523" s="152" t="n">
        <v>744.5</v>
      </c>
      <c r="T1523" s="153" t="n">
        <v>90</v>
      </c>
      <c r="U1523" s="154" t="n">
        <v>0</v>
      </c>
      <c r="V1523" s="153" t="n">
        <v>0</v>
      </c>
      <c r="W1523" s="182" t="s">
        <v>110</v>
      </c>
      <c r="X1523" s="116" t="n">
        <f aca="false">RANDBETWEEN(80,100)/100</f>
        <v>0.96</v>
      </c>
      <c r="Y1523" s="117" t="n">
        <v>0.68431712962963</v>
      </c>
      <c r="Z1523" s="118" t="n">
        <v>0.68431712962963</v>
      </c>
      <c r="AA1523" s="119" t="n">
        <f aca="false">(Z1523 * 24) * $B$3 * $F$3 * (1 - 0.7*AVERAGE(W1523:W1530)) * AVERAGE(X1523:X1530)</f>
        <v>12261.7859375</v>
      </c>
      <c r="AB1523" s="123" t="n">
        <f aca="false">IF(AVERAGE(V1523:V1530)&gt; $J$3, $B$4*$F$4*AVERAGE(V1523:V1530)/$B$5*24*AVERAGE(X1523:X1530), $B$4*$F$4*AVERAGE(V1523:V1530)/$B$5*24*AVERAGE(X1523:X1530) * 0.2)</f>
        <v>847.2</v>
      </c>
      <c r="AC1523" s="124" t="n">
        <f aca="false">AA1523+AB1523</f>
        <v>13108.9859375</v>
      </c>
      <c r="AG1523" s="186"/>
      <c r="BO1523" s="202"/>
    </row>
    <row r="1524" customFormat="false" ht="13.25" hidden="false" customHeight="true" outlineLevel="0" collapsed="false">
      <c r="A1524" s="151" t="s">
        <v>1620</v>
      </c>
      <c r="B1524" s="152" t="n">
        <v>25.3</v>
      </c>
      <c r="C1524" s="152" t="n">
        <v>753.6</v>
      </c>
      <c r="D1524" s="153" t="n">
        <v>68</v>
      </c>
      <c r="E1524" s="154" t="s">
        <v>93</v>
      </c>
      <c r="F1524" s="153" t="n">
        <v>3</v>
      </c>
      <c r="G1524" s="115" t="n">
        <v>0.75</v>
      </c>
      <c r="H1524" s="116" t="n">
        <f aca="false">RANDBETWEEN(80,100)/100</f>
        <v>0.94</v>
      </c>
      <c r="I1524" s="117"/>
      <c r="J1524" s="118"/>
      <c r="K1524" s="119"/>
      <c r="L1524" s="118"/>
      <c r="M1524" s="179"/>
      <c r="Q1524" s="151" t="s">
        <v>1620</v>
      </c>
      <c r="R1524" s="152" t="n">
        <v>24.8</v>
      </c>
      <c r="S1524" s="152" t="n">
        <v>743.9</v>
      </c>
      <c r="T1524" s="153" t="n">
        <v>69</v>
      </c>
      <c r="U1524" s="154" t="s">
        <v>77</v>
      </c>
      <c r="V1524" s="153" t="n">
        <v>1</v>
      </c>
      <c r="W1524" s="115" t="n">
        <v>0.95</v>
      </c>
      <c r="X1524" s="116" t="n">
        <f aca="false">RANDBETWEEN(80,100)/100</f>
        <v>0.92</v>
      </c>
      <c r="Y1524" s="117"/>
      <c r="Z1524" s="118"/>
      <c r="AA1524" s="119"/>
      <c r="AB1524" s="123"/>
      <c r="AC1524" s="124"/>
      <c r="AG1524" s="186"/>
      <c r="BO1524" s="202"/>
    </row>
    <row r="1525" customFormat="false" ht="13.25" hidden="false" customHeight="true" outlineLevel="0" collapsed="false">
      <c r="A1525" s="151" t="s">
        <v>1621</v>
      </c>
      <c r="B1525" s="152" t="n">
        <v>26.3</v>
      </c>
      <c r="C1525" s="152" t="n">
        <v>753.7</v>
      </c>
      <c r="D1525" s="153" t="n">
        <v>59</v>
      </c>
      <c r="E1525" s="154" t="s">
        <v>101</v>
      </c>
      <c r="F1525" s="153" t="n">
        <v>9</v>
      </c>
      <c r="G1525" s="115" t="n">
        <v>0.95</v>
      </c>
      <c r="H1525" s="116" t="n">
        <f aca="false">RANDBETWEEN(80,100)/100</f>
        <v>0.97</v>
      </c>
      <c r="I1525" s="117"/>
      <c r="J1525" s="118"/>
      <c r="K1525" s="119"/>
      <c r="L1525" s="118"/>
      <c r="M1525" s="179"/>
      <c r="Q1525" s="151" t="s">
        <v>1621</v>
      </c>
      <c r="R1525" s="152" t="n">
        <v>28.7</v>
      </c>
      <c r="S1525" s="152" t="n">
        <v>743.5</v>
      </c>
      <c r="T1525" s="153" t="n">
        <v>53</v>
      </c>
      <c r="U1525" s="154" t="s">
        <v>93</v>
      </c>
      <c r="V1525" s="153" t="n">
        <v>1</v>
      </c>
      <c r="W1525" s="115" t="n">
        <v>0.75</v>
      </c>
      <c r="X1525" s="116" t="n">
        <f aca="false">RANDBETWEEN(80,100)/100</f>
        <v>0.8</v>
      </c>
      <c r="Y1525" s="117"/>
      <c r="Z1525" s="118"/>
      <c r="AA1525" s="119"/>
      <c r="AB1525" s="123"/>
      <c r="AC1525" s="124"/>
      <c r="AG1525" s="186"/>
      <c r="BO1525" s="202"/>
    </row>
    <row r="1526" customFormat="false" ht="13.25" hidden="false" customHeight="true" outlineLevel="0" collapsed="false">
      <c r="A1526" s="151" t="s">
        <v>1622</v>
      </c>
      <c r="B1526" s="152" t="n">
        <v>26.6</v>
      </c>
      <c r="C1526" s="152" t="n">
        <v>754</v>
      </c>
      <c r="D1526" s="153" t="n">
        <v>62</v>
      </c>
      <c r="E1526" s="154" t="s">
        <v>101</v>
      </c>
      <c r="F1526" s="153" t="n">
        <v>7.5</v>
      </c>
      <c r="G1526" s="115" t="n">
        <v>0.75</v>
      </c>
      <c r="H1526" s="116" t="n">
        <f aca="false">RANDBETWEEN(80,100)/100</f>
        <v>0.83</v>
      </c>
      <c r="I1526" s="117"/>
      <c r="J1526" s="118"/>
      <c r="K1526" s="119"/>
      <c r="L1526" s="118"/>
      <c r="M1526" s="179"/>
      <c r="Q1526" s="151" t="s">
        <v>1622</v>
      </c>
      <c r="R1526" s="152" t="n">
        <v>27.1</v>
      </c>
      <c r="S1526" s="152" t="n">
        <v>744</v>
      </c>
      <c r="T1526" s="153" t="n">
        <v>56</v>
      </c>
      <c r="U1526" s="154" t="s">
        <v>77</v>
      </c>
      <c r="V1526" s="153" t="n">
        <v>1</v>
      </c>
      <c r="W1526" s="115" t="n">
        <v>0.25</v>
      </c>
      <c r="X1526" s="116" t="n">
        <f aca="false">RANDBETWEEN(80,100)/100</f>
        <v>0.89</v>
      </c>
      <c r="Y1526" s="117"/>
      <c r="Z1526" s="118"/>
      <c r="AA1526" s="119"/>
      <c r="AB1526" s="123"/>
      <c r="AC1526" s="124"/>
      <c r="AG1526" s="186"/>
      <c r="BO1526" s="202"/>
    </row>
    <row r="1527" customFormat="false" ht="13.25" hidden="false" customHeight="true" outlineLevel="0" collapsed="false">
      <c r="A1527" s="151" t="s">
        <v>1623</v>
      </c>
      <c r="B1527" s="152" t="n">
        <v>24.4</v>
      </c>
      <c r="C1527" s="152" t="n">
        <v>754.3</v>
      </c>
      <c r="D1527" s="153" t="n">
        <v>75</v>
      </c>
      <c r="E1527" s="154" t="s">
        <v>101</v>
      </c>
      <c r="F1527" s="153" t="n">
        <v>4.5</v>
      </c>
      <c r="G1527" s="115" t="n">
        <v>0.75</v>
      </c>
      <c r="H1527" s="116" t="n">
        <f aca="false">RANDBETWEEN(80,100)/100</f>
        <v>0.9</v>
      </c>
      <c r="I1527" s="117"/>
      <c r="J1527" s="118"/>
      <c r="K1527" s="119"/>
      <c r="L1527" s="118"/>
      <c r="M1527" s="179"/>
      <c r="Q1527" s="151" t="s">
        <v>1623</v>
      </c>
      <c r="R1527" s="152" t="n">
        <v>22.6</v>
      </c>
      <c r="S1527" s="152" t="n">
        <v>744</v>
      </c>
      <c r="T1527" s="153" t="n">
        <v>77</v>
      </c>
      <c r="U1527" s="154" t="s">
        <v>77</v>
      </c>
      <c r="V1527" s="153" t="n">
        <v>1</v>
      </c>
      <c r="W1527" s="115" t="n">
        <v>0</v>
      </c>
      <c r="X1527" s="116" t="n">
        <f aca="false">RANDBETWEEN(80,100)/100</f>
        <v>0.82</v>
      </c>
      <c r="Y1527" s="117"/>
      <c r="Z1527" s="118"/>
      <c r="AA1527" s="119"/>
      <c r="AB1527" s="123"/>
      <c r="AC1527" s="124"/>
      <c r="AG1527" s="186"/>
      <c r="BO1527" s="202"/>
    </row>
    <row r="1528" customFormat="false" ht="13.25" hidden="false" customHeight="true" outlineLevel="0" collapsed="false">
      <c r="A1528" s="151" t="s">
        <v>1624</v>
      </c>
      <c r="B1528" s="152" t="n">
        <v>20</v>
      </c>
      <c r="C1528" s="152" t="n">
        <v>754.4</v>
      </c>
      <c r="D1528" s="153" t="n">
        <v>100</v>
      </c>
      <c r="E1528" s="154" t="s">
        <v>101</v>
      </c>
      <c r="F1528" s="153" t="n">
        <v>3</v>
      </c>
      <c r="G1528" s="115" t="n">
        <v>0.95</v>
      </c>
      <c r="H1528" s="116" t="n">
        <f aca="false">RANDBETWEEN(80,100)/100</f>
        <v>0.97</v>
      </c>
      <c r="I1528" s="117"/>
      <c r="J1528" s="118"/>
      <c r="K1528" s="119"/>
      <c r="L1528" s="118"/>
      <c r="M1528" s="179"/>
      <c r="Q1528" s="151" t="s">
        <v>1624</v>
      </c>
      <c r="R1528" s="152" t="n">
        <v>18.4</v>
      </c>
      <c r="S1528" s="152" t="n">
        <v>743.8</v>
      </c>
      <c r="T1528" s="153" t="n">
        <v>98</v>
      </c>
      <c r="U1528" s="154" t="s">
        <v>93</v>
      </c>
      <c r="V1528" s="153" t="n">
        <v>1</v>
      </c>
      <c r="W1528" s="115" t="n">
        <v>0</v>
      </c>
      <c r="X1528" s="116" t="n">
        <f aca="false">RANDBETWEEN(80,100)/100</f>
        <v>0.96</v>
      </c>
      <c r="Y1528" s="117"/>
      <c r="Z1528" s="118"/>
      <c r="AA1528" s="119"/>
      <c r="AB1528" s="123"/>
      <c r="AC1528" s="124"/>
      <c r="AG1528" s="186"/>
      <c r="BO1528" s="202"/>
    </row>
    <row r="1529" customFormat="false" ht="13.25" hidden="false" customHeight="true" outlineLevel="0" collapsed="false">
      <c r="A1529" s="151" t="s">
        <v>1625</v>
      </c>
      <c r="B1529" s="152" t="n">
        <v>19.6</v>
      </c>
      <c r="C1529" s="152" t="n">
        <v>754.6</v>
      </c>
      <c r="D1529" s="153" t="n">
        <v>100</v>
      </c>
      <c r="E1529" s="154" t="s">
        <v>101</v>
      </c>
      <c r="F1529" s="153" t="n">
        <v>3</v>
      </c>
      <c r="G1529" s="115" t="n">
        <v>0.75</v>
      </c>
      <c r="H1529" s="116" t="n">
        <f aca="false">RANDBETWEEN(80,100)/100</f>
        <v>0.88</v>
      </c>
      <c r="I1529" s="117"/>
      <c r="J1529" s="118"/>
      <c r="K1529" s="119"/>
      <c r="L1529" s="118"/>
      <c r="M1529" s="179"/>
      <c r="Q1529" s="151" t="s">
        <v>1625</v>
      </c>
      <c r="R1529" s="152" t="n">
        <v>18.7</v>
      </c>
      <c r="S1529" s="152" t="n">
        <v>743.4</v>
      </c>
      <c r="T1529" s="153" t="n">
        <v>94</v>
      </c>
      <c r="U1529" s="154" t="n">
        <v>0</v>
      </c>
      <c r="V1529" s="153" t="n">
        <v>0</v>
      </c>
      <c r="W1529" s="115" t="n">
        <v>0.25</v>
      </c>
      <c r="X1529" s="116" t="n">
        <f aca="false">RANDBETWEEN(80,100)/100</f>
        <v>0.89</v>
      </c>
      <c r="Y1529" s="117"/>
      <c r="Z1529" s="118"/>
      <c r="AA1529" s="119"/>
      <c r="AB1529" s="123"/>
      <c r="AC1529" s="124"/>
      <c r="AG1529" s="186"/>
      <c r="BO1529" s="202"/>
    </row>
    <row r="1530" customFormat="false" ht="13.25" hidden="false" customHeight="true" outlineLevel="0" collapsed="false">
      <c r="A1530" s="151" t="s">
        <v>1626</v>
      </c>
      <c r="B1530" s="152" t="n">
        <v>19.7</v>
      </c>
      <c r="C1530" s="152" t="n">
        <v>755.2</v>
      </c>
      <c r="D1530" s="153" t="n">
        <v>100</v>
      </c>
      <c r="E1530" s="154" t="s">
        <v>101</v>
      </c>
      <c r="F1530" s="153" t="n">
        <v>3</v>
      </c>
      <c r="G1530" s="115" t="n">
        <v>0.25</v>
      </c>
      <c r="H1530" s="116" t="n">
        <f aca="false">RANDBETWEEN(80,100)/100</f>
        <v>0.97</v>
      </c>
      <c r="I1530" s="117"/>
      <c r="J1530" s="118"/>
      <c r="K1530" s="119"/>
      <c r="L1530" s="118"/>
      <c r="M1530" s="179"/>
      <c r="Q1530" s="151" t="s">
        <v>1626</v>
      </c>
      <c r="R1530" s="152" t="n">
        <v>18.6</v>
      </c>
      <c r="S1530" s="152" t="n">
        <v>743.4</v>
      </c>
      <c r="T1530" s="153" t="n">
        <v>98</v>
      </c>
      <c r="U1530" s="154" t="s">
        <v>93</v>
      </c>
      <c r="V1530" s="153" t="n">
        <v>1</v>
      </c>
      <c r="W1530" s="115" t="n">
        <v>0.75</v>
      </c>
      <c r="X1530" s="116" t="n">
        <f aca="false">RANDBETWEEN(80,100)/100</f>
        <v>0.82</v>
      </c>
      <c r="Y1530" s="117"/>
      <c r="Z1530" s="118"/>
      <c r="AA1530" s="119"/>
      <c r="AB1530" s="123"/>
      <c r="AC1530" s="124"/>
      <c r="AG1530" s="186"/>
      <c r="BO1530" s="202"/>
    </row>
    <row r="1531" customFormat="false" ht="13.25" hidden="false" customHeight="true" outlineLevel="0" collapsed="false">
      <c r="A1531" s="151" t="s">
        <v>1627</v>
      </c>
      <c r="B1531" s="152" t="n">
        <v>19.2</v>
      </c>
      <c r="C1531" s="152" t="n">
        <v>755.4</v>
      </c>
      <c r="D1531" s="153" t="n">
        <v>100</v>
      </c>
      <c r="E1531" s="154" t="s">
        <v>129</v>
      </c>
      <c r="F1531" s="153" t="n">
        <v>1.5</v>
      </c>
      <c r="G1531" s="182" t="s">
        <v>185</v>
      </c>
      <c r="H1531" s="116" t="n">
        <f aca="false">RANDBETWEEN(80,100)/100</f>
        <v>0.95</v>
      </c>
      <c r="I1531" s="117" t="n">
        <v>0.624282407407407</v>
      </c>
      <c r="J1531" s="118" t="n">
        <v>0.624282407407407</v>
      </c>
      <c r="K1531" s="119" t="n">
        <f aca="false">(J1531 * 24) * $B$3 * $F$3 * (1 - 0.7*AVERAGE(G1531:G1538)) * AVERAGE(H1531:H1538)</f>
        <v>11678.5883375</v>
      </c>
      <c r="L1531" s="118" t="n">
        <f aca="false">IF(AVERAGE(F1531:F1538)&gt; $J$3, $B$4*$F$4*AVERAGE(F1531:F1538)/$B$5*24*AVERAGE(H1531:H1538), $B$4*$F$4*AVERAGE(F1531:F1538)/$B$5*24*AVERAGE(H1531:H1538) * 0.2)</f>
        <v>26512.5</v>
      </c>
      <c r="M1531" s="179" t="n">
        <f aca="false">K1531+L1531</f>
        <v>38191.0883375</v>
      </c>
      <c r="Q1531" s="151" t="s">
        <v>1627</v>
      </c>
      <c r="R1531" s="152" t="n">
        <v>18.8</v>
      </c>
      <c r="S1531" s="152" t="n">
        <v>742.9</v>
      </c>
      <c r="T1531" s="153" t="n">
        <v>98</v>
      </c>
      <c r="U1531" s="154" t="n">
        <v>0</v>
      </c>
      <c r="V1531" s="153" t="n">
        <v>0</v>
      </c>
      <c r="W1531" s="115" t="n">
        <v>0.95</v>
      </c>
      <c r="X1531" s="116" t="n">
        <f aca="false">RANDBETWEEN(80,100)/100</f>
        <v>0.89</v>
      </c>
      <c r="Y1531" s="117" t="n">
        <v>0.686724537037037</v>
      </c>
      <c r="Z1531" s="118" t="n">
        <v>0.686724537037037</v>
      </c>
      <c r="AA1531" s="119" t="n">
        <f aca="false">(Z1531 * 24) * $B$3 * $F$3 * (1 - 0.7*AVERAGE(W1531:W1538)) * AVERAGE(X1531:X1538)</f>
        <v>10372.9226276042</v>
      </c>
      <c r="AB1531" s="123" t="n">
        <f aca="false">IF(AVERAGE(V1531:V1538)&gt; $J$3, $B$4*$F$4*AVERAGE(V1531:V1538)/$B$5*24*AVERAGE(X1531:X1538), $B$4*$F$4*AVERAGE(V1531:V1538)/$B$5*24*AVERAGE(X1531:X1538) * 0.2)</f>
        <v>861.6</v>
      </c>
      <c r="AC1531" s="124" t="n">
        <f aca="false">AA1531+AB1531</f>
        <v>11234.5226276042</v>
      </c>
      <c r="AG1531" s="186"/>
      <c r="BO1531" s="202"/>
    </row>
    <row r="1532" customFormat="false" ht="13.25" hidden="false" customHeight="true" outlineLevel="0" collapsed="false">
      <c r="A1532" s="151" t="s">
        <v>1628</v>
      </c>
      <c r="B1532" s="152" t="n">
        <v>21.5</v>
      </c>
      <c r="C1532" s="152" t="n">
        <v>755.2</v>
      </c>
      <c r="D1532" s="153" t="n">
        <v>87</v>
      </c>
      <c r="E1532" s="154" t="s">
        <v>93</v>
      </c>
      <c r="F1532" s="153" t="n">
        <v>1.5</v>
      </c>
      <c r="G1532" s="115" t="n">
        <v>0.95</v>
      </c>
      <c r="H1532" s="116" t="n">
        <f aca="false">RANDBETWEEN(80,100)/100</f>
        <v>0.84</v>
      </c>
      <c r="I1532" s="117"/>
      <c r="J1532" s="118"/>
      <c r="K1532" s="119"/>
      <c r="L1532" s="118"/>
      <c r="M1532" s="179"/>
      <c r="Q1532" s="151" t="s">
        <v>1628</v>
      </c>
      <c r="R1532" s="152" t="n">
        <v>26.5</v>
      </c>
      <c r="S1532" s="152" t="n">
        <v>742</v>
      </c>
      <c r="T1532" s="153" t="n">
        <v>52</v>
      </c>
      <c r="U1532" s="154" t="s">
        <v>93</v>
      </c>
      <c r="V1532" s="153" t="n">
        <v>1</v>
      </c>
      <c r="W1532" s="115" t="n">
        <v>0.95</v>
      </c>
      <c r="X1532" s="116" t="n">
        <f aca="false">RANDBETWEEN(80,100)/100</f>
        <v>0.83</v>
      </c>
      <c r="Y1532" s="117"/>
      <c r="Z1532" s="118"/>
      <c r="AA1532" s="119"/>
      <c r="AB1532" s="123"/>
      <c r="AC1532" s="124"/>
      <c r="AG1532" s="186"/>
      <c r="BO1532" s="202"/>
    </row>
    <row r="1533" customFormat="false" ht="13.25" hidden="false" customHeight="true" outlineLevel="0" collapsed="false">
      <c r="A1533" s="151" t="s">
        <v>1629</v>
      </c>
      <c r="B1533" s="152" t="n">
        <v>27.3</v>
      </c>
      <c r="C1533" s="152" t="n">
        <v>754.5</v>
      </c>
      <c r="D1533" s="153" t="n">
        <v>60</v>
      </c>
      <c r="E1533" s="154" t="s">
        <v>101</v>
      </c>
      <c r="F1533" s="153" t="n">
        <v>10.5</v>
      </c>
      <c r="G1533" s="115" t="n">
        <v>0.95</v>
      </c>
      <c r="H1533" s="116" t="n">
        <f aca="false">RANDBETWEEN(80,100)/100</f>
        <v>0.88</v>
      </c>
      <c r="I1533" s="117"/>
      <c r="J1533" s="118"/>
      <c r="K1533" s="119"/>
      <c r="L1533" s="118"/>
      <c r="M1533" s="179"/>
      <c r="Q1533" s="151" t="s">
        <v>1629</v>
      </c>
      <c r="R1533" s="152" t="n">
        <v>26.9</v>
      </c>
      <c r="S1533" s="152" t="n">
        <v>742.2</v>
      </c>
      <c r="T1533" s="153" t="n">
        <v>52</v>
      </c>
      <c r="U1533" s="154" t="s">
        <v>93</v>
      </c>
      <c r="V1533" s="153" t="n">
        <v>2</v>
      </c>
      <c r="W1533" s="115" t="n">
        <v>0.95</v>
      </c>
      <c r="X1533" s="116" t="n">
        <f aca="false">RANDBETWEEN(80,100)/100</f>
        <v>0.9</v>
      </c>
      <c r="Y1533" s="117"/>
      <c r="Z1533" s="118"/>
      <c r="AA1533" s="119"/>
      <c r="AB1533" s="123"/>
      <c r="AC1533" s="124"/>
      <c r="AG1533" s="186"/>
      <c r="BO1533" s="202"/>
    </row>
    <row r="1534" customFormat="false" ht="13.25" hidden="false" customHeight="true" outlineLevel="0" collapsed="false">
      <c r="A1534" s="151" t="s">
        <v>1630</v>
      </c>
      <c r="B1534" s="152" t="n">
        <v>29.1</v>
      </c>
      <c r="C1534" s="152" t="n">
        <v>754.9</v>
      </c>
      <c r="D1534" s="153" t="n">
        <v>52</v>
      </c>
      <c r="E1534" s="154" t="s">
        <v>101</v>
      </c>
      <c r="F1534" s="153" t="n">
        <v>6</v>
      </c>
      <c r="G1534" s="115" t="n">
        <v>0.25</v>
      </c>
      <c r="H1534" s="116" t="n">
        <f aca="false">RANDBETWEEN(80,100)/100</f>
        <v>0.9</v>
      </c>
      <c r="I1534" s="117"/>
      <c r="J1534" s="118"/>
      <c r="K1534" s="119"/>
      <c r="L1534" s="118"/>
      <c r="M1534" s="179"/>
      <c r="Q1534" s="151" t="s">
        <v>1630</v>
      </c>
      <c r="R1534" s="152" t="n">
        <v>25.2</v>
      </c>
      <c r="S1534" s="152" t="n">
        <v>742.6</v>
      </c>
      <c r="T1534" s="153" t="n">
        <v>55</v>
      </c>
      <c r="U1534" s="154" t="s">
        <v>129</v>
      </c>
      <c r="V1534" s="153" t="n">
        <v>1</v>
      </c>
      <c r="W1534" s="115" t="n">
        <v>0.95</v>
      </c>
      <c r="X1534" s="116" t="n">
        <f aca="false">RANDBETWEEN(80,100)/100</f>
        <v>0.97</v>
      </c>
      <c r="Y1534" s="117"/>
      <c r="Z1534" s="118"/>
      <c r="AA1534" s="119"/>
      <c r="AB1534" s="123"/>
      <c r="AC1534" s="124"/>
      <c r="AG1534" s="186"/>
      <c r="BO1534" s="202"/>
    </row>
    <row r="1535" customFormat="false" ht="13.25" hidden="false" customHeight="true" outlineLevel="0" collapsed="false">
      <c r="A1535" s="151" t="s">
        <v>1631</v>
      </c>
      <c r="B1535" s="152" t="n">
        <v>25.8</v>
      </c>
      <c r="C1535" s="152" t="n">
        <v>755.5</v>
      </c>
      <c r="D1535" s="153" t="n">
        <v>61</v>
      </c>
      <c r="E1535" s="154" t="s">
        <v>101</v>
      </c>
      <c r="F1535" s="153" t="n">
        <v>6</v>
      </c>
      <c r="G1535" s="115" t="n">
        <v>0.15</v>
      </c>
      <c r="H1535" s="116" t="n">
        <f aca="false">RANDBETWEEN(80,100)/100</f>
        <v>0.97</v>
      </c>
      <c r="I1535" s="117"/>
      <c r="J1535" s="118"/>
      <c r="K1535" s="119"/>
      <c r="L1535" s="118"/>
      <c r="M1535" s="179"/>
      <c r="Q1535" s="151" t="s">
        <v>1631</v>
      </c>
      <c r="R1535" s="152" t="n">
        <v>23.9</v>
      </c>
      <c r="S1535" s="152" t="n">
        <v>742.6</v>
      </c>
      <c r="T1535" s="153" t="n">
        <v>65</v>
      </c>
      <c r="U1535" s="154" t="s">
        <v>83</v>
      </c>
      <c r="V1535" s="153" t="n">
        <v>1</v>
      </c>
      <c r="W1535" s="115" t="n">
        <v>0.95</v>
      </c>
      <c r="X1535" s="116" t="n">
        <f aca="false">RANDBETWEEN(80,100)/100</f>
        <v>0.84</v>
      </c>
      <c r="Y1535" s="117"/>
      <c r="Z1535" s="118"/>
      <c r="AA1535" s="119"/>
      <c r="AB1535" s="123"/>
      <c r="AC1535" s="124"/>
      <c r="AG1535" s="186"/>
      <c r="BO1535" s="202"/>
    </row>
    <row r="1536" customFormat="false" ht="13.25" hidden="false" customHeight="true" outlineLevel="0" collapsed="false">
      <c r="A1536" s="151" t="s">
        <v>1632</v>
      </c>
      <c r="B1536" s="152" t="n">
        <v>18.9</v>
      </c>
      <c r="C1536" s="152" t="n">
        <v>755.7</v>
      </c>
      <c r="D1536" s="153" t="n">
        <v>100</v>
      </c>
      <c r="E1536" s="154" t="s">
        <v>101</v>
      </c>
      <c r="F1536" s="153" t="n">
        <v>4.5</v>
      </c>
      <c r="G1536" s="115" t="n">
        <v>0.05</v>
      </c>
      <c r="H1536" s="116" t="n">
        <f aca="false">RANDBETWEEN(80,100)/100</f>
        <v>0.86</v>
      </c>
      <c r="I1536" s="117"/>
      <c r="J1536" s="118"/>
      <c r="K1536" s="119"/>
      <c r="L1536" s="118"/>
      <c r="M1536" s="179"/>
      <c r="Q1536" s="151" t="s">
        <v>1632</v>
      </c>
      <c r="R1536" s="152" t="n">
        <v>18.8</v>
      </c>
      <c r="S1536" s="152" t="n">
        <v>742.9</v>
      </c>
      <c r="T1536" s="153" t="n">
        <v>87</v>
      </c>
      <c r="U1536" s="154" t="n">
        <v>0</v>
      </c>
      <c r="V1536" s="153" t="n">
        <v>0</v>
      </c>
      <c r="W1536" s="115" t="n">
        <v>0</v>
      </c>
      <c r="X1536" s="116" t="n">
        <f aca="false">RANDBETWEEN(80,100)/100</f>
        <v>0.92</v>
      </c>
      <c r="Y1536" s="117"/>
      <c r="Z1536" s="118"/>
      <c r="AA1536" s="119"/>
      <c r="AB1536" s="123"/>
      <c r="AC1536" s="124"/>
      <c r="AG1536" s="186"/>
      <c r="BO1536" s="202"/>
    </row>
    <row r="1537" customFormat="false" ht="13.25" hidden="false" customHeight="true" outlineLevel="0" collapsed="false">
      <c r="A1537" s="151" t="s">
        <v>1633</v>
      </c>
      <c r="B1537" s="152" t="n">
        <v>17</v>
      </c>
      <c r="C1537" s="152" t="n">
        <v>755.8</v>
      </c>
      <c r="D1537" s="153" t="n">
        <v>100</v>
      </c>
      <c r="E1537" s="154" t="s">
        <v>101</v>
      </c>
      <c r="F1537" s="153" t="n">
        <v>3</v>
      </c>
      <c r="G1537" s="115" t="n">
        <v>0.15</v>
      </c>
      <c r="H1537" s="116" t="n">
        <f aca="false">RANDBETWEEN(80,100)/100</f>
        <v>0.81</v>
      </c>
      <c r="I1537" s="117"/>
      <c r="J1537" s="118"/>
      <c r="K1537" s="119"/>
      <c r="L1537" s="118"/>
      <c r="M1537" s="179"/>
      <c r="Q1537" s="151" t="s">
        <v>1633</v>
      </c>
      <c r="R1537" s="152" t="n">
        <v>18.2</v>
      </c>
      <c r="S1537" s="152" t="n">
        <v>743.1</v>
      </c>
      <c r="T1537" s="153" t="n">
        <v>87</v>
      </c>
      <c r="U1537" s="154" t="n">
        <v>0</v>
      </c>
      <c r="V1537" s="153" t="n">
        <v>0</v>
      </c>
      <c r="W1537" s="115" t="n">
        <v>0</v>
      </c>
      <c r="X1537" s="116" t="n">
        <f aca="false">RANDBETWEEN(80,100)/100</f>
        <v>0.95</v>
      </c>
      <c r="Y1537" s="117"/>
      <c r="Z1537" s="118"/>
      <c r="AA1537" s="119"/>
      <c r="AB1537" s="123"/>
      <c r="AC1537" s="124"/>
      <c r="AG1537" s="186"/>
      <c r="BO1537" s="202"/>
    </row>
    <row r="1538" customFormat="false" ht="13.25" hidden="false" customHeight="true" outlineLevel="0" collapsed="false">
      <c r="A1538" s="151" t="s">
        <v>1634</v>
      </c>
      <c r="B1538" s="152" t="n">
        <v>18.9</v>
      </c>
      <c r="C1538" s="152" t="n">
        <v>755.8</v>
      </c>
      <c r="D1538" s="153" t="n">
        <v>92</v>
      </c>
      <c r="E1538" s="154" t="s">
        <v>101</v>
      </c>
      <c r="F1538" s="153" t="n">
        <v>4.5</v>
      </c>
      <c r="G1538" s="115" t="n">
        <v>0.15</v>
      </c>
      <c r="H1538" s="116" t="n">
        <f aca="false">RANDBETWEEN(80,100)/100</f>
        <v>0.86</v>
      </c>
      <c r="I1538" s="117"/>
      <c r="J1538" s="118"/>
      <c r="K1538" s="119"/>
      <c r="L1538" s="118"/>
      <c r="M1538" s="179"/>
      <c r="Q1538" s="151" t="s">
        <v>1634</v>
      </c>
      <c r="R1538" s="152" t="n">
        <v>22.2</v>
      </c>
      <c r="S1538" s="152" t="n">
        <v>743.4</v>
      </c>
      <c r="T1538" s="153" t="n">
        <v>66</v>
      </c>
      <c r="U1538" s="154" t="s">
        <v>93</v>
      </c>
      <c r="V1538" s="153" t="n">
        <v>1</v>
      </c>
      <c r="W1538" s="115" t="n">
        <v>0</v>
      </c>
      <c r="X1538" s="116" t="n">
        <f aca="false">RANDBETWEEN(80,100)/100</f>
        <v>0.88</v>
      </c>
      <c r="Y1538" s="117"/>
      <c r="Z1538" s="118"/>
      <c r="AA1538" s="119"/>
      <c r="AB1538" s="123"/>
      <c r="AC1538" s="124"/>
      <c r="AG1538" s="186"/>
      <c r="BO1538" s="202"/>
    </row>
    <row r="1539" customFormat="false" ht="13.25" hidden="false" customHeight="true" outlineLevel="0" collapsed="false">
      <c r="A1539" s="151" t="s">
        <v>1635</v>
      </c>
      <c r="B1539" s="152" t="n">
        <v>20.7</v>
      </c>
      <c r="C1539" s="152" t="n">
        <v>755.8</v>
      </c>
      <c r="D1539" s="153" t="n">
        <v>81</v>
      </c>
      <c r="E1539" s="154" t="s">
        <v>101</v>
      </c>
      <c r="F1539" s="153" t="n">
        <v>6</v>
      </c>
      <c r="G1539" s="182" t="s">
        <v>185</v>
      </c>
      <c r="H1539" s="116" t="n">
        <f aca="false">RANDBETWEEN(80,100)/100</f>
        <v>0.88</v>
      </c>
      <c r="I1539" s="117" t="n">
        <v>0.625729166666667</v>
      </c>
      <c r="J1539" s="118" t="n">
        <v>0.625729166666667</v>
      </c>
      <c r="K1539" s="119" t="n">
        <f aca="false">(J1539 * 24) * $B$3 * $F$3 * (1 - 0.7*AVERAGE(G1539:G1546)) * AVERAGE(H1539:H1546)</f>
        <v>8111.61252</v>
      </c>
      <c r="L1539" s="118" t="n">
        <f aca="false">IF(AVERAGE(F1539:F1546)&gt; $J$3, $B$4*$F$4*AVERAGE(F1539:F1546)/$B$5*24*AVERAGE(H1539:H1546), $B$4*$F$4*AVERAGE(F1539:F1546)/$B$5*24*AVERAGE(H1539:H1546) * 0.2)</f>
        <v>28314</v>
      </c>
      <c r="M1539" s="179" t="n">
        <f aca="false">K1539+L1539</f>
        <v>36425.61252</v>
      </c>
      <c r="Q1539" s="151" t="s">
        <v>1635</v>
      </c>
      <c r="R1539" s="152" t="n">
        <v>23.1</v>
      </c>
      <c r="S1539" s="152" t="n">
        <v>743.4</v>
      </c>
      <c r="T1539" s="153" t="n">
        <v>61</v>
      </c>
      <c r="U1539" s="154" t="n">
        <v>0</v>
      </c>
      <c r="V1539" s="153" t="n">
        <v>0</v>
      </c>
      <c r="W1539" s="115" t="n">
        <v>0.25</v>
      </c>
      <c r="X1539" s="116" t="n">
        <f aca="false">RANDBETWEEN(80,100)/100</f>
        <v>0.81</v>
      </c>
      <c r="Y1539" s="117" t="n">
        <v>0.689074074074074</v>
      </c>
      <c r="Z1539" s="118" t="n">
        <v>0.689074074074074</v>
      </c>
      <c r="AA1539" s="119" t="n">
        <f aca="false">(Z1539 * 24) * $B$3 * $F$3 * (1 - 0.7*AVERAGE(W1539:W1546)) * AVERAGE(X1539:X1546)</f>
        <v>10862.3432</v>
      </c>
      <c r="AB1539" s="123" t="n">
        <f aca="false">IF(AVERAGE(V1539:V1546)&gt; $J$3, $B$4*$F$4*AVERAGE(V1539:V1546)/$B$5*24*AVERAGE(X1539:X1546), $B$4*$F$4*AVERAGE(V1539:V1546)/$B$5*24*AVERAGE(X1539:X1546) * 0.2)</f>
        <v>569.6</v>
      </c>
      <c r="AC1539" s="124" t="n">
        <f aca="false">AA1539+AB1539</f>
        <v>11431.9432</v>
      </c>
      <c r="AG1539" s="186"/>
      <c r="BO1539" s="202"/>
    </row>
    <row r="1540" customFormat="false" ht="13.25" hidden="false" customHeight="true" outlineLevel="0" collapsed="false">
      <c r="A1540" s="151" t="s">
        <v>1636</v>
      </c>
      <c r="B1540" s="152" t="n">
        <v>24.7</v>
      </c>
      <c r="C1540" s="152" t="n">
        <v>755.5</v>
      </c>
      <c r="D1540" s="153" t="n">
        <v>67</v>
      </c>
      <c r="E1540" s="154" t="s">
        <v>101</v>
      </c>
      <c r="F1540" s="153" t="n">
        <v>7.5</v>
      </c>
      <c r="G1540" s="115" t="n">
        <v>0.75</v>
      </c>
      <c r="H1540" s="116" t="n">
        <f aca="false">RANDBETWEEN(80,100)/100</f>
        <v>0.93</v>
      </c>
      <c r="I1540" s="117"/>
      <c r="J1540" s="118"/>
      <c r="K1540" s="119"/>
      <c r="L1540" s="118"/>
      <c r="M1540" s="179"/>
      <c r="Q1540" s="151" t="s">
        <v>1636</v>
      </c>
      <c r="R1540" s="152" t="n">
        <v>28.3</v>
      </c>
      <c r="S1540" s="152" t="n">
        <v>743.2</v>
      </c>
      <c r="T1540" s="153" t="n">
        <v>39</v>
      </c>
      <c r="U1540" s="154" t="s">
        <v>101</v>
      </c>
      <c r="V1540" s="153" t="n">
        <v>1</v>
      </c>
      <c r="W1540" s="115" t="n">
        <v>0.25</v>
      </c>
      <c r="X1540" s="116" t="n">
        <f aca="false">RANDBETWEEN(80,100)/100</f>
        <v>0.91</v>
      </c>
      <c r="Y1540" s="117"/>
      <c r="Z1540" s="118"/>
      <c r="AA1540" s="119"/>
      <c r="AB1540" s="123"/>
      <c r="AC1540" s="124"/>
      <c r="AG1540" s="186"/>
      <c r="BO1540" s="202"/>
    </row>
    <row r="1541" customFormat="false" ht="13.25" hidden="false" customHeight="true" outlineLevel="0" collapsed="false">
      <c r="A1541" s="151" t="s">
        <v>1637</v>
      </c>
      <c r="B1541" s="152" t="n">
        <v>24.6</v>
      </c>
      <c r="C1541" s="152" t="n">
        <v>755.5</v>
      </c>
      <c r="D1541" s="153" t="n">
        <v>64</v>
      </c>
      <c r="E1541" s="154" t="s">
        <v>101</v>
      </c>
      <c r="F1541" s="153" t="n">
        <v>4.5</v>
      </c>
      <c r="G1541" s="115" t="n">
        <v>0.95</v>
      </c>
      <c r="H1541" s="116" t="n">
        <f aca="false">RANDBETWEEN(80,100)/100</f>
        <v>0.96</v>
      </c>
      <c r="I1541" s="117"/>
      <c r="J1541" s="118"/>
      <c r="K1541" s="119"/>
      <c r="L1541" s="118"/>
      <c r="M1541" s="179"/>
      <c r="Q1541" s="151" t="s">
        <v>1637</v>
      </c>
      <c r="R1541" s="152" t="n">
        <v>28</v>
      </c>
      <c r="S1541" s="152" t="n">
        <v>744.5</v>
      </c>
      <c r="T1541" s="153" t="n">
        <v>41</v>
      </c>
      <c r="U1541" s="154" t="s">
        <v>129</v>
      </c>
      <c r="V1541" s="153" t="n">
        <v>1</v>
      </c>
      <c r="W1541" s="115" t="n">
        <v>0.75</v>
      </c>
      <c r="X1541" s="116" t="n">
        <f aca="false">RANDBETWEEN(80,100)/100</f>
        <v>0.9</v>
      </c>
      <c r="Y1541" s="117"/>
      <c r="Z1541" s="118"/>
      <c r="AA1541" s="119"/>
      <c r="AB1541" s="123"/>
      <c r="AC1541" s="124"/>
      <c r="AG1541" s="186"/>
      <c r="BO1541" s="202"/>
    </row>
    <row r="1542" customFormat="false" ht="13.25" hidden="false" customHeight="true" outlineLevel="0" collapsed="false">
      <c r="A1542" s="151" t="s">
        <v>1638</v>
      </c>
      <c r="B1542" s="152" t="n">
        <v>22.5</v>
      </c>
      <c r="C1542" s="152" t="n">
        <v>756.1</v>
      </c>
      <c r="D1542" s="153" t="n">
        <v>78</v>
      </c>
      <c r="E1542" s="154" t="s">
        <v>101</v>
      </c>
      <c r="F1542" s="153" t="n">
        <v>4.5</v>
      </c>
      <c r="G1542" s="115" t="n">
        <v>0.9</v>
      </c>
      <c r="H1542" s="116" t="n">
        <f aca="false">RANDBETWEEN(80,100)/100</f>
        <v>0.89</v>
      </c>
      <c r="I1542" s="117"/>
      <c r="J1542" s="118"/>
      <c r="K1542" s="119"/>
      <c r="L1542" s="118"/>
      <c r="M1542" s="179"/>
      <c r="Q1542" s="151" t="s">
        <v>1638</v>
      </c>
      <c r="R1542" s="152" t="n">
        <v>27.6</v>
      </c>
      <c r="S1542" s="152" t="n">
        <v>745.3</v>
      </c>
      <c r="T1542" s="153" t="n">
        <v>42</v>
      </c>
      <c r="U1542" s="154" t="s">
        <v>101</v>
      </c>
      <c r="V1542" s="153" t="n">
        <v>1</v>
      </c>
      <c r="W1542" s="182" t="s">
        <v>185</v>
      </c>
      <c r="X1542" s="116" t="n">
        <f aca="false">RANDBETWEEN(80,100)/100</f>
        <v>0.8</v>
      </c>
      <c r="Y1542" s="117"/>
      <c r="Z1542" s="118"/>
      <c r="AA1542" s="119"/>
      <c r="AB1542" s="123"/>
      <c r="AC1542" s="124"/>
      <c r="AG1542" s="186"/>
      <c r="BO1542" s="202"/>
    </row>
    <row r="1543" customFormat="false" ht="13.25" hidden="false" customHeight="true" outlineLevel="0" collapsed="false">
      <c r="A1543" s="151" t="s">
        <v>1639</v>
      </c>
      <c r="B1543" s="152" t="n">
        <v>23.7</v>
      </c>
      <c r="C1543" s="152" t="n">
        <v>756.5</v>
      </c>
      <c r="D1543" s="153" t="n">
        <v>66</v>
      </c>
      <c r="E1543" s="154" t="s">
        <v>129</v>
      </c>
      <c r="F1543" s="153" t="n">
        <v>4.5</v>
      </c>
      <c r="G1543" s="182" t="s">
        <v>185</v>
      </c>
      <c r="H1543" s="116" t="n">
        <f aca="false">RANDBETWEEN(80,100)/100</f>
        <v>0.95</v>
      </c>
      <c r="I1543" s="117"/>
      <c r="J1543" s="118"/>
      <c r="K1543" s="119"/>
      <c r="L1543" s="118"/>
      <c r="M1543" s="179"/>
      <c r="Q1543" s="151" t="s">
        <v>1639</v>
      </c>
      <c r="R1543" s="152" t="n">
        <v>25.5</v>
      </c>
      <c r="S1543" s="152" t="n">
        <v>746.2</v>
      </c>
      <c r="T1543" s="153" t="n">
        <v>52</v>
      </c>
      <c r="U1543" s="154" t="s">
        <v>93</v>
      </c>
      <c r="V1543" s="153" t="n">
        <v>1</v>
      </c>
      <c r="W1543" s="182" t="s">
        <v>194</v>
      </c>
      <c r="X1543" s="116" t="n">
        <f aca="false">RANDBETWEEN(80,100)/100</f>
        <v>1</v>
      </c>
      <c r="Y1543" s="117"/>
      <c r="Z1543" s="118"/>
      <c r="AA1543" s="119"/>
      <c r="AB1543" s="123"/>
      <c r="AC1543" s="124"/>
      <c r="AG1543" s="186"/>
      <c r="BO1543" s="202"/>
    </row>
    <row r="1544" customFormat="false" ht="13.25" hidden="false" customHeight="true" outlineLevel="0" collapsed="false">
      <c r="A1544" s="151" t="s">
        <v>1640</v>
      </c>
      <c r="B1544" s="152" t="n">
        <v>17.8</v>
      </c>
      <c r="C1544" s="152" t="n">
        <v>756.6</v>
      </c>
      <c r="D1544" s="153" t="n">
        <v>100</v>
      </c>
      <c r="E1544" s="154" t="s">
        <v>101</v>
      </c>
      <c r="F1544" s="153" t="n">
        <v>3</v>
      </c>
      <c r="G1544" s="115" t="n">
        <v>0.25</v>
      </c>
      <c r="H1544" s="116" t="n">
        <f aca="false">RANDBETWEEN(80,100)/100</f>
        <v>0.84</v>
      </c>
      <c r="I1544" s="117"/>
      <c r="J1544" s="118"/>
      <c r="K1544" s="119"/>
      <c r="L1544" s="118"/>
      <c r="M1544" s="179"/>
      <c r="Q1544" s="151" t="s">
        <v>1640</v>
      </c>
      <c r="R1544" s="152" t="n">
        <v>18.2</v>
      </c>
      <c r="S1544" s="152" t="n">
        <v>746.6</v>
      </c>
      <c r="T1544" s="153" t="n">
        <v>89</v>
      </c>
      <c r="U1544" s="154" t="n">
        <v>0</v>
      </c>
      <c r="V1544" s="153" t="n">
        <v>0</v>
      </c>
      <c r="W1544" s="115" t="n">
        <v>0.75</v>
      </c>
      <c r="X1544" s="116" t="n">
        <f aca="false">RANDBETWEEN(80,100)/100</f>
        <v>0.96</v>
      </c>
      <c r="Y1544" s="117"/>
      <c r="Z1544" s="118"/>
      <c r="AA1544" s="119"/>
      <c r="AB1544" s="123"/>
      <c r="AC1544" s="124"/>
      <c r="AG1544" s="186"/>
      <c r="BO1544" s="202"/>
    </row>
    <row r="1545" customFormat="false" ht="13.25" hidden="false" customHeight="true" outlineLevel="0" collapsed="false">
      <c r="A1545" s="151" t="s">
        <v>1641</v>
      </c>
      <c r="B1545" s="152" t="n">
        <v>17.6</v>
      </c>
      <c r="C1545" s="152" t="n">
        <v>756.4</v>
      </c>
      <c r="D1545" s="153" t="n">
        <v>83</v>
      </c>
      <c r="E1545" s="154" t="s">
        <v>129</v>
      </c>
      <c r="F1545" s="153" t="n">
        <v>4.5</v>
      </c>
      <c r="G1545" s="182" t="s">
        <v>185</v>
      </c>
      <c r="H1545" s="116" t="n">
        <f aca="false">RANDBETWEEN(80,100)/100</f>
        <v>0.89</v>
      </c>
      <c r="I1545" s="117"/>
      <c r="J1545" s="118"/>
      <c r="K1545" s="119"/>
      <c r="L1545" s="118"/>
      <c r="M1545" s="179"/>
      <c r="Q1545" s="151" t="s">
        <v>1641</v>
      </c>
      <c r="R1545" s="152" t="n">
        <v>17</v>
      </c>
      <c r="S1545" s="152" t="n">
        <v>746.6</v>
      </c>
      <c r="T1545" s="153" t="n">
        <v>89</v>
      </c>
      <c r="U1545" s="154" t="n">
        <v>0</v>
      </c>
      <c r="V1545" s="153" t="n">
        <v>0</v>
      </c>
      <c r="W1545" s="182" t="s">
        <v>110</v>
      </c>
      <c r="X1545" s="116" t="n">
        <f aca="false">RANDBETWEEN(80,100)/100</f>
        <v>0.92</v>
      </c>
      <c r="Y1545" s="117"/>
      <c r="Z1545" s="118"/>
      <c r="AA1545" s="119"/>
      <c r="AB1545" s="123"/>
      <c r="AC1545" s="124"/>
      <c r="AG1545" s="186"/>
      <c r="BO1545" s="202"/>
    </row>
    <row r="1546" customFormat="false" ht="13.25" hidden="false" customHeight="true" outlineLevel="0" collapsed="false">
      <c r="A1546" s="151" t="s">
        <v>1642</v>
      </c>
      <c r="B1546" s="152" t="n">
        <v>18.9</v>
      </c>
      <c r="C1546" s="152" t="n">
        <v>756.7</v>
      </c>
      <c r="D1546" s="153" t="n">
        <v>78</v>
      </c>
      <c r="E1546" s="154" t="s">
        <v>101</v>
      </c>
      <c r="F1546" s="153" t="n">
        <v>4.5</v>
      </c>
      <c r="G1546" s="115" t="n">
        <v>0.75</v>
      </c>
      <c r="H1546" s="116" t="n">
        <f aca="false">RANDBETWEEN(80,100)/100</f>
        <v>0.92</v>
      </c>
      <c r="I1546" s="117"/>
      <c r="J1546" s="118"/>
      <c r="K1546" s="119"/>
      <c r="L1546" s="118"/>
      <c r="M1546" s="179"/>
      <c r="Q1546" s="151" t="s">
        <v>1642</v>
      </c>
      <c r="R1546" s="152" t="n">
        <v>20.2</v>
      </c>
      <c r="S1546" s="152" t="n">
        <v>747.1</v>
      </c>
      <c r="T1546" s="153" t="n">
        <v>78</v>
      </c>
      <c r="U1546" s="154" t="n">
        <v>0</v>
      </c>
      <c r="V1546" s="153" t="n">
        <v>0</v>
      </c>
      <c r="W1546" s="115" t="n">
        <v>0.75</v>
      </c>
      <c r="X1546" s="116" t="n">
        <f aca="false">RANDBETWEEN(80,100)/100</f>
        <v>0.82</v>
      </c>
      <c r="Y1546" s="117"/>
      <c r="Z1546" s="118"/>
      <c r="AA1546" s="119"/>
      <c r="AB1546" s="123"/>
      <c r="AC1546" s="124"/>
      <c r="AG1546" s="186"/>
      <c r="BO1546" s="202"/>
    </row>
    <row r="1547" customFormat="false" ht="13.25" hidden="false" customHeight="true" outlineLevel="0" collapsed="false">
      <c r="A1547" s="151" t="s">
        <v>1643</v>
      </c>
      <c r="B1547" s="152" t="n">
        <v>20.4</v>
      </c>
      <c r="C1547" s="152" t="n">
        <v>756.8</v>
      </c>
      <c r="D1547" s="153" t="n">
        <v>68</v>
      </c>
      <c r="E1547" s="154" t="s">
        <v>129</v>
      </c>
      <c r="F1547" s="153" t="n">
        <v>4.5</v>
      </c>
      <c r="G1547" s="115" t="n">
        <v>0.25</v>
      </c>
      <c r="H1547" s="116" t="n">
        <f aca="false">RANDBETWEEN(80,100)/100</f>
        <v>0.86</v>
      </c>
      <c r="I1547" s="117" t="n">
        <v>0.627141203703704</v>
      </c>
      <c r="J1547" s="118" t="n">
        <v>0.627141203703704</v>
      </c>
      <c r="K1547" s="119" t="n">
        <f aca="false">(J1547 * 24) * $B$3 * $F$3 * (1 - 0.7*AVERAGE(G1547:G1554)) * AVERAGE(H1547:H1554)</f>
        <v>9298.146</v>
      </c>
      <c r="L1547" s="118" t="n">
        <f aca="false">IF(AVERAGE(F1547:F1554)&gt; $J$3, $B$4*$F$4*AVERAGE(F1547:F1554)/$B$5*24*AVERAGE(H1547:H1554), $B$4*$F$4*AVERAGE(F1547:F1554)/$B$5*24*AVERAGE(H1547:H1554) * 0.2)</f>
        <v>34848</v>
      </c>
      <c r="M1547" s="179" t="n">
        <f aca="false">K1547+L1547</f>
        <v>44146.146</v>
      </c>
      <c r="Q1547" s="151" t="s">
        <v>1643</v>
      </c>
      <c r="R1547" s="152" t="n">
        <v>22.8</v>
      </c>
      <c r="S1547" s="152" t="n">
        <v>746.7</v>
      </c>
      <c r="T1547" s="153" t="n">
        <v>67</v>
      </c>
      <c r="U1547" s="154" t="n">
        <v>0</v>
      </c>
      <c r="V1547" s="153" t="n">
        <v>0</v>
      </c>
      <c r="W1547" s="182" t="s">
        <v>194</v>
      </c>
      <c r="X1547" s="116" t="n">
        <f aca="false">RANDBETWEEN(80,100)/100</f>
        <v>0.94</v>
      </c>
      <c r="Y1547" s="117" t="n">
        <v>0.691400462962963</v>
      </c>
      <c r="Z1547" s="118" t="n">
        <v>0.691400462962963</v>
      </c>
      <c r="AA1547" s="119" t="n">
        <f aca="false">(Z1547 * 24) * $B$3 * $F$3 * (1 - 0.7*AVERAGE(W1547:W1554)) * AVERAGE(X1547:X1554)</f>
        <v>16128.4921916667</v>
      </c>
      <c r="AB1547" s="123" t="n">
        <f aca="false">IF(AVERAGE(V1547:V1554)&gt; $J$3, $B$4*$F$4*AVERAGE(V1547:V1554)/$B$5*24*AVERAGE(X1547:X1554), $B$4*$F$4*AVERAGE(V1547:V1554)/$B$5*24*AVERAGE(X1547:X1554) * 0.2)</f>
        <v>724</v>
      </c>
      <c r="AC1547" s="124" t="n">
        <f aca="false">AA1547+AB1547</f>
        <v>16852.4921916667</v>
      </c>
      <c r="AG1547" s="186"/>
      <c r="BO1547" s="202"/>
    </row>
    <row r="1548" customFormat="false" ht="13.25" hidden="false" customHeight="true" outlineLevel="0" collapsed="false">
      <c r="A1548" s="151" t="s">
        <v>1644</v>
      </c>
      <c r="B1548" s="152" t="n">
        <v>24</v>
      </c>
      <c r="C1548" s="152" t="n">
        <v>756.1</v>
      </c>
      <c r="D1548" s="153" t="n">
        <v>52</v>
      </c>
      <c r="E1548" s="154" t="s">
        <v>93</v>
      </c>
      <c r="F1548" s="153" t="n">
        <v>7.5</v>
      </c>
      <c r="G1548" s="115" t="n">
        <v>0.75</v>
      </c>
      <c r="H1548" s="116" t="n">
        <f aca="false">RANDBETWEEN(80,100)/100</f>
        <v>0.93</v>
      </c>
      <c r="I1548" s="117"/>
      <c r="J1548" s="118"/>
      <c r="K1548" s="119"/>
      <c r="L1548" s="118"/>
      <c r="M1548" s="179"/>
      <c r="Q1548" s="151" t="s">
        <v>1644</v>
      </c>
      <c r="R1548" s="152" t="n">
        <v>27.8</v>
      </c>
      <c r="S1548" s="152" t="n">
        <v>746.7</v>
      </c>
      <c r="T1548" s="153" t="n">
        <v>43</v>
      </c>
      <c r="U1548" s="154" t="s">
        <v>77</v>
      </c>
      <c r="V1548" s="153" t="n">
        <v>1</v>
      </c>
      <c r="W1548" s="115" t="n">
        <v>0.75</v>
      </c>
      <c r="X1548" s="116" t="n">
        <f aca="false">RANDBETWEEN(80,100)/100</f>
        <v>0.96</v>
      </c>
      <c r="Y1548" s="117"/>
      <c r="Z1548" s="118"/>
      <c r="AA1548" s="119"/>
      <c r="AB1548" s="123"/>
      <c r="AC1548" s="124"/>
      <c r="AG1548" s="186"/>
      <c r="BO1548" s="202"/>
    </row>
    <row r="1549" customFormat="false" ht="13.25" hidden="false" customHeight="true" outlineLevel="0" collapsed="false">
      <c r="A1549" s="151" t="s">
        <v>1645</v>
      </c>
      <c r="B1549" s="152" t="n">
        <v>25</v>
      </c>
      <c r="C1549" s="152" t="n">
        <v>755.5</v>
      </c>
      <c r="D1549" s="153" t="n">
        <v>51</v>
      </c>
      <c r="E1549" s="154" t="s">
        <v>93</v>
      </c>
      <c r="F1549" s="153" t="n">
        <v>7.5</v>
      </c>
      <c r="G1549" s="115" t="n">
        <v>0.75</v>
      </c>
      <c r="H1549" s="116" t="n">
        <f aca="false">RANDBETWEEN(80,100)/100</f>
        <v>0.91</v>
      </c>
      <c r="I1549" s="117"/>
      <c r="J1549" s="118"/>
      <c r="K1549" s="119"/>
      <c r="L1549" s="118"/>
      <c r="M1549" s="179"/>
      <c r="Q1549" s="151" t="s">
        <v>1645</v>
      </c>
      <c r="R1549" s="152" t="n">
        <v>27.6</v>
      </c>
      <c r="S1549" s="152" t="n">
        <v>747.5</v>
      </c>
      <c r="T1549" s="153" t="n">
        <v>43</v>
      </c>
      <c r="U1549" s="154" t="s">
        <v>93</v>
      </c>
      <c r="V1549" s="153" t="n">
        <v>2</v>
      </c>
      <c r="W1549" s="182" t="s">
        <v>110</v>
      </c>
      <c r="X1549" s="116" t="n">
        <f aca="false">RANDBETWEEN(80,100)/100</f>
        <v>0.81</v>
      </c>
      <c r="Y1549" s="117"/>
      <c r="Z1549" s="118"/>
      <c r="AA1549" s="119"/>
      <c r="AB1549" s="123"/>
      <c r="AC1549" s="124"/>
      <c r="AG1549" s="186"/>
      <c r="BO1549" s="202"/>
    </row>
    <row r="1550" customFormat="false" ht="13.25" hidden="false" customHeight="true" outlineLevel="0" collapsed="false">
      <c r="A1550" s="151" t="s">
        <v>1646</v>
      </c>
      <c r="B1550" s="152" t="n">
        <v>25.2</v>
      </c>
      <c r="C1550" s="152" t="n">
        <v>754.9</v>
      </c>
      <c r="D1550" s="153" t="n">
        <v>54</v>
      </c>
      <c r="E1550" s="154" t="s">
        <v>93</v>
      </c>
      <c r="F1550" s="153" t="n">
        <v>9</v>
      </c>
      <c r="G1550" s="115" t="n">
        <v>0.75</v>
      </c>
      <c r="H1550" s="116" t="n">
        <f aca="false">RANDBETWEEN(80,100)/100</f>
        <v>0.82</v>
      </c>
      <c r="I1550" s="117"/>
      <c r="J1550" s="118"/>
      <c r="K1550" s="119"/>
      <c r="L1550" s="118"/>
      <c r="M1550" s="179"/>
      <c r="Q1550" s="151" t="s">
        <v>1646</v>
      </c>
      <c r="R1550" s="152" t="n">
        <v>26.8</v>
      </c>
      <c r="S1550" s="152" t="n">
        <v>748.3</v>
      </c>
      <c r="T1550" s="153" t="n">
        <v>45</v>
      </c>
      <c r="U1550" s="154" t="s">
        <v>77</v>
      </c>
      <c r="V1550" s="153" t="n">
        <v>1</v>
      </c>
      <c r="W1550" s="182" t="s">
        <v>194</v>
      </c>
      <c r="X1550" s="116" t="n">
        <f aca="false">RANDBETWEEN(80,100)/100</f>
        <v>0.94</v>
      </c>
      <c r="Y1550" s="117"/>
      <c r="Z1550" s="118"/>
      <c r="AA1550" s="119"/>
      <c r="AB1550" s="123"/>
      <c r="AC1550" s="124"/>
      <c r="AG1550" s="186"/>
      <c r="BO1550" s="202"/>
    </row>
    <row r="1551" customFormat="false" ht="13.25" hidden="false" customHeight="true" outlineLevel="0" collapsed="false">
      <c r="A1551" s="151" t="s">
        <v>1647</v>
      </c>
      <c r="B1551" s="152" t="n">
        <v>23.3</v>
      </c>
      <c r="C1551" s="152" t="n">
        <v>755</v>
      </c>
      <c r="D1551" s="153" t="n">
        <v>69</v>
      </c>
      <c r="E1551" s="154" t="s">
        <v>129</v>
      </c>
      <c r="F1551" s="153" t="n">
        <v>7.5</v>
      </c>
      <c r="G1551" s="115" t="n">
        <v>0.75</v>
      </c>
      <c r="H1551" s="116" t="n">
        <f aca="false">RANDBETWEEN(80,100)/100</f>
        <v>0.88</v>
      </c>
      <c r="I1551" s="117"/>
      <c r="J1551" s="118"/>
      <c r="K1551" s="119"/>
      <c r="L1551" s="118"/>
      <c r="M1551" s="179"/>
      <c r="Q1551" s="151" t="s">
        <v>1647</v>
      </c>
      <c r="R1551" s="152" t="n">
        <v>24</v>
      </c>
      <c r="S1551" s="152" t="n">
        <v>748.6</v>
      </c>
      <c r="T1551" s="153" t="n">
        <v>57</v>
      </c>
      <c r="U1551" s="154" t="s">
        <v>77</v>
      </c>
      <c r="V1551" s="153" t="n">
        <v>1</v>
      </c>
      <c r="W1551" s="115" t="n">
        <v>0</v>
      </c>
      <c r="X1551" s="116" t="n">
        <f aca="false">RANDBETWEEN(80,100)/100</f>
        <v>0.98</v>
      </c>
      <c r="Y1551" s="117"/>
      <c r="Z1551" s="118"/>
      <c r="AA1551" s="119"/>
      <c r="AB1551" s="123"/>
      <c r="AC1551" s="124"/>
      <c r="AG1551" s="186"/>
      <c r="BO1551" s="202"/>
    </row>
    <row r="1552" customFormat="false" ht="13.25" hidden="false" customHeight="true" outlineLevel="0" collapsed="false">
      <c r="A1552" s="151" t="s">
        <v>1648</v>
      </c>
      <c r="B1552" s="152" t="n">
        <v>18.2</v>
      </c>
      <c r="C1552" s="152" t="n">
        <v>755.2</v>
      </c>
      <c r="D1552" s="153" t="n">
        <v>99</v>
      </c>
      <c r="E1552" s="154" t="s">
        <v>101</v>
      </c>
      <c r="F1552" s="153" t="n">
        <v>6</v>
      </c>
      <c r="G1552" s="182" t="s">
        <v>110</v>
      </c>
      <c r="H1552" s="116" t="n">
        <f aca="false">RANDBETWEEN(80,100)/100</f>
        <v>0.9</v>
      </c>
      <c r="I1552" s="117"/>
      <c r="J1552" s="118"/>
      <c r="K1552" s="119"/>
      <c r="L1552" s="118"/>
      <c r="M1552" s="179"/>
      <c r="Q1552" s="151" t="s">
        <v>1648</v>
      </c>
      <c r="R1552" s="152" t="n">
        <v>16.2</v>
      </c>
      <c r="S1552" s="152" t="n">
        <v>748.6</v>
      </c>
      <c r="T1552" s="153" t="n">
        <v>91</v>
      </c>
      <c r="U1552" s="154" t="n">
        <v>0</v>
      </c>
      <c r="V1552" s="153" t="n">
        <v>0</v>
      </c>
      <c r="W1552" s="115" t="n">
        <v>0</v>
      </c>
      <c r="X1552" s="116" t="n">
        <f aca="false">RANDBETWEEN(80,100)/100</f>
        <v>0.81</v>
      </c>
      <c r="Y1552" s="117"/>
      <c r="Z1552" s="118"/>
      <c r="AA1552" s="119"/>
      <c r="AB1552" s="123"/>
      <c r="AC1552" s="124"/>
      <c r="AG1552" s="186"/>
      <c r="BO1552" s="202"/>
    </row>
    <row r="1553" customFormat="false" ht="13.25" hidden="false" customHeight="true" outlineLevel="0" collapsed="false">
      <c r="A1553" s="151" t="s">
        <v>1649</v>
      </c>
      <c r="B1553" s="152" t="n">
        <v>18.1</v>
      </c>
      <c r="C1553" s="152" t="n">
        <v>755.5</v>
      </c>
      <c r="D1553" s="153" t="n">
        <v>99</v>
      </c>
      <c r="E1553" s="154" t="s">
        <v>129</v>
      </c>
      <c r="F1553" s="153" t="n">
        <v>3</v>
      </c>
      <c r="G1553" s="115" t="n">
        <v>0.75</v>
      </c>
      <c r="H1553" s="116" t="n">
        <f aca="false">RANDBETWEEN(80,100)/100</f>
        <v>0.85</v>
      </c>
      <c r="I1553" s="117"/>
      <c r="J1553" s="118"/>
      <c r="K1553" s="119"/>
      <c r="L1553" s="118"/>
      <c r="M1553" s="179"/>
      <c r="Q1553" s="151" t="s">
        <v>1649</v>
      </c>
      <c r="R1553" s="152" t="n">
        <v>15.8</v>
      </c>
      <c r="S1553" s="152" t="n">
        <v>748.6</v>
      </c>
      <c r="T1553" s="153" t="n">
        <v>87</v>
      </c>
      <c r="U1553" s="154" t="n">
        <v>0</v>
      </c>
      <c r="V1553" s="153" t="n">
        <v>0</v>
      </c>
      <c r="W1553" s="115" t="n">
        <v>0</v>
      </c>
      <c r="X1553" s="116" t="n">
        <f aca="false">RANDBETWEEN(80,100)/100</f>
        <v>0.83</v>
      </c>
      <c r="Y1553" s="117"/>
      <c r="Z1553" s="118"/>
      <c r="AA1553" s="119"/>
      <c r="AB1553" s="123"/>
      <c r="AC1553" s="124"/>
      <c r="AG1553" s="186"/>
      <c r="BO1553" s="202"/>
    </row>
    <row r="1554" customFormat="false" ht="13.25" hidden="false" customHeight="true" outlineLevel="0" collapsed="false">
      <c r="A1554" s="151" t="s">
        <v>1650</v>
      </c>
      <c r="B1554" s="152" t="n">
        <v>18.5</v>
      </c>
      <c r="C1554" s="152" t="n">
        <v>755.2</v>
      </c>
      <c r="D1554" s="153" t="n">
        <v>88</v>
      </c>
      <c r="E1554" s="154" t="s">
        <v>101</v>
      </c>
      <c r="F1554" s="153" t="n">
        <v>4.5</v>
      </c>
      <c r="G1554" s="115" t="n">
        <v>0.15</v>
      </c>
      <c r="H1554" s="116" t="n">
        <f aca="false">RANDBETWEEN(80,100)/100</f>
        <v>0.89</v>
      </c>
      <c r="I1554" s="117"/>
      <c r="J1554" s="118"/>
      <c r="K1554" s="119"/>
      <c r="L1554" s="118"/>
      <c r="M1554" s="179"/>
      <c r="Q1554" s="151" t="s">
        <v>1650</v>
      </c>
      <c r="R1554" s="152" t="n">
        <v>17.5</v>
      </c>
      <c r="S1554" s="152" t="n">
        <v>748.2</v>
      </c>
      <c r="T1554" s="153" t="n">
        <v>80</v>
      </c>
      <c r="U1554" s="154" t="n">
        <v>0</v>
      </c>
      <c r="V1554" s="153" t="n">
        <v>0</v>
      </c>
      <c r="W1554" s="115" t="n">
        <v>0</v>
      </c>
      <c r="X1554" s="116" t="n">
        <f aca="false">RANDBETWEEN(80,100)/100</f>
        <v>0.97</v>
      </c>
      <c r="Y1554" s="117"/>
      <c r="Z1554" s="118"/>
      <c r="AA1554" s="119"/>
      <c r="AB1554" s="123"/>
      <c r="AC1554" s="124"/>
      <c r="AG1554" s="186"/>
      <c r="BO1554" s="202"/>
    </row>
    <row r="1555" customFormat="false" ht="13.25" hidden="false" customHeight="true" outlineLevel="0" collapsed="false">
      <c r="A1555" s="151" t="s">
        <v>1651</v>
      </c>
      <c r="B1555" s="152" t="n">
        <v>19.8</v>
      </c>
      <c r="C1555" s="152" t="n">
        <v>755.8</v>
      </c>
      <c r="D1555" s="153" t="n">
        <v>90</v>
      </c>
      <c r="E1555" s="154" t="s">
        <v>101</v>
      </c>
      <c r="F1555" s="153" t="n">
        <v>4.5</v>
      </c>
      <c r="G1555" s="182" t="s">
        <v>194</v>
      </c>
      <c r="H1555" s="116" t="n">
        <f aca="false">RANDBETWEEN(80,100)/100</f>
        <v>0.82</v>
      </c>
      <c r="I1555" s="117" t="n">
        <v>0.628541666666667</v>
      </c>
      <c r="J1555" s="118" t="n">
        <v>0.628541666666667</v>
      </c>
      <c r="K1555" s="119" t="n">
        <f aca="false">(J1555 * 24) * $B$3 * $F$3 * (1 - 0.7*AVERAGE(G1555:G1562)) * AVERAGE(H1555:H1562)</f>
        <v>10953.79173</v>
      </c>
      <c r="L1555" s="118" t="n">
        <f aca="false">IF(AVERAGE(F1555:F1562)&gt; $J$3, $B$4*$F$4*AVERAGE(F1555:F1562)/$B$5*24*AVERAGE(H1555:H1562), $B$4*$F$4*AVERAGE(F1555:F1562)/$B$5*24*AVERAGE(H1555:H1562) * 0.2)</f>
        <v>28917</v>
      </c>
      <c r="M1555" s="179" t="n">
        <f aca="false">K1555+L1555</f>
        <v>39870.79173</v>
      </c>
      <c r="Q1555" s="151" t="s">
        <v>1651</v>
      </c>
      <c r="R1555" s="152" t="n">
        <v>22.3</v>
      </c>
      <c r="S1555" s="152" t="n">
        <v>747.8</v>
      </c>
      <c r="T1555" s="153" t="n">
        <v>56</v>
      </c>
      <c r="U1555" s="154" t="s">
        <v>77</v>
      </c>
      <c r="V1555" s="153" t="n">
        <v>1</v>
      </c>
      <c r="W1555" s="115" t="n">
        <v>0</v>
      </c>
      <c r="X1555" s="116" t="n">
        <f aca="false">RANDBETWEEN(80,100)/100</f>
        <v>1</v>
      </c>
      <c r="Y1555" s="117" t="n">
        <v>0.693668981481482</v>
      </c>
      <c r="Z1555" s="118" t="n">
        <v>0.693668981481482</v>
      </c>
      <c r="AA1555" s="119" t="n">
        <f aca="false">(Z1555 * 24) * $B$3 * $F$3 * (1 - 0.7*AVERAGE(W1555:W1562)) * AVERAGE(X1555:X1562)</f>
        <v>13142.5993576389</v>
      </c>
      <c r="AB1555" s="123" t="n">
        <f aca="false">IF(AVERAGE(V1555:V1562)&gt; $J$3, $B$4*$F$4*AVERAGE(V1555:V1562)/$B$5*24*AVERAGE(X1555:X1562), $B$4*$F$4*AVERAGE(V1555:V1562)/$B$5*24*AVERAGE(X1555:X1562) * 0.2)</f>
        <v>2823.4</v>
      </c>
      <c r="AC1555" s="124" t="n">
        <f aca="false">AA1555+AB1555</f>
        <v>15965.9993576389</v>
      </c>
      <c r="AG1555" s="186"/>
      <c r="BO1555" s="202"/>
    </row>
    <row r="1556" customFormat="false" ht="13.25" hidden="false" customHeight="true" outlineLevel="0" collapsed="false">
      <c r="A1556" s="151" t="s">
        <v>1652</v>
      </c>
      <c r="B1556" s="152" t="n">
        <v>19.5</v>
      </c>
      <c r="C1556" s="152" t="n">
        <v>755.2</v>
      </c>
      <c r="D1556" s="153" t="n">
        <v>81</v>
      </c>
      <c r="E1556" s="154" t="s">
        <v>101</v>
      </c>
      <c r="F1556" s="153" t="n">
        <v>9</v>
      </c>
      <c r="G1556" s="115" t="n">
        <v>0.9</v>
      </c>
      <c r="H1556" s="116" t="n">
        <f aca="false">RANDBETWEEN(80,100)/100</f>
        <v>0.84</v>
      </c>
      <c r="I1556" s="117"/>
      <c r="J1556" s="118"/>
      <c r="K1556" s="119"/>
      <c r="L1556" s="118"/>
      <c r="M1556" s="179"/>
      <c r="Q1556" s="151" t="s">
        <v>1652</v>
      </c>
      <c r="R1556" s="152" t="n">
        <v>25.7</v>
      </c>
      <c r="S1556" s="152" t="n">
        <v>747.4</v>
      </c>
      <c r="T1556" s="153" t="n">
        <v>43</v>
      </c>
      <c r="U1556" s="154" t="s">
        <v>83</v>
      </c>
      <c r="V1556" s="153" t="n">
        <v>1</v>
      </c>
      <c r="W1556" s="115" t="n">
        <v>0.75</v>
      </c>
      <c r="X1556" s="116" t="n">
        <f aca="false">RANDBETWEEN(80,100)/100</f>
        <v>0.94</v>
      </c>
      <c r="Y1556" s="117"/>
      <c r="Z1556" s="118"/>
      <c r="AA1556" s="119"/>
      <c r="AB1556" s="123"/>
      <c r="AC1556" s="124"/>
      <c r="AG1556" s="186"/>
      <c r="BO1556" s="202"/>
    </row>
    <row r="1557" customFormat="false" ht="13.25" hidden="false" customHeight="true" outlineLevel="0" collapsed="false">
      <c r="A1557" s="151" t="s">
        <v>1653</v>
      </c>
      <c r="B1557" s="152" t="n">
        <v>18.7</v>
      </c>
      <c r="C1557" s="152" t="n">
        <v>755</v>
      </c>
      <c r="D1557" s="153" t="n">
        <v>90</v>
      </c>
      <c r="E1557" s="154" t="s">
        <v>93</v>
      </c>
      <c r="F1557" s="153" t="n">
        <v>4.5</v>
      </c>
      <c r="G1557" s="115" t="n">
        <v>0.95</v>
      </c>
      <c r="H1557" s="116" t="n">
        <f aca="false">RANDBETWEEN(80,100)/100</f>
        <v>0.95</v>
      </c>
      <c r="I1557" s="117"/>
      <c r="J1557" s="118"/>
      <c r="K1557" s="119"/>
      <c r="L1557" s="118"/>
      <c r="M1557" s="179"/>
      <c r="Q1557" s="151" t="s">
        <v>1653</v>
      </c>
      <c r="R1557" s="152" t="n">
        <v>24.8</v>
      </c>
      <c r="S1557" s="152" t="n">
        <v>747.5</v>
      </c>
      <c r="T1557" s="153" t="n">
        <v>46</v>
      </c>
      <c r="U1557" s="154" t="s">
        <v>77</v>
      </c>
      <c r="V1557" s="153" t="n">
        <v>4</v>
      </c>
      <c r="W1557" s="115" t="n">
        <v>0.75</v>
      </c>
      <c r="X1557" s="116" t="n">
        <f aca="false">RANDBETWEEN(80,100)/100</f>
        <v>0.98</v>
      </c>
      <c r="Y1557" s="117"/>
      <c r="Z1557" s="118"/>
      <c r="AA1557" s="119"/>
      <c r="AB1557" s="123"/>
      <c r="AC1557" s="124"/>
      <c r="AG1557" s="186"/>
      <c r="BO1557" s="202"/>
    </row>
    <row r="1558" customFormat="false" ht="13.25" hidden="false" customHeight="true" outlineLevel="0" collapsed="false">
      <c r="A1558" s="151" t="s">
        <v>1654</v>
      </c>
      <c r="B1558" s="152" t="n">
        <v>27.3</v>
      </c>
      <c r="C1558" s="152" t="n">
        <v>754.3</v>
      </c>
      <c r="D1558" s="153" t="n">
        <v>42</v>
      </c>
      <c r="E1558" s="154" t="s">
        <v>101</v>
      </c>
      <c r="F1558" s="153" t="n">
        <v>9</v>
      </c>
      <c r="G1558" s="182" t="s">
        <v>110</v>
      </c>
      <c r="H1558" s="116" t="n">
        <f aca="false">RANDBETWEEN(80,100)/100</f>
        <v>0.93</v>
      </c>
      <c r="I1558" s="117"/>
      <c r="J1558" s="118"/>
      <c r="K1558" s="119"/>
      <c r="L1558" s="118"/>
      <c r="M1558" s="179"/>
      <c r="Q1558" s="151" t="s">
        <v>1654</v>
      </c>
      <c r="R1558" s="152" t="n">
        <v>23.8</v>
      </c>
      <c r="S1558" s="152" t="n">
        <v>747.4</v>
      </c>
      <c r="T1558" s="153" t="n">
        <v>51</v>
      </c>
      <c r="U1558" s="154" t="s">
        <v>83</v>
      </c>
      <c r="V1558" s="153" t="n">
        <v>3</v>
      </c>
      <c r="W1558" s="182" t="s">
        <v>110</v>
      </c>
      <c r="X1558" s="116" t="n">
        <f aca="false">RANDBETWEEN(80,100)/100</f>
        <v>0.88</v>
      </c>
      <c r="Y1558" s="117"/>
      <c r="Z1558" s="118"/>
      <c r="AA1558" s="119"/>
      <c r="AB1558" s="123"/>
      <c r="AC1558" s="124"/>
      <c r="AG1558" s="186"/>
      <c r="BO1558" s="202"/>
    </row>
    <row r="1559" customFormat="false" ht="13.25" hidden="false" customHeight="true" outlineLevel="0" collapsed="false">
      <c r="A1559" s="151" t="s">
        <v>1655</v>
      </c>
      <c r="B1559" s="152" t="n">
        <v>23.6</v>
      </c>
      <c r="C1559" s="152" t="n">
        <v>754.7</v>
      </c>
      <c r="D1559" s="153" t="n">
        <v>56</v>
      </c>
      <c r="E1559" s="154" t="s">
        <v>101</v>
      </c>
      <c r="F1559" s="153" t="n">
        <v>6</v>
      </c>
      <c r="G1559" s="115" t="n">
        <v>0.05</v>
      </c>
      <c r="H1559" s="116" t="n">
        <f aca="false">RANDBETWEEN(80,100)/100</f>
        <v>0.97</v>
      </c>
      <c r="I1559" s="117"/>
      <c r="J1559" s="118"/>
      <c r="K1559" s="119"/>
      <c r="L1559" s="118"/>
      <c r="M1559" s="179"/>
      <c r="Q1559" s="151" t="s">
        <v>1655</v>
      </c>
      <c r="R1559" s="152" t="n">
        <v>20.3</v>
      </c>
      <c r="S1559" s="152" t="n">
        <v>747.1</v>
      </c>
      <c r="T1559" s="153" t="n">
        <v>66</v>
      </c>
      <c r="U1559" s="154" t="s">
        <v>77</v>
      </c>
      <c r="V1559" s="153" t="n">
        <v>3</v>
      </c>
      <c r="W1559" s="115" t="n">
        <v>0</v>
      </c>
      <c r="X1559" s="116" t="n">
        <f aca="false">RANDBETWEEN(80,100)/100</f>
        <v>0.87</v>
      </c>
      <c r="Y1559" s="117"/>
      <c r="Z1559" s="118"/>
      <c r="AA1559" s="119"/>
      <c r="AB1559" s="123"/>
      <c r="AC1559" s="124"/>
      <c r="AG1559" s="186"/>
      <c r="BO1559" s="202"/>
    </row>
    <row r="1560" customFormat="false" ht="13.25" hidden="false" customHeight="true" outlineLevel="0" collapsed="false">
      <c r="A1560" s="151" t="s">
        <v>1656</v>
      </c>
      <c r="B1560" s="152" t="n">
        <v>16.5</v>
      </c>
      <c r="C1560" s="152" t="n">
        <v>754.9</v>
      </c>
      <c r="D1560" s="153" t="n">
        <v>97</v>
      </c>
      <c r="E1560" s="154" t="s">
        <v>101</v>
      </c>
      <c r="F1560" s="153" t="n">
        <v>3</v>
      </c>
      <c r="G1560" s="115" t="n">
        <v>0.25</v>
      </c>
      <c r="H1560" s="116" t="n">
        <f aca="false">RANDBETWEEN(80,100)/100</f>
        <v>0.85</v>
      </c>
      <c r="I1560" s="117"/>
      <c r="J1560" s="118"/>
      <c r="K1560" s="119"/>
      <c r="L1560" s="118"/>
      <c r="M1560" s="179"/>
      <c r="Q1560" s="151" t="s">
        <v>1656</v>
      </c>
      <c r="R1560" s="152" t="n">
        <v>16.4</v>
      </c>
      <c r="S1560" s="152" t="n">
        <v>746.3</v>
      </c>
      <c r="T1560" s="153" t="n">
        <v>81</v>
      </c>
      <c r="U1560" s="154" t="s">
        <v>77</v>
      </c>
      <c r="V1560" s="153" t="n">
        <v>3</v>
      </c>
      <c r="W1560" s="115" t="n">
        <v>0.25</v>
      </c>
      <c r="X1560" s="116" t="n">
        <f aca="false">RANDBETWEEN(80,100)/100</f>
        <v>0.9</v>
      </c>
      <c r="Y1560" s="117"/>
      <c r="Z1560" s="118"/>
      <c r="AA1560" s="119"/>
      <c r="AB1560" s="123"/>
      <c r="AC1560" s="124"/>
      <c r="AG1560" s="186"/>
      <c r="BO1560" s="202"/>
    </row>
    <row r="1561" customFormat="false" ht="13.25" hidden="false" customHeight="true" outlineLevel="0" collapsed="false">
      <c r="A1561" s="151" t="s">
        <v>1657</v>
      </c>
      <c r="B1561" s="152" t="n">
        <v>15.5</v>
      </c>
      <c r="C1561" s="152" t="n">
        <v>754.9</v>
      </c>
      <c r="D1561" s="153" t="n">
        <v>91</v>
      </c>
      <c r="E1561" s="154" t="s">
        <v>129</v>
      </c>
      <c r="F1561" s="153" t="n">
        <v>3</v>
      </c>
      <c r="G1561" s="115" t="n">
        <v>0.15</v>
      </c>
      <c r="H1561" s="116" t="n">
        <f aca="false">RANDBETWEEN(80,100)/100</f>
        <v>0.94</v>
      </c>
      <c r="I1561" s="117"/>
      <c r="J1561" s="118"/>
      <c r="K1561" s="119"/>
      <c r="L1561" s="118"/>
      <c r="M1561" s="179"/>
      <c r="Q1561" s="151" t="s">
        <v>1657</v>
      </c>
      <c r="R1561" s="152" t="n">
        <v>16.6</v>
      </c>
      <c r="S1561" s="152" t="n">
        <v>745.6</v>
      </c>
      <c r="T1561" s="153" t="n">
        <v>80</v>
      </c>
      <c r="U1561" s="154" t="s">
        <v>77</v>
      </c>
      <c r="V1561" s="153" t="n">
        <v>2</v>
      </c>
      <c r="W1561" s="182" t="s">
        <v>185</v>
      </c>
      <c r="X1561" s="116" t="n">
        <f aca="false">RANDBETWEEN(80,100)/100</f>
        <v>0.96</v>
      </c>
      <c r="Y1561" s="117"/>
      <c r="Z1561" s="118"/>
      <c r="AA1561" s="119"/>
      <c r="AB1561" s="123"/>
      <c r="AC1561" s="124"/>
      <c r="AG1561" s="186"/>
      <c r="BO1561" s="202"/>
    </row>
    <row r="1562" customFormat="false" ht="13.25" hidden="false" customHeight="true" outlineLevel="0" collapsed="false">
      <c r="A1562" s="151" t="s">
        <v>1658</v>
      </c>
      <c r="B1562" s="152" t="n">
        <v>17.9</v>
      </c>
      <c r="C1562" s="152" t="n">
        <v>755.5</v>
      </c>
      <c r="D1562" s="153" t="n">
        <v>73</v>
      </c>
      <c r="E1562" s="154" t="s">
        <v>129</v>
      </c>
      <c r="F1562" s="153" t="n">
        <v>1.5</v>
      </c>
      <c r="G1562" s="182" t="s">
        <v>185</v>
      </c>
      <c r="H1562" s="116" t="n">
        <f aca="false">RANDBETWEEN(80,100)/100</f>
        <v>0.84</v>
      </c>
      <c r="I1562" s="117"/>
      <c r="J1562" s="118"/>
      <c r="K1562" s="119"/>
      <c r="L1562" s="118"/>
      <c r="M1562" s="179"/>
      <c r="Q1562" s="151" t="s">
        <v>1658</v>
      </c>
      <c r="R1562" s="152" t="n">
        <v>17</v>
      </c>
      <c r="S1562" s="152" t="n">
        <v>745.4</v>
      </c>
      <c r="T1562" s="153" t="n">
        <v>81</v>
      </c>
      <c r="U1562" s="154" t="s">
        <v>77</v>
      </c>
      <c r="V1562" s="153" t="n">
        <v>2</v>
      </c>
      <c r="W1562" s="115" t="n">
        <v>0.75</v>
      </c>
      <c r="X1562" s="116" t="n">
        <f aca="false">RANDBETWEEN(80,100)/100</f>
        <v>0.9</v>
      </c>
      <c r="Y1562" s="117"/>
      <c r="Z1562" s="118"/>
      <c r="AA1562" s="119"/>
      <c r="AB1562" s="123"/>
      <c r="AC1562" s="124"/>
      <c r="AG1562" s="186"/>
      <c r="BO1562" s="202"/>
    </row>
    <row r="1563" customFormat="false" ht="13.25" hidden="false" customHeight="true" outlineLevel="0" collapsed="false">
      <c r="A1563" s="151" t="s">
        <v>1659</v>
      </c>
      <c r="B1563" s="152" t="n">
        <v>21.2</v>
      </c>
      <c r="C1563" s="152" t="n">
        <v>755.5</v>
      </c>
      <c r="D1563" s="153" t="n">
        <v>56</v>
      </c>
      <c r="E1563" s="154" t="s">
        <v>93</v>
      </c>
      <c r="F1563" s="153" t="n">
        <v>3</v>
      </c>
      <c r="G1563" s="115" t="n">
        <v>0.75</v>
      </c>
      <c r="H1563" s="116" t="n">
        <f aca="false">RANDBETWEEN(80,100)/100</f>
        <v>0.92</v>
      </c>
      <c r="I1563" s="117" t="n">
        <v>0.629884259259259</v>
      </c>
      <c r="J1563" s="118" t="n">
        <v>0.629884259259259</v>
      </c>
      <c r="K1563" s="119" t="n">
        <f aca="false">(J1563 * 24) * $B$3 * $F$3 * (1 - 0.7*AVERAGE(G1563:G1570)) * AVERAGE(H1563:H1570)</f>
        <v>10988.8222125</v>
      </c>
      <c r="L1563" s="118" t="n">
        <f aca="false">IF(AVERAGE(F1563:F1570)&gt; $J$3, $B$4*$F$4*AVERAGE(F1563:F1570)/$B$5*24*AVERAGE(H1563:H1570), $B$4*$F$4*AVERAGE(F1563:F1570)/$B$5*24*AVERAGE(H1563:H1570) * 0.2)</f>
        <v>29403</v>
      </c>
      <c r="M1563" s="179" t="n">
        <f aca="false">K1563+L1563</f>
        <v>40391.8222125</v>
      </c>
      <c r="Q1563" s="151" t="s">
        <v>1659</v>
      </c>
      <c r="R1563" s="152" t="n">
        <v>16.5</v>
      </c>
      <c r="S1563" s="152" t="n">
        <v>744.6</v>
      </c>
      <c r="T1563" s="153" t="n">
        <v>87</v>
      </c>
      <c r="U1563" s="154" t="s">
        <v>77</v>
      </c>
      <c r="V1563" s="153" t="n">
        <v>1</v>
      </c>
      <c r="W1563" s="115" t="n">
        <v>0.75</v>
      </c>
      <c r="X1563" s="116" t="n">
        <f aca="false">RANDBETWEEN(80,100)/100</f>
        <v>0.9</v>
      </c>
      <c r="Y1563" s="117" t="n">
        <v>0.695902777777778</v>
      </c>
      <c r="Z1563" s="118" t="n">
        <v>0.695902777777778</v>
      </c>
      <c r="AA1563" s="119" t="n">
        <f aca="false">(Z1563 * 24) * $B$3 * $F$3 * (1 - 0.7*AVERAGE(W1563:W1570)) * AVERAGE(X1563:X1570)</f>
        <v>6921.69259375</v>
      </c>
      <c r="AB1563" s="123" t="n">
        <f aca="false">IF(AVERAGE(V1563:V1570)&gt; $J$3, $B$4*$F$4*AVERAGE(V1563:V1570)/$B$5*24*AVERAGE(X1563:X1570), $B$4*$F$4*AVERAGE(V1563:V1570)/$B$5*24*AVERAGE(X1563:X1570) * 0.2)</f>
        <v>1283.4</v>
      </c>
      <c r="AC1563" s="124" t="n">
        <f aca="false">AA1563+AB1563</f>
        <v>8205.09259375</v>
      </c>
      <c r="AG1563" s="186"/>
      <c r="BO1563" s="202"/>
    </row>
    <row r="1564" customFormat="false" ht="13.25" hidden="false" customHeight="true" outlineLevel="0" collapsed="false">
      <c r="A1564" s="151" t="s">
        <v>1660</v>
      </c>
      <c r="B1564" s="152" t="n">
        <v>24.9</v>
      </c>
      <c r="C1564" s="152" t="n">
        <v>754.5</v>
      </c>
      <c r="D1564" s="153" t="n">
        <v>58</v>
      </c>
      <c r="E1564" s="154" t="s">
        <v>129</v>
      </c>
      <c r="F1564" s="153" t="n">
        <v>9</v>
      </c>
      <c r="G1564" s="115" t="n">
        <v>0.75</v>
      </c>
      <c r="H1564" s="116" t="n">
        <f aca="false">RANDBETWEEN(80,100)/100</f>
        <v>0.92</v>
      </c>
      <c r="I1564" s="117"/>
      <c r="J1564" s="118"/>
      <c r="K1564" s="119"/>
      <c r="L1564" s="118"/>
      <c r="M1564" s="179"/>
      <c r="Q1564" s="151" t="s">
        <v>1660</v>
      </c>
      <c r="R1564" s="152" t="n">
        <v>18.4</v>
      </c>
      <c r="S1564" s="152" t="n">
        <v>743.5</v>
      </c>
      <c r="T1564" s="153" t="n">
        <v>80</v>
      </c>
      <c r="U1564" s="154" t="s">
        <v>83</v>
      </c>
      <c r="V1564" s="153" t="n">
        <v>1</v>
      </c>
      <c r="W1564" s="115" t="n">
        <v>0.75</v>
      </c>
      <c r="X1564" s="116" t="n">
        <f aca="false">RANDBETWEEN(80,100)/100</f>
        <v>0.95</v>
      </c>
      <c r="Y1564" s="117"/>
      <c r="Z1564" s="118"/>
      <c r="AA1564" s="119"/>
      <c r="AB1564" s="123"/>
      <c r="AC1564" s="124"/>
      <c r="AG1564" s="186"/>
      <c r="BO1564" s="202"/>
    </row>
    <row r="1565" customFormat="false" ht="13.25" hidden="false" customHeight="true" outlineLevel="0" collapsed="false">
      <c r="A1565" s="151" t="s">
        <v>1661</v>
      </c>
      <c r="B1565" s="152" t="n">
        <v>24.7</v>
      </c>
      <c r="C1565" s="152" t="n">
        <v>754.3</v>
      </c>
      <c r="D1565" s="153" t="n">
        <v>61</v>
      </c>
      <c r="E1565" s="154" t="s">
        <v>129</v>
      </c>
      <c r="F1565" s="153" t="n">
        <v>9</v>
      </c>
      <c r="G1565" s="115" t="n">
        <v>0.95</v>
      </c>
      <c r="H1565" s="116" t="n">
        <f aca="false">RANDBETWEEN(80,100)/100</f>
        <v>0.96</v>
      </c>
      <c r="I1565" s="117"/>
      <c r="J1565" s="118"/>
      <c r="K1565" s="119"/>
      <c r="L1565" s="118"/>
      <c r="M1565" s="179"/>
      <c r="Q1565" s="151" t="s">
        <v>1661</v>
      </c>
      <c r="R1565" s="152" t="n">
        <v>21</v>
      </c>
      <c r="S1565" s="152" t="n">
        <v>742.4</v>
      </c>
      <c r="T1565" s="153" t="n">
        <v>59</v>
      </c>
      <c r="U1565" s="154" t="s">
        <v>83</v>
      </c>
      <c r="V1565" s="153" t="n">
        <v>2</v>
      </c>
      <c r="W1565" s="115" t="n">
        <v>0.95</v>
      </c>
      <c r="X1565" s="116" t="n">
        <f aca="false">RANDBETWEEN(80,100)/100</f>
        <v>0.84</v>
      </c>
      <c r="Y1565" s="117"/>
      <c r="Z1565" s="118"/>
      <c r="AA1565" s="119"/>
      <c r="AB1565" s="123"/>
      <c r="AC1565" s="124"/>
      <c r="AG1565" s="186"/>
      <c r="BO1565" s="202"/>
    </row>
    <row r="1566" customFormat="false" ht="13.25" hidden="false" customHeight="true" outlineLevel="0" collapsed="false">
      <c r="A1566" s="151" t="s">
        <v>1662</v>
      </c>
      <c r="B1566" s="152" t="n">
        <v>27.3</v>
      </c>
      <c r="C1566" s="152" t="n">
        <v>753.9</v>
      </c>
      <c r="D1566" s="153" t="n">
        <v>50</v>
      </c>
      <c r="E1566" s="154" t="s">
        <v>129</v>
      </c>
      <c r="F1566" s="153" t="n">
        <v>7.5</v>
      </c>
      <c r="G1566" s="115" t="n">
        <v>0.75</v>
      </c>
      <c r="H1566" s="116" t="n">
        <f aca="false">RANDBETWEEN(80,100)/100</f>
        <v>0.8</v>
      </c>
      <c r="I1566" s="117"/>
      <c r="J1566" s="118"/>
      <c r="K1566" s="119"/>
      <c r="L1566" s="118"/>
      <c r="M1566" s="179"/>
      <c r="Q1566" s="151" t="s">
        <v>1662</v>
      </c>
      <c r="R1566" s="152" t="n">
        <v>18.1</v>
      </c>
      <c r="S1566" s="152" t="n">
        <v>741.2</v>
      </c>
      <c r="T1566" s="153" t="n">
        <v>83</v>
      </c>
      <c r="U1566" s="154" t="s">
        <v>83</v>
      </c>
      <c r="V1566" s="153" t="n">
        <v>1</v>
      </c>
      <c r="W1566" s="115" t="n">
        <v>0.95</v>
      </c>
      <c r="X1566" s="116" t="n">
        <f aca="false">RANDBETWEEN(80,100)/100</f>
        <v>0.9</v>
      </c>
      <c r="Y1566" s="117"/>
      <c r="Z1566" s="118"/>
      <c r="AA1566" s="119"/>
      <c r="AB1566" s="123"/>
      <c r="AC1566" s="124"/>
      <c r="AG1566" s="186"/>
      <c r="BO1566" s="202"/>
    </row>
    <row r="1567" customFormat="false" ht="13.25" hidden="false" customHeight="true" outlineLevel="0" collapsed="false">
      <c r="A1567" s="151" t="s">
        <v>1663</v>
      </c>
      <c r="B1567" s="152" t="n">
        <v>25</v>
      </c>
      <c r="C1567" s="152" t="n">
        <v>754.1</v>
      </c>
      <c r="D1567" s="153" t="n">
        <v>65</v>
      </c>
      <c r="E1567" s="154" t="s">
        <v>101</v>
      </c>
      <c r="F1567" s="153" t="n">
        <v>6</v>
      </c>
      <c r="G1567" s="115" t="n">
        <v>0.05</v>
      </c>
      <c r="H1567" s="116" t="n">
        <f aca="false">RANDBETWEEN(80,100)/100</f>
        <v>0.96</v>
      </c>
      <c r="I1567" s="117"/>
      <c r="J1567" s="118"/>
      <c r="K1567" s="119"/>
      <c r="L1567" s="118"/>
      <c r="M1567" s="179"/>
      <c r="Q1567" s="151" t="s">
        <v>1663</v>
      </c>
      <c r="R1567" s="152" t="n">
        <v>16.3</v>
      </c>
      <c r="S1567" s="152" t="n">
        <v>739.7</v>
      </c>
      <c r="T1567" s="153" t="n">
        <v>86</v>
      </c>
      <c r="U1567" s="154" t="s">
        <v>77</v>
      </c>
      <c r="V1567" s="153" t="n">
        <v>2</v>
      </c>
      <c r="W1567" s="115" t="n">
        <v>0.9</v>
      </c>
      <c r="X1567" s="116" t="n">
        <f aca="false">RANDBETWEEN(80,100)/100</f>
        <v>0.93</v>
      </c>
      <c r="Y1567" s="117"/>
      <c r="Z1567" s="118"/>
      <c r="AA1567" s="119"/>
      <c r="AB1567" s="123"/>
      <c r="AC1567" s="124"/>
      <c r="AG1567" s="186"/>
      <c r="BO1567" s="202"/>
    </row>
    <row r="1568" customFormat="false" ht="13.25" hidden="false" customHeight="true" outlineLevel="0" collapsed="false">
      <c r="A1568" s="151" t="s">
        <v>1664</v>
      </c>
      <c r="B1568" s="152" t="n">
        <v>16.9</v>
      </c>
      <c r="C1568" s="152" t="n">
        <v>754.8</v>
      </c>
      <c r="D1568" s="153" t="n">
        <v>85</v>
      </c>
      <c r="E1568" s="154" t="s">
        <v>101</v>
      </c>
      <c r="F1568" s="153" t="n">
        <v>3</v>
      </c>
      <c r="G1568" s="115" t="n">
        <v>0.15</v>
      </c>
      <c r="H1568" s="116" t="n">
        <f aca="false">RANDBETWEEN(80,100)/100</f>
        <v>0.86</v>
      </c>
      <c r="I1568" s="117"/>
      <c r="J1568" s="118"/>
      <c r="K1568" s="119"/>
      <c r="L1568" s="118"/>
      <c r="M1568" s="179"/>
      <c r="Q1568" s="151" t="s">
        <v>1664</v>
      </c>
      <c r="R1568" s="152" t="n">
        <v>14.6</v>
      </c>
      <c r="S1568" s="152" t="n">
        <v>739.5</v>
      </c>
      <c r="T1568" s="153" t="n">
        <v>96</v>
      </c>
      <c r="U1568" s="154" t="n">
        <v>0</v>
      </c>
      <c r="V1568" s="153" t="n">
        <v>0</v>
      </c>
      <c r="W1568" s="115" t="n">
        <v>0.9</v>
      </c>
      <c r="X1568" s="116" t="n">
        <f aca="false">RANDBETWEEN(80,100)/100</f>
        <v>0.87</v>
      </c>
      <c r="Y1568" s="117"/>
      <c r="Z1568" s="118"/>
      <c r="AA1568" s="119"/>
      <c r="AB1568" s="123"/>
      <c r="AC1568" s="124"/>
      <c r="AG1568" s="186"/>
      <c r="BO1568" s="202"/>
    </row>
    <row r="1569" customFormat="false" ht="13.25" hidden="false" customHeight="true" outlineLevel="0" collapsed="false">
      <c r="A1569" s="151" t="s">
        <v>1665</v>
      </c>
      <c r="B1569" s="152" t="n">
        <v>15.6</v>
      </c>
      <c r="C1569" s="152" t="n">
        <v>755.5</v>
      </c>
      <c r="D1569" s="153" t="n">
        <v>85</v>
      </c>
      <c r="E1569" s="154" t="s">
        <v>101</v>
      </c>
      <c r="F1569" s="153" t="n">
        <v>1.5</v>
      </c>
      <c r="G1569" s="115" t="n">
        <v>0.15</v>
      </c>
      <c r="H1569" s="116" t="n">
        <f aca="false">RANDBETWEEN(80,100)/100</f>
        <v>1</v>
      </c>
      <c r="I1569" s="117"/>
      <c r="J1569" s="118"/>
      <c r="K1569" s="119"/>
      <c r="L1569" s="118"/>
      <c r="M1569" s="179"/>
      <c r="Q1569" s="151" t="s">
        <v>1665</v>
      </c>
      <c r="R1569" s="152" t="n">
        <v>14.5</v>
      </c>
      <c r="S1569" s="152" t="n">
        <v>739.7</v>
      </c>
      <c r="T1569" s="153" t="n">
        <v>94</v>
      </c>
      <c r="U1569" s="154" t="s">
        <v>93</v>
      </c>
      <c r="V1569" s="153" t="n">
        <v>1</v>
      </c>
      <c r="W1569" s="115" t="n">
        <v>0.9</v>
      </c>
      <c r="X1569" s="116" t="n">
        <f aca="false">RANDBETWEEN(80,100)/100</f>
        <v>0.83</v>
      </c>
      <c r="Y1569" s="117"/>
      <c r="Z1569" s="118"/>
      <c r="AA1569" s="119"/>
      <c r="AB1569" s="123"/>
      <c r="AC1569" s="124"/>
      <c r="AG1569" s="186"/>
      <c r="BO1569" s="202"/>
    </row>
    <row r="1570" customFormat="false" ht="13.25" hidden="false" customHeight="true" outlineLevel="0" collapsed="false">
      <c r="A1570" s="151" t="s">
        <v>1666</v>
      </c>
      <c r="B1570" s="152" t="n">
        <v>19</v>
      </c>
      <c r="C1570" s="152" t="n">
        <v>756.4</v>
      </c>
      <c r="D1570" s="153" t="n">
        <v>64</v>
      </c>
      <c r="E1570" s="154" t="s">
        <v>129</v>
      </c>
      <c r="F1570" s="153" t="n">
        <v>1.5</v>
      </c>
      <c r="G1570" s="115" t="n">
        <v>0.25</v>
      </c>
      <c r="H1570" s="116" t="n">
        <f aca="false">RANDBETWEEN(80,100)/100</f>
        <v>0.84</v>
      </c>
      <c r="I1570" s="117"/>
      <c r="J1570" s="118"/>
      <c r="K1570" s="119"/>
      <c r="L1570" s="118"/>
      <c r="M1570" s="179"/>
      <c r="Q1570" s="151" t="s">
        <v>1666</v>
      </c>
      <c r="R1570" s="152" t="n">
        <v>14.2</v>
      </c>
      <c r="S1570" s="152" t="n">
        <v>740.5</v>
      </c>
      <c r="T1570" s="153" t="n">
        <v>94</v>
      </c>
      <c r="U1570" s="154" t="s">
        <v>129</v>
      </c>
      <c r="V1570" s="153" t="n">
        <v>1</v>
      </c>
      <c r="W1570" s="115" t="n">
        <v>0.9</v>
      </c>
      <c r="X1570" s="116" t="n">
        <f aca="false">RANDBETWEEN(80,100)/100</f>
        <v>0.91</v>
      </c>
      <c r="Y1570" s="117"/>
      <c r="Z1570" s="118"/>
      <c r="AA1570" s="119"/>
      <c r="AB1570" s="123"/>
      <c r="AC1570" s="124"/>
      <c r="AG1570" s="186"/>
      <c r="BO1570" s="202"/>
    </row>
    <row r="1571" customFormat="false" ht="13.25" hidden="false" customHeight="true" outlineLevel="0" collapsed="false">
      <c r="A1571" s="151" t="s">
        <v>1667</v>
      </c>
      <c r="B1571" s="152" t="n">
        <v>22.5</v>
      </c>
      <c r="C1571" s="152" t="n">
        <v>756.6</v>
      </c>
      <c r="D1571" s="153" t="n">
        <v>49</v>
      </c>
      <c r="E1571" s="154" t="s">
        <v>93</v>
      </c>
      <c r="F1571" s="153" t="n">
        <v>3</v>
      </c>
      <c r="G1571" s="115" t="n">
        <v>0.25</v>
      </c>
      <c r="H1571" s="116" t="n">
        <f aca="false">RANDBETWEEN(80,100)/100</f>
        <v>0.83</v>
      </c>
      <c r="I1571" s="117" t="n">
        <v>0.631203703703704</v>
      </c>
      <c r="J1571" s="118" t="n">
        <v>0.631203703703704</v>
      </c>
      <c r="K1571" s="119" t="n">
        <f aca="false">(J1571 * 24) * $B$3 * $F$3 * (1 - 0.7*AVERAGE(G1571:G1578)) * AVERAGE(H1571:H1578)</f>
        <v>8998.44</v>
      </c>
      <c r="L1571" s="118" t="n">
        <f aca="false">IF(AVERAGE(F1571:F1578)&gt; $J$3, $B$4*$F$4*AVERAGE(F1571:F1578)/$B$5*24*AVERAGE(H1571:H1578), $B$4*$F$4*AVERAGE(F1571:F1578)/$B$5*24*AVERAGE(H1571:H1578) * 0.2)</f>
        <v>3801.6</v>
      </c>
      <c r="M1571" s="179" t="n">
        <f aca="false">K1571+L1571</f>
        <v>12800.04</v>
      </c>
      <c r="Q1571" s="151" t="s">
        <v>1667</v>
      </c>
      <c r="R1571" s="152" t="n">
        <v>16.5</v>
      </c>
      <c r="S1571" s="152" t="n">
        <v>741.3</v>
      </c>
      <c r="T1571" s="153" t="n">
        <v>72</v>
      </c>
      <c r="U1571" s="154" t="s">
        <v>93</v>
      </c>
      <c r="V1571" s="153" t="n">
        <v>1</v>
      </c>
      <c r="W1571" s="115" t="n">
        <v>0.95</v>
      </c>
      <c r="X1571" s="116" t="n">
        <f aca="false">RANDBETWEEN(80,100)/100</f>
        <v>1</v>
      </c>
      <c r="Y1571" s="117" t="n">
        <v>0.69806712962963</v>
      </c>
      <c r="Z1571" s="118" t="n">
        <v>0.69806712962963</v>
      </c>
      <c r="AA1571" s="119" t="n">
        <f aca="false">(Z1571 * 24) * $B$3 * $F$3 * (1 - 0.7*AVERAGE(W1571:W1578)) * AVERAGE(X1571:X1578)</f>
        <v>8512.63545763889</v>
      </c>
      <c r="AB1571" s="123" t="n">
        <f aca="false">IF(AVERAGE(V1571:V1578)&gt; $J$3, $B$4*$F$4*AVERAGE(V1571:V1578)/$B$5*24*AVERAGE(X1571:X1578), $B$4*$F$4*AVERAGE(V1571:V1578)/$B$5*24*AVERAGE(X1571:X1578) * 0.2)</f>
        <v>1299.6</v>
      </c>
      <c r="AC1571" s="124" t="n">
        <f aca="false">AA1571+AB1571</f>
        <v>9812.23545763889</v>
      </c>
      <c r="AG1571" s="186"/>
      <c r="BO1571" s="202"/>
    </row>
    <row r="1572" customFormat="false" ht="13.25" hidden="false" customHeight="true" outlineLevel="0" collapsed="false">
      <c r="A1572" s="151" t="s">
        <v>1668</v>
      </c>
      <c r="B1572" s="152" t="n">
        <v>27</v>
      </c>
      <c r="C1572" s="152" t="n">
        <v>756.4</v>
      </c>
      <c r="D1572" s="153" t="n">
        <v>50</v>
      </c>
      <c r="E1572" s="154" t="s">
        <v>91</v>
      </c>
      <c r="F1572" s="153" t="n">
        <v>4.5</v>
      </c>
      <c r="G1572" s="182" t="s">
        <v>194</v>
      </c>
      <c r="H1572" s="116" t="n">
        <f aca="false">RANDBETWEEN(80,100)/100</f>
        <v>0.88</v>
      </c>
      <c r="I1572" s="117"/>
      <c r="J1572" s="118"/>
      <c r="K1572" s="119"/>
      <c r="L1572" s="118"/>
      <c r="M1572" s="179"/>
      <c r="Q1572" s="151" t="s">
        <v>1668</v>
      </c>
      <c r="R1572" s="152" t="n">
        <v>19.6</v>
      </c>
      <c r="S1572" s="152" t="n">
        <v>740.9</v>
      </c>
      <c r="T1572" s="153" t="n">
        <v>59</v>
      </c>
      <c r="U1572" s="154" t="s">
        <v>93</v>
      </c>
      <c r="V1572" s="153" t="n">
        <v>4</v>
      </c>
      <c r="W1572" s="115" t="n">
        <v>0.95</v>
      </c>
      <c r="X1572" s="116" t="n">
        <f aca="false">RANDBETWEEN(80,100)/100</f>
        <v>0.9</v>
      </c>
      <c r="Y1572" s="117"/>
      <c r="Z1572" s="118"/>
      <c r="AA1572" s="119"/>
      <c r="AB1572" s="123"/>
      <c r="AC1572" s="124"/>
      <c r="AG1572" s="186"/>
      <c r="BO1572" s="202"/>
    </row>
    <row r="1573" customFormat="false" ht="13.25" hidden="false" customHeight="true" outlineLevel="0" collapsed="false">
      <c r="A1573" s="151" t="s">
        <v>1669</v>
      </c>
      <c r="B1573" s="152" t="n">
        <v>27.2</v>
      </c>
      <c r="C1573" s="152" t="n">
        <v>757.6</v>
      </c>
      <c r="D1573" s="153" t="n">
        <v>52</v>
      </c>
      <c r="E1573" s="154" t="s">
        <v>78</v>
      </c>
      <c r="F1573" s="153" t="n">
        <v>4.5</v>
      </c>
      <c r="G1573" s="115" t="n">
        <v>0.75</v>
      </c>
      <c r="H1573" s="116" t="n">
        <f aca="false">RANDBETWEEN(80,100)/100</f>
        <v>1</v>
      </c>
      <c r="I1573" s="117"/>
      <c r="J1573" s="118"/>
      <c r="K1573" s="119"/>
      <c r="L1573" s="118"/>
      <c r="M1573" s="179"/>
      <c r="Q1573" s="151" t="s">
        <v>1669</v>
      </c>
      <c r="R1573" s="152" t="n">
        <v>20</v>
      </c>
      <c r="S1573" s="152" t="n">
        <v>740.8</v>
      </c>
      <c r="T1573" s="153" t="n">
        <v>55</v>
      </c>
      <c r="U1573" s="154" t="s">
        <v>77</v>
      </c>
      <c r="V1573" s="153" t="n">
        <v>2</v>
      </c>
      <c r="W1573" s="182" t="s">
        <v>194</v>
      </c>
      <c r="X1573" s="116" t="n">
        <f aca="false">RANDBETWEEN(80,100)/100</f>
        <v>0.94</v>
      </c>
      <c r="Y1573" s="117"/>
      <c r="Z1573" s="118"/>
      <c r="AA1573" s="119"/>
      <c r="AB1573" s="123"/>
      <c r="AC1573" s="124"/>
      <c r="AG1573" s="186"/>
      <c r="BO1573" s="202"/>
    </row>
    <row r="1574" customFormat="false" ht="13.25" hidden="false" customHeight="true" outlineLevel="0" collapsed="false">
      <c r="A1574" s="151" t="s">
        <v>1670</v>
      </c>
      <c r="B1574" s="152" t="n">
        <v>25.5</v>
      </c>
      <c r="C1574" s="152" t="n">
        <v>758.6</v>
      </c>
      <c r="D1574" s="153" t="n">
        <v>61</v>
      </c>
      <c r="E1574" s="154" t="s">
        <v>78</v>
      </c>
      <c r="F1574" s="153" t="n">
        <v>6</v>
      </c>
      <c r="G1574" s="115" t="n">
        <v>0.75</v>
      </c>
      <c r="H1574" s="116" t="n">
        <f aca="false">RANDBETWEEN(80,100)/100</f>
        <v>0.89</v>
      </c>
      <c r="I1574" s="117"/>
      <c r="J1574" s="118"/>
      <c r="K1574" s="119"/>
      <c r="L1574" s="118"/>
      <c r="M1574" s="179"/>
      <c r="Q1574" s="151" t="s">
        <v>1670</v>
      </c>
      <c r="R1574" s="152" t="n">
        <v>18.8</v>
      </c>
      <c r="S1574" s="152" t="n">
        <v>741.4</v>
      </c>
      <c r="T1574" s="153" t="n">
        <v>63</v>
      </c>
      <c r="U1574" s="154" t="s">
        <v>93</v>
      </c>
      <c r="V1574" s="153" t="n">
        <v>2</v>
      </c>
      <c r="W1574" s="115" t="n">
        <v>0.75</v>
      </c>
      <c r="X1574" s="116" t="n">
        <f aca="false">RANDBETWEEN(80,100)/100</f>
        <v>0.86</v>
      </c>
      <c r="Y1574" s="117"/>
      <c r="Z1574" s="118"/>
      <c r="AA1574" s="119"/>
      <c r="AB1574" s="123"/>
      <c r="AC1574" s="124"/>
      <c r="AG1574" s="186"/>
      <c r="BO1574" s="202"/>
    </row>
    <row r="1575" customFormat="false" ht="13.25" hidden="false" customHeight="true" outlineLevel="0" collapsed="false">
      <c r="A1575" s="151" t="s">
        <v>1671</v>
      </c>
      <c r="B1575" s="152" t="n">
        <v>23.5</v>
      </c>
      <c r="C1575" s="152" t="n">
        <v>759.6</v>
      </c>
      <c r="D1575" s="153" t="n">
        <v>64</v>
      </c>
      <c r="E1575" s="154" t="s">
        <v>107</v>
      </c>
      <c r="F1575" s="153" t="n">
        <v>3</v>
      </c>
      <c r="G1575" s="115" t="n">
        <v>0.75</v>
      </c>
      <c r="H1575" s="116" t="n">
        <f aca="false">RANDBETWEEN(80,100)/100</f>
        <v>0.81</v>
      </c>
      <c r="I1575" s="117"/>
      <c r="J1575" s="118"/>
      <c r="K1575" s="119"/>
      <c r="L1575" s="118"/>
      <c r="M1575" s="179"/>
      <c r="Q1575" s="151" t="s">
        <v>1671</v>
      </c>
      <c r="R1575" s="152" t="n">
        <v>15.2</v>
      </c>
      <c r="S1575" s="152" t="n">
        <v>742.9</v>
      </c>
      <c r="T1575" s="153" t="n">
        <v>88</v>
      </c>
      <c r="U1575" s="154" t="n">
        <v>0</v>
      </c>
      <c r="V1575" s="153" t="n">
        <v>0</v>
      </c>
      <c r="W1575" s="115" t="n">
        <v>0.95</v>
      </c>
      <c r="X1575" s="116" t="n">
        <f aca="false">RANDBETWEEN(80,100)/100</f>
        <v>0.86</v>
      </c>
      <c r="Y1575" s="117"/>
      <c r="Z1575" s="118"/>
      <c r="AA1575" s="119"/>
      <c r="AB1575" s="123"/>
      <c r="AC1575" s="124"/>
      <c r="AG1575" s="186"/>
      <c r="BO1575" s="202"/>
    </row>
    <row r="1576" customFormat="false" ht="13.25" hidden="false" customHeight="true" outlineLevel="0" collapsed="false">
      <c r="A1576" s="151" t="s">
        <v>1672</v>
      </c>
      <c r="B1576" s="152" t="n">
        <v>16.8</v>
      </c>
      <c r="C1576" s="152" t="n">
        <v>760</v>
      </c>
      <c r="D1576" s="153" t="n">
        <v>100</v>
      </c>
      <c r="E1576" s="154" t="n">
        <v>0</v>
      </c>
      <c r="F1576" s="153" t="n">
        <v>0</v>
      </c>
      <c r="G1576" s="182" t="s">
        <v>110</v>
      </c>
      <c r="H1576" s="116" t="n">
        <f aca="false">RANDBETWEEN(80,100)/100</f>
        <v>0.98</v>
      </c>
      <c r="I1576" s="117"/>
      <c r="J1576" s="118"/>
      <c r="K1576" s="119"/>
      <c r="L1576" s="118"/>
      <c r="M1576" s="179"/>
      <c r="Q1576" s="151" t="s">
        <v>1672</v>
      </c>
      <c r="R1576" s="152" t="n">
        <v>13.7</v>
      </c>
      <c r="S1576" s="152" t="n">
        <v>744.3</v>
      </c>
      <c r="T1576" s="153" t="n">
        <v>81</v>
      </c>
      <c r="U1576" s="154" t="n">
        <v>0</v>
      </c>
      <c r="V1576" s="153" t="n">
        <v>0</v>
      </c>
      <c r="W1576" s="115" t="n">
        <v>0.95</v>
      </c>
      <c r="X1576" s="116" t="n">
        <f aca="false">RANDBETWEEN(80,100)/100</f>
        <v>0.88</v>
      </c>
      <c r="Y1576" s="117"/>
      <c r="Z1576" s="118"/>
      <c r="AA1576" s="119"/>
      <c r="AB1576" s="123"/>
      <c r="AC1576" s="124"/>
      <c r="AG1576" s="186"/>
      <c r="BO1576" s="202"/>
    </row>
    <row r="1577" customFormat="false" ht="13.25" hidden="false" customHeight="true" outlineLevel="0" collapsed="false">
      <c r="A1577" s="151" t="s">
        <v>1673</v>
      </c>
      <c r="B1577" s="152" t="n">
        <v>18.3</v>
      </c>
      <c r="C1577" s="152" t="n">
        <v>760</v>
      </c>
      <c r="D1577" s="153" t="n">
        <v>100</v>
      </c>
      <c r="E1577" s="154" t="s">
        <v>77</v>
      </c>
      <c r="F1577" s="153" t="n">
        <v>3</v>
      </c>
      <c r="G1577" s="182" t="s">
        <v>110</v>
      </c>
      <c r="H1577" s="116" t="n">
        <f aca="false">RANDBETWEEN(80,100)/100</f>
        <v>0.82</v>
      </c>
      <c r="I1577" s="117"/>
      <c r="J1577" s="118"/>
      <c r="K1577" s="119"/>
      <c r="L1577" s="118"/>
      <c r="M1577" s="179"/>
      <c r="Q1577" s="151" t="s">
        <v>1673</v>
      </c>
      <c r="R1577" s="152" t="n">
        <v>13.6</v>
      </c>
      <c r="S1577" s="152" t="n">
        <v>745.7</v>
      </c>
      <c r="T1577" s="153" t="n">
        <v>86</v>
      </c>
      <c r="U1577" s="154" t="n">
        <v>0</v>
      </c>
      <c r="V1577" s="153" t="n">
        <v>0</v>
      </c>
      <c r="W1577" s="115" t="n">
        <v>0</v>
      </c>
      <c r="X1577" s="116" t="n">
        <f aca="false">RANDBETWEEN(80,100)/100</f>
        <v>0.93</v>
      </c>
      <c r="Y1577" s="117"/>
      <c r="Z1577" s="118"/>
      <c r="AA1577" s="119"/>
      <c r="AB1577" s="123"/>
      <c r="AC1577" s="124"/>
      <c r="AG1577" s="186"/>
      <c r="BO1577" s="202"/>
    </row>
    <row r="1578" customFormat="false" ht="13.25" hidden="false" customHeight="true" outlineLevel="0" collapsed="false">
      <c r="A1578" s="151" t="s">
        <v>1674</v>
      </c>
      <c r="B1578" s="152" t="n">
        <v>18.3</v>
      </c>
      <c r="C1578" s="152" t="n">
        <v>760.1</v>
      </c>
      <c r="D1578" s="153" t="n">
        <v>96</v>
      </c>
      <c r="E1578" s="154" t="s">
        <v>129</v>
      </c>
      <c r="F1578" s="153" t="n">
        <v>3</v>
      </c>
      <c r="G1578" s="182" t="s">
        <v>110</v>
      </c>
      <c r="H1578" s="116" t="n">
        <f aca="false">RANDBETWEEN(80,100)/100</f>
        <v>0.83</v>
      </c>
      <c r="I1578" s="117"/>
      <c r="J1578" s="118"/>
      <c r="K1578" s="119"/>
      <c r="L1578" s="118"/>
      <c r="M1578" s="179"/>
      <c r="Q1578" s="151" t="s">
        <v>1674</v>
      </c>
      <c r="R1578" s="152" t="n">
        <v>16</v>
      </c>
      <c r="S1578" s="152" t="n">
        <v>746.7</v>
      </c>
      <c r="T1578" s="153" t="n">
        <v>70</v>
      </c>
      <c r="U1578" s="154" t="n">
        <v>0</v>
      </c>
      <c r="V1578" s="153" t="n">
        <v>0</v>
      </c>
      <c r="W1578" s="182" t="s">
        <v>185</v>
      </c>
      <c r="X1578" s="116" t="n">
        <f aca="false">RANDBETWEEN(80,100)/100</f>
        <v>0.85</v>
      </c>
      <c r="Y1578" s="117"/>
      <c r="Z1578" s="118"/>
      <c r="AA1578" s="119"/>
      <c r="AB1578" s="123"/>
      <c r="AC1578" s="124"/>
      <c r="AG1578" s="186"/>
      <c r="BO1578" s="202"/>
    </row>
    <row r="1579" customFormat="false" ht="13.25" hidden="false" customHeight="true" outlineLevel="0" collapsed="false">
      <c r="A1579" s="151" t="s">
        <v>1675</v>
      </c>
      <c r="B1579" s="152" t="n">
        <v>21.1</v>
      </c>
      <c r="C1579" s="152" t="n">
        <v>760.4</v>
      </c>
      <c r="D1579" s="153" t="n">
        <v>75</v>
      </c>
      <c r="E1579" s="154" t="s">
        <v>78</v>
      </c>
      <c r="F1579" s="153" t="n">
        <v>6</v>
      </c>
      <c r="G1579" s="182" t="s">
        <v>110</v>
      </c>
      <c r="H1579" s="116" t="n">
        <f aca="false">RANDBETWEEN(80,100)/100</f>
        <v>0.99</v>
      </c>
      <c r="I1579" s="117" t="n">
        <v>0.6325</v>
      </c>
      <c r="J1579" s="118" t="n">
        <v>0.6325</v>
      </c>
      <c r="K1579" s="119" t="n">
        <f aca="false">(J1579 * 24) * $B$3 * $F$3 * (1 - 0.7*AVERAGE(G1579:G1586)) * AVERAGE(H1579:H1586)</f>
        <v>5626.561875</v>
      </c>
      <c r="L1579" s="118" t="n">
        <f aca="false">IF(AVERAGE(F1579:F1586)&gt; $J$3, $B$4*$F$4*AVERAGE(F1579:F1586)/$B$5*24*AVERAGE(H1579:H1586), $B$4*$F$4*AVERAGE(F1579:F1586)/$B$5*24*AVERAGE(H1579:H1586) * 0.2)</f>
        <v>32625</v>
      </c>
      <c r="M1579" s="179" t="n">
        <f aca="false">K1579+L1579</f>
        <v>38251.561875</v>
      </c>
      <c r="Q1579" s="151" t="s">
        <v>1675</v>
      </c>
      <c r="R1579" s="152" t="n">
        <v>17.7</v>
      </c>
      <c r="S1579" s="152" t="n">
        <v>746.8</v>
      </c>
      <c r="T1579" s="153" t="n">
        <v>54</v>
      </c>
      <c r="U1579" s="154" t="n">
        <v>0</v>
      </c>
      <c r="V1579" s="153" t="n">
        <v>0</v>
      </c>
      <c r="W1579" s="115" t="n">
        <v>0.95</v>
      </c>
      <c r="X1579" s="116" t="n">
        <f aca="false">RANDBETWEEN(80,100)/100</f>
        <v>0.93</v>
      </c>
      <c r="Y1579" s="117" t="n">
        <v>0.700196759259259</v>
      </c>
      <c r="Z1579" s="118" t="n">
        <v>0.700196759259259</v>
      </c>
      <c r="AA1579" s="119" t="n">
        <f aca="false">(Z1579 * 24) * $B$3 * $F$3 * (1 - 0.7*AVERAGE(W1579:W1586)) * AVERAGE(X1579:X1586)</f>
        <v>7999.9720375</v>
      </c>
      <c r="AB1579" s="123" t="n">
        <f aca="false">IF(AVERAGE(V1579:V1586)&gt; $J$3, $B$4*$F$4*AVERAGE(V1579:V1586)/$B$5*24*AVERAGE(X1579:X1586), $B$4*$F$4*AVERAGE(V1579:V1586)/$B$5*24*AVERAGE(X1579:X1586) * 0.2)</f>
        <v>1420</v>
      </c>
      <c r="AC1579" s="124" t="n">
        <f aca="false">AA1579+AB1579</f>
        <v>9419.9720375</v>
      </c>
      <c r="AG1579" s="186"/>
      <c r="BO1579" s="202"/>
    </row>
    <row r="1580" customFormat="false" ht="13.25" hidden="false" customHeight="true" outlineLevel="0" collapsed="false">
      <c r="A1580" s="151" t="s">
        <v>1676</v>
      </c>
      <c r="B1580" s="152" t="n">
        <v>24.9</v>
      </c>
      <c r="C1580" s="152" t="n">
        <v>759.8</v>
      </c>
      <c r="D1580" s="153" t="n">
        <v>62</v>
      </c>
      <c r="E1580" s="154" t="s">
        <v>78</v>
      </c>
      <c r="F1580" s="153" t="n">
        <v>7.5</v>
      </c>
      <c r="G1580" s="182" t="s">
        <v>110</v>
      </c>
      <c r="H1580" s="116" t="n">
        <f aca="false">RANDBETWEEN(80,100)/100</f>
        <v>0.94</v>
      </c>
      <c r="I1580" s="117"/>
      <c r="J1580" s="118"/>
      <c r="K1580" s="119"/>
      <c r="L1580" s="118"/>
      <c r="M1580" s="179"/>
      <c r="Q1580" s="151" t="s">
        <v>1676</v>
      </c>
      <c r="R1580" s="152" t="n">
        <v>19.9</v>
      </c>
      <c r="S1580" s="152" t="n">
        <v>746.5</v>
      </c>
      <c r="T1580" s="153" t="n">
        <v>50</v>
      </c>
      <c r="U1580" s="154" t="s">
        <v>93</v>
      </c>
      <c r="V1580" s="153" t="n">
        <v>1</v>
      </c>
      <c r="W1580" s="182" t="s">
        <v>110</v>
      </c>
      <c r="X1580" s="116" t="n">
        <f aca="false">RANDBETWEEN(80,100)/100</f>
        <v>0.84</v>
      </c>
      <c r="Y1580" s="117"/>
      <c r="Z1580" s="118"/>
      <c r="AA1580" s="119"/>
      <c r="AB1580" s="123"/>
      <c r="AC1580" s="124"/>
      <c r="AG1580" s="186"/>
      <c r="BO1580" s="202"/>
    </row>
    <row r="1581" customFormat="false" ht="13.25" hidden="false" customHeight="true" outlineLevel="0" collapsed="false">
      <c r="A1581" s="151" t="s">
        <v>1677</v>
      </c>
      <c r="B1581" s="152" t="n">
        <v>26</v>
      </c>
      <c r="C1581" s="152" t="n">
        <v>760.3</v>
      </c>
      <c r="D1581" s="153" t="n">
        <v>45</v>
      </c>
      <c r="E1581" s="154" t="s">
        <v>107</v>
      </c>
      <c r="F1581" s="153" t="n">
        <v>6</v>
      </c>
      <c r="G1581" s="115" t="n">
        <v>0.95</v>
      </c>
      <c r="H1581" s="116" t="n">
        <f aca="false">RANDBETWEEN(80,100)/100</f>
        <v>0.81</v>
      </c>
      <c r="I1581" s="117"/>
      <c r="J1581" s="118"/>
      <c r="K1581" s="119"/>
      <c r="L1581" s="118"/>
      <c r="M1581" s="179"/>
      <c r="Q1581" s="151" t="s">
        <v>1677</v>
      </c>
      <c r="R1581" s="152" t="n">
        <v>19.8</v>
      </c>
      <c r="S1581" s="152" t="n">
        <v>747</v>
      </c>
      <c r="T1581" s="153" t="n">
        <v>50</v>
      </c>
      <c r="U1581" s="154" t="s">
        <v>93</v>
      </c>
      <c r="V1581" s="153" t="n">
        <v>2</v>
      </c>
      <c r="W1581" s="115" t="n">
        <v>0.75</v>
      </c>
      <c r="X1581" s="116" t="n">
        <f aca="false">RANDBETWEEN(80,100)/100</f>
        <v>0.83</v>
      </c>
      <c r="Y1581" s="117"/>
      <c r="Z1581" s="118"/>
      <c r="AA1581" s="119"/>
      <c r="AB1581" s="123"/>
      <c r="AC1581" s="124"/>
      <c r="AG1581" s="186"/>
      <c r="BO1581" s="202"/>
    </row>
    <row r="1582" customFormat="false" ht="13.25" hidden="false" customHeight="true" outlineLevel="0" collapsed="false">
      <c r="A1582" s="151" t="s">
        <v>1678</v>
      </c>
      <c r="B1582" s="152" t="n">
        <v>24.7</v>
      </c>
      <c r="C1582" s="152" t="n">
        <v>760.6</v>
      </c>
      <c r="D1582" s="153" t="n">
        <v>47</v>
      </c>
      <c r="E1582" s="154" t="s">
        <v>83</v>
      </c>
      <c r="F1582" s="153" t="n">
        <v>7.5</v>
      </c>
      <c r="G1582" s="115" t="n">
        <v>0.95</v>
      </c>
      <c r="H1582" s="116" t="n">
        <f aca="false">RANDBETWEEN(80,100)/100</f>
        <v>0.94</v>
      </c>
      <c r="I1582" s="117"/>
      <c r="J1582" s="118"/>
      <c r="K1582" s="119"/>
      <c r="L1582" s="118"/>
      <c r="M1582" s="179"/>
      <c r="Q1582" s="151" t="s">
        <v>1678</v>
      </c>
      <c r="R1582" s="152" t="n">
        <v>19.6</v>
      </c>
      <c r="S1582" s="152" t="n">
        <v>747.3</v>
      </c>
      <c r="T1582" s="153" t="n">
        <v>49</v>
      </c>
      <c r="U1582" s="154" t="s">
        <v>93</v>
      </c>
      <c r="V1582" s="153" t="n">
        <v>1</v>
      </c>
      <c r="W1582" s="115" t="n">
        <v>0.75</v>
      </c>
      <c r="X1582" s="116" t="n">
        <f aca="false">RANDBETWEEN(80,100)/100</f>
        <v>0.93</v>
      </c>
      <c r="Y1582" s="117"/>
      <c r="Z1582" s="118"/>
      <c r="AA1582" s="119"/>
      <c r="AB1582" s="123"/>
      <c r="AC1582" s="124"/>
      <c r="AG1582" s="186"/>
      <c r="BO1582" s="202"/>
    </row>
    <row r="1583" customFormat="false" ht="13.25" hidden="false" customHeight="true" outlineLevel="0" collapsed="false">
      <c r="A1583" s="151" t="s">
        <v>1679</v>
      </c>
      <c r="B1583" s="152" t="n">
        <v>21.8</v>
      </c>
      <c r="C1583" s="152" t="n">
        <v>760.7</v>
      </c>
      <c r="D1583" s="153" t="n">
        <v>50</v>
      </c>
      <c r="E1583" s="154" t="s">
        <v>83</v>
      </c>
      <c r="F1583" s="153" t="n">
        <v>7.5</v>
      </c>
      <c r="G1583" s="115" t="n">
        <v>0.95</v>
      </c>
      <c r="H1583" s="116" t="n">
        <f aca="false">RANDBETWEEN(80,100)/100</f>
        <v>0.91</v>
      </c>
      <c r="I1583" s="117"/>
      <c r="J1583" s="118"/>
      <c r="K1583" s="119"/>
      <c r="L1583" s="118"/>
      <c r="M1583" s="179"/>
      <c r="Q1583" s="151" t="s">
        <v>1679</v>
      </c>
      <c r="R1583" s="152" t="n">
        <v>17</v>
      </c>
      <c r="S1583" s="152" t="n">
        <v>747.2</v>
      </c>
      <c r="T1583" s="153" t="n">
        <v>62</v>
      </c>
      <c r="U1583" s="154" t="s">
        <v>93</v>
      </c>
      <c r="V1583" s="153" t="n">
        <v>3</v>
      </c>
      <c r="W1583" s="182" t="s">
        <v>110</v>
      </c>
      <c r="X1583" s="116" t="n">
        <f aca="false">RANDBETWEEN(80,100)/100</f>
        <v>0.81</v>
      </c>
      <c r="Y1583" s="117"/>
      <c r="Z1583" s="118"/>
      <c r="AA1583" s="119"/>
      <c r="AB1583" s="123"/>
      <c r="AC1583" s="124"/>
      <c r="AG1583" s="186"/>
      <c r="BO1583" s="202"/>
    </row>
    <row r="1584" customFormat="false" ht="13.25" hidden="false" customHeight="true" outlineLevel="0" collapsed="false">
      <c r="A1584" s="151" t="s">
        <v>1680</v>
      </c>
      <c r="B1584" s="152" t="n">
        <v>18.3</v>
      </c>
      <c r="C1584" s="152" t="n">
        <v>760.7</v>
      </c>
      <c r="D1584" s="153" t="n">
        <v>61</v>
      </c>
      <c r="E1584" s="154" t="s">
        <v>77</v>
      </c>
      <c r="F1584" s="153" t="n">
        <v>4.5</v>
      </c>
      <c r="G1584" s="115" t="n">
        <v>0.95</v>
      </c>
      <c r="H1584" s="116" t="n">
        <f aca="false">RANDBETWEEN(80,100)/100</f>
        <v>0.93</v>
      </c>
      <c r="I1584" s="117"/>
      <c r="J1584" s="118"/>
      <c r="K1584" s="119"/>
      <c r="L1584" s="118"/>
      <c r="M1584" s="179"/>
      <c r="Q1584" s="151" t="s">
        <v>1680</v>
      </c>
      <c r="R1584" s="152" t="n">
        <v>13.2</v>
      </c>
      <c r="S1584" s="152" t="n">
        <v>747.2</v>
      </c>
      <c r="T1584" s="153" t="n">
        <v>81</v>
      </c>
      <c r="U1584" s="154" t="s">
        <v>129</v>
      </c>
      <c r="V1584" s="153" t="n">
        <v>1</v>
      </c>
      <c r="W1584" s="115" t="n">
        <v>0.75</v>
      </c>
      <c r="X1584" s="116" t="n">
        <f aca="false">RANDBETWEEN(80,100)/100</f>
        <v>0.88</v>
      </c>
      <c r="Y1584" s="117"/>
      <c r="Z1584" s="118"/>
      <c r="AA1584" s="119"/>
      <c r="AB1584" s="123"/>
      <c r="AC1584" s="124"/>
      <c r="AG1584" s="186"/>
      <c r="BO1584" s="202"/>
    </row>
    <row r="1585" customFormat="false" ht="13.25" hidden="false" customHeight="true" outlineLevel="0" collapsed="false">
      <c r="A1585" s="151" t="s">
        <v>1681</v>
      </c>
      <c r="B1585" s="152" t="n">
        <v>19.6</v>
      </c>
      <c r="C1585" s="152" t="n">
        <v>760.5</v>
      </c>
      <c r="D1585" s="153" t="n">
        <v>56</v>
      </c>
      <c r="E1585" s="154" t="s">
        <v>77</v>
      </c>
      <c r="F1585" s="153" t="n">
        <v>3</v>
      </c>
      <c r="G1585" s="115" t="n">
        <v>0.9</v>
      </c>
      <c r="H1585" s="116" t="n">
        <f aca="false">RANDBETWEEN(80,100)/100</f>
        <v>0.91</v>
      </c>
      <c r="I1585" s="117"/>
      <c r="J1585" s="118"/>
      <c r="K1585" s="119"/>
      <c r="L1585" s="118"/>
      <c r="M1585" s="179"/>
      <c r="Q1585" s="151" t="s">
        <v>1681</v>
      </c>
      <c r="R1585" s="152" t="n">
        <v>13</v>
      </c>
      <c r="S1585" s="152" t="n">
        <v>746.8</v>
      </c>
      <c r="T1585" s="153" t="n">
        <v>84</v>
      </c>
      <c r="U1585" s="154" t="s">
        <v>93</v>
      </c>
      <c r="V1585" s="153" t="n">
        <v>1</v>
      </c>
      <c r="W1585" s="182" t="s">
        <v>110</v>
      </c>
      <c r="X1585" s="116" t="n">
        <f aca="false">RANDBETWEEN(80,100)/100</f>
        <v>0.95</v>
      </c>
      <c r="Y1585" s="117"/>
      <c r="Z1585" s="118"/>
      <c r="AA1585" s="119"/>
      <c r="AB1585" s="123"/>
      <c r="AC1585" s="124"/>
      <c r="AG1585" s="186"/>
      <c r="BO1585" s="202"/>
    </row>
    <row r="1586" customFormat="false" ht="13.25" hidden="false" customHeight="true" outlineLevel="0" collapsed="false">
      <c r="A1586" s="151" t="s">
        <v>1682</v>
      </c>
      <c r="B1586" s="152" t="n">
        <v>20.5</v>
      </c>
      <c r="C1586" s="152" t="n">
        <v>760</v>
      </c>
      <c r="D1586" s="153" t="n">
        <v>58</v>
      </c>
      <c r="E1586" s="154" t="s">
        <v>93</v>
      </c>
      <c r="F1586" s="153" t="n">
        <v>3</v>
      </c>
      <c r="G1586" s="115" t="n">
        <v>0.95</v>
      </c>
      <c r="H1586" s="116" t="n">
        <f aca="false">RANDBETWEEN(80,100)/100</f>
        <v>0.82</v>
      </c>
      <c r="I1586" s="117"/>
      <c r="J1586" s="118"/>
      <c r="K1586" s="119"/>
      <c r="L1586" s="118"/>
      <c r="M1586" s="179"/>
      <c r="Q1586" s="151" t="s">
        <v>1682</v>
      </c>
      <c r="R1586" s="152" t="n">
        <v>14.3</v>
      </c>
      <c r="S1586" s="152" t="n">
        <v>746.8</v>
      </c>
      <c r="T1586" s="153" t="n">
        <v>81</v>
      </c>
      <c r="U1586" s="154" t="s">
        <v>129</v>
      </c>
      <c r="V1586" s="153" t="n">
        <v>1</v>
      </c>
      <c r="W1586" s="115" t="n">
        <v>0.75</v>
      </c>
      <c r="X1586" s="116" t="n">
        <f aca="false">RANDBETWEEN(80,100)/100</f>
        <v>0.93</v>
      </c>
      <c r="Y1586" s="117"/>
      <c r="Z1586" s="118"/>
      <c r="AA1586" s="119"/>
      <c r="AB1586" s="123"/>
      <c r="AC1586" s="124"/>
      <c r="AG1586" s="186"/>
      <c r="BO1586" s="202"/>
    </row>
    <row r="1587" customFormat="false" ht="13.25" hidden="false" customHeight="true" outlineLevel="0" collapsed="false">
      <c r="A1587" s="151" t="s">
        <v>1683</v>
      </c>
      <c r="B1587" s="152" t="n">
        <v>21.9</v>
      </c>
      <c r="C1587" s="152" t="n">
        <v>759.8</v>
      </c>
      <c r="D1587" s="153" t="n">
        <v>51</v>
      </c>
      <c r="E1587" s="154" t="s">
        <v>93</v>
      </c>
      <c r="F1587" s="153" t="n">
        <v>4.5</v>
      </c>
      <c r="G1587" s="115" t="n">
        <v>0.05</v>
      </c>
      <c r="H1587" s="116" t="n">
        <f aca="false">RANDBETWEEN(80,100)/100</f>
        <v>0.91</v>
      </c>
      <c r="I1587" s="117" t="n">
        <v>0.633738425925926</v>
      </c>
      <c r="J1587" s="118" t="n">
        <v>0.633738425925926</v>
      </c>
      <c r="K1587" s="119" t="n">
        <f aca="false">(J1587 * 24) * $B$3 * $F$3 * (1 - 0.7*AVERAGE(G1587:G1594)) * AVERAGE(H1587:H1594)</f>
        <v>9100.50914583333</v>
      </c>
      <c r="L1587" s="118" t="n">
        <f aca="false">IF(AVERAGE(F1587:F1594)&gt; $J$3, $B$4*$F$4*AVERAGE(F1587:F1594)/$B$5*24*AVERAGE(H1587:H1594), $B$4*$F$4*AVERAGE(F1587:F1594)/$B$5*24*AVERAGE(H1587:H1594) * 0.2)</f>
        <v>23298</v>
      </c>
      <c r="M1587" s="179" t="n">
        <f aca="false">K1587+L1587</f>
        <v>32398.5091458333</v>
      </c>
      <c r="Q1587" s="151" t="s">
        <v>1683</v>
      </c>
      <c r="R1587" s="152" t="n">
        <v>16.4</v>
      </c>
      <c r="S1587" s="152" t="n">
        <v>746.8</v>
      </c>
      <c r="T1587" s="153" t="n">
        <v>72</v>
      </c>
      <c r="U1587" s="154" t="s">
        <v>93</v>
      </c>
      <c r="V1587" s="153" t="n">
        <v>2</v>
      </c>
      <c r="W1587" s="182" t="s">
        <v>185</v>
      </c>
      <c r="X1587" s="116" t="n">
        <f aca="false">RANDBETWEEN(80,100)/100</f>
        <v>0.98</v>
      </c>
      <c r="Y1587" s="117" t="n">
        <v>0.702268518518519</v>
      </c>
      <c r="Z1587" s="118" t="n">
        <v>0.702268518518519</v>
      </c>
      <c r="AA1587" s="119" t="n">
        <f aca="false">(Z1587 * 24) * $B$3 * $F$3 * (1 - 0.7*AVERAGE(W1587:W1594)) * AVERAGE(X1587:X1594)</f>
        <v>6097.938</v>
      </c>
      <c r="AB1587" s="123" t="n">
        <f aca="false">IF(AVERAGE(V1587:V1594)&gt; $J$3, $B$4*$F$4*AVERAGE(V1587:V1594)/$B$5*24*AVERAGE(X1587:X1594), $B$4*$F$4*AVERAGE(V1587:V1594)/$B$5*24*AVERAGE(X1587:X1594) * 0.2)</f>
        <v>1008</v>
      </c>
      <c r="AC1587" s="124" t="n">
        <f aca="false">AA1587+AB1587</f>
        <v>7105.938</v>
      </c>
      <c r="AG1587" s="186"/>
      <c r="BO1587" s="202"/>
    </row>
    <row r="1588" customFormat="false" ht="13.25" hidden="false" customHeight="true" outlineLevel="0" collapsed="false">
      <c r="A1588" s="151" t="s">
        <v>1684</v>
      </c>
      <c r="B1588" s="152" t="n">
        <v>26.9</v>
      </c>
      <c r="C1588" s="152" t="n">
        <v>758.7</v>
      </c>
      <c r="D1588" s="153" t="n">
        <v>41</v>
      </c>
      <c r="E1588" s="154" t="s">
        <v>93</v>
      </c>
      <c r="F1588" s="153" t="n">
        <v>7.5</v>
      </c>
      <c r="G1588" s="115" t="n">
        <v>0.05</v>
      </c>
      <c r="H1588" s="116" t="n">
        <f aca="false">RANDBETWEEN(80,100)/100</f>
        <v>0.87</v>
      </c>
      <c r="I1588" s="117"/>
      <c r="J1588" s="118"/>
      <c r="K1588" s="119"/>
      <c r="L1588" s="118"/>
      <c r="M1588" s="179"/>
      <c r="Q1588" s="151" t="s">
        <v>1684</v>
      </c>
      <c r="R1588" s="152" t="n">
        <v>19.8</v>
      </c>
      <c r="S1588" s="152" t="n">
        <v>746.5</v>
      </c>
      <c r="T1588" s="153" t="n">
        <v>50</v>
      </c>
      <c r="U1588" s="154" t="s">
        <v>93</v>
      </c>
      <c r="V1588" s="153" t="n">
        <v>3</v>
      </c>
      <c r="W1588" s="182" t="s">
        <v>194</v>
      </c>
      <c r="X1588" s="116" t="n">
        <f aca="false">RANDBETWEEN(80,100)/100</f>
        <v>1</v>
      </c>
      <c r="Y1588" s="117"/>
      <c r="Z1588" s="118"/>
      <c r="AA1588" s="119"/>
      <c r="AB1588" s="123"/>
      <c r="AC1588" s="124"/>
      <c r="AG1588" s="186"/>
      <c r="BO1588" s="202"/>
    </row>
    <row r="1589" customFormat="false" ht="13.25" hidden="false" customHeight="true" outlineLevel="0" collapsed="false">
      <c r="A1589" s="151" t="s">
        <v>1685</v>
      </c>
      <c r="B1589" s="152" t="n">
        <v>28.5</v>
      </c>
      <c r="C1589" s="152" t="n">
        <v>758.3</v>
      </c>
      <c r="D1589" s="153" t="n">
        <v>48</v>
      </c>
      <c r="E1589" s="154" t="s">
        <v>93</v>
      </c>
      <c r="F1589" s="153" t="n">
        <v>6</v>
      </c>
      <c r="G1589" s="115" t="n">
        <v>0.75</v>
      </c>
      <c r="H1589" s="116" t="n">
        <f aca="false">RANDBETWEEN(80,100)/100</f>
        <v>0.93</v>
      </c>
      <c r="I1589" s="117"/>
      <c r="J1589" s="118"/>
      <c r="K1589" s="119"/>
      <c r="L1589" s="118"/>
      <c r="M1589" s="179"/>
      <c r="Q1589" s="151" t="s">
        <v>1685</v>
      </c>
      <c r="R1589" s="152" t="n">
        <v>20.1</v>
      </c>
      <c r="S1589" s="152" t="n">
        <v>746.5</v>
      </c>
      <c r="T1589" s="153" t="n">
        <v>50</v>
      </c>
      <c r="U1589" s="154" t="s">
        <v>93</v>
      </c>
      <c r="V1589" s="153" t="n">
        <v>1</v>
      </c>
      <c r="W1589" s="115" t="n">
        <v>0.95</v>
      </c>
      <c r="X1589" s="116" t="n">
        <f aca="false">RANDBETWEEN(80,100)/100</f>
        <v>0.96</v>
      </c>
      <c r="Y1589" s="117"/>
      <c r="Z1589" s="118"/>
      <c r="AA1589" s="119"/>
      <c r="AB1589" s="123"/>
      <c r="AC1589" s="124"/>
      <c r="AG1589" s="186"/>
      <c r="BO1589" s="202"/>
    </row>
    <row r="1590" customFormat="false" ht="13.25" hidden="false" customHeight="true" outlineLevel="0" collapsed="false">
      <c r="A1590" s="151" t="s">
        <v>1686</v>
      </c>
      <c r="B1590" s="152" t="n">
        <v>27.4</v>
      </c>
      <c r="C1590" s="152" t="n">
        <v>758.5</v>
      </c>
      <c r="D1590" s="153" t="n">
        <v>50</v>
      </c>
      <c r="E1590" s="154" t="s">
        <v>93</v>
      </c>
      <c r="F1590" s="153" t="n">
        <v>4.5</v>
      </c>
      <c r="G1590" s="182" t="s">
        <v>194</v>
      </c>
      <c r="H1590" s="116" t="n">
        <f aca="false">RANDBETWEEN(80,100)/100</f>
        <v>0.89</v>
      </c>
      <c r="I1590" s="117"/>
      <c r="J1590" s="118"/>
      <c r="K1590" s="119"/>
      <c r="L1590" s="118"/>
      <c r="M1590" s="179"/>
      <c r="Q1590" s="151" t="s">
        <v>1686</v>
      </c>
      <c r="R1590" s="152" t="n">
        <v>19.7</v>
      </c>
      <c r="S1590" s="152" t="n">
        <v>747.4</v>
      </c>
      <c r="T1590" s="153" t="n">
        <v>57</v>
      </c>
      <c r="U1590" s="154" t="s">
        <v>83</v>
      </c>
      <c r="V1590" s="153" t="n">
        <v>1</v>
      </c>
      <c r="W1590" s="115" t="n">
        <v>0.95</v>
      </c>
      <c r="X1590" s="116" t="n">
        <f aca="false">RANDBETWEEN(80,100)/100</f>
        <v>0.8</v>
      </c>
      <c r="Y1590" s="117"/>
      <c r="Z1590" s="118"/>
      <c r="AA1590" s="119"/>
      <c r="AB1590" s="123"/>
      <c r="AC1590" s="124"/>
      <c r="AG1590" s="186"/>
      <c r="BO1590" s="202"/>
    </row>
    <row r="1591" customFormat="false" ht="13.25" hidden="false" customHeight="true" outlineLevel="0" collapsed="false">
      <c r="A1591" s="151" t="s">
        <v>1687</v>
      </c>
      <c r="B1591" s="152" t="n">
        <v>23.6</v>
      </c>
      <c r="C1591" s="152" t="n">
        <v>758.5</v>
      </c>
      <c r="D1591" s="153" t="n">
        <v>72</v>
      </c>
      <c r="E1591" s="154" t="s">
        <v>93</v>
      </c>
      <c r="F1591" s="153" t="n">
        <v>3</v>
      </c>
      <c r="G1591" s="115" t="n">
        <v>0.75</v>
      </c>
      <c r="H1591" s="116" t="n">
        <f aca="false">RANDBETWEEN(80,100)/100</f>
        <v>0.93</v>
      </c>
      <c r="I1591" s="117"/>
      <c r="J1591" s="118"/>
      <c r="K1591" s="119"/>
      <c r="L1591" s="118"/>
      <c r="M1591" s="179"/>
      <c r="Q1591" s="151" t="s">
        <v>1687</v>
      </c>
      <c r="R1591" s="152" t="n">
        <v>16.9</v>
      </c>
      <c r="S1591" s="152" t="n">
        <v>748.3</v>
      </c>
      <c r="T1591" s="153" t="n">
        <v>74</v>
      </c>
      <c r="U1591" s="154" t="n">
        <v>0</v>
      </c>
      <c r="V1591" s="153" t="n">
        <v>0</v>
      </c>
      <c r="W1591" s="115" t="n">
        <v>0.95</v>
      </c>
      <c r="X1591" s="116" t="n">
        <f aca="false">RANDBETWEEN(80,100)/100</f>
        <v>0.84</v>
      </c>
      <c r="Y1591" s="117"/>
      <c r="Z1591" s="118"/>
      <c r="AA1591" s="119"/>
      <c r="AB1591" s="123"/>
      <c r="AC1591" s="124"/>
      <c r="AG1591" s="186"/>
      <c r="BO1591" s="202"/>
    </row>
    <row r="1592" customFormat="false" ht="13.25" hidden="false" customHeight="true" outlineLevel="0" collapsed="false">
      <c r="A1592" s="151" t="s">
        <v>1688</v>
      </c>
      <c r="B1592" s="152" t="n">
        <v>22.3</v>
      </c>
      <c r="C1592" s="152" t="n">
        <v>757.8</v>
      </c>
      <c r="D1592" s="153" t="n">
        <v>73</v>
      </c>
      <c r="E1592" s="154" t="s">
        <v>129</v>
      </c>
      <c r="F1592" s="153" t="n">
        <v>3</v>
      </c>
      <c r="G1592" s="115" t="n">
        <v>0.95</v>
      </c>
      <c r="H1592" s="116" t="n">
        <f aca="false">RANDBETWEEN(80,100)/100</f>
        <v>0.81</v>
      </c>
      <c r="I1592" s="117"/>
      <c r="J1592" s="118"/>
      <c r="K1592" s="119"/>
      <c r="L1592" s="118"/>
      <c r="M1592" s="179"/>
      <c r="Q1592" s="151" t="s">
        <v>1688</v>
      </c>
      <c r="R1592" s="152" t="n">
        <v>14.5</v>
      </c>
      <c r="S1592" s="152" t="n">
        <v>748.3</v>
      </c>
      <c r="T1592" s="153" t="n">
        <v>92</v>
      </c>
      <c r="U1592" s="154" t="n">
        <v>0</v>
      </c>
      <c r="V1592" s="153" t="n">
        <v>0</v>
      </c>
      <c r="W1592" s="115" t="n">
        <v>0.95</v>
      </c>
      <c r="X1592" s="116" t="n">
        <f aca="false">RANDBETWEEN(80,100)/100</f>
        <v>0.91</v>
      </c>
      <c r="Y1592" s="117"/>
      <c r="Z1592" s="118"/>
      <c r="AA1592" s="119"/>
      <c r="AB1592" s="123"/>
      <c r="AC1592" s="124"/>
      <c r="AG1592" s="186"/>
      <c r="BO1592" s="202"/>
    </row>
    <row r="1593" customFormat="false" ht="13.25" hidden="false" customHeight="true" outlineLevel="0" collapsed="false">
      <c r="A1593" s="151" t="s">
        <v>1689</v>
      </c>
      <c r="B1593" s="152" t="n">
        <v>21.9</v>
      </c>
      <c r="C1593" s="152" t="n">
        <v>757.6</v>
      </c>
      <c r="D1593" s="153" t="n">
        <v>69</v>
      </c>
      <c r="E1593" s="154" t="s">
        <v>83</v>
      </c>
      <c r="F1593" s="153" t="n">
        <v>1.5</v>
      </c>
      <c r="G1593" s="115" t="n">
        <v>0.9</v>
      </c>
      <c r="H1593" s="116" t="n">
        <f aca="false">RANDBETWEEN(80,100)/100</f>
        <v>0.91</v>
      </c>
      <c r="I1593" s="117"/>
      <c r="J1593" s="118"/>
      <c r="K1593" s="119"/>
      <c r="L1593" s="118"/>
      <c r="M1593" s="179"/>
      <c r="Q1593" s="151" t="s">
        <v>1689</v>
      </c>
      <c r="R1593" s="152" t="n">
        <v>14.2</v>
      </c>
      <c r="S1593" s="152" t="n">
        <v>748.6</v>
      </c>
      <c r="T1593" s="153" t="n">
        <v>95</v>
      </c>
      <c r="U1593" s="154" t="n">
        <v>0</v>
      </c>
      <c r="V1593" s="153" t="n">
        <v>0</v>
      </c>
      <c r="W1593" s="115" t="n">
        <v>0.95</v>
      </c>
      <c r="X1593" s="116" t="n">
        <f aca="false">RANDBETWEEN(80,100)/100</f>
        <v>0.8</v>
      </c>
      <c r="Y1593" s="117"/>
      <c r="Z1593" s="118"/>
      <c r="AA1593" s="119"/>
      <c r="AB1593" s="123"/>
      <c r="AC1593" s="124"/>
      <c r="AG1593" s="186"/>
      <c r="BO1593" s="202"/>
    </row>
    <row r="1594" customFormat="false" ht="13.25" hidden="false" customHeight="true" outlineLevel="0" collapsed="false">
      <c r="A1594" s="151" t="s">
        <v>1690</v>
      </c>
      <c r="B1594" s="152" t="n">
        <v>24.3</v>
      </c>
      <c r="C1594" s="152" t="n">
        <v>757</v>
      </c>
      <c r="D1594" s="153" t="n">
        <v>52</v>
      </c>
      <c r="E1594" s="154" t="s">
        <v>93</v>
      </c>
      <c r="F1594" s="153" t="n">
        <v>3</v>
      </c>
      <c r="G1594" s="115" t="n">
        <v>0.9</v>
      </c>
      <c r="H1594" s="116" t="n">
        <f aca="false">RANDBETWEEN(80,100)/100</f>
        <v>0.81</v>
      </c>
      <c r="I1594" s="117"/>
      <c r="J1594" s="118"/>
      <c r="K1594" s="119"/>
      <c r="L1594" s="118"/>
      <c r="M1594" s="179"/>
      <c r="Q1594" s="151" t="s">
        <v>1690</v>
      </c>
      <c r="R1594" s="152" t="n">
        <v>15.1</v>
      </c>
      <c r="S1594" s="152" t="n">
        <v>748.6</v>
      </c>
      <c r="T1594" s="153" t="n">
        <v>90</v>
      </c>
      <c r="U1594" s="154" t="n">
        <v>0</v>
      </c>
      <c r="V1594" s="153" t="n">
        <v>0</v>
      </c>
      <c r="W1594" s="115" t="n">
        <v>0.95</v>
      </c>
      <c r="X1594" s="116" t="n">
        <f aca="false">RANDBETWEEN(80,100)/100</f>
        <v>0.91</v>
      </c>
      <c r="Y1594" s="117"/>
      <c r="Z1594" s="118"/>
      <c r="AA1594" s="119"/>
      <c r="AB1594" s="123"/>
      <c r="AC1594" s="124"/>
      <c r="AG1594" s="186"/>
      <c r="BO1594" s="202"/>
    </row>
    <row r="1595" customFormat="false" ht="13.25" hidden="false" customHeight="true" outlineLevel="0" collapsed="false">
      <c r="A1595" s="151" t="s">
        <v>1691</v>
      </c>
      <c r="B1595" s="152" t="n">
        <v>25.2</v>
      </c>
      <c r="C1595" s="152" t="n">
        <v>757</v>
      </c>
      <c r="D1595" s="153" t="n">
        <v>64</v>
      </c>
      <c r="E1595" s="154" t="s">
        <v>93</v>
      </c>
      <c r="F1595" s="153" t="n">
        <v>3</v>
      </c>
      <c r="G1595" s="115" t="n">
        <v>0.75</v>
      </c>
      <c r="H1595" s="116" t="n">
        <f aca="false">RANDBETWEEN(80,100)/100</f>
        <v>0.97</v>
      </c>
      <c r="I1595" s="117" t="n">
        <v>0.634953703703704</v>
      </c>
      <c r="J1595" s="118" t="n">
        <v>0.634953703703704</v>
      </c>
      <c r="K1595" s="119" t="n">
        <f aca="false">(J1595 * 24) * $B$3 * $F$3 * (1 - 0.7*AVERAGE(G1595:G1602)) * AVERAGE(H1595:H1602)</f>
        <v>7366.943675</v>
      </c>
      <c r="L1595" s="118" t="n">
        <f aca="false">IF(AVERAGE(F1595:F1602)&gt; $J$3, $B$4*$F$4*AVERAGE(F1595:F1602)/$B$5*24*AVERAGE(H1595:H1602), $B$4*$F$4*AVERAGE(F1595:F1602)/$B$5*24*AVERAGE(H1595:H1602) * 0.2)</f>
        <v>3460.8</v>
      </c>
      <c r="M1595" s="179" t="n">
        <f aca="false">K1595+L1595</f>
        <v>10827.743675</v>
      </c>
      <c r="Q1595" s="151" t="s">
        <v>1691</v>
      </c>
      <c r="R1595" s="152" t="n">
        <v>19.3</v>
      </c>
      <c r="S1595" s="152" t="n">
        <v>748.3</v>
      </c>
      <c r="T1595" s="153" t="n">
        <v>54</v>
      </c>
      <c r="U1595" s="154" t="s">
        <v>77</v>
      </c>
      <c r="V1595" s="153" t="n">
        <v>1</v>
      </c>
      <c r="W1595" s="115" t="n">
        <v>0.95</v>
      </c>
      <c r="X1595" s="116" t="n">
        <f aca="false">RANDBETWEEN(80,100)/100</f>
        <v>0.99</v>
      </c>
      <c r="Y1595" s="117" t="n">
        <v>0.704282407407407</v>
      </c>
      <c r="Z1595" s="118" t="n">
        <v>0.704282407407407</v>
      </c>
      <c r="AA1595" s="119" t="n">
        <f aca="false">(Z1595 * 24) * $B$3 * $F$3 * (1 - 0.7*AVERAGE(W1595:W1602)) * AVERAGE(X1595:X1602)</f>
        <v>6885.272578125</v>
      </c>
      <c r="AB1595" s="123" t="n">
        <f aca="false">IF(AVERAGE(V1595:V1602)&gt; $J$3, $B$4*$F$4*AVERAGE(V1595:V1602)/$B$5*24*AVERAGE(X1595:X1602), $B$4*$F$4*AVERAGE(V1595:V1602)/$B$5*24*AVERAGE(X1595:X1602) * 0.2)</f>
        <v>717</v>
      </c>
      <c r="AC1595" s="124" t="n">
        <f aca="false">AA1595+AB1595</f>
        <v>7602.272578125</v>
      </c>
      <c r="AG1595" s="186"/>
      <c r="BO1595" s="202"/>
    </row>
    <row r="1596" customFormat="false" ht="13.25" hidden="false" customHeight="true" outlineLevel="0" collapsed="false">
      <c r="A1596" s="151" t="s">
        <v>1692</v>
      </c>
      <c r="B1596" s="152" t="n">
        <v>29.1</v>
      </c>
      <c r="C1596" s="152" t="n">
        <v>756.8</v>
      </c>
      <c r="D1596" s="153" t="n">
        <v>50</v>
      </c>
      <c r="E1596" s="154" t="s">
        <v>91</v>
      </c>
      <c r="F1596" s="153" t="n">
        <v>3</v>
      </c>
      <c r="G1596" s="115" t="n">
        <v>0.95</v>
      </c>
      <c r="H1596" s="116" t="n">
        <f aca="false">RANDBETWEEN(80,100)/100</f>
        <v>0.82</v>
      </c>
      <c r="I1596" s="117"/>
      <c r="J1596" s="118"/>
      <c r="K1596" s="119"/>
      <c r="L1596" s="118"/>
      <c r="M1596" s="179"/>
      <c r="Q1596" s="151" t="s">
        <v>1692</v>
      </c>
      <c r="R1596" s="152" t="n">
        <v>20.7</v>
      </c>
      <c r="S1596" s="152" t="n">
        <v>748</v>
      </c>
      <c r="T1596" s="153" t="n">
        <v>52</v>
      </c>
      <c r="U1596" s="154" t="s">
        <v>93</v>
      </c>
      <c r="V1596" s="153" t="n">
        <v>2</v>
      </c>
      <c r="W1596" s="115" t="n">
        <v>0.9</v>
      </c>
      <c r="X1596" s="116" t="n">
        <f aca="false">RANDBETWEEN(80,100)/100</f>
        <v>0.91</v>
      </c>
      <c r="Y1596" s="117"/>
      <c r="Z1596" s="118"/>
      <c r="AA1596" s="119"/>
      <c r="AB1596" s="123"/>
      <c r="AC1596" s="124"/>
      <c r="AG1596" s="186"/>
      <c r="BO1596" s="202"/>
    </row>
    <row r="1597" customFormat="false" ht="13.25" hidden="false" customHeight="true" outlineLevel="0" collapsed="false">
      <c r="A1597" s="151" t="s">
        <v>1693</v>
      </c>
      <c r="B1597" s="152" t="n">
        <v>28.9</v>
      </c>
      <c r="C1597" s="152" t="n">
        <v>757.2</v>
      </c>
      <c r="D1597" s="153" t="n">
        <v>49</v>
      </c>
      <c r="E1597" s="154" t="s">
        <v>78</v>
      </c>
      <c r="F1597" s="153" t="n">
        <v>6</v>
      </c>
      <c r="G1597" s="115" t="n">
        <v>0.75</v>
      </c>
      <c r="H1597" s="116" t="n">
        <f aca="false">RANDBETWEEN(80,100)/100</f>
        <v>0.82</v>
      </c>
      <c r="I1597" s="117"/>
      <c r="J1597" s="118"/>
      <c r="K1597" s="119"/>
      <c r="L1597" s="118"/>
      <c r="M1597" s="179"/>
      <c r="Q1597" s="151" t="s">
        <v>1693</v>
      </c>
      <c r="R1597" s="152" t="n">
        <v>21.3</v>
      </c>
      <c r="S1597" s="152" t="n">
        <v>748</v>
      </c>
      <c r="T1597" s="153" t="n">
        <v>41</v>
      </c>
      <c r="U1597" s="154" t="s">
        <v>93</v>
      </c>
      <c r="V1597" s="153" t="n">
        <v>1</v>
      </c>
      <c r="W1597" s="115" t="n">
        <v>0.95</v>
      </c>
      <c r="X1597" s="116" t="n">
        <f aca="false">RANDBETWEEN(80,100)/100</f>
        <v>0.9</v>
      </c>
      <c r="Y1597" s="117"/>
      <c r="Z1597" s="118"/>
      <c r="AA1597" s="119"/>
      <c r="AB1597" s="123"/>
      <c r="AC1597" s="124"/>
      <c r="AG1597" s="186"/>
      <c r="BO1597" s="202"/>
    </row>
    <row r="1598" customFormat="false" ht="13.25" hidden="false" customHeight="true" outlineLevel="0" collapsed="false">
      <c r="A1598" s="151" t="s">
        <v>1694</v>
      </c>
      <c r="B1598" s="152" t="n">
        <v>27.8</v>
      </c>
      <c r="C1598" s="152" t="n">
        <v>757.6</v>
      </c>
      <c r="D1598" s="153" t="n">
        <v>53</v>
      </c>
      <c r="E1598" s="154" t="s">
        <v>78</v>
      </c>
      <c r="F1598" s="153" t="n">
        <v>4.5</v>
      </c>
      <c r="G1598" s="115" t="n">
        <v>0.75</v>
      </c>
      <c r="H1598" s="116" t="n">
        <f aca="false">RANDBETWEEN(80,100)/100</f>
        <v>0.95</v>
      </c>
      <c r="I1598" s="117"/>
      <c r="J1598" s="118"/>
      <c r="K1598" s="119"/>
      <c r="L1598" s="118"/>
      <c r="M1598" s="179"/>
      <c r="Q1598" s="151" t="s">
        <v>1694</v>
      </c>
      <c r="R1598" s="152" t="n">
        <v>20.3</v>
      </c>
      <c r="S1598" s="152" t="n">
        <v>748.2</v>
      </c>
      <c r="T1598" s="153" t="n">
        <v>50</v>
      </c>
      <c r="U1598" s="154" t="n">
        <v>0</v>
      </c>
      <c r="V1598" s="153" t="n">
        <v>0</v>
      </c>
      <c r="W1598" s="115" t="n">
        <v>0.95</v>
      </c>
      <c r="X1598" s="116" t="n">
        <f aca="false">RANDBETWEEN(80,100)/100</f>
        <v>0.95</v>
      </c>
      <c r="Y1598" s="117"/>
      <c r="Z1598" s="118"/>
      <c r="AA1598" s="119"/>
      <c r="AB1598" s="123"/>
      <c r="AC1598" s="124"/>
      <c r="AG1598" s="186"/>
      <c r="BO1598" s="202"/>
    </row>
    <row r="1599" customFormat="false" ht="13.25" hidden="false" customHeight="true" outlineLevel="0" collapsed="false">
      <c r="A1599" s="151" t="s">
        <v>1695</v>
      </c>
      <c r="B1599" s="152" t="n">
        <v>26.4</v>
      </c>
      <c r="C1599" s="152" t="n">
        <v>757.9</v>
      </c>
      <c r="D1599" s="153" t="n">
        <v>62</v>
      </c>
      <c r="E1599" s="154" t="s">
        <v>83</v>
      </c>
      <c r="F1599" s="153" t="n">
        <v>1.5</v>
      </c>
      <c r="G1599" s="182" t="s">
        <v>185</v>
      </c>
      <c r="H1599" s="116" t="n">
        <f aca="false">RANDBETWEEN(80,100)/100</f>
        <v>0.86</v>
      </c>
      <c r="I1599" s="117"/>
      <c r="J1599" s="118"/>
      <c r="K1599" s="119"/>
      <c r="L1599" s="118"/>
      <c r="M1599" s="179"/>
      <c r="Q1599" s="151" t="s">
        <v>1695</v>
      </c>
      <c r="R1599" s="152" t="n">
        <v>17.8</v>
      </c>
      <c r="S1599" s="152" t="n">
        <v>748.4</v>
      </c>
      <c r="T1599" s="153" t="n">
        <v>60</v>
      </c>
      <c r="U1599" s="154" t="s">
        <v>93</v>
      </c>
      <c r="V1599" s="153" t="n">
        <v>1</v>
      </c>
      <c r="W1599" s="115" t="n">
        <v>0.95</v>
      </c>
      <c r="X1599" s="116" t="n">
        <f aca="false">RANDBETWEEN(80,100)/100</f>
        <v>0.88</v>
      </c>
      <c r="Y1599" s="117"/>
      <c r="Z1599" s="118"/>
      <c r="AA1599" s="119"/>
      <c r="AB1599" s="123"/>
      <c r="AC1599" s="124"/>
      <c r="AG1599" s="186"/>
      <c r="BO1599" s="202"/>
    </row>
    <row r="1600" customFormat="false" ht="13.25" hidden="false" customHeight="true" outlineLevel="0" collapsed="false">
      <c r="A1600" s="151" t="s">
        <v>1696</v>
      </c>
      <c r="B1600" s="152" t="n">
        <v>20.6</v>
      </c>
      <c r="C1600" s="152" t="n">
        <v>757.9</v>
      </c>
      <c r="D1600" s="153" t="n">
        <v>96</v>
      </c>
      <c r="E1600" s="154" t="s">
        <v>77</v>
      </c>
      <c r="F1600" s="153" t="n">
        <v>1.5</v>
      </c>
      <c r="G1600" s="182" t="s">
        <v>110</v>
      </c>
      <c r="H1600" s="116" t="n">
        <f aca="false">RANDBETWEEN(80,100)/100</f>
        <v>0.87</v>
      </c>
      <c r="I1600" s="117"/>
      <c r="J1600" s="118"/>
      <c r="K1600" s="119"/>
      <c r="L1600" s="118"/>
      <c r="M1600" s="179"/>
      <c r="Q1600" s="151" t="s">
        <v>1696</v>
      </c>
      <c r="R1600" s="152" t="n">
        <v>15.6</v>
      </c>
      <c r="S1600" s="152" t="n">
        <v>748.3</v>
      </c>
      <c r="T1600" s="153" t="n">
        <v>80</v>
      </c>
      <c r="U1600" s="154" t="n">
        <v>0</v>
      </c>
      <c r="V1600" s="153" t="n">
        <v>0</v>
      </c>
      <c r="W1600" s="115" t="n">
        <v>0.9</v>
      </c>
      <c r="X1600" s="116" t="n">
        <f aca="false">RANDBETWEEN(80,100)/100</f>
        <v>0.85</v>
      </c>
      <c r="Y1600" s="117"/>
      <c r="Z1600" s="118"/>
      <c r="AA1600" s="119"/>
      <c r="AB1600" s="123"/>
      <c r="AC1600" s="124"/>
      <c r="AG1600" s="186"/>
      <c r="BO1600" s="202"/>
    </row>
    <row r="1601" customFormat="false" ht="13.25" hidden="false" customHeight="true" outlineLevel="0" collapsed="false">
      <c r="A1601" s="151" t="s">
        <v>1697</v>
      </c>
      <c r="B1601" s="152" t="n">
        <v>20</v>
      </c>
      <c r="C1601" s="152" t="n">
        <v>758</v>
      </c>
      <c r="D1601" s="153" t="n">
        <v>99</v>
      </c>
      <c r="E1601" s="154" t="s">
        <v>93</v>
      </c>
      <c r="F1601" s="153" t="n">
        <v>3</v>
      </c>
      <c r="G1601" s="115" t="n">
        <v>0.75</v>
      </c>
      <c r="H1601" s="116" t="n">
        <f aca="false">RANDBETWEEN(80,100)/100</f>
        <v>0.92</v>
      </c>
      <c r="I1601" s="117"/>
      <c r="J1601" s="118"/>
      <c r="K1601" s="119"/>
      <c r="L1601" s="118"/>
      <c r="M1601" s="179"/>
      <c r="Q1601" s="151" t="s">
        <v>1697</v>
      </c>
      <c r="R1601" s="152" t="n">
        <v>14.7</v>
      </c>
      <c r="S1601" s="152" t="n">
        <v>748.2</v>
      </c>
      <c r="T1601" s="153" t="n">
        <v>81</v>
      </c>
      <c r="U1601" s="154" t="n">
        <v>0</v>
      </c>
      <c r="V1601" s="153" t="n">
        <v>0</v>
      </c>
      <c r="W1601" s="115" t="n">
        <v>0.75</v>
      </c>
      <c r="X1601" s="116" t="n">
        <f aca="false">RANDBETWEEN(80,100)/100</f>
        <v>0.88</v>
      </c>
      <c r="Y1601" s="117"/>
      <c r="Z1601" s="118"/>
      <c r="AA1601" s="119"/>
      <c r="AB1601" s="123"/>
      <c r="AC1601" s="124"/>
      <c r="AG1601" s="186"/>
      <c r="BO1601" s="202"/>
    </row>
    <row r="1602" customFormat="false" ht="13.25" hidden="false" customHeight="true" outlineLevel="0" collapsed="false">
      <c r="A1602" s="151" t="s">
        <v>1698</v>
      </c>
      <c r="B1602" s="152" t="n">
        <v>20.3</v>
      </c>
      <c r="C1602" s="152" t="n">
        <v>757.8</v>
      </c>
      <c r="D1602" s="153" t="n">
        <v>99</v>
      </c>
      <c r="E1602" s="154" t="s">
        <v>107</v>
      </c>
      <c r="F1602" s="153" t="n">
        <v>1.5</v>
      </c>
      <c r="G1602" s="182" t="s">
        <v>110</v>
      </c>
      <c r="H1602" s="116" t="n">
        <f aca="false">RANDBETWEEN(80,100)/100</f>
        <v>1</v>
      </c>
      <c r="I1602" s="117"/>
      <c r="J1602" s="118"/>
      <c r="K1602" s="119"/>
      <c r="L1602" s="118"/>
      <c r="M1602" s="179"/>
      <c r="Q1602" s="151" t="s">
        <v>1698</v>
      </c>
      <c r="R1602" s="152" t="n">
        <v>17.1</v>
      </c>
      <c r="S1602" s="152" t="n">
        <v>748</v>
      </c>
      <c r="T1602" s="153" t="n">
        <v>69</v>
      </c>
      <c r="U1602" s="154" t="n">
        <v>0</v>
      </c>
      <c r="V1602" s="153" t="n">
        <v>0</v>
      </c>
      <c r="W1602" s="115" t="n">
        <v>0.75</v>
      </c>
      <c r="X1602" s="116" t="n">
        <f aca="false">RANDBETWEEN(80,100)/100</f>
        <v>0.81</v>
      </c>
      <c r="Y1602" s="117"/>
      <c r="Z1602" s="118"/>
      <c r="AA1602" s="119"/>
      <c r="AB1602" s="123"/>
      <c r="AC1602" s="124"/>
      <c r="AG1602" s="186"/>
      <c r="BO1602" s="202"/>
    </row>
    <row r="1603" customFormat="false" ht="13.25" hidden="false" customHeight="true" outlineLevel="0" collapsed="false">
      <c r="A1603" s="151" t="s">
        <v>1699</v>
      </c>
      <c r="B1603" s="152" t="n">
        <v>21.1</v>
      </c>
      <c r="C1603" s="152" t="n">
        <v>757.1</v>
      </c>
      <c r="D1603" s="153" t="n">
        <v>82</v>
      </c>
      <c r="E1603" s="154" t="s">
        <v>129</v>
      </c>
      <c r="F1603" s="153" t="n">
        <v>1.5</v>
      </c>
      <c r="G1603" s="115" t="n">
        <v>0.75</v>
      </c>
      <c r="H1603" s="116" t="n">
        <f aca="false">RANDBETWEEN(80,100)/100</f>
        <v>0.86</v>
      </c>
      <c r="I1603" s="117" t="n">
        <v>0.636122685185185</v>
      </c>
      <c r="J1603" s="118" t="n">
        <v>0.636122685185185</v>
      </c>
      <c r="K1603" s="119" t="n">
        <f aca="false">(J1603 * 24) * $B$3 * $F$3 * (1 - 0.7*AVERAGE(G1603:G1610)) * AVERAGE(H1603:H1610)</f>
        <v>6544.25207083333</v>
      </c>
      <c r="L1603" s="118" t="n">
        <f aca="false">IF(AVERAGE(F1603:F1610)&gt; $J$3, $B$4*$F$4*AVERAGE(F1603:F1610)/$B$5*24*AVERAGE(H1603:H1610), $B$4*$F$4*AVERAGE(F1603:F1610)/$B$5*24*AVERAGE(H1603:H1610) * 0.2)</f>
        <v>3972.9</v>
      </c>
      <c r="M1603" s="179" t="n">
        <f aca="false">K1603+L1603</f>
        <v>10517.1520708333</v>
      </c>
      <c r="Q1603" s="151" t="s">
        <v>1699</v>
      </c>
      <c r="R1603" s="152" t="n">
        <v>18.3</v>
      </c>
      <c r="S1603" s="152" t="n">
        <v>747.8</v>
      </c>
      <c r="T1603" s="153" t="n">
        <v>64</v>
      </c>
      <c r="U1603" s="154" t="s">
        <v>78</v>
      </c>
      <c r="V1603" s="153" t="n">
        <v>1</v>
      </c>
      <c r="W1603" s="115" t="n">
        <v>0.95</v>
      </c>
      <c r="X1603" s="116" t="n">
        <f aca="false">RANDBETWEEN(80,100)/100</f>
        <v>0.87</v>
      </c>
      <c r="Y1603" s="117" t="n">
        <v>0.70625</v>
      </c>
      <c r="Z1603" s="118" t="n">
        <v>0.70625</v>
      </c>
      <c r="AA1603" s="119" t="n">
        <f aca="false">(Z1603 * 24) * $B$3 * $F$3 * (1 - 0.7*AVERAGE(W1603:W1610)) * AVERAGE(X1603:X1610)</f>
        <v>12044.203875</v>
      </c>
      <c r="AB1603" s="123" t="n">
        <f aca="false">IF(AVERAGE(V1603:V1610)&gt; $J$3, $B$4*$F$4*AVERAGE(V1603:V1610)/$B$5*24*AVERAGE(X1603:X1610), $B$4*$F$4*AVERAGE(V1603:V1610)/$B$5*24*AVERAGE(X1603:X1610) * 0.2)</f>
        <v>696</v>
      </c>
      <c r="AC1603" s="124" t="n">
        <f aca="false">AA1603+AB1603</f>
        <v>12740.203875</v>
      </c>
      <c r="AG1603" s="186"/>
      <c r="BO1603" s="202"/>
    </row>
    <row r="1604" customFormat="false" ht="13.25" hidden="false" customHeight="true" outlineLevel="0" collapsed="false">
      <c r="A1604" s="151" t="s">
        <v>1700</v>
      </c>
      <c r="B1604" s="152" t="n">
        <v>22</v>
      </c>
      <c r="C1604" s="152" t="n">
        <v>756.2</v>
      </c>
      <c r="D1604" s="153" t="n">
        <v>81</v>
      </c>
      <c r="E1604" s="154" t="s">
        <v>77</v>
      </c>
      <c r="F1604" s="153" t="n">
        <v>4.5</v>
      </c>
      <c r="G1604" s="115" t="n">
        <v>0.9</v>
      </c>
      <c r="H1604" s="116" t="n">
        <f aca="false">RANDBETWEEN(80,100)/100</f>
        <v>0.82</v>
      </c>
      <c r="I1604" s="117"/>
      <c r="J1604" s="118"/>
      <c r="K1604" s="119"/>
      <c r="L1604" s="118"/>
      <c r="M1604" s="179"/>
      <c r="Q1604" s="151" t="s">
        <v>1700</v>
      </c>
      <c r="R1604" s="152" t="n">
        <v>20.5</v>
      </c>
      <c r="S1604" s="152" t="n">
        <v>747.1</v>
      </c>
      <c r="T1604" s="153" t="n">
        <v>54</v>
      </c>
      <c r="U1604" s="154" t="s">
        <v>93</v>
      </c>
      <c r="V1604" s="153" t="n">
        <v>1</v>
      </c>
      <c r="W1604" s="115" t="n">
        <v>0.75</v>
      </c>
      <c r="X1604" s="116" t="n">
        <f aca="false">RANDBETWEEN(80,100)/100</f>
        <v>0.85</v>
      </c>
      <c r="Y1604" s="117"/>
      <c r="Z1604" s="118"/>
      <c r="AA1604" s="119"/>
      <c r="AB1604" s="123"/>
      <c r="AC1604" s="124"/>
      <c r="AG1604" s="186"/>
      <c r="BO1604" s="202"/>
    </row>
    <row r="1605" customFormat="false" ht="13.25" hidden="false" customHeight="true" outlineLevel="0" collapsed="false">
      <c r="A1605" s="151" t="s">
        <v>1701</v>
      </c>
      <c r="B1605" s="152" t="n">
        <v>21.3</v>
      </c>
      <c r="C1605" s="152" t="n">
        <v>755.8</v>
      </c>
      <c r="D1605" s="153" t="n">
        <v>79</v>
      </c>
      <c r="E1605" s="154" t="s">
        <v>77</v>
      </c>
      <c r="F1605" s="153" t="n">
        <v>4.5</v>
      </c>
      <c r="G1605" s="115" t="n">
        <v>0.9</v>
      </c>
      <c r="H1605" s="116" t="n">
        <f aca="false">RANDBETWEEN(80,100)/100</f>
        <v>0.81</v>
      </c>
      <c r="I1605" s="117"/>
      <c r="J1605" s="118"/>
      <c r="K1605" s="119"/>
      <c r="L1605" s="118"/>
      <c r="M1605" s="179"/>
      <c r="Q1605" s="151" t="s">
        <v>1701</v>
      </c>
      <c r="R1605" s="152" t="n">
        <v>22</v>
      </c>
      <c r="S1605" s="152" t="n">
        <v>746.8</v>
      </c>
      <c r="T1605" s="153" t="n">
        <v>45</v>
      </c>
      <c r="U1605" s="154" t="n">
        <v>0</v>
      </c>
      <c r="V1605" s="153" t="n">
        <v>0</v>
      </c>
      <c r="W1605" s="115" t="n">
        <v>0.95</v>
      </c>
      <c r="X1605" s="116" t="n">
        <f aca="false">RANDBETWEEN(80,100)/100</f>
        <v>0.9</v>
      </c>
      <c r="Y1605" s="117"/>
      <c r="Z1605" s="118"/>
      <c r="AA1605" s="119"/>
      <c r="AB1605" s="123"/>
      <c r="AC1605" s="124"/>
      <c r="AG1605" s="186"/>
      <c r="BO1605" s="202"/>
    </row>
    <row r="1606" customFormat="false" ht="13.25" hidden="false" customHeight="true" outlineLevel="0" collapsed="false">
      <c r="A1606" s="151" t="s">
        <v>1702</v>
      </c>
      <c r="B1606" s="152" t="n">
        <v>26.3</v>
      </c>
      <c r="C1606" s="152" t="n">
        <v>755.8</v>
      </c>
      <c r="D1606" s="153" t="n">
        <v>59</v>
      </c>
      <c r="E1606" s="154" t="s">
        <v>83</v>
      </c>
      <c r="F1606" s="153" t="n">
        <v>4.5</v>
      </c>
      <c r="G1606" s="115" t="n">
        <v>0.9</v>
      </c>
      <c r="H1606" s="116" t="n">
        <f aca="false">RANDBETWEEN(80,100)/100</f>
        <v>0.85</v>
      </c>
      <c r="I1606" s="117"/>
      <c r="J1606" s="118"/>
      <c r="K1606" s="119"/>
      <c r="L1606" s="118"/>
      <c r="M1606" s="179"/>
      <c r="Q1606" s="151" t="s">
        <v>1702</v>
      </c>
      <c r="R1606" s="152" t="n">
        <v>20.8</v>
      </c>
      <c r="S1606" s="152" t="n">
        <v>746.7</v>
      </c>
      <c r="T1606" s="153" t="n">
        <v>47</v>
      </c>
      <c r="U1606" s="154" t="s">
        <v>101</v>
      </c>
      <c r="V1606" s="153" t="n">
        <v>1</v>
      </c>
      <c r="W1606" s="115" t="n">
        <v>0.75</v>
      </c>
      <c r="X1606" s="116" t="n">
        <f aca="false">RANDBETWEEN(80,100)/100</f>
        <v>0.97</v>
      </c>
      <c r="Y1606" s="117"/>
      <c r="Z1606" s="118"/>
      <c r="AA1606" s="119"/>
      <c r="AB1606" s="123"/>
      <c r="AC1606" s="124"/>
      <c r="AG1606" s="186"/>
      <c r="BO1606" s="202"/>
    </row>
    <row r="1607" customFormat="false" ht="13.25" hidden="false" customHeight="true" outlineLevel="0" collapsed="false">
      <c r="A1607" s="151" t="s">
        <v>1703</v>
      </c>
      <c r="B1607" s="152" t="n">
        <v>26.2</v>
      </c>
      <c r="C1607" s="152" t="n">
        <v>755.5</v>
      </c>
      <c r="D1607" s="153" t="n">
        <v>58</v>
      </c>
      <c r="E1607" s="154" t="s">
        <v>83</v>
      </c>
      <c r="F1607" s="153" t="n">
        <v>3</v>
      </c>
      <c r="G1607" s="115" t="n">
        <v>0.75</v>
      </c>
      <c r="H1607" s="116" t="n">
        <f aca="false">RANDBETWEEN(80,100)/100</f>
        <v>0.82</v>
      </c>
      <c r="I1607" s="117"/>
      <c r="J1607" s="118"/>
      <c r="K1607" s="119"/>
      <c r="L1607" s="118"/>
      <c r="M1607" s="179"/>
      <c r="Q1607" s="151" t="s">
        <v>1703</v>
      </c>
      <c r="R1607" s="152" t="n">
        <v>18.8</v>
      </c>
      <c r="S1607" s="152" t="n">
        <v>746.4</v>
      </c>
      <c r="T1607" s="153" t="n">
        <v>60</v>
      </c>
      <c r="U1607" s="154" t="s">
        <v>91</v>
      </c>
      <c r="V1607" s="153" t="n">
        <v>1</v>
      </c>
      <c r="W1607" s="115" t="n">
        <v>0</v>
      </c>
      <c r="X1607" s="116" t="n">
        <f aca="false">RANDBETWEEN(80,100)/100</f>
        <v>0.83</v>
      </c>
      <c r="Y1607" s="117"/>
      <c r="Z1607" s="118"/>
      <c r="AA1607" s="119"/>
      <c r="AB1607" s="123"/>
      <c r="AC1607" s="124"/>
      <c r="AG1607" s="186"/>
      <c r="BO1607" s="202"/>
    </row>
    <row r="1608" customFormat="false" ht="13.25" hidden="false" customHeight="true" outlineLevel="0" collapsed="false">
      <c r="A1608" s="151" t="s">
        <v>1704</v>
      </c>
      <c r="B1608" s="152" t="n">
        <v>20.5</v>
      </c>
      <c r="C1608" s="152" t="n">
        <v>755.2</v>
      </c>
      <c r="D1608" s="153" t="n">
        <v>79</v>
      </c>
      <c r="E1608" s="154" t="s">
        <v>77</v>
      </c>
      <c r="F1608" s="153" t="n">
        <v>1.5</v>
      </c>
      <c r="G1608" s="115" t="n">
        <v>0.75</v>
      </c>
      <c r="H1608" s="116" t="n">
        <f aca="false">RANDBETWEEN(80,100)/100</f>
        <v>0.97</v>
      </c>
      <c r="I1608" s="117"/>
      <c r="J1608" s="118"/>
      <c r="K1608" s="119"/>
      <c r="L1608" s="118"/>
      <c r="M1608" s="179"/>
      <c r="Q1608" s="151" t="s">
        <v>1704</v>
      </c>
      <c r="R1608" s="152" t="n">
        <v>14.6</v>
      </c>
      <c r="S1608" s="152" t="n">
        <v>745.8</v>
      </c>
      <c r="T1608" s="153" t="n">
        <v>75</v>
      </c>
      <c r="U1608" s="154" t="s">
        <v>101</v>
      </c>
      <c r="V1608" s="153" t="n">
        <v>1</v>
      </c>
      <c r="W1608" s="115" t="n">
        <v>0</v>
      </c>
      <c r="X1608" s="116" t="n">
        <f aca="false">RANDBETWEEN(80,100)/100</f>
        <v>0.92</v>
      </c>
      <c r="Y1608" s="117"/>
      <c r="Z1608" s="118"/>
      <c r="AA1608" s="119"/>
      <c r="AB1608" s="123"/>
      <c r="AC1608" s="124"/>
      <c r="AG1608" s="186"/>
      <c r="BO1608" s="202"/>
    </row>
    <row r="1609" customFormat="false" ht="13.25" hidden="false" customHeight="true" outlineLevel="0" collapsed="false">
      <c r="A1609" s="151" t="s">
        <v>1705</v>
      </c>
      <c r="B1609" s="152" t="n">
        <v>22.2</v>
      </c>
      <c r="C1609" s="152" t="n">
        <v>755.1</v>
      </c>
      <c r="D1609" s="153" t="n">
        <v>60</v>
      </c>
      <c r="E1609" s="154" t="s">
        <v>83</v>
      </c>
      <c r="F1609" s="153" t="n">
        <v>3</v>
      </c>
      <c r="G1609" s="115" t="n">
        <v>0.95</v>
      </c>
      <c r="H1609" s="116" t="n">
        <f aca="false">RANDBETWEEN(80,100)/100</f>
        <v>0.87</v>
      </c>
      <c r="I1609" s="117"/>
      <c r="J1609" s="118"/>
      <c r="K1609" s="119"/>
      <c r="L1609" s="118"/>
      <c r="M1609" s="179"/>
      <c r="Q1609" s="151" t="s">
        <v>1705</v>
      </c>
      <c r="R1609" s="152" t="n">
        <v>14.2</v>
      </c>
      <c r="S1609" s="152" t="n">
        <v>745.3</v>
      </c>
      <c r="T1609" s="153" t="n">
        <v>73</v>
      </c>
      <c r="U1609" s="154" t="n">
        <v>0</v>
      </c>
      <c r="V1609" s="153" t="n">
        <v>0</v>
      </c>
      <c r="W1609" s="115" t="n">
        <v>0</v>
      </c>
      <c r="X1609" s="116" t="n">
        <f aca="false">RANDBETWEEN(80,100)/100</f>
        <v>0.81</v>
      </c>
      <c r="Y1609" s="117"/>
      <c r="Z1609" s="118"/>
      <c r="AA1609" s="119"/>
      <c r="AB1609" s="123"/>
      <c r="AC1609" s="124"/>
      <c r="AG1609" s="186"/>
      <c r="BO1609" s="202"/>
    </row>
    <row r="1610" customFormat="false" ht="13.25" hidden="false" customHeight="true" outlineLevel="0" collapsed="false">
      <c r="A1610" s="151" t="s">
        <v>1706</v>
      </c>
      <c r="B1610" s="152" t="n">
        <v>23.6</v>
      </c>
      <c r="C1610" s="152" t="n">
        <v>754.9</v>
      </c>
      <c r="D1610" s="153" t="n">
        <v>54</v>
      </c>
      <c r="E1610" s="154" t="s">
        <v>83</v>
      </c>
      <c r="F1610" s="153" t="n">
        <v>6</v>
      </c>
      <c r="G1610" s="182" t="s">
        <v>194</v>
      </c>
      <c r="H1610" s="116" t="n">
        <f aca="false">RANDBETWEEN(80,100)/100</f>
        <v>0.97</v>
      </c>
      <c r="I1610" s="117"/>
      <c r="J1610" s="118"/>
      <c r="K1610" s="119"/>
      <c r="L1610" s="118"/>
      <c r="M1610" s="179"/>
      <c r="Q1610" s="151" t="s">
        <v>1706</v>
      </c>
      <c r="R1610" s="152" t="n">
        <v>15.3</v>
      </c>
      <c r="S1610" s="152" t="n">
        <v>744.4</v>
      </c>
      <c r="T1610" s="153" t="n">
        <v>68</v>
      </c>
      <c r="U1610" s="154" t="n">
        <v>0</v>
      </c>
      <c r="V1610" s="153" t="n">
        <v>0</v>
      </c>
      <c r="W1610" s="115" t="n">
        <v>0.25</v>
      </c>
      <c r="X1610" s="116" t="n">
        <f aca="false">RANDBETWEEN(80,100)/100</f>
        <v>0.81</v>
      </c>
      <c r="Y1610" s="117"/>
      <c r="Z1610" s="118"/>
      <c r="AA1610" s="119"/>
      <c r="AB1610" s="123"/>
      <c r="AC1610" s="124"/>
      <c r="AG1610" s="186"/>
      <c r="BO1610" s="202"/>
    </row>
    <row r="1611" customFormat="false" ht="13.25" hidden="false" customHeight="true" outlineLevel="0" collapsed="false">
      <c r="A1611" s="151" t="s">
        <v>1707</v>
      </c>
      <c r="B1611" s="152" t="n">
        <v>26</v>
      </c>
      <c r="C1611" s="152" t="n">
        <v>755.2</v>
      </c>
      <c r="D1611" s="153" t="n">
        <v>49</v>
      </c>
      <c r="E1611" s="154" t="s">
        <v>83</v>
      </c>
      <c r="F1611" s="153" t="n">
        <v>4.5</v>
      </c>
      <c r="G1611" s="115" t="n">
        <v>0.75</v>
      </c>
      <c r="H1611" s="116" t="n">
        <f aca="false">RANDBETWEEN(80,100)/100</f>
        <v>1</v>
      </c>
      <c r="I1611" s="117" t="n">
        <v>0.637256944444444</v>
      </c>
      <c r="J1611" s="118" t="n">
        <v>0.637256944444444</v>
      </c>
      <c r="K1611" s="119" t="n">
        <f aca="false">(J1611 * 24) * $B$3 * $F$3 * (1 - 0.7*AVERAGE(G1611:G1618)) * AVERAGE(H1611:H1618)</f>
        <v>14267.6222</v>
      </c>
      <c r="L1611" s="118" t="n">
        <f aca="false">IF(AVERAGE(F1611:F1618)&gt; $J$3, $B$4*$F$4*AVERAGE(F1611:F1618)/$B$5*24*AVERAGE(H1611:H1618), $B$4*$F$4*AVERAGE(F1611:F1618)/$B$5*24*AVERAGE(H1611:H1618) * 0.2)</f>
        <v>24288</v>
      </c>
      <c r="M1611" s="179" t="n">
        <f aca="false">K1611+L1611</f>
        <v>38555.6222</v>
      </c>
      <c r="Q1611" s="151" t="s">
        <v>1707</v>
      </c>
      <c r="R1611" s="152" t="n">
        <v>19</v>
      </c>
      <c r="S1611" s="152" t="n">
        <v>743.7</v>
      </c>
      <c r="T1611" s="153" t="n">
        <v>48</v>
      </c>
      <c r="U1611" s="154" t="s">
        <v>129</v>
      </c>
      <c r="V1611" s="153" t="n">
        <v>1</v>
      </c>
      <c r="W1611" s="115" t="n">
        <v>0.05</v>
      </c>
      <c r="X1611" s="116" t="n">
        <f aca="false">RANDBETWEEN(80,100)/100</f>
        <v>1</v>
      </c>
      <c r="Y1611" s="117" t="n">
        <v>0.708148148148148</v>
      </c>
      <c r="Z1611" s="118" t="n">
        <v>0.708148148148148</v>
      </c>
      <c r="AA1611" s="119" t="n">
        <f aca="false">(Z1611 * 24) * $B$3 * $F$3 * (1 - 0.7*AVERAGE(W1611:W1618)) * AVERAGE(X1611:X1618)</f>
        <v>9618.1248</v>
      </c>
      <c r="AB1611" s="123" t="n">
        <f aca="false">IF(AVERAGE(V1611:V1618)&gt; $J$3, $B$4*$F$4*AVERAGE(V1611:V1618)/$B$5*24*AVERAGE(X1611:X1618), $B$4*$F$4*AVERAGE(V1611:V1618)/$B$5*24*AVERAGE(X1611:X1618) * 0.2)</f>
        <v>1152</v>
      </c>
      <c r="AC1611" s="124" t="n">
        <f aca="false">AA1611+AB1611</f>
        <v>10770.1248</v>
      </c>
      <c r="AG1611" s="186"/>
      <c r="BO1611" s="202"/>
    </row>
    <row r="1612" customFormat="false" ht="13.25" hidden="false" customHeight="true" outlineLevel="0" collapsed="false">
      <c r="A1612" s="151" t="s">
        <v>1708</v>
      </c>
      <c r="B1612" s="152" t="n">
        <v>28</v>
      </c>
      <c r="C1612" s="152" t="n">
        <v>755.1</v>
      </c>
      <c r="D1612" s="153" t="n">
        <v>46</v>
      </c>
      <c r="E1612" s="154" t="s">
        <v>83</v>
      </c>
      <c r="F1612" s="153" t="n">
        <v>4.5</v>
      </c>
      <c r="G1612" s="182" t="s">
        <v>185</v>
      </c>
      <c r="H1612" s="116" t="n">
        <f aca="false">RANDBETWEEN(80,100)/100</f>
        <v>0.88</v>
      </c>
      <c r="I1612" s="117"/>
      <c r="J1612" s="118"/>
      <c r="K1612" s="119"/>
      <c r="L1612" s="118"/>
      <c r="M1612" s="179"/>
      <c r="Q1612" s="151" t="s">
        <v>1708</v>
      </c>
      <c r="R1612" s="152" t="n">
        <v>22.2</v>
      </c>
      <c r="S1612" s="152" t="n">
        <v>742.8</v>
      </c>
      <c r="T1612" s="153" t="n">
        <v>42</v>
      </c>
      <c r="U1612" s="154" t="s">
        <v>93</v>
      </c>
      <c r="V1612" s="153" t="n">
        <v>2</v>
      </c>
      <c r="W1612" s="115" t="n">
        <v>0.75</v>
      </c>
      <c r="X1612" s="116" t="n">
        <f aca="false">RANDBETWEEN(80,100)/100</f>
        <v>0.91</v>
      </c>
      <c r="Y1612" s="117"/>
      <c r="Z1612" s="118"/>
      <c r="AA1612" s="119"/>
      <c r="AB1612" s="123"/>
      <c r="AC1612" s="124"/>
      <c r="AG1612" s="186"/>
      <c r="BO1612" s="202"/>
    </row>
    <row r="1613" customFormat="false" ht="13.25" hidden="false" customHeight="true" outlineLevel="0" collapsed="false">
      <c r="A1613" s="151" t="s">
        <v>1709</v>
      </c>
      <c r="B1613" s="152" t="n">
        <v>28.5</v>
      </c>
      <c r="C1613" s="152" t="n">
        <v>756.1</v>
      </c>
      <c r="D1613" s="153" t="n">
        <v>45</v>
      </c>
      <c r="E1613" s="154" t="s">
        <v>83</v>
      </c>
      <c r="F1613" s="153" t="n">
        <v>6</v>
      </c>
      <c r="G1613" s="115" t="n">
        <v>0.05</v>
      </c>
      <c r="H1613" s="116" t="n">
        <f aca="false">RANDBETWEEN(80,100)/100</f>
        <v>0.98</v>
      </c>
      <c r="I1613" s="117"/>
      <c r="J1613" s="118"/>
      <c r="K1613" s="119"/>
      <c r="L1613" s="118"/>
      <c r="M1613" s="179"/>
      <c r="Q1613" s="151" t="s">
        <v>1709</v>
      </c>
      <c r="R1613" s="152" t="n">
        <v>22.8</v>
      </c>
      <c r="S1613" s="152" t="n">
        <v>742.6</v>
      </c>
      <c r="T1613" s="153" t="n">
        <v>45</v>
      </c>
      <c r="U1613" s="154" t="s">
        <v>129</v>
      </c>
      <c r="V1613" s="153" t="n">
        <v>2</v>
      </c>
      <c r="W1613" s="182" t="s">
        <v>110</v>
      </c>
      <c r="X1613" s="116" t="n">
        <f aca="false">RANDBETWEEN(80,100)/100</f>
        <v>0.9</v>
      </c>
      <c r="Y1613" s="117"/>
      <c r="Z1613" s="118"/>
      <c r="AA1613" s="119"/>
      <c r="AB1613" s="123"/>
      <c r="AC1613" s="124"/>
      <c r="AG1613" s="186"/>
      <c r="BO1613" s="202"/>
    </row>
    <row r="1614" customFormat="false" ht="13.25" hidden="false" customHeight="true" outlineLevel="0" collapsed="false">
      <c r="A1614" s="151" t="s">
        <v>1710</v>
      </c>
      <c r="B1614" s="152" t="n">
        <v>26.8</v>
      </c>
      <c r="C1614" s="152" t="n">
        <v>757.3</v>
      </c>
      <c r="D1614" s="153" t="n">
        <v>48</v>
      </c>
      <c r="E1614" s="154" t="s">
        <v>83</v>
      </c>
      <c r="F1614" s="153" t="n">
        <v>6</v>
      </c>
      <c r="G1614" s="115" t="n">
        <v>0.25</v>
      </c>
      <c r="H1614" s="116" t="n">
        <f aca="false">RANDBETWEEN(80,100)/100</f>
        <v>0.93</v>
      </c>
      <c r="I1614" s="117"/>
      <c r="J1614" s="118"/>
      <c r="K1614" s="119"/>
      <c r="L1614" s="118"/>
      <c r="M1614" s="179"/>
      <c r="Q1614" s="151" t="s">
        <v>1710</v>
      </c>
      <c r="R1614" s="152" t="n">
        <v>22.7</v>
      </c>
      <c r="S1614" s="152" t="n">
        <v>742.2</v>
      </c>
      <c r="T1614" s="153" t="n">
        <v>53</v>
      </c>
      <c r="U1614" s="154" t="s">
        <v>101</v>
      </c>
      <c r="V1614" s="153" t="n">
        <v>1</v>
      </c>
      <c r="W1614" s="115" t="n">
        <v>0.75</v>
      </c>
      <c r="X1614" s="116" t="n">
        <f aca="false">RANDBETWEEN(80,100)/100</f>
        <v>0.88</v>
      </c>
      <c r="Y1614" s="117"/>
      <c r="Z1614" s="118"/>
      <c r="AA1614" s="119"/>
      <c r="AB1614" s="123"/>
      <c r="AC1614" s="124"/>
      <c r="AG1614" s="186"/>
      <c r="BO1614" s="202"/>
    </row>
    <row r="1615" customFormat="false" ht="13.25" hidden="false" customHeight="true" outlineLevel="0" collapsed="false">
      <c r="A1615" s="151" t="s">
        <v>1711</v>
      </c>
      <c r="B1615" s="152" t="n">
        <v>23.6</v>
      </c>
      <c r="C1615" s="152" t="n">
        <v>758.2</v>
      </c>
      <c r="D1615" s="153" t="n">
        <v>70</v>
      </c>
      <c r="E1615" s="154" t="s">
        <v>107</v>
      </c>
      <c r="F1615" s="153" t="n">
        <v>4.5</v>
      </c>
      <c r="G1615" s="115" t="n">
        <v>0.05</v>
      </c>
      <c r="H1615" s="116" t="n">
        <f aca="false">RANDBETWEEN(80,100)/100</f>
        <v>0.91</v>
      </c>
      <c r="I1615" s="117"/>
      <c r="J1615" s="118"/>
      <c r="K1615" s="119"/>
      <c r="L1615" s="118"/>
      <c r="M1615" s="179"/>
      <c r="Q1615" s="151" t="s">
        <v>1711</v>
      </c>
      <c r="R1615" s="152" t="n">
        <v>20.1</v>
      </c>
      <c r="S1615" s="152" t="n">
        <v>741.6</v>
      </c>
      <c r="T1615" s="153" t="n">
        <v>68</v>
      </c>
      <c r="U1615" s="154" t="s">
        <v>129</v>
      </c>
      <c r="V1615" s="153" t="n">
        <v>1</v>
      </c>
      <c r="W1615" s="182" t="s">
        <v>194</v>
      </c>
      <c r="X1615" s="116" t="n">
        <f aca="false">RANDBETWEEN(80,100)/100</f>
        <v>0.8</v>
      </c>
      <c r="Y1615" s="117"/>
      <c r="Z1615" s="118"/>
      <c r="AA1615" s="119"/>
      <c r="AB1615" s="123"/>
      <c r="AC1615" s="124"/>
      <c r="AG1615" s="186"/>
      <c r="BO1615" s="202"/>
    </row>
    <row r="1616" customFormat="false" ht="13.25" hidden="false" customHeight="true" outlineLevel="0" collapsed="false">
      <c r="A1616" s="151" t="s">
        <v>1712</v>
      </c>
      <c r="B1616" s="152" t="n">
        <v>18</v>
      </c>
      <c r="C1616" s="152" t="n">
        <v>758.7</v>
      </c>
      <c r="D1616" s="153" t="n">
        <v>100</v>
      </c>
      <c r="E1616" s="154" t="s">
        <v>101</v>
      </c>
      <c r="F1616" s="153" t="n">
        <v>1.5</v>
      </c>
      <c r="G1616" s="115" t="n">
        <v>0.15</v>
      </c>
      <c r="H1616" s="116" t="n">
        <f aca="false">RANDBETWEEN(80,100)/100</f>
        <v>0.83</v>
      </c>
      <c r="I1616" s="117"/>
      <c r="J1616" s="118"/>
      <c r="K1616" s="119"/>
      <c r="L1616" s="118"/>
      <c r="M1616" s="179"/>
      <c r="Q1616" s="151" t="s">
        <v>1712</v>
      </c>
      <c r="R1616" s="152" t="n">
        <v>15.6</v>
      </c>
      <c r="S1616" s="152" t="n">
        <v>741</v>
      </c>
      <c r="T1616" s="153" t="n">
        <v>90</v>
      </c>
      <c r="U1616" s="154" t="s">
        <v>101</v>
      </c>
      <c r="V1616" s="153" t="n">
        <v>1</v>
      </c>
      <c r="W1616" s="182" t="s">
        <v>194</v>
      </c>
      <c r="X1616" s="116" t="n">
        <f aca="false">RANDBETWEEN(80,100)/100</f>
        <v>0.92</v>
      </c>
      <c r="Y1616" s="117"/>
      <c r="Z1616" s="118"/>
      <c r="AA1616" s="119"/>
      <c r="AB1616" s="123"/>
      <c r="AC1616" s="124"/>
      <c r="AG1616" s="186"/>
      <c r="BO1616" s="202"/>
    </row>
    <row r="1617" customFormat="false" ht="13.25" hidden="false" customHeight="true" outlineLevel="0" collapsed="false">
      <c r="A1617" s="151" t="s">
        <v>1713</v>
      </c>
      <c r="B1617" s="152" t="n">
        <v>16.9</v>
      </c>
      <c r="C1617" s="152" t="n">
        <v>758.9</v>
      </c>
      <c r="D1617" s="153" t="n">
        <v>100</v>
      </c>
      <c r="E1617" s="154" t="s">
        <v>101</v>
      </c>
      <c r="F1617" s="153" t="n">
        <v>3</v>
      </c>
      <c r="G1617" s="115" t="n">
        <v>0.15</v>
      </c>
      <c r="H1617" s="116" t="n">
        <f aca="false">RANDBETWEEN(80,100)/100</f>
        <v>0.97</v>
      </c>
      <c r="I1617" s="117"/>
      <c r="J1617" s="118"/>
      <c r="K1617" s="119"/>
      <c r="L1617" s="118"/>
      <c r="M1617" s="179"/>
      <c r="Q1617" s="151" t="s">
        <v>1713</v>
      </c>
      <c r="R1617" s="152" t="n">
        <v>16.3</v>
      </c>
      <c r="S1617" s="152" t="n">
        <v>740.4</v>
      </c>
      <c r="T1617" s="153" t="n">
        <v>87</v>
      </c>
      <c r="U1617" s="154" t="n">
        <v>0</v>
      </c>
      <c r="V1617" s="153" t="n">
        <v>0</v>
      </c>
      <c r="W1617" s="115" t="n">
        <v>0.95</v>
      </c>
      <c r="X1617" s="116" t="n">
        <f aca="false">RANDBETWEEN(80,100)/100</f>
        <v>0.94</v>
      </c>
      <c r="Y1617" s="117"/>
      <c r="Z1617" s="118"/>
      <c r="AA1617" s="119"/>
      <c r="AB1617" s="123"/>
      <c r="AC1617" s="124"/>
      <c r="AG1617" s="186"/>
      <c r="BO1617" s="202"/>
    </row>
    <row r="1618" customFormat="false" ht="13.25" hidden="false" customHeight="true" outlineLevel="0" collapsed="false">
      <c r="A1618" s="151" t="s">
        <v>1714</v>
      </c>
      <c r="B1618" s="152" t="n">
        <v>19.4</v>
      </c>
      <c r="C1618" s="152" t="n">
        <v>758.9</v>
      </c>
      <c r="D1618" s="153" t="n">
        <v>80</v>
      </c>
      <c r="E1618" s="154" t="s">
        <v>93</v>
      </c>
      <c r="F1618" s="153" t="n">
        <v>3</v>
      </c>
      <c r="G1618" s="115" t="n">
        <v>0.15</v>
      </c>
      <c r="H1618" s="116" t="n">
        <f aca="false">RANDBETWEEN(80,100)/100</f>
        <v>0.86</v>
      </c>
      <c r="I1618" s="117"/>
      <c r="J1618" s="118"/>
      <c r="K1618" s="119"/>
      <c r="L1618" s="118"/>
      <c r="M1618" s="179"/>
      <c r="Q1618" s="151" t="s">
        <v>1714</v>
      </c>
      <c r="R1618" s="152" t="n">
        <v>16.1</v>
      </c>
      <c r="S1618" s="152" t="n">
        <v>740.1</v>
      </c>
      <c r="T1618" s="153" t="n">
        <v>84</v>
      </c>
      <c r="U1618" s="154" t="n">
        <v>0</v>
      </c>
      <c r="V1618" s="153" t="n">
        <v>0</v>
      </c>
      <c r="W1618" s="115" t="n">
        <v>0.9</v>
      </c>
      <c r="X1618" s="116" t="n">
        <f aca="false">RANDBETWEEN(80,100)/100</f>
        <v>0.85</v>
      </c>
      <c r="Y1618" s="117"/>
      <c r="Z1618" s="118"/>
      <c r="AA1618" s="119"/>
      <c r="AB1618" s="123"/>
      <c r="AC1618" s="124"/>
      <c r="AG1618" s="186"/>
      <c r="BO1618" s="202"/>
    </row>
    <row r="1619" customFormat="false" ht="13.25" hidden="false" customHeight="true" outlineLevel="0" collapsed="false">
      <c r="A1619" s="151" t="s">
        <v>1715</v>
      </c>
      <c r="B1619" s="152" t="n">
        <v>22</v>
      </c>
      <c r="C1619" s="152" t="n">
        <v>758.5</v>
      </c>
      <c r="D1619" s="153" t="n">
        <v>60</v>
      </c>
      <c r="E1619" s="154" t="s">
        <v>93</v>
      </c>
      <c r="F1619" s="153" t="n">
        <v>3</v>
      </c>
      <c r="G1619" s="115" t="n">
        <v>0.75</v>
      </c>
      <c r="H1619" s="116" t="n">
        <f aca="false">RANDBETWEEN(80,100)/100</f>
        <v>0.8</v>
      </c>
      <c r="I1619" s="117" t="n">
        <v>0.638356481481481</v>
      </c>
      <c r="J1619" s="118" t="n">
        <v>0.638356481481481</v>
      </c>
      <c r="K1619" s="119" t="n">
        <f aca="false">(J1619 * 24) * $B$3 * $F$3 * (1 - 0.7*AVERAGE(G1619:G1626)) * AVERAGE(H1619:H1626)</f>
        <v>11830.533</v>
      </c>
      <c r="L1619" s="118" t="n">
        <f aca="false">IF(AVERAGE(F1619:F1626)&gt; $J$3, $B$4*$F$4*AVERAGE(F1619:F1626)/$B$5*24*AVERAGE(H1619:H1626), $B$4*$F$4*AVERAGE(F1619:F1626)/$B$5*24*AVERAGE(H1619:H1626) * 0.2)</f>
        <v>32175</v>
      </c>
      <c r="M1619" s="179" t="n">
        <f aca="false">K1619+L1619</f>
        <v>44005.533</v>
      </c>
      <c r="Q1619" s="151" t="s">
        <v>1715</v>
      </c>
      <c r="R1619" s="152" t="n">
        <v>18.1</v>
      </c>
      <c r="S1619" s="152" t="n">
        <v>740</v>
      </c>
      <c r="T1619" s="153" t="n">
        <v>84</v>
      </c>
      <c r="U1619" s="154" t="n">
        <v>0</v>
      </c>
      <c r="V1619" s="153" t="n">
        <v>0</v>
      </c>
      <c r="W1619" s="115" t="n">
        <v>0.75</v>
      </c>
      <c r="X1619" s="116" t="n">
        <f aca="false">RANDBETWEEN(80,100)/100</f>
        <v>0.87</v>
      </c>
      <c r="Y1619" s="117" t="n">
        <v>0.709988425925926</v>
      </c>
      <c r="Z1619" s="118" t="n">
        <v>0.709988425925926</v>
      </c>
      <c r="AA1619" s="119" t="n">
        <f aca="false">(Z1619 * 24) * $B$3 * $F$3 * (1 - 0.7*AVERAGE(W1619:W1626)) * AVERAGE(X1619:X1626)</f>
        <v>9093.908053125</v>
      </c>
      <c r="AB1619" s="123" t="n">
        <f aca="false">IF(AVERAGE(V1619:V1626)&gt; $J$3, $B$4*$F$4*AVERAGE(V1619:V1626)/$B$5*24*AVERAGE(X1619:X1626), $B$4*$F$4*AVERAGE(V1619:V1626)/$B$5*24*AVERAGE(X1619:X1626) * 0.2)</f>
        <v>604.8</v>
      </c>
      <c r="AC1619" s="124" t="n">
        <f aca="false">AA1619+AB1619</f>
        <v>9698.708053125</v>
      </c>
      <c r="AG1619" s="186"/>
      <c r="BO1619" s="202"/>
    </row>
    <row r="1620" customFormat="false" ht="13.25" hidden="false" customHeight="true" outlineLevel="0" collapsed="false">
      <c r="A1620" s="151" t="s">
        <v>1716</v>
      </c>
      <c r="B1620" s="152" t="n">
        <v>25.6</v>
      </c>
      <c r="C1620" s="152" t="n">
        <v>757.5</v>
      </c>
      <c r="D1620" s="153" t="n">
        <v>46</v>
      </c>
      <c r="E1620" s="154" t="s">
        <v>93</v>
      </c>
      <c r="F1620" s="153" t="n">
        <v>6</v>
      </c>
      <c r="G1620" s="115" t="n">
        <v>0.25</v>
      </c>
      <c r="H1620" s="116" t="n">
        <f aca="false">RANDBETWEEN(80,100)/100</f>
        <v>0.97</v>
      </c>
      <c r="I1620" s="117"/>
      <c r="J1620" s="118"/>
      <c r="K1620" s="119"/>
      <c r="L1620" s="118"/>
      <c r="M1620" s="179"/>
      <c r="Q1620" s="151" t="s">
        <v>1716</v>
      </c>
      <c r="R1620" s="152" t="n">
        <v>22.7</v>
      </c>
      <c r="S1620" s="152" t="n">
        <v>740.1</v>
      </c>
      <c r="T1620" s="153" t="n">
        <v>49</v>
      </c>
      <c r="U1620" s="154" t="n">
        <v>0</v>
      </c>
      <c r="V1620" s="153" t="n">
        <v>0</v>
      </c>
      <c r="W1620" s="115" t="n">
        <v>0.75</v>
      </c>
      <c r="X1620" s="116" t="n">
        <f aca="false">RANDBETWEEN(80,100)/100</f>
        <v>0.98</v>
      </c>
      <c r="Y1620" s="117"/>
      <c r="Z1620" s="118"/>
      <c r="AA1620" s="119"/>
      <c r="AB1620" s="123"/>
      <c r="AC1620" s="124"/>
      <c r="AG1620" s="186"/>
      <c r="BO1620" s="202"/>
    </row>
    <row r="1621" customFormat="false" ht="13.25" hidden="false" customHeight="true" outlineLevel="0" collapsed="false">
      <c r="A1621" s="151" t="s">
        <v>1717</v>
      </c>
      <c r="B1621" s="152" t="n">
        <v>26.7</v>
      </c>
      <c r="C1621" s="152" t="n">
        <v>757.2</v>
      </c>
      <c r="D1621" s="153" t="n">
        <v>47</v>
      </c>
      <c r="E1621" s="154" t="s">
        <v>93</v>
      </c>
      <c r="F1621" s="153" t="n">
        <v>9</v>
      </c>
      <c r="G1621" s="115" t="n">
        <v>0.75</v>
      </c>
      <c r="H1621" s="116" t="n">
        <f aca="false">RANDBETWEEN(80,100)/100</f>
        <v>0.88</v>
      </c>
      <c r="I1621" s="117"/>
      <c r="J1621" s="118"/>
      <c r="K1621" s="119"/>
      <c r="L1621" s="118"/>
      <c r="M1621" s="179"/>
      <c r="Q1621" s="151" t="s">
        <v>1717</v>
      </c>
      <c r="R1621" s="152" t="n">
        <v>22.6</v>
      </c>
      <c r="S1621" s="152" t="n">
        <v>741.1</v>
      </c>
      <c r="T1621" s="153" t="n">
        <v>49</v>
      </c>
      <c r="U1621" s="154" t="s">
        <v>78</v>
      </c>
      <c r="V1621" s="153" t="n">
        <v>2</v>
      </c>
      <c r="W1621" s="115" t="n">
        <v>0.95</v>
      </c>
      <c r="X1621" s="116" t="n">
        <f aca="false">RANDBETWEEN(80,100)/100</f>
        <v>0.96</v>
      </c>
      <c r="Y1621" s="117"/>
      <c r="Z1621" s="118"/>
      <c r="AA1621" s="119"/>
      <c r="AB1621" s="123"/>
      <c r="AC1621" s="124"/>
      <c r="AG1621" s="186"/>
      <c r="BO1621" s="202"/>
    </row>
    <row r="1622" customFormat="false" ht="13.25" hidden="false" customHeight="true" outlineLevel="0" collapsed="false">
      <c r="A1622" s="151" t="s">
        <v>1718</v>
      </c>
      <c r="B1622" s="152" t="n">
        <v>26.7</v>
      </c>
      <c r="C1622" s="152" t="n">
        <v>757.1</v>
      </c>
      <c r="D1622" s="153" t="n">
        <v>40</v>
      </c>
      <c r="E1622" s="154" t="s">
        <v>93</v>
      </c>
      <c r="F1622" s="153" t="n">
        <v>7.5</v>
      </c>
      <c r="G1622" s="115" t="n">
        <v>0.75</v>
      </c>
      <c r="H1622" s="116" t="n">
        <f aca="false">RANDBETWEEN(80,100)/100</f>
        <v>0.95</v>
      </c>
      <c r="I1622" s="117"/>
      <c r="J1622" s="118"/>
      <c r="K1622" s="119"/>
      <c r="L1622" s="118"/>
      <c r="M1622" s="179"/>
      <c r="Q1622" s="151" t="s">
        <v>1718</v>
      </c>
      <c r="R1622" s="152" t="n">
        <v>21.7</v>
      </c>
      <c r="S1622" s="152" t="n">
        <v>742</v>
      </c>
      <c r="T1622" s="153" t="n">
        <v>61</v>
      </c>
      <c r="U1622" s="154" t="s">
        <v>83</v>
      </c>
      <c r="V1622" s="153" t="n">
        <v>1</v>
      </c>
      <c r="W1622" s="115" t="n">
        <v>0.75</v>
      </c>
      <c r="X1622" s="116" t="n">
        <f aca="false">RANDBETWEEN(80,100)/100</f>
        <v>1</v>
      </c>
      <c r="Y1622" s="117"/>
      <c r="Z1622" s="118"/>
      <c r="AA1622" s="119"/>
      <c r="AB1622" s="123"/>
      <c r="AC1622" s="124"/>
      <c r="AG1622" s="186"/>
      <c r="BO1622" s="202"/>
    </row>
    <row r="1623" customFormat="false" ht="13.25" hidden="false" customHeight="true" outlineLevel="0" collapsed="false">
      <c r="A1623" s="151" t="s">
        <v>1719</v>
      </c>
      <c r="B1623" s="152" t="n">
        <v>24.1</v>
      </c>
      <c r="C1623" s="152" t="n">
        <v>757.5</v>
      </c>
      <c r="D1623" s="153" t="n">
        <v>65</v>
      </c>
      <c r="E1623" s="154" t="s">
        <v>93</v>
      </c>
      <c r="F1623" s="153" t="n">
        <v>7.5</v>
      </c>
      <c r="G1623" s="115" t="n">
        <v>0.25</v>
      </c>
      <c r="H1623" s="116" t="n">
        <f aca="false">RANDBETWEEN(80,100)/100</f>
        <v>0.93</v>
      </c>
      <c r="I1623" s="117"/>
      <c r="J1623" s="118"/>
      <c r="K1623" s="119"/>
      <c r="L1623" s="118"/>
      <c r="M1623" s="179"/>
      <c r="Q1623" s="151" t="s">
        <v>1719</v>
      </c>
      <c r="R1623" s="152" t="n">
        <v>21.1</v>
      </c>
      <c r="S1623" s="152" t="n">
        <v>742.9</v>
      </c>
      <c r="T1623" s="153" t="n">
        <v>60</v>
      </c>
      <c r="U1623" s="154" t="s">
        <v>107</v>
      </c>
      <c r="V1623" s="153" t="n">
        <v>1</v>
      </c>
      <c r="W1623" s="115" t="n">
        <v>0.95</v>
      </c>
      <c r="X1623" s="116" t="n">
        <f aca="false">RANDBETWEEN(80,100)/100</f>
        <v>0.86</v>
      </c>
      <c r="Y1623" s="117"/>
      <c r="Z1623" s="118"/>
      <c r="AA1623" s="119"/>
      <c r="AB1623" s="123"/>
      <c r="AC1623" s="124"/>
      <c r="AG1623" s="186"/>
      <c r="BO1623" s="202"/>
    </row>
    <row r="1624" customFormat="false" ht="13.25" hidden="false" customHeight="true" outlineLevel="0" collapsed="false">
      <c r="A1624" s="151" t="s">
        <v>1720</v>
      </c>
      <c r="B1624" s="152" t="n">
        <v>19.4</v>
      </c>
      <c r="C1624" s="152" t="n">
        <v>757.1</v>
      </c>
      <c r="D1624" s="153" t="n">
        <v>82</v>
      </c>
      <c r="E1624" s="154" t="s">
        <v>101</v>
      </c>
      <c r="F1624" s="153" t="n">
        <v>3</v>
      </c>
      <c r="G1624" s="115" t="n">
        <v>0.25</v>
      </c>
      <c r="H1624" s="116" t="n">
        <f aca="false">RANDBETWEEN(80,100)/100</f>
        <v>0.83</v>
      </c>
      <c r="I1624" s="117"/>
      <c r="J1624" s="118"/>
      <c r="K1624" s="119"/>
      <c r="L1624" s="118"/>
      <c r="M1624" s="179"/>
      <c r="Q1624" s="151" t="s">
        <v>1720</v>
      </c>
      <c r="R1624" s="152" t="n">
        <v>16.9</v>
      </c>
      <c r="S1624" s="152" t="n">
        <v>744.1</v>
      </c>
      <c r="T1624" s="153" t="n">
        <v>88</v>
      </c>
      <c r="U1624" s="154" t="n">
        <v>0</v>
      </c>
      <c r="V1624" s="153" t="n">
        <v>0</v>
      </c>
      <c r="W1624" s="115" t="n">
        <v>0.9</v>
      </c>
      <c r="X1624" s="116" t="n">
        <f aca="false">RANDBETWEEN(80,100)/100</f>
        <v>0.97</v>
      </c>
      <c r="Y1624" s="117"/>
      <c r="Z1624" s="118"/>
      <c r="AA1624" s="119"/>
      <c r="AB1624" s="123"/>
      <c r="AC1624" s="124"/>
      <c r="AG1624" s="186"/>
      <c r="BO1624" s="202"/>
    </row>
    <row r="1625" customFormat="false" ht="13.25" hidden="false" customHeight="true" outlineLevel="0" collapsed="false">
      <c r="A1625" s="151" t="s">
        <v>1721</v>
      </c>
      <c r="B1625" s="152" t="n">
        <v>19.7</v>
      </c>
      <c r="C1625" s="152" t="n">
        <v>757</v>
      </c>
      <c r="D1625" s="153" t="n">
        <v>73</v>
      </c>
      <c r="E1625" s="154" t="s">
        <v>129</v>
      </c>
      <c r="F1625" s="153" t="n">
        <v>4.5</v>
      </c>
      <c r="G1625" s="115" t="n">
        <v>0.15</v>
      </c>
      <c r="H1625" s="116" t="n">
        <f aca="false">RANDBETWEEN(80,100)/100</f>
        <v>0.89</v>
      </c>
      <c r="I1625" s="117"/>
      <c r="J1625" s="118"/>
      <c r="K1625" s="119"/>
      <c r="L1625" s="118"/>
      <c r="M1625" s="179"/>
      <c r="Q1625" s="151" t="s">
        <v>1721</v>
      </c>
      <c r="R1625" s="152" t="n">
        <v>13.9</v>
      </c>
      <c r="S1625" s="152" t="n">
        <v>744.4</v>
      </c>
      <c r="T1625" s="153" t="n">
        <v>96</v>
      </c>
      <c r="U1625" s="154" t="n">
        <v>0</v>
      </c>
      <c r="V1625" s="153" t="n">
        <v>0</v>
      </c>
      <c r="W1625" s="115" t="n">
        <v>0.25</v>
      </c>
      <c r="X1625" s="116" t="n">
        <f aca="false">RANDBETWEEN(80,100)/100</f>
        <v>0.98</v>
      </c>
      <c r="Y1625" s="117"/>
      <c r="Z1625" s="118"/>
      <c r="AA1625" s="119"/>
      <c r="AB1625" s="123"/>
      <c r="AC1625" s="124"/>
      <c r="AG1625" s="186"/>
      <c r="BO1625" s="202"/>
    </row>
    <row r="1626" customFormat="false" ht="13.25" hidden="false" customHeight="true" outlineLevel="0" collapsed="false">
      <c r="A1626" s="151" t="s">
        <v>1722</v>
      </c>
      <c r="B1626" s="152" t="n">
        <v>21.3</v>
      </c>
      <c r="C1626" s="152" t="n">
        <v>757</v>
      </c>
      <c r="D1626" s="153" t="n">
        <v>62</v>
      </c>
      <c r="E1626" s="154" t="s">
        <v>129</v>
      </c>
      <c r="F1626" s="153" t="n">
        <v>4.5</v>
      </c>
      <c r="G1626" s="115" t="n">
        <v>0.05</v>
      </c>
      <c r="H1626" s="116" t="n">
        <f aca="false">RANDBETWEEN(80,100)/100</f>
        <v>0.9</v>
      </c>
      <c r="I1626" s="117"/>
      <c r="J1626" s="118"/>
      <c r="K1626" s="119"/>
      <c r="L1626" s="118"/>
      <c r="M1626" s="179"/>
      <c r="Q1626" s="151" t="s">
        <v>1722</v>
      </c>
      <c r="R1626" s="152" t="n">
        <v>15.9</v>
      </c>
      <c r="S1626" s="152" t="n">
        <v>745</v>
      </c>
      <c r="T1626" s="153" t="n">
        <v>84</v>
      </c>
      <c r="U1626" s="154" t="n">
        <v>0</v>
      </c>
      <c r="V1626" s="153" t="n">
        <v>0</v>
      </c>
      <c r="W1626" s="115" t="n">
        <v>0.75</v>
      </c>
      <c r="X1626" s="116" t="n">
        <f aca="false">RANDBETWEEN(80,100)/100</f>
        <v>0.94</v>
      </c>
      <c r="Y1626" s="117"/>
      <c r="Z1626" s="118"/>
      <c r="AA1626" s="119"/>
      <c r="AB1626" s="123"/>
      <c r="AC1626" s="124"/>
      <c r="AG1626" s="186"/>
      <c r="BO1626" s="202"/>
    </row>
    <row r="1627" customFormat="false" ht="13.25" hidden="false" customHeight="true" outlineLevel="0" collapsed="false">
      <c r="A1627" s="151" t="s">
        <v>1723</v>
      </c>
      <c r="B1627" s="152" t="n">
        <v>24.3</v>
      </c>
      <c r="C1627" s="152" t="n">
        <v>756.8</v>
      </c>
      <c r="D1627" s="153" t="n">
        <v>54</v>
      </c>
      <c r="E1627" s="154" t="s">
        <v>93</v>
      </c>
      <c r="F1627" s="153" t="n">
        <v>4.5</v>
      </c>
      <c r="G1627" s="182" t="s">
        <v>185</v>
      </c>
      <c r="H1627" s="116" t="n">
        <f aca="false">RANDBETWEEN(80,100)/100</f>
        <v>0.96</v>
      </c>
      <c r="I1627" s="117" t="n">
        <v>0.639409722222222</v>
      </c>
      <c r="J1627" s="118" t="n">
        <v>0.639409722222222</v>
      </c>
      <c r="K1627" s="119" t="n">
        <f aca="false">(J1627 * 24) * $B$3 * $F$3 * (1 - 0.7*AVERAGE(G1627:G1634)) * AVERAGE(H1627:H1634)</f>
        <v>8766.80603125</v>
      </c>
      <c r="L1627" s="118" t="n">
        <f aca="false">IF(AVERAGE(F1627:F1634)&gt; $J$3, $B$4*$F$4*AVERAGE(F1627:F1634)/$B$5*24*AVERAGE(H1627:H1634), $B$4*$F$4*AVERAGE(F1627:F1634)/$B$5*24*AVERAGE(H1627:H1634) * 0.2)</f>
        <v>3032.4</v>
      </c>
      <c r="M1627" s="179" t="n">
        <f aca="false">K1627+L1627</f>
        <v>11799.20603125</v>
      </c>
      <c r="Q1627" s="151" t="s">
        <v>1723</v>
      </c>
      <c r="R1627" s="152" t="n">
        <v>19.9</v>
      </c>
      <c r="S1627" s="152" t="n">
        <v>745.3</v>
      </c>
      <c r="T1627" s="153" t="n">
        <v>69</v>
      </c>
      <c r="U1627" s="154" t="n">
        <v>0</v>
      </c>
      <c r="V1627" s="153" t="n">
        <v>0</v>
      </c>
      <c r="W1627" s="115" t="n">
        <v>0.75</v>
      </c>
      <c r="X1627" s="116" t="n">
        <f aca="false">RANDBETWEEN(80,100)/100</f>
        <v>0.89</v>
      </c>
      <c r="Y1627" s="117" t="n">
        <v>0.711747685185185</v>
      </c>
      <c r="Z1627" s="118" t="n">
        <v>0.711747685185185</v>
      </c>
      <c r="AA1627" s="119" t="n">
        <f aca="false">(Z1627 * 24) * $B$3 * $F$3 * (1 - 0.7*AVERAGE(W1627:W1634)) * AVERAGE(X1627:X1634)</f>
        <v>11879.3927109375</v>
      </c>
      <c r="AB1627" s="123" t="n">
        <f aca="false">IF(AVERAGE(V1627:V1634)&gt; $J$3, $B$4*$F$4*AVERAGE(V1627:V1634)/$B$5*24*AVERAGE(X1627:X1634), $B$4*$F$4*AVERAGE(V1627:V1634)/$B$5*24*AVERAGE(X1627:X1634) * 0.2)</f>
        <v>867.6</v>
      </c>
      <c r="AC1627" s="124" t="n">
        <f aca="false">AA1627+AB1627</f>
        <v>12746.9927109375</v>
      </c>
      <c r="AG1627" s="186"/>
      <c r="BO1627" s="202"/>
    </row>
    <row r="1628" customFormat="false" ht="13.25" hidden="false" customHeight="true" outlineLevel="0" collapsed="false">
      <c r="A1628" s="151" t="s">
        <v>1724</v>
      </c>
      <c r="B1628" s="152" t="n">
        <v>27.7</v>
      </c>
      <c r="C1628" s="152" t="n">
        <v>756.1</v>
      </c>
      <c r="D1628" s="153" t="n">
        <v>51</v>
      </c>
      <c r="E1628" s="154" t="s">
        <v>78</v>
      </c>
      <c r="F1628" s="153" t="n">
        <v>4.5</v>
      </c>
      <c r="G1628" s="115" t="n">
        <v>0.25</v>
      </c>
      <c r="H1628" s="116" t="n">
        <f aca="false">RANDBETWEEN(80,100)/100</f>
        <v>0.88</v>
      </c>
      <c r="I1628" s="117"/>
      <c r="J1628" s="118"/>
      <c r="K1628" s="119"/>
      <c r="L1628" s="118"/>
      <c r="M1628" s="179"/>
      <c r="Q1628" s="151" t="s">
        <v>1724</v>
      </c>
      <c r="R1628" s="152" t="n">
        <v>21.1</v>
      </c>
      <c r="S1628" s="152" t="n">
        <v>745.3</v>
      </c>
      <c r="T1628" s="153" t="n">
        <v>62</v>
      </c>
      <c r="U1628" s="154" t="s">
        <v>78</v>
      </c>
      <c r="V1628" s="153" t="n">
        <v>1</v>
      </c>
      <c r="W1628" s="115" t="n">
        <v>0.95</v>
      </c>
      <c r="X1628" s="116" t="n">
        <f aca="false">RANDBETWEEN(80,100)/100</f>
        <v>0.9</v>
      </c>
      <c r="Y1628" s="117"/>
      <c r="Z1628" s="118"/>
      <c r="AA1628" s="119"/>
      <c r="AB1628" s="123"/>
      <c r="AC1628" s="124"/>
      <c r="AG1628" s="186"/>
      <c r="BO1628" s="202"/>
    </row>
    <row r="1629" customFormat="false" ht="13.25" hidden="false" customHeight="true" outlineLevel="0" collapsed="false">
      <c r="A1629" s="151" t="s">
        <v>1725</v>
      </c>
      <c r="B1629" s="152" t="n">
        <v>27.8</v>
      </c>
      <c r="C1629" s="152" t="n">
        <v>756.8</v>
      </c>
      <c r="D1629" s="153" t="n">
        <v>54</v>
      </c>
      <c r="E1629" s="154" t="s">
        <v>78</v>
      </c>
      <c r="F1629" s="153" t="n">
        <v>3</v>
      </c>
      <c r="G1629" s="115" t="n">
        <v>0.75</v>
      </c>
      <c r="H1629" s="116" t="n">
        <f aca="false">RANDBETWEEN(80,100)/100</f>
        <v>0.88</v>
      </c>
      <c r="I1629" s="117"/>
      <c r="J1629" s="118"/>
      <c r="K1629" s="119"/>
      <c r="L1629" s="118"/>
      <c r="M1629" s="179"/>
      <c r="Q1629" s="151" t="s">
        <v>1725</v>
      </c>
      <c r="R1629" s="152" t="n">
        <v>23</v>
      </c>
      <c r="S1629" s="152" t="n">
        <v>745.6</v>
      </c>
      <c r="T1629" s="153" t="n">
        <v>53</v>
      </c>
      <c r="U1629" s="154" t="s">
        <v>78</v>
      </c>
      <c r="V1629" s="153" t="n">
        <v>1</v>
      </c>
      <c r="W1629" s="115" t="n">
        <v>0.95</v>
      </c>
      <c r="X1629" s="116" t="n">
        <f aca="false">RANDBETWEEN(80,100)/100</f>
        <v>0.9</v>
      </c>
      <c r="Y1629" s="117"/>
      <c r="Z1629" s="118"/>
      <c r="AA1629" s="119"/>
      <c r="AB1629" s="123"/>
      <c r="AC1629" s="124"/>
      <c r="AG1629" s="186"/>
      <c r="BO1629" s="202"/>
    </row>
    <row r="1630" customFormat="false" ht="13.25" hidden="false" customHeight="true" outlineLevel="0" collapsed="false">
      <c r="A1630" s="151" t="s">
        <v>1726</v>
      </c>
      <c r="B1630" s="152" t="n">
        <v>25.9</v>
      </c>
      <c r="C1630" s="152" t="n">
        <v>757.6</v>
      </c>
      <c r="D1630" s="153" t="n">
        <v>64</v>
      </c>
      <c r="E1630" s="154" t="s">
        <v>78</v>
      </c>
      <c r="F1630" s="153" t="n">
        <v>4.5</v>
      </c>
      <c r="G1630" s="182" t="s">
        <v>185</v>
      </c>
      <c r="H1630" s="116" t="n">
        <f aca="false">RANDBETWEEN(80,100)/100</f>
        <v>0.84</v>
      </c>
      <c r="I1630" s="117"/>
      <c r="J1630" s="118"/>
      <c r="K1630" s="119"/>
      <c r="L1630" s="118"/>
      <c r="M1630" s="179"/>
      <c r="Q1630" s="151" t="s">
        <v>1726</v>
      </c>
      <c r="R1630" s="152" t="n">
        <v>23.5</v>
      </c>
      <c r="S1630" s="152" t="n">
        <v>746.5</v>
      </c>
      <c r="T1630" s="153" t="n">
        <v>45</v>
      </c>
      <c r="U1630" s="154" t="s">
        <v>78</v>
      </c>
      <c r="V1630" s="153" t="n">
        <v>2</v>
      </c>
      <c r="W1630" s="115" t="n">
        <v>0.95</v>
      </c>
      <c r="X1630" s="116" t="n">
        <f aca="false">RANDBETWEEN(80,100)/100</f>
        <v>0.92</v>
      </c>
      <c r="Y1630" s="117"/>
      <c r="Z1630" s="118"/>
      <c r="AA1630" s="119"/>
      <c r="AB1630" s="123"/>
      <c r="AC1630" s="124"/>
      <c r="AG1630" s="186"/>
      <c r="BO1630" s="202"/>
    </row>
    <row r="1631" customFormat="false" ht="13.25" hidden="false" customHeight="true" outlineLevel="0" collapsed="false">
      <c r="A1631" s="151" t="s">
        <v>1727</v>
      </c>
      <c r="B1631" s="152" t="n">
        <v>23.3</v>
      </c>
      <c r="C1631" s="152" t="n">
        <v>758.1</v>
      </c>
      <c r="D1631" s="153" t="n">
        <v>75</v>
      </c>
      <c r="E1631" s="154" t="s">
        <v>78</v>
      </c>
      <c r="F1631" s="153" t="n">
        <v>1.5</v>
      </c>
      <c r="G1631" s="115" t="n">
        <v>0.75</v>
      </c>
      <c r="H1631" s="116" t="n">
        <f aca="false">RANDBETWEEN(80,100)/100</f>
        <v>0.98</v>
      </c>
      <c r="I1631" s="117"/>
      <c r="J1631" s="118"/>
      <c r="K1631" s="119"/>
      <c r="L1631" s="118"/>
      <c r="M1631" s="179"/>
      <c r="Q1631" s="151" t="s">
        <v>1727</v>
      </c>
      <c r="R1631" s="152" t="n">
        <v>22.3</v>
      </c>
      <c r="S1631" s="152" t="n">
        <v>747</v>
      </c>
      <c r="T1631" s="153" t="n">
        <v>58</v>
      </c>
      <c r="U1631" s="154" t="s">
        <v>78</v>
      </c>
      <c r="V1631" s="153" t="n">
        <v>2</v>
      </c>
      <c r="W1631" s="115" t="n">
        <v>0.25</v>
      </c>
      <c r="X1631" s="116" t="n">
        <f aca="false">RANDBETWEEN(80,100)/100</f>
        <v>0.83</v>
      </c>
      <c r="Y1631" s="117"/>
      <c r="Z1631" s="118"/>
      <c r="AA1631" s="119"/>
      <c r="AB1631" s="123"/>
      <c r="AC1631" s="124"/>
      <c r="AG1631" s="186"/>
      <c r="BO1631" s="202"/>
    </row>
    <row r="1632" customFormat="false" ht="13.25" hidden="false" customHeight="true" outlineLevel="0" collapsed="false">
      <c r="A1632" s="151" t="s">
        <v>1728</v>
      </c>
      <c r="B1632" s="152" t="n">
        <v>20.1</v>
      </c>
      <c r="C1632" s="152" t="n">
        <v>758.3</v>
      </c>
      <c r="D1632" s="153" t="n">
        <v>100</v>
      </c>
      <c r="E1632" s="154" t="s">
        <v>83</v>
      </c>
      <c r="F1632" s="153" t="n">
        <v>1.5</v>
      </c>
      <c r="G1632" s="115" t="n">
        <v>0.95</v>
      </c>
      <c r="H1632" s="116" t="n">
        <f aca="false">RANDBETWEEN(80,100)/100</f>
        <v>0.82</v>
      </c>
      <c r="I1632" s="117"/>
      <c r="J1632" s="118"/>
      <c r="K1632" s="119"/>
      <c r="L1632" s="118"/>
      <c r="M1632" s="179"/>
      <c r="Q1632" s="151" t="s">
        <v>1728</v>
      </c>
      <c r="R1632" s="152" t="n">
        <v>16.7</v>
      </c>
      <c r="S1632" s="152" t="n">
        <v>747.2</v>
      </c>
      <c r="T1632" s="153" t="n">
        <v>83</v>
      </c>
      <c r="U1632" s="154" t="n">
        <v>0</v>
      </c>
      <c r="V1632" s="153" t="n">
        <v>0</v>
      </c>
      <c r="W1632" s="115" t="n">
        <v>0.25</v>
      </c>
      <c r="X1632" s="116" t="n">
        <f aca="false">RANDBETWEEN(80,100)/100</f>
        <v>0.89</v>
      </c>
      <c r="Y1632" s="117"/>
      <c r="Z1632" s="118"/>
      <c r="AA1632" s="119"/>
      <c r="AB1632" s="123"/>
      <c r="AC1632" s="124"/>
      <c r="AG1632" s="186"/>
      <c r="BO1632" s="202"/>
    </row>
    <row r="1633" customFormat="false" ht="13.25" hidden="false" customHeight="true" outlineLevel="0" collapsed="false">
      <c r="A1633" s="151" t="s">
        <v>1729</v>
      </c>
      <c r="B1633" s="152" t="n">
        <v>18.2</v>
      </c>
      <c r="C1633" s="152" t="n">
        <v>758.4</v>
      </c>
      <c r="D1633" s="153" t="n">
        <v>89</v>
      </c>
      <c r="E1633" s="154" t="n">
        <v>0</v>
      </c>
      <c r="F1633" s="153" t="n">
        <v>0</v>
      </c>
      <c r="G1633" s="182" t="s">
        <v>185</v>
      </c>
      <c r="H1633" s="116" t="n">
        <f aca="false">RANDBETWEEN(80,100)/100</f>
        <v>0.92</v>
      </c>
      <c r="I1633" s="117"/>
      <c r="J1633" s="118"/>
      <c r="K1633" s="119"/>
      <c r="L1633" s="118"/>
      <c r="M1633" s="179"/>
      <c r="Q1633" s="151" t="s">
        <v>1729</v>
      </c>
      <c r="R1633" s="152" t="n">
        <v>15</v>
      </c>
      <c r="S1633" s="152" t="n">
        <v>747.4</v>
      </c>
      <c r="T1633" s="153" t="n">
        <v>84</v>
      </c>
      <c r="U1633" s="154" t="n">
        <v>0</v>
      </c>
      <c r="V1633" s="153" t="n">
        <v>0</v>
      </c>
      <c r="W1633" s="115" t="n">
        <v>0</v>
      </c>
      <c r="X1633" s="116" t="n">
        <f aca="false">RANDBETWEEN(80,100)/100</f>
        <v>0.9</v>
      </c>
      <c r="Y1633" s="117"/>
      <c r="Z1633" s="118"/>
      <c r="AA1633" s="119"/>
      <c r="AB1633" s="123"/>
      <c r="AC1633" s="124"/>
      <c r="AG1633" s="186"/>
      <c r="BO1633" s="202"/>
    </row>
    <row r="1634" customFormat="false" ht="13.25" hidden="false" customHeight="true" outlineLevel="0" collapsed="false">
      <c r="A1634" s="151" t="s">
        <v>1730</v>
      </c>
      <c r="B1634" s="152" t="n">
        <v>21.5</v>
      </c>
      <c r="C1634" s="152" t="n">
        <v>758.6</v>
      </c>
      <c r="D1634" s="153" t="n">
        <v>67</v>
      </c>
      <c r="E1634" s="154" t="s">
        <v>93</v>
      </c>
      <c r="F1634" s="153" t="n">
        <v>1.5</v>
      </c>
      <c r="G1634" s="182" t="s">
        <v>185</v>
      </c>
      <c r="H1634" s="116" t="n">
        <f aca="false">RANDBETWEEN(80,100)/100</f>
        <v>0.94</v>
      </c>
      <c r="I1634" s="117"/>
      <c r="J1634" s="118"/>
      <c r="K1634" s="119"/>
      <c r="L1634" s="118"/>
      <c r="M1634" s="179"/>
      <c r="Q1634" s="151" t="s">
        <v>1730</v>
      </c>
      <c r="R1634" s="152" t="n">
        <v>17.7</v>
      </c>
      <c r="S1634" s="152" t="n">
        <v>747.6</v>
      </c>
      <c r="T1634" s="153" t="n">
        <v>72</v>
      </c>
      <c r="U1634" s="154" t="n">
        <v>0</v>
      </c>
      <c r="V1634" s="153" t="n">
        <v>0</v>
      </c>
      <c r="W1634" s="115" t="n">
        <v>0</v>
      </c>
      <c r="X1634" s="116" t="n">
        <f aca="false">RANDBETWEEN(80,100)/100</f>
        <v>1</v>
      </c>
      <c r="Y1634" s="117"/>
      <c r="Z1634" s="118"/>
      <c r="AA1634" s="119"/>
      <c r="AB1634" s="123"/>
      <c r="AC1634" s="124"/>
      <c r="AG1634" s="186"/>
      <c r="BO1634" s="202"/>
    </row>
    <row r="1635" customFormat="false" ht="13.25" hidden="false" customHeight="true" outlineLevel="0" collapsed="false">
      <c r="A1635" s="151" t="s">
        <v>1731</v>
      </c>
      <c r="B1635" s="152" t="n">
        <v>23.1</v>
      </c>
      <c r="C1635" s="152" t="n">
        <v>758.9</v>
      </c>
      <c r="D1635" s="153" t="n">
        <v>76</v>
      </c>
      <c r="E1635" s="154" t="s">
        <v>101</v>
      </c>
      <c r="F1635" s="153" t="n">
        <v>3</v>
      </c>
      <c r="G1635" s="115" t="n">
        <v>0.75</v>
      </c>
      <c r="H1635" s="116" t="n">
        <f aca="false">RANDBETWEEN(80,100)/100</f>
        <v>0.82</v>
      </c>
      <c r="I1635" s="117" t="n">
        <v>0.640416666666667</v>
      </c>
      <c r="J1635" s="118" t="n">
        <v>0.640416666666667</v>
      </c>
      <c r="K1635" s="119" t="n">
        <f aca="false">(J1635 * 24) * $B$3 * $F$3 * (1 - 0.7*AVERAGE(G1635:G1642)) * AVERAGE(H1635:H1642)</f>
        <v>10205.29575</v>
      </c>
      <c r="L1635" s="118" t="n">
        <f aca="false">IF(AVERAGE(F1635:F1642)&gt; $J$3, $B$4*$F$4*AVERAGE(F1635:F1642)/$B$5*24*AVERAGE(H1635:H1642), $B$4*$F$4*AVERAGE(F1635:F1642)/$B$5*24*AVERAGE(H1635:H1642) * 0.2)</f>
        <v>3677.4</v>
      </c>
      <c r="M1635" s="179" t="n">
        <f aca="false">K1635+L1635</f>
        <v>13882.69575</v>
      </c>
      <c r="Q1635" s="151" t="s">
        <v>1731</v>
      </c>
      <c r="R1635" s="152" t="n">
        <v>21.1</v>
      </c>
      <c r="S1635" s="152" t="n">
        <v>746.5</v>
      </c>
      <c r="T1635" s="153" t="n">
        <v>60</v>
      </c>
      <c r="U1635" s="154" t="n">
        <v>0</v>
      </c>
      <c r="V1635" s="153" t="n">
        <v>0</v>
      </c>
      <c r="W1635" s="115" t="n">
        <v>0.25</v>
      </c>
      <c r="X1635" s="116" t="n">
        <f aca="false">RANDBETWEEN(80,100)/100</f>
        <v>0.89</v>
      </c>
      <c r="Y1635" s="117" t="n">
        <v>0.713472222222222</v>
      </c>
      <c r="Z1635" s="118" t="n">
        <v>0.713472222222222</v>
      </c>
      <c r="AA1635" s="119" t="n">
        <f aca="false">(Z1635 * 24) * $B$3 * $F$3 * (1 - 0.7*AVERAGE(W1635:W1642)) * AVERAGE(X1635:X1642)</f>
        <v>8205.153515625</v>
      </c>
      <c r="AB1635" s="123" t="n">
        <f aca="false">IF(AVERAGE(V1635:V1642)&gt; $J$3, $B$4*$F$4*AVERAGE(V1635:V1642)/$B$5*24*AVERAGE(X1635:X1642), $B$4*$F$4*AVERAGE(V1635:V1642)/$B$5*24*AVERAGE(X1635:X1642) * 0.2)</f>
        <v>1410</v>
      </c>
      <c r="AC1635" s="124" t="n">
        <f aca="false">AA1635+AB1635</f>
        <v>9615.153515625</v>
      </c>
      <c r="AG1635" s="186"/>
      <c r="BO1635" s="202"/>
    </row>
    <row r="1636" customFormat="false" ht="13.25" hidden="false" customHeight="true" outlineLevel="0" collapsed="false">
      <c r="A1636" s="151" t="s">
        <v>1732</v>
      </c>
      <c r="B1636" s="152" t="n">
        <v>28.3</v>
      </c>
      <c r="C1636" s="152" t="n">
        <v>758.3</v>
      </c>
      <c r="D1636" s="153" t="n">
        <v>46</v>
      </c>
      <c r="E1636" s="154" t="s">
        <v>77</v>
      </c>
      <c r="F1636" s="153" t="n">
        <v>1.5</v>
      </c>
      <c r="G1636" s="115" t="n">
        <v>0.75</v>
      </c>
      <c r="H1636" s="116" t="n">
        <f aca="false">RANDBETWEEN(80,100)/100</f>
        <v>0.81</v>
      </c>
      <c r="I1636" s="117"/>
      <c r="J1636" s="118"/>
      <c r="K1636" s="119"/>
      <c r="L1636" s="118"/>
      <c r="M1636" s="179"/>
      <c r="Q1636" s="151" t="s">
        <v>1732</v>
      </c>
      <c r="R1636" s="152" t="n">
        <v>22.3</v>
      </c>
      <c r="S1636" s="152" t="n">
        <v>745.6</v>
      </c>
      <c r="T1636" s="153" t="n">
        <v>60</v>
      </c>
      <c r="U1636" s="154" t="s">
        <v>78</v>
      </c>
      <c r="V1636" s="153" t="n">
        <v>1</v>
      </c>
      <c r="W1636" s="115" t="n">
        <v>0.75</v>
      </c>
      <c r="X1636" s="116" t="n">
        <f aca="false">RANDBETWEEN(80,100)/100</f>
        <v>0.89</v>
      </c>
      <c r="Y1636" s="117"/>
      <c r="Z1636" s="118"/>
      <c r="AA1636" s="119"/>
      <c r="AB1636" s="123"/>
      <c r="AC1636" s="124"/>
      <c r="AG1636" s="186"/>
      <c r="BO1636" s="202"/>
    </row>
    <row r="1637" customFormat="false" ht="13.25" hidden="false" customHeight="true" outlineLevel="0" collapsed="false">
      <c r="A1637" s="151" t="s">
        <v>1733</v>
      </c>
      <c r="B1637" s="152" t="n">
        <v>28.5</v>
      </c>
      <c r="C1637" s="152" t="n">
        <v>758.5</v>
      </c>
      <c r="D1637" s="153" t="n">
        <v>47</v>
      </c>
      <c r="E1637" s="154" t="s">
        <v>101</v>
      </c>
      <c r="F1637" s="153" t="n">
        <v>4.5</v>
      </c>
      <c r="G1637" s="115" t="n">
        <v>0.75</v>
      </c>
      <c r="H1637" s="116" t="n">
        <f aca="false">RANDBETWEEN(80,100)/100</f>
        <v>0.85</v>
      </c>
      <c r="I1637" s="117"/>
      <c r="J1637" s="118"/>
      <c r="K1637" s="119"/>
      <c r="L1637" s="118"/>
      <c r="M1637" s="179"/>
      <c r="Q1637" s="151" t="s">
        <v>1733</v>
      </c>
      <c r="R1637" s="152" t="n">
        <v>24.9</v>
      </c>
      <c r="S1637" s="152" t="n">
        <v>744.3</v>
      </c>
      <c r="T1637" s="153" t="n">
        <v>47</v>
      </c>
      <c r="U1637" s="154" t="s">
        <v>91</v>
      </c>
      <c r="V1637" s="153" t="n">
        <v>2</v>
      </c>
      <c r="W1637" s="115" t="n">
        <v>0.75</v>
      </c>
      <c r="X1637" s="116" t="n">
        <f aca="false">RANDBETWEEN(80,100)/100</f>
        <v>0.82</v>
      </c>
      <c r="Y1637" s="117"/>
      <c r="Z1637" s="118"/>
      <c r="AA1637" s="119"/>
      <c r="AB1637" s="123"/>
      <c r="AC1637" s="124"/>
      <c r="AG1637" s="186"/>
      <c r="BO1637" s="202"/>
    </row>
    <row r="1638" customFormat="false" ht="13.25" hidden="false" customHeight="true" outlineLevel="0" collapsed="false">
      <c r="A1638" s="151" t="s">
        <v>1734</v>
      </c>
      <c r="B1638" s="152" t="n">
        <v>27.8</v>
      </c>
      <c r="C1638" s="152" t="n">
        <v>759</v>
      </c>
      <c r="D1638" s="153" t="n">
        <v>56</v>
      </c>
      <c r="E1638" s="154" t="s">
        <v>78</v>
      </c>
      <c r="F1638" s="153" t="n">
        <v>4.5</v>
      </c>
      <c r="G1638" s="182" t="s">
        <v>110</v>
      </c>
      <c r="H1638" s="116" t="n">
        <f aca="false">RANDBETWEEN(80,100)/100</f>
        <v>0.82</v>
      </c>
      <c r="I1638" s="117"/>
      <c r="J1638" s="118"/>
      <c r="K1638" s="119"/>
      <c r="L1638" s="118"/>
      <c r="M1638" s="179"/>
      <c r="Q1638" s="151" t="s">
        <v>1734</v>
      </c>
      <c r="R1638" s="152" t="n">
        <v>23.7</v>
      </c>
      <c r="S1638" s="152" t="n">
        <v>743.5</v>
      </c>
      <c r="T1638" s="153" t="n">
        <v>65</v>
      </c>
      <c r="U1638" s="154" t="s">
        <v>78</v>
      </c>
      <c r="V1638" s="153" t="n">
        <v>2</v>
      </c>
      <c r="W1638" s="115" t="n">
        <v>0.75</v>
      </c>
      <c r="X1638" s="116" t="n">
        <f aca="false">RANDBETWEEN(80,100)/100</f>
        <v>0.92</v>
      </c>
      <c r="Y1638" s="117"/>
      <c r="Z1638" s="118"/>
      <c r="AA1638" s="119"/>
      <c r="AB1638" s="123"/>
      <c r="AC1638" s="124"/>
      <c r="AG1638" s="186"/>
      <c r="BO1638" s="202"/>
    </row>
    <row r="1639" customFormat="false" ht="13.25" hidden="false" customHeight="true" outlineLevel="0" collapsed="false">
      <c r="A1639" s="151" t="s">
        <v>1735</v>
      </c>
      <c r="B1639" s="152" t="n">
        <v>25.5</v>
      </c>
      <c r="C1639" s="152" t="n">
        <v>759.1</v>
      </c>
      <c r="D1639" s="153" t="n">
        <v>63</v>
      </c>
      <c r="E1639" s="154" t="s">
        <v>77</v>
      </c>
      <c r="F1639" s="153" t="n">
        <v>3</v>
      </c>
      <c r="G1639" s="115" t="n">
        <v>0.25</v>
      </c>
      <c r="H1639" s="116" t="n">
        <f aca="false">RANDBETWEEN(80,100)/100</f>
        <v>0.88</v>
      </c>
      <c r="I1639" s="117"/>
      <c r="J1639" s="118"/>
      <c r="K1639" s="119"/>
      <c r="L1639" s="118"/>
      <c r="M1639" s="179"/>
      <c r="Q1639" s="151" t="s">
        <v>1735</v>
      </c>
      <c r="R1639" s="152" t="n">
        <v>22.6</v>
      </c>
      <c r="S1639" s="152" t="n">
        <v>742.9</v>
      </c>
      <c r="T1639" s="153" t="n">
        <v>64</v>
      </c>
      <c r="U1639" s="154" t="s">
        <v>78</v>
      </c>
      <c r="V1639" s="153" t="n">
        <v>1</v>
      </c>
      <c r="W1639" s="115" t="n">
        <v>0.9</v>
      </c>
      <c r="X1639" s="116" t="n">
        <f aca="false">RANDBETWEEN(80,100)/100</f>
        <v>0.88</v>
      </c>
      <c r="Y1639" s="117"/>
      <c r="Z1639" s="118"/>
      <c r="AA1639" s="119"/>
      <c r="AB1639" s="123"/>
      <c r="AC1639" s="124"/>
      <c r="AG1639" s="186"/>
      <c r="BO1639" s="202"/>
    </row>
    <row r="1640" customFormat="false" ht="13.25" hidden="false" customHeight="true" outlineLevel="0" collapsed="false">
      <c r="A1640" s="151" t="s">
        <v>1736</v>
      </c>
      <c r="B1640" s="152" t="n">
        <v>20.5</v>
      </c>
      <c r="C1640" s="152" t="n">
        <v>758.8</v>
      </c>
      <c r="D1640" s="153" t="n">
        <v>100</v>
      </c>
      <c r="E1640" s="154" t="s">
        <v>101</v>
      </c>
      <c r="F1640" s="153" t="n">
        <v>3</v>
      </c>
      <c r="G1640" s="115" t="n">
        <v>0.25</v>
      </c>
      <c r="H1640" s="116" t="n">
        <f aca="false">RANDBETWEEN(80,100)/100</f>
        <v>0.81</v>
      </c>
      <c r="I1640" s="117"/>
      <c r="J1640" s="118"/>
      <c r="K1640" s="119"/>
      <c r="L1640" s="118"/>
      <c r="M1640" s="179"/>
      <c r="Q1640" s="151" t="s">
        <v>1736</v>
      </c>
      <c r="R1640" s="152" t="n">
        <v>21</v>
      </c>
      <c r="S1640" s="152" t="n">
        <v>742.4</v>
      </c>
      <c r="T1640" s="153" t="n">
        <v>71</v>
      </c>
      <c r="U1640" s="154" t="s">
        <v>83</v>
      </c>
      <c r="V1640" s="153" t="n">
        <v>1</v>
      </c>
      <c r="W1640" s="115" t="n">
        <v>0.95</v>
      </c>
      <c r="X1640" s="116" t="n">
        <f aca="false">RANDBETWEEN(80,100)/100</f>
        <v>0.89</v>
      </c>
      <c r="Y1640" s="117"/>
      <c r="Z1640" s="118"/>
      <c r="AA1640" s="119"/>
      <c r="AB1640" s="123"/>
      <c r="AC1640" s="124"/>
      <c r="AG1640" s="186"/>
      <c r="BO1640" s="202"/>
    </row>
    <row r="1641" customFormat="false" ht="13.25" hidden="false" customHeight="true" outlineLevel="0" collapsed="false">
      <c r="A1641" s="151" t="s">
        <v>1737</v>
      </c>
      <c r="B1641" s="152" t="n">
        <v>19.7</v>
      </c>
      <c r="C1641" s="152" t="n">
        <v>758.1</v>
      </c>
      <c r="D1641" s="153" t="n">
        <v>100</v>
      </c>
      <c r="E1641" s="154" t="s">
        <v>91</v>
      </c>
      <c r="F1641" s="153" t="n">
        <v>3</v>
      </c>
      <c r="G1641" s="115" t="n">
        <v>0.25</v>
      </c>
      <c r="H1641" s="116" t="n">
        <f aca="false">RANDBETWEEN(80,100)/100</f>
        <v>0.99</v>
      </c>
      <c r="I1641" s="117"/>
      <c r="J1641" s="118"/>
      <c r="K1641" s="119"/>
      <c r="L1641" s="118"/>
      <c r="M1641" s="179"/>
      <c r="Q1641" s="151" t="s">
        <v>1737</v>
      </c>
      <c r="R1641" s="152" t="n">
        <v>22</v>
      </c>
      <c r="S1641" s="152" t="n">
        <v>743.8</v>
      </c>
      <c r="T1641" s="153" t="n">
        <v>63</v>
      </c>
      <c r="U1641" s="154" t="s">
        <v>78</v>
      </c>
      <c r="V1641" s="153" t="n">
        <v>2</v>
      </c>
      <c r="W1641" s="115" t="n">
        <v>0.95</v>
      </c>
      <c r="X1641" s="116" t="n">
        <f aca="false">RANDBETWEEN(80,100)/100</f>
        <v>0.9</v>
      </c>
      <c r="Y1641" s="117"/>
      <c r="Z1641" s="118"/>
      <c r="AA1641" s="119"/>
      <c r="AB1641" s="123"/>
      <c r="AC1641" s="124"/>
      <c r="AG1641" s="186"/>
      <c r="BO1641" s="202"/>
    </row>
    <row r="1642" customFormat="false" ht="13.25" hidden="false" customHeight="true" outlineLevel="0" collapsed="false">
      <c r="A1642" s="151" t="s">
        <v>1738</v>
      </c>
      <c r="B1642" s="152" t="n">
        <v>22</v>
      </c>
      <c r="C1642" s="152" t="n">
        <v>757.7</v>
      </c>
      <c r="D1642" s="153" t="n">
        <v>81</v>
      </c>
      <c r="E1642" s="154" t="s">
        <v>101</v>
      </c>
      <c r="F1642" s="153" t="n">
        <v>4.5</v>
      </c>
      <c r="G1642" s="182" t="s">
        <v>185</v>
      </c>
      <c r="H1642" s="116" t="n">
        <f aca="false">RANDBETWEEN(80,100)/100</f>
        <v>0.83</v>
      </c>
      <c r="I1642" s="117"/>
      <c r="J1642" s="118"/>
      <c r="K1642" s="119"/>
      <c r="L1642" s="118"/>
      <c r="M1642" s="179"/>
      <c r="Q1642" s="151" t="s">
        <v>1738</v>
      </c>
      <c r="R1642" s="152" t="n">
        <v>24</v>
      </c>
      <c r="S1642" s="152" t="n">
        <v>744.1</v>
      </c>
      <c r="T1642" s="153" t="n">
        <v>51</v>
      </c>
      <c r="U1642" s="154" t="s">
        <v>78</v>
      </c>
      <c r="V1642" s="153" t="n">
        <v>1</v>
      </c>
      <c r="W1642" s="115" t="n">
        <v>0.95</v>
      </c>
      <c r="X1642" s="116" t="n">
        <f aca="false">RANDBETWEEN(80,100)/100</f>
        <v>0.86</v>
      </c>
      <c r="Y1642" s="117"/>
      <c r="Z1642" s="118"/>
      <c r="AA1642" s="119"/>
      <c r="AB1642" s="123"/>
      <c r="AC1642" s="124"/>
      <c r="AG1642" s="186"/>
      <c r="BO1642" s="202"/>
    </row>
    <row r="1643" customFormat="false" ht="13.25" hidden="false" customHeight="true" outlineLevel="0" collapsed="false">
      <c r="A1643" s="151" t="s">
        <v>1739</v>
      </c>
      <c r="B1643" s="152" t="n">
        <v>24.2</v>
      </c>
      <c r="C1643" s="152" t="n">
        <v>756.8</v>
      </c>
      <c r="D1643" s="153" t="n">
        <v>69</v>
      </c>
      <c r="E1643" s="154" t="s">
        <v>101</v>
      </c>
      <c r="F1643" s="153" t="n">
        <v>7.5</v>
      </c>
      <c r="G1643" s="182" t="s">
        <v>110</v>
      </c>
      <c r="H1643" s="116" t="n">
        <f aca="false">RANDBETWEEN(80,100)/100</f>
        <v>0.97</v>
      </c>
      <c r="I1643" s="117" t="n">
        <v>0.641388888888889</v>
      </c>
      <c r="J1643" s="118" t="n">
        <v>0.641388888888889</v>
      </c>
      <c r="K1643" s="119" t="n">
        <f aca="false">(J1643 * 24) * $B$3 * $F$3 * (1 - 0.7*AVERAGE(G1643:G1650)) * AVERAGE(H1643:H1650)</f>
        <v>6955.689325</v>
      </c>
      <c r="L1643" s="118" t="n">
        <f aca="false">IF(AVERAGE(F1643:F1650)&gt; $J$3, $B$4*$F$4*AVERAGE(F1643:F1650)/$B$5*24*AVERAGE(H1643:H1650), $B$4*$F$4*AVERAGE(F1643:F1650)/$B$5*24*AVERAGE(H1643:H1650) * 0.2)</f>
        <v>41710.5</v>
      </c>
      <c r="M1643" s="179" t="n">
        <f aca="false">K1643+L1643</f>
        <v>48666.189325</v>
      </c>
      <c r="Q1643" s="151" t="s">
        <v>1739</v>
      </c>
      <c r="R1643" s="152" t="n">
        <v>28.4</v>
      </c>
      <c r="S1643" s="152" t="n">
        <v>743.8</v>
      </c>
      <c r="T1643" s="153" t="n">
        <v>40</v>
      </c>
      <c r="U1643" s="154" t="s">
        <v>78</v>
      </c>
      <c r="V1643" s="153" t="n">
        <v>2</v>
      </c>
      <c r="W1643" s="115" t="n">
        <v>0.75</v>
      </c>
      <c r="X1643" s="116" t="n">
        <f aca="false">RANDBETWEEN(80,100)/100</f>
        <v>0.82</v>
      </c>
      <c r="Y1643" s="117" t="n">
        <v>0.715104166666667</v>
      </c>
      <c r="Z1643" s="118" t="n">
        <v>0.715104166666667</v>
      </c>
      <c r="AA1643" s="119" t="n">
        <f aca="false">(Z1643 * 24) * $B$3 * $F$3 * (1 - 0.7*AVERAGE(W1643:W1650)) * AVERAGE(X1643:X1650)</f>
        <v>8804.36250000001</v>
      </c>
      <c r="AB1643" s="123" t="n">
        <f aca="false">IF(AVERAGE(V1643:V1650)&gt; $J$3, $B$4*$F$4*AVERAGE(V1643:V1650)/$B$5*24*AVERAGE(X1643:X1650), $B$4*$F$4*AVERAGE(V1643:V1650)/$B$5*24*AVERAGE(X1643:X1650) * 0.2)</f>
        <v>1584</v>
      </c>
      <c r="AC1643" s="124" t="n">
        <f aca="false">AA1643+AB1643</f>
        <v>10388.3625</v>
      </c>
      <c r="AG1643" s="186"/>
      <c r="BO1643" s="202"/>
    </row>
    <row r="1644" customFormat="false" ht="13.25" hidden="false" customHeight="true" outlineLevel="0" collapsed="false">
      <c r="A1644" s="151" t="s">
        <v>1740</v>
      </c>
      <c r="B1644" s="152" t="n">
        <v>27.8</v>
      </c>
      <c r="C1644" s="152" t="n">
        <v>754.7</v>
      </c>
      <c r="D1644" s="153" t="n">
        <v>53</v>
      </c>
      <c r="E1644" s="154" t="s">
        <v>101</v>
      </c>
      <c r="F1644" s="153" t="n">
        <v>9</v>
      </c>
      <c r="G1644" s="115" t="n">
        <v>0.75</v>
      </c>
      <c r="H1644" s="116" t="n">
        <f aca="false">RANDBETWEEN(80,100)/100</f>
        <v>0.96</v>
      </c>
      <c r="I1644" s="117"/>
      <c r="J1644" s="118"/>
      <c r="K1644" s="119"/>
      <c r="L1644" s="118"/>
      <c r="M1644" s="179"/>
      <c r="Q1644" s="151" t="s">
        <v>1740</v>
      </c>
      <c r="R1644" s="152" t="n">
        <v>30.8</v>
      </c>
      <c r="S1644" s="152" t="n">
        <v>743.6</v>
      </c>
      <c r="T1644" s="153" t="n">
        <v>36</v>
      </c>
      <c r="U1644" s="154" t="s">
        <v>78</v>
      </c>
      <c r="V1644" s="153" t="n">
        <v>3</v>
      </c>
      <c r="W1644" s="115" t="n">
        <v>0.75</v>
      </c>
      <c r="X1644" s="116" t="n">
        <f aca="false">RANDBETWEEN(80,100)/100</f>
        <v>0.97</v>
      </c>
      <c r="Y1644" s="117"/>
      <c r="Z1644" s="118"/>
      <c r="AA1644" s="119"/>
      <c r="AB1644" s="123"/>
      <c r="AC1644" s="124"/>
      <c r="AG1644" s="186"/>
      <c r="BO1644" s="202"/>
    </row>
    <row r="1645" customFormat="false" ht="13.25" hidden="false" customHeight="true" outlineLevel="0" collapsed="false">
      <c r="A1645" s="151" t="s">
        <v>1741</v>
      </c>
      <c r="B1645" s="152" t="n">
        <v>28.5</v>
      </c>
      <c r="C1645" s="152" t="n">
        <v>753.1</v>
      </c>
      <c r="D1645" s="153" t="n">
        <v>50</v>
      </c>
      <c r="E1645" s="154" t="s">
        <v>129</v>
      </c>
      <c r="F1645" s="153" t="n">
        <v>9</v>
      </c>
      <c r="G1645" s="115" t="n">
        <v>0.75</v>
      </c>
      <c r="H1645" s="116" t="n">
        <f aca="false">RANDBETWEEN(80,100)/100</f>
        <v>0.82</v>
      </c>
      <c r="I1645" s="117"/>
      <c r="J1645" s="118"/>
      <c r="K1645" s="119"/>
      <c r="L1645" s="118"/>
      <c r="M1645" s="179"/>
      <c r="Q1645" s="151" t="s">
        <v>1741</v>
      </c>
      <c r="R1645" s="152" t="n">
        <v>32.2</v>
      </c>
      <c r="S1645" s="152" t="n">
        <v>743.4</v>
      </c>
      <c r="T1645" s="153" t="n">
        <v>34</v>
      </c>
      <c r="U1645" s="154" t="s">
        <v>78</v>
      </c>
      <c r="V1645" s="153" t="n">
        <v>2</v>
      </c>
      <c r="W1645" s="182" t="s">
        <v>110</v>
      </c>
      <c r="X1645" s="116" t="n">
        <f aca="false">RANDBETWEEN(80,100)/100</f>
        <v>0.99</v>
      </c>
      <c r="Y1645" s="117"/>
      <c r="Z1645" s="118"/>
      <c r="AA1645" s="119"/>
      <c r="AB1645" s="123"/>
      <c r="AC1645" s="124"/>
      <c r="AG1645" s="186"/>
      <c r="BO1645" s="202"/>
    </row>
    <row r="1646" customFormat="false" ht="13.25" hidden="false" customHeight="true" outlineLevel="0" collapsed="false">
      <c r="A1646" s="151" t="s">
        <v>1742</v>
      </c>
      <c r="B1646" s="152" t="n">
        <v>27.9</v>
      </c>
      <c r="C1646" s="152" t="n">
        <v>752.2</v>
      </c>
      <c r="D1646" s="153" t="n">
        <v>55</v>
      </c>
      <c r="E1646" s="154" t="s">
        <v>101</v>
      </c>
      <c r="F1646" s="153" t="n">
        <v>12</v>
      </c>
      <c r="G1646" s="115" t="n">
        <v>0.75</v>
      </c>
      <c r="H1646" s="116" t="n">
        <f aca="false">RANDBETWEEN(80,100)/100</f>
        <v>0.8</v>
      </c>
      <c r="I1646" s="117"/>
      <c r="J1646" s="118"/>
      <c r="K1646" s="119"/>
      <c r="L1646" s="118"/>
      <c r="M1646" s="179"/>
      <c r="Q1646" s="151" t="s">
        <v>1742</v>
      </c>
      <c r="R1646" s="152" t="n">
        <v>30</v>
      </c>
      <c r="S1646" s="152" t="n">
        <v>744.1</v>
      </c>
      <c r="T1646" s="153" t="n">
        <v>44</v>
      </c>
      <c r="U1646" s="154" t="s">
        <v>78</v>
      </c>
      <c r="V1646" s="153" t="n">
        <v>2</v>
      </c>
      <c r="W1646" s="182" t="s">
        <v>194</v>
      </c>
      <c r="X1646" s="116" t="n">
        <f aca="false">RANDBETWEEN(80,100)/100</f>
        <v>0.85</v>
      </c>
      <c r="Y1646" s="117"/>
      <c r="Z1646" s="118"/>
      <c r="AA1646" s="119"/>
      <c r="AB1646" s="123"/>
      <c r="AC1646" s="124"/>
      <c r="AG1646" s="186"/>
      <c r="BO1646" s="202"/>
    </row>
    <row r="1647" customFormat="false" ht="13.25" hidden="false" customHeight="true" outlineLevel="0" collapsed="false">
      <c r="A1647" s="151" t="s">
        <v>1743</v>
      </c>
      <c r="B1647" s="152" t="n">
        <v>24.9</v>
      </c>
      <c r="C1647" s="152" t="n">
        <v>751.2</v>
      </c>
      <c r="D1647" s="153" t="n">
        <v>84</v>
      </c>
      <c r="E1647" s="154" t="s">
        <v>91</v>
      </c>
      <c r="F1647" s="153" t="n">
        <v>6</v>
      </c>
      <c r="G1647" s="182" t="s">
        <v>194</v>
      </c>
      <c r="H1647" s="116" t="n">
        <f aca="false">RANDBETWEEN(80,100)/100</f>
        <v>0.96</v>
      </c>
      <c r="I1647" s="117"/>
      <c r="J1647" s="118"/>
      <c r="K1647" s="119"/>
      <c r="L1647" s="118"/>
      <c r="M1647" s="179"/>
      <c r="Q1647" s="151" t="s">
        <v>1743</v>
      </c>
      <c r="R1647" s="152" t="n">
        <v>24.2</v>
      </c>
      <c r="S1647" s="152" t="n">
        <v>744.8</v>
      </c>
      <c r="T1647" s="153" t="n">
        <v>64</v>
      </c>
      <c r="U1647" s="154" t="s">
        <v>107</v>
      </c>
      <c r="V1647" s="153" t="n">
        <v>1</v>
      </c>
      <c r="W1647" s="182" t="s">
        <v>110</v>
      </c>
      <c r="X1647" s="116" t="n">
        <f aca="false">RANDBETWEEN(80,100)/100</f>
        <v>0.99</v>
      </c>
      <c r="Y1647" s="117"/>
      <c r="Z1647" s="118"/>
      <c r="AA1647" s="119"/>
      <c r="AB1647" s="123"/>
      <c r="AC1647" s="124"/>
      <c r="AG1647" s="186"/>
      <c r="BO1647" s="202"/>
    </row>
    <row r="1648" customFormat="false" ht="13.25" hidden="false" customHeight="true" outlineLevel="0" collapsed="false">
      <c r="A1648" s="151" t="s">
        <v>1744</v>
      </c>
      <c r="B1648" s="152" t="n">
        <v>19.9</v>
      </c>
      <c r="C1648" s="152" t="n">
        <v>750</v>
      </c>
      <c r="D1648" s="153" t="n">
        <v>100</v>
      </c>
      <c r="E1648" s="154" t="s">
        <v>91</v>
      </c>
      <c r="F1648" s="153" t="n">
        <v>3</v>
      </c>
      <c r="G1648" s="115" t="n">
        <v>0.9</v>
      </c>
      <c r="H1648" s="116" t="n">
        <f aca="false">RANDBETWEEN(80,100)/100</f>
        <v>0.83</v>
      </c>
      <c r="I1648" s="117"/>
      <c r="J1648" s="118"/>
      <c r="K1648" s="119"/>
      <c r="L1648" s="118"/>
      <c r="M1648" s="179"/>
      <c r="Q1648" s="151" t="s">
        <v>1744</v>
      </c>
      <c r="R1648" s="152" t="n">
        <v>19</v>
      </c>
      <c r="S1648" s="152" t="n">
        <v>745.3</v>
      </c>
      <c r="T1648" s="153" t="n">
        <v>82</v>
      </c>
      <c r="U1648" s="154" t="s">
        <v>78</v>
      </c>
      <c r="V1648" s="153" t="n">
        <v>1</v>
      </c>
      <c r="W1648" s="115" t="n">
        <v>0.75</v>
      </c>
      <c r="X1648" s="116" t="n">
        <f aca="false">RANDBETWEEN(80,100)/100</f>
        <v>0.87</v>
      </c>
      <c r="Y1648" s="117"/>
      <c r="Z1648" s="118"/>
      <c r="AA1648" s="119"/>
      <c r="AB1648" s="123"/>
      <c r="AC1648" s="124"/>
      <c r="AG1648" s="186"/>
      <c r="BO1648" s="202"/>
    </row>
    <row r="1649" customFormat="false" ht="13.25" hidden="false" customHeight="true" outlineLevel="0" collapsed="false">
      <c r="A1649" s="151" t="s">
        <v>1745</v>
      </c>
      <c r="B1649" s="152" t="n">
        <v>21.3</v>
      </c>
      <c r="C1649" s="152" t="n">
        <v>749.2</v>
      </c>
      <c r="D1649" s="153" t="n">
        <v>100</v>
      </c>
      <c r="E1649" s="154" t="s">
        <v>83</v>
      </c>
      <c r="F1649" s="153" t="n">
        <v>3</v>
      </c>
      <c r="G1649" s="115" t="n">
        <v>0.9</v>
      </c>
      <c r="H1649" s="116" t="n">
        <f aca="false">RANDBETWEEN(80,100)/100</f>
        <v>0.89</v>
      </c>
      <c r="I1649" s="117"/>
      <c r="J1649" s="118"/>
      <c r="K1649" s="119"/>
      <c r="L1649" s="118"/>
      <c r="M1649" s="179"/>
      <c r="Q1649" s="151" t="s">
        <v>1745</v>
      </c>
      <c r="R1649" s="152" t="n">
        <v>17.5</v>
      </c>
      <c r="S1649" s="152" t="n">
        <v>745.6</v>
      </c>
      <c r="T1649" s="153" t="n">
        <v>95</v>
      </c>
      <c r="U1649" s="154" t="n">
        <v>0</v>
      </c>
      <c r="V1649" s="153" t="n">
        <v>0</v>
      </c>
      <c r="W1649" s="115" t="n">
        <v>0.75</v>
      </c>
      <c r="X1649" s="116" t="n">
        <f aca="false">RANDBETWEEN(80,100)/100</f>
        <v>0.81</v>
      </c>
      <c r="Y1649" s="117"/>
      <c r="Z1649" s="118"/>
      <c r="AA1649" s="119"/>
      <c r="AB1649" s="123"/>
      <c r="AC1649" s="124"/>
      <c r="AG1649" s="186"/>
      <c r="BO1649" s="202"/>
    </row>
    <row r="1650" customFormat="false" ht="13.25" hidden="false" customHeight="true" outlineLevel="0" collapsed="false">
      <c r="A1650" s="151" t="s">
        <v>1746</v>
      </c>
      <c r="B1650" s="152" t="n">
        <v>22.2</v>
      </c>
      <c r="C1650" s="152" t="n">
        <v>749.8</v>
      </c>
      <c r="D1650" s="153" t="n">
        <v>100</v>
      </c>
      <c r="E1650" s="154" t="s">
        <v>101</v>
      </c>
      <c r="F1650" s="153" t="n">
        <v>9</v>
      </c>
      <c r="G1650" s="115" t="n">
        <v>0.9</v>
      </c>
      <c r="H1650" s="116" t="n">
        <f aca="false">RANDBETWEEN(80,100)/100</f>
        <v>0.9</v>
      </c>
      <c r="I1650" s="117"/>
      <c r="J1650" s="118"/>
      <c r="K1650" s="119"/>
      <c r="L1650" s="118"/>
      <c r="M1650" s="179"/>
      <c r="Q1650" s="151" t="s">
        <v>1746</v>
      </c>
      <c r="R1650" s="152" t="n">
        <v>17.1</v>
      </c>
      <c r="S1650" s="152" t="n">
        <v>745.7</v>
      </c>
      <c r="T1650" s="153" t="n">
        <v>96</v>
      </c>
      <c r="U1650" s="154" t="n">
        <v>0</v>
      </c>
      <c r="V1650" s="153" t="n">
        <v>0</v>
      </c>
      <c r="W1650" s="182" t="s">
        <v>110</v>
      </c>
      <c r="X1650" s="116" t="n">
        <f aca="false">RANDBETWEEN(80,100)/100</f>
        <v>0.9</v>
      </c>
      <c r="Y1650" s="117"/>
      <c r="Z1650" s="118"/>
      <c r="AA1650" s="119"/>
      <c r="AB1650" s="123"/>
      <c r="AC1650" s="124"/>
      <c r="AG1650" s="186"/>
      <c r="BO1650" s="202"/>
    </row>
    <row r="1651" customFormat="false" ht="13.25" hidden="false" customHeight="true" outlineLevel="0" collapsed="false">
      <c r="A1651" s="151" t="s">
        <v>1747</v>
      </c>
      <c r="B1651" s="152" t="n">
        <v>23.4</v>
      </c>
      <c r="C1651" s="152" t="n">
        <v>748.1</v>
      </c>
      <c r="D1651" s="153" t="n">
        <v>80</v>
      </c>
      <c r="E1651" s="154" t="s">
        <v>129</v>
      </c>
      <c r="F1651" s="153" t="n">
        <v>1.5</v>
      </c>
      <c r="G1651" s="115" t="n">
        <v>0.95</v>
      </c>
      <c r="H1651" s="116" t="n">
        <f aca="false">RANDBETWEEN(80,100)/100</f>
        <v>0.92</v>
      </c>
      <c r="I1651" s="117" t="n">
        <v>0.642314814814815</v>
      </c>
      <c r="J1651" s="118" t="n">
        <v>0.642314814814815</v>
      </c>
      <c r="K1651" s="119" t="n">
        <f aca="false">(J1651 * 24) * $B$3 * $F$3 * (1 - 0.7*AVERAGE(G1651:G1658)) * AVERAGE(H1651:H1658)</f>
        <v>6849.38183611111</v>
      </c>
      <c r="L1651" s="118" t="n">
        <f aca="false">IF(AVERAGE(F1651:F1658)&gt; $J$3, $B$4*$F$4*AVERAGE(F1651:F1658)/$B$5*24*AVERAGE(H1651:H1658), $B$4*$F$4*AVERAGE(F1651:F1658)/$B$5*24*AVERAGE(H1651:H1658) * 0.2)</f>
        <v>3460.8</v>
      </c>
      <c r="M1651" s="179" t="n">
        <f aca="false">K1651+L1651</f>
        <v>10310.1818361111</v>
      </c>
      <c r="Q1651" s="151" t="s">
        <v>1747</v>
      </c>
      <c r="R1651" s="152" t="n">
        <v>18.1</v>
      </c>
      <c r="S1651" s="152" t="n">
        <v>745.4</v>
      </c>
      <c r="T1651" s="153" t="n">
        <v>95</v>
      </c>
      <c r="U1651" s="154" t="n">
        <v>0</v>
      </c>
      <c r="V1651" s="153" t="n">
        <v>0</v>
      </c>
      <c r="W1651" s="115" t="n">
        <v>0.9</v>
      </c>
      <c r="X1651" s="116" t="n">
        <f aca="false">RANDBETWEEN(80,100)/100</f>
        <v>0.92</v>
      </c>
      <c r="Y1651" s="117" t="n">
        <v>0.716689814814815</v>
      </c>
      <c r="Z1651" s="118" t="n">
        <v>0.716689814814815</v>
      </c>
      <c r="AA1651" s="119" t="n">
        <f aca="false">(Z1651 * 24) * $B$3 * $F$3 * (1 - 0.7*AVERAGE(W1651:W1658)) * AVERAGE(X1651:X1658)</f>
        <v>7412.09565104167</v>
      </c>
      <c r="AB1651" s="123" t="n">
        <f aca="false">IF(AVERAGE(V1651:V1658)&gt; $J$3, $B$4*$F$4*AVERAGE(V1651:V1658)/$B$5*24*AVERAGE(X1651:X1658), $B$4*$F$4*AVERAGE(V1651:V1658)/$B$5*24*AVERAGE(X1651:X1658) * 0.2)</f>
        <v>870</v>
      </c>
      <c r="AC1651" s="124" t="n">
        <f aca="false">AA1651+AB1651</f>
        <v>8282.09565104167</v>
      </c>
      <c r="AG1651" s="186"/>
      <c r="BO1651" s="202"/>
    </row>
    <row r="1652" customFormat="false" ht="13.25" hidden="false" customHeight="true" outlineLevel="0" collapsed="false">
      <c r="A1652" s="151" t="s">
        <v>1748</v>
      </c>
      <c r="B1652" s="152" t="n">
        <v>29.8</v>
      </c>
      <c r="C1652" s="152" t="n">
        <v>748.2</v>
      </c>
      <c r="D1652" s="153" t="n">
        <v>55</v>
      </c>
      <c r="E1652" s="154" t="s">
        <v>101</v>
      </c>
      <c r="F1652" s="153" t="n">
        <v>7.5</v>
      </c>
      <c r="G1652" s="115" t="n">
        <v>0.75</v>
      </c>
      <c r="H1652" s="116" t="n">
        <f aca="false">RANDBETWEEN(80,100)/100</f>
        <v>0.93</v>
      </c>
      <c r="I1652" s="117"/>
      <c r="J1652" s="118"/>
      <c r="K1652" s="119"/>
      <c r="L1652" s="118"/>
      <c r="M1652" s="179"/>
      <c r="Q1652" s="151" t="s">
        <v>1748</v>
      </c>
      <c r="R1652" s="152" t="n">
        <v>22.5</v>
      </c>
      <c r="S1652" s="152" t="n">
        <v>745</v>
      </c>
      <c r="T1652" s="153" t="n">
        <v>61</v>
      </c>
      <c r="U1652" s="154" t="s">
        <v>78</v>
      </c>
      <c r="V1652" s="153" t="n">
        <v>3</v>
      </c>
      <c r="W1652" s="115" t="n">
        <v>0.95</v>
      </c>
      <c r="X1652" s="116" t="n">
        <f aca="false">RANDBETWEEN(80,100)/100</f>
        <v>0.88</v>
      </c>
      <c r="Y1652" s="117"/>
      <c r="Z1652" s="118"/>
      <c r="AA1652" s="119"/>
      <c r="AB1652" s="123"/>
      <c r="AC1652" s="124"/>
      <c r="AG1652" s="186"/>
      <c r="BO1652" s="202"/>
    </row>
    <row r="1653" customFormat="false" ht="13.25" hidden="false" customHeight="true" outlineLevel="0" collapsed="false">
      <c r="A1653" s="151" t="s">
        <v>1749</v>
      </c>
      <c r="B1653" s="152" t="n">
        <v>30.8</v>
      </c>
      <c r="C1653" s="152" t="n">
        <v>748.3</v>
      </c>
      <c r="D1653" s="153" t="n">
        <v>47</v>
      </c>
      <c r="E1653" s="154" t="s">
        <v>78</v>
      </c>
      <c r="F1653" s="153" t="n">
        <v>4.5</v>
      </c>
      <c r="G1653" s="115" t="n">
        <v>0.9</v>
      </c>
      <c r="H1653" s="116" t="n">
        <f aca="false">RANDBETWEEN(80,100)/100</f>
        <v>0.83</v>
      </c>
      <c r="I1653" s="117"/>
      <c r="J1653" s="118"/>
      <c r="K1653" s="119"/>
      <c r="L1653" s="118"/>
      <c r="M1653" s="179"/>
      <c r="Q1653" s="151" t="s">
        <v>1749</v>
      </c>
      <c r="R1653" s="152" t="n">
        <v>28.5</v>
      </c>
      <c r="S1653" s="152" t="n">
        <v>743.8</v>
      </c>
      <c r="T1653" s="153" t="n">
        <v>40</v>
      </c>
      <c r="U1653" s="154" t="s">
        <v>78</v>
      </c>
      <c r="V1653" s="153" t="n">
        <v>1</v>
      </c>
      <c r="W1653" s="115" t="n">
        <v>0.75</v>
      </c>
      <c r="X1653" s="116" t="n">
        <f aca="false">RANDBETWEEN(80,100)/100</f>
        <v>1</v>
      </c>
      <c r="Y1653" s="117"/>
      <c r="Z1653" s="118"/>
      <c r="AA1653" s="119"/>
      <c r="AB1653" s="123"/>
      <c r="AC1653" s="124"/>
      <c r="AG1653" s="186"/>
      <c r="BO1653" s="202"/>
    </row>
    <row r="1654" customFormat="false" ht="13.25" hidden="false" customHeight="true" outlineLevel="0" collapsed="false">
      <c r="A1654" s="151" t="s">
        <v>1750</v>
      </c>
      <c r="B1654" s="152" t="n">
        <v>30.8</v>
      </c>
      <c r="C1654" s="152" t="n">
        <v>748.4</v>
      </c>
      <c r="D1654" s="153" t="n">
        <v>53</v>
      </c>
      <c r="E1654" s="154" t="s">
        <v>78</v>
      </c>
      <c r="F1654" s="153" t="n">
        <v>3</v>
      </c>
      <c r="G1654" s="115" t="n">
        <v>0.95</v>
      </c>
      <c r="H1654" s="116" t="n">
        <f aca="false">RANDBETWEEN(80,100)/100</f>
        <v>0.98</v>
      </c>
      <c r="I1654" s="117"/>
      <c r="J1654" s="118"/>
      <c r="K1654" s="119"/>
      <c r="L1654" s="118"/>
      <c r="M1654" s="179"/>
      <c r="Q1654" s="151" t="s">
        <v>1750</v>
      </c>
      <c r="R1654" s="152" t="n">
        <v>25.9</v>
      </c>
      <c r="S1654" s="152" t="n">
        <v>744.3</v>
      </c>
      <c r="T1654" s="153" t="n">
        <v>55</v>
      </c>
      <c r="U1654" s="154" t="s">
        <v>83</v>
      </c>
      <c r="V1654" s="153" t="n">
        <v>1</v>
      </c>
      <c r="W1654" s="115" t="n">
        <v>0.75</v>
      </c>
      <c r="X1654" s="116" t="n">
        <f aca="false">RANDBETWEEN(80,100)/100</f>
        <v>0.82</v>
      </c>
      <c r="Y1654" s="117"/>
      <c r="Z1654" s="118"/>
      <c r="AA1654" s="119"/>
      <c r="AB1654" s="123"/>
      <c r="AC1654" s="124"/>
      <c r="AG1654" s="186"/>
      <c r="BO1654" s="202"/>
    </row>
    <row r="1655" customFormat="false" ht="13.25" hidden="false" customHeight="true" outlineLevel="0" collapsed="false">
      <c r="A1655" s="151" t="s">
        <v>1751</v>
      </c>
      <c r="B1655" s="152" t="n">
        <v>27.6</v>
      </c>
      <c r="C1655" s="152" t="n">
        <v>749</v>
      </c>
      <c r="D1655" s="153" t="n">
        <v>66</v>
      </c>
      <c r="E1655" s="154" t="s">
        <v>101</v>
      </c>
      <c r="F1655" s="153" t="n">
        <v>1.5</v>
      </c>
      <c r="G1655" s="115" t="n">
        <v>0.75</v>
      </c>
      <c r="H1655" s="116" t="n">
        <f aca="false">RANDBETWEEN(80,100)/100</f>
        <v>0.82</v>
      </c>
      <c r="I1655" s="117"/>
      <c r="J1655" s="118"/>
      <c r="K1655" s="119"/>
      <c r="L1655" s="118"/>
      <c r="M1655" s="179"/>
      <c r="Q1655" s="151" t="s">
        <v>1751</v>
      </c>
      <c r="R1655" s="152" t="n">
        <v>21.4</v>
      </c>
      <c r="S1655" s="152" t="n">
        <v>744.5</v>
      </c>
      <c r="T1655" s="153" t="n">
        <v>75</v>
      </c>
      <c r="U1655" s="154" t="s">
        <v>107</v>
      </c>
      <c r="V1655" s="153" t="n">
        <v>1</v>
      </c>
      <c r="W1655" s="115" t="n">
        <v>0.95</v>
      </c>
      <c r="X1655" s="116" t="n">
        <f aca="false">RANDBETWEEN(80,100)/100</f>
        <v>0.82</v>
      </c>
      <c r="Y1655" s="117"/>
      <c r="Z1655" s="118"/>
      <c r="AA1655" s="119"/>
      <c r="AB1655" s="123"/>
      <c r="AC1655" s="124"/>
      <c r="AG1655" s="186"/>
      <c r="BO1655" s="202"/>
    </row>
    <row r="1656" customFormat="false" ht="13.25" hidden="false" customHeight="true" outlineLevel="0" collapsed="false">
      <c r="A1656" s="151" t="s">
        <v>1752</v>
      </c>
      <c r="B1656" s="152" t="n">
        <v>22.1</v>
      </c>
      <c r="C1656" s="152" t="n">
        <v>749.4</v>
      </c>
      <c r="D1656" s="153" t="n">
        <v>100</v>
      </c>
      <c r="E1656" s="154" t="s">
        <v>91</v>
      </c>
      <c r="F1656" s="153" t="n">
        <v>3</v>
      </c>
      <c r="G1656" s="115" t="n">
        <v>0.75</v>
      </c>
      <c r="H1656" s="116" t="n">
        <f aca="false">RANDBETWEEN(80,100)/100</f>
        <v>0.86</v>
      </c>
      <c r="I1656" s="117"/>
      <c r="J1656" s="118"/>
      <c r="K1656" s="119"/>
      <c r="L1656" s="118"/>
      <c r="M1656" s="179"/>
      <c r="Q1656" s="151" t="s">
        <v>1752</v>
      </c>
      <c r="R1656" s="152" t="n">
        <v>16.7</v>
      </c>
      <c r="S1656" s="152" t="n">
        <v>745</v>
      </c>
      <c r="T1656" s="153" t="n">
        <v>95</v>
      </c>
      <c r="U1656" s="154" t="n">
        <v>0</v>
      </c>
      <c r="V1656" s="153" t="n">
        <v>0</v>
      </c>
      <c r="W1656" s="115" t="n">
        <v>0.95</v>
      </c>
      <c r="X1656" s="116" t="n">
        <f aca="false">RANDBETWEEN(80,100)/100</f>
        <v>0.94</v>
      </c>
      <c r="Y1656" s="117"/>
      <c r="Z1656" s="118"/>
      <c r="AA1656" s="119"/>
      <c r="AB1656" s="123"/>
      <c r="AC1656" s="124"/>
      <c r="AG1656" s="186"/>
      <c r="BO1656" s="202"/>
    </row>
    <row r="1657" customFormat="false" ht="13.25" hidden="false" customHeight="true" outlineLevel="0" collapsed="false">
      <c r="A1657" s="151" t="s">
        <v>1753</v>
      </c>
      <c r="B1657" s="152" t="n">
        <v>19.9</v>
      </c>
      <c r="C1657" s="152" t="n">
        <v>749.7</v>
      </c>
      <c r="D1657" s="153" t="n">
        <v>100</v>
      </c>
      <c r="E1657" s="154" t="s">
        <v>93</v>
      </c>
      <c r="F1657" s="153" t="n">
        <v>1.5</v>
      </c>
      <c r="G1657" s="182" t="s">
        <v>185</v>
      </c>
      <c r="H1657" s="116" t="n">
        <f aca="false">RANDBETWEEN(80,100)/100</f>
        <v>1</v>
      </c>
      <c r="I1657" s="117"/>
      <c r="J1657" s="118"/>
      <c r="K1657" s="119"/>
      <c r="L1657" s="118"/>
      <c r="M1657" s="179"/>
      <c r="Q1657" s="151" t="s">
        <v>1753</v>
      </c>
      <c r="R1657" s="152" t="n">
        <v>17.6</v>
      </c>
      <c r="S1657" s="152" t="n">
        <v>745.9</v>
      </c>
      <c r="T1657" s="153" t="n">
        <v>93</v>
      </c>
      <c r="U1657" s="154" t="n">
        <v>0</v>
      </c>
      <c r="V1657" s="153" t="n">
        <v>0</v>
      </c>
      <c r="W1657" s="115" t="n">
        <v>0.9</v>
      </c>
      <c r="X1657" s="116" t="n">
        <f aca="false">RANDBETWEEN(80,100)/100</f>
        <v>0.87</v>
      </c>
      <c r="Y1657" s="117"/>
      <c r="Z1657" s="118"/>
      <c r="AA1657" s="119"/>
      <c r="AB1657" s="123"/>
      <c r="AC1657" s="124"/>
      <c r="AG1657" s="186"/>
      <c r="BO1657" s="202"/>
    </row>
    <row r="1658" customFormat="false" ht="13.25" hidden="false" customHeight="true" outlineLevel="0" collapsed="false">
      <c r="A1658" s="151" t="s">
        <v>1754</v>
      </c>
      <c r="B1658" s="152" t="n">
        <v>21.1</v>
      </c>
      <c r="C1658" s="152" t="n">
        <v>750</v>
      </c>
      <c r="D1658" s="153" t="n">
        <v>86</v>
      </c>
      <c r="E1658" s="154" t="s">
        <v>77</v>
      </c>
      <c r="F1658" s="153" t="n">
        <v>1.5</v>
      </c>
      <c r="G1658" s="182" t="s">
        <v>185</v>
      </c>
      <c r="H1658" s="116" t="n">
        <f aca="false">RANDBETWEEN(80,100)/100</f>
        <v>0.87</v>
      </c>
      <c r="I1658" s="117"/>
      <c r="J1658" s="118"/>
      <c r="K1658" s="119"/>
      <c r="L1658" s="118"/>
      <c r="M1658" s="179"/>
      <c r="Q1658" s="151" t="s">
        <v>1754</v>
      </c>
      <c r="R1658" s="152" t="n">
        <v>18.7</v>
      </c>
      <c r="S1658" s="152" t="n">
        <v>746.2</v>
      </c>
      <c r="T1658" s="153" t="n">
        <v>87</v>
      </c>
      <c r="U1658" s="154" t="n">
        <v>0</v>
      </c>
      <c r="V1658" s="153" t="n">
        <v>0</v>
      </c>
      <c r="W1658" s="115" t="n">
        <v>0.75</v>
      </c>
      <c r="X1658" s="116" t="n">
        <f aca="false">RANDBETWEEN(80,100)/100</f>
        <v>1</v>
      </c>
      <c r="Y1658" s="117"/>
      <c r="Z1658" s="118"/>
      <c r="AA1658" s="119"/>
      <c r="AB1658" s="123"/>
      <c r="AC1658" s="124"/>
      <c r="AG1658" s="186"/>
      <c r="BO1658" s="202"/>
    </row>
    <row r="1659" customFormat="false" ht="13.25" hidden="false" customHeight="true" outlineLevel="0" collapsed="false">
      <c r="A1659" s="151" t="s">
        <v>1755</v>
      </c>
      <c r="B1659" s="152" t="n">
        <v>25.7</v>
      </c>
      <c r="C1659" s="152" t="n">
        <v>751.3</v>
      </c>
      <c r="D1659" s="153" t="n">
        <v>65</v>
      </c>
      <c r="E1659" s="154" t="s">
        <v>83</v>
      </c>
      <c r="F1659" s="153" t="n">
        <v>1.5</v>
      </c>
      <c r="G1659" s="182" t="s">
        <v>185</v>
      </c>
      <c r="H1659" s="116" t="n">
        <f aca="false">RANDBETWEEN(80,100)/100</f>
        <v>0.92</v>
      </c>
      <c r="I1659" s="117" t="n">
        <v>0.643206018518519</v>
      </c>
      <c r="J1659" s="118" t="n">
        <v>0.643206018518519</v>
      </c>
      <c r="K1659" s="119" t="n">
        <f aca="false">(J1659 * 24) * $B$3 * $F$3 * (1 - 0.7*AVERAGE(G1659:G1666)) * AVERAGE(H1659:H1666)</f>
        <v>10731.3778541667</v>
      </c>
      <c r="L1659" s="118" t="n">
        <f aca="false">IF(AVERAGE(F1659:F1666)&gt; $J$3, $B$4*$F$4*AVERAGE(F1659:F1666)/$B$5*24*AVERAGE(H1659:H1666), $B$4*$F$4*AVERAGE(F1659:F1666)/$B$5*24*AVERAGE(H1659:H1666) * 0.2)</f>
        <v>4278</v>
      </c>
      <c r="M1659" s="179" t="n">
        <f aca="false">K1659+L1659</f>
        <v>15009.3778541667</v>
      </c>
      <c r="Q1659" s="151" t="s">
        <v>1755</v>
      </c>
      <c r="R1659" s="152" t="n">
        <v>20.6</v>
      </c>
      <c r="S1659" s="152" t="n">
        <v>746.8</v>
      </c>
      <c r="T1659" s="153" t="n">
        <v>72</v>
      </c>
      <c r="U1659" s="154" t="n">
        <v>0</v>
      </c>
      <c r="V1659" s="153" t="n">
        <v>0</v>
      </c>
      <c r="W1659" s="115" t="n">
        <v>0.25</v>
      </c>
      <c r="X1659" s="116" t="n">
        <f aca="false">RANDBETWEEN(80,100)/100</f>
        <v>0.93</v>
      </c>
      <c r="Y1659" s="117" t="n">
        <v>0.718194444444445</v>
      </c>
      <c r="Z1659" s="118" t="n">
        <v>0.718194444444445</v>
      </c>
      <c r="AA1659" s="119" t="n">
        <f aca="false">(Z1659 * 24) * $B$3 * $F$3 * (1 - 0.7*AVERAGE(W1659:W1666)) * AVERAGE(X1659:X1666)</f>
        <v>8818.73112916666</v>
      </c>
      <c r="AB1659" s="123" t="n">
        <f aca="false">IF(AVERAGE(V1659:V1666)&gt; $J$3, $B$4*$F$4*AVERAGE(V1659:V1666)/$B$5*24*AVERAGE(X1659:X1666), $B$4*$F$4*AVERAGE(V1659:V1666)/$B$5*24*AVERAGE(X1659:X1666) * 0.2)</f>
        <v>290.8</v>
      </c>
      <c r="AC1659" s="124" t="n">
        <f aca="false">AA1659+AB1659</f>
        <v>9109.53112916666</v>
      </c>
      <c r="AG1659" s="186"/>
      <c r="BO1659" s="202"/>
    </row>
    <row r="1660" customFormat="false" ht="13.25" hidden="false" customHeight="true" outlineLevel="0" collapsed="false">
      <c r="A1660" s="151" t="s">
        <v>1756</v>
      </c>
      <c r="B1660" s="152" t="n">
        <v>31.1</v>
      </c>
      <c r="C1660" s="152" t="n">
        <v>751</v>
      </c>
      <c r="D1660" s="153" t="n">
        <v>42</v>
      </c>
      <c r="E1660" s="154" t="n">
        <v>0</v>
      </c>
      <c r="F1660" s="153" t="n">
        <v>0</v>
      </c>
      <c r="G1660" s="182" t="s">
        <v>185</v>
      </c>
      <c r="H1660" s="116" t="n">
        <f aca="false">RANDBETWEEN(80,100)/100</f>
        <v>0.84</v>
      </c>
      <c r="I1660" s="117"/>
      <c r="J1660" s="118"/>
      <c r="K1660" s="119"/>
      <c r="L1660" s="118"/>
      <c r="M1660" s="179"/>
      <c r="Q1660" s="151" t="s">
        <v>1756</v>
      </c>
      <c r="R1660" s="152" t="n">
        <v>22.6</v>
      </c>
      <c r="S1660" s="152" t="n">
        <v>747</v>
      </c>
      <c r="T1660" s="153" t="n">
        <v>63</v>
      </c>
      <c r="U1660" s="154" t="n">
        <v>0</v>
      </c>
      <c r="V1660" s="153" t="n">
        <v>0</v>
      </c>
      <c r="W1660" s="115" t="n">
        <v>0.95</v>
      </c>
      <c r="X1660" s="116" t="n">
        <f aca="false">RANDBETWEEN(80,100)/100</f>
        <v>0.94</v>
      </c>
      <c r="Y1660" s="117"/>
      <c r="Z1660" s="118"/>
      <c r="AA1660" s="119"/>
      <c r="AB1660" s="123"/>
      <c r="AC1660" s="124"/>
      <c r="AG1660" s="186"/>
      <c r="BO1660" s="202"/>
    </row>
    <row r="1661" customFormat="false" ht="13.25" hidden="false" customHeight="true" outlineLevel="0" collapsed="false">
      <c r="A1661" s="151" t="s">
        <v>1757</v>
      </c>
      <c r="B1661" s="152" t="n">
        <v>28.9</v>
      </c>
      <c r="C1661" s="152" t="n">
        <v>752.2</v>
      </c>
      <c r="D1661" s="153" t="n">
        <v>55</v>
      </c>
      <c r="E1661" s="154" t="s">
        <v>91</v>
      </c>
      <c r="F1661" s="153" t="n">
        <v>6</v>
      </c>
      <c r="G1661" s="115" t="n">
        <v>0.75</v>
      </c>
      <c r="H1661" s="116" t="n">
        <f aca="false">RANDBETWEEN(80,100)/100</f>
        <v>0.83</v>
      </c>
      <c r="I1661" s="117"/>
      <c r="J1661" s="118"/>
      <c r="K1661" s="119"/>
      <c r="L1661" s="118"/>
      <c r="M1661" s="179"/>
      <c r="Q1661" s="151" t="s">
        <v>1757</v>
      </c>
      <c r="R1661" s="152" t="n">
        <v>22.2</v>
      </c>
      <c r="S1661" s="152" t="n">
        <v>747.7</v>
      </c>
      <c r="T1661" s="153" t="n">
        <v>65</v>
      </c>
      <c r="U1661" s="154" t="s">
        <v>83</v>
      </c>
      <c r="V1661" s="153" t="n">
        <v>1</v>
      </c>
      <c r="W1661" s="115" t="n">
        <v>0.95</v>
      </c>
      <c r="X1661" s="116" t="n">
        <f aca="false">RANDBETWEEN(80,100)/100</f>
        <v>0.92</v>
      </c>
      <c r="Y1661" s="117"/>
      <c r="Z1661" s="118"/>
      <c r="AA1661" s="119"/>
      <c r="AB1661" s="123"/>
      <c r="AC1661" s="124"/>
      <c r="AG1661" s="186"/>
      <c r="BO1661" s="202"/>
    </row>
    <row r="1662" customFormat="false" ht="13.25" hidden="false" customHeight="true" outlineLevel="0" collapsed="false">
      <c r="A1662" s="151" t="s">
        <v>1758</v>
      </c>
      <c r="B1662" s="152" t="n">
        <v>30.2</v>
      </c>
      <c r="C1662" s="152" t="n">
        <v>752.8</v>
      </c>
      <c r="D1662" s="153" t="n">
        <v>46</v>
      </c>
      <c r="E1662" s="154" t="s">
        <v>93</v>
      </c>
      <c r="F1662" s="153" t="n">
        <v>3</v>
      </c>
      <c r="G1662" s="115" t="n">
        <v>0.25</v>
      </c>
      <c r="H1662" s="116" t="n">
        <f aca="false">RANDBETWEEN(80,100)/100</f>
        <v>0.88</v>
      </c>
      <c r="I1662" s="117"/>
      <c r="J1662" s="118"/>
      <c r="K1662" s="119"/>
      <c r="L1662" s="118"/>
      <c r="M1662" s="179"/>
      <c r="Q1662" s="151" t="s">
        <v>1758</v>
      </c>
      <c r="R1662" s="152" t="n">
        <v>19.9</v>
      </c>
      <c r="S1662" s="152" t="n">
        <v>749.3</v>
      </c>
      <c r="T1662" s="153" t="n">
        <v>80</v>
      </c>
      <c r="U1662" s="154" t="n">
        <v>0</v>
      </c>
      <c r="V1662" s="153" t="n">
        <v>0</v>
      </c>
      <c r="W1662" s="115" t="n">
        <v>0.9</v>
      </c>
      <c r="X1662" s="116" t="n">
        <f aca="false">RANDBETWEEN(80,100)/100</f>
        <v>0.97</v>
      </c>
      <c r="Y1662" s="117"/>
      <c r="Z1662" s="118"/>
      <c r="AA1662" s="119"/>
      <c r="AB1662" s="123"/>
      <c r="AC1662" s="124"/>
      <c r="AG1662" s="186"/>
      <c r="BO1662" s="202"/>
    </row>
    <row r="1663" customFormat="false" ht="13.25" hidden="false" customHeight="true" outlineLevel="0" collapsed="false">
      <c r="A1663" s="151" t="s">
        <v>1759</v>
      </c>
      <c r="B1663" s="152" t="n">
        <v>28.1</v>
      </c>
      <c r="C1663" s="152" t="n">
        <v>753.4</v>
      </c>
      <c r="D1663" s="153" t="n">
        <v>58</v>
      </c>
      <c r="E1663" s="154" t="s">
        <v>101</v>
      </c>
      <c r="F1663" s="153" t="n">
        <v>4.5</v>
      </c>
      <c r="G1663" s="115" t="n">
        <v>0.75</v>
      </c>
      <c r="H1663" s="116" t="n">
        <f aca="false">RANDBETWEEN(80,100)/100</f>
        <v>0.91</v>
      </c>
      <c r="I1663" s="117"/>
      <c r="J1663" s="118"/>
      <c r="K1663" s="119"/>
      <c r="L1663" s="118"/>
      <c r="M1663" s="179"/>
      <c r="Q1663" s="151" t="s">
        <v>1759</v>
      </c>
      <c r="R1663" s="152" t="n">
        <v>22</v>
      </c>
      <c r="S1663" s="152" t="n">
        <v>749.4</v>
      </c>
      <c r="T1663" s="153" t="n">
        <v>58</v>
      </c>
      <c r="U1663" s="154" t="s">
        <v>107</v>
      </c>
      <c r="V1663" s="153" t="n">
        <v>1</v>
      </c>
      <c r="W1663" s="115" t="n">
        <v>0.75</v>
      </c>
      <c r="X1663" s="116" t="n">
        <f aca="false">RANDBETWEEN(80,100)/100</f>
        <v>0.84</v>
      </c>
      <c r="Y1663" s="117"/>
      <c r="Z1663" s="118"/>
      <c r="AA1663" s="119"/>
      <c r="AB1663" s="123"/>
      <c r="AC1663" s="124"/>
      <c r="AG1663" s="186"/>
      <c r="BO1663" s="202"/>
    </row>
    <row r="1664" customFormat="false" ht="13.25" hidden="false" customHeight="true" outlineLevel="0" collapsed="false">
      <c r="A1664" s="151" t="s">
        <v>1760</v>
      </c>
      <c r="B1664" s="152" t="n">
        <v>22.8</v>
      </c>
      <c r="C1664" s="152" t="n">
        <v>753.4</v>
      </c>
      <c r="D1664" s="153" t="n">
        <v>75</v>
      </c>
      <c r="E1664" s="154" t="s">
        <v>129</v>
      </c>
      <c r="F1664" s="153" t="n">
        <v>4.5</v>
      </c>
      <c r="G1664" s="115" t="n">
        <v>0.75</v>
      </c>
      <c r="H1664" s="116" t="n">
        <f aca="false">RANDBETWEEN(80,100)/100</f>
        <v>0.99</v>
      </c>
      <c r="I1664" s="117"/>
      <c r="J1664" s="118"/>
      <c r="K1664" s="119"/>
      <c r="L1664" s="118"/>
      <c r="M1664" s="179"/>
      <c r="Q1664" s="151" t="s">
        <v>1760</v>
      </c>
      <c r="R1664" s="152" t="n">
        <v>17.8</v>
      </c>
      <c r="S1664" s="152" t="n">
        <v>749.8</v>
      </c>
      <c r="T1664" s="153" t="n">
        <v>80</v>
      </c>
      <c r="U1664" s="154" t="n">
        <v>0</v>
      </c>
      <c r="V1664" s="153" t="n">
        <v>0</v>
      </c>
      <c r="W1664" s="115" t="n">
        <v>0.75</v>
      </c>
      <c r="X1664" s="116" t="n">
        <f aca="false">RANDBETWEEN(80,100)/100</f>
        <v>0.94</v>
      </c>
      <c r="Y1664" s="117"/>
      <c r="Z1664" s="118"/>
      <c r="AA1664" s="119"/>
      <c r="AB1664" s="123"/>
      <c r="AC1664" s="124"/>
      <c r="AG1664" s="186"/>
      <c r="BO1664" s="202"/>
    </row>
    <row r="1665" customFormat="false" ht="13.25" hidden="false" customHeight="true" outlineLevel="0" collapsed="false">
      <c r="A1665" s="151" t="s">
        <v>1761</v>
      </c>
      <c r="B1665" s="152" t="n">
        <v>22.4</v>
      </c>
      <c r="C1665" s="152" t="n">
        <v>753.4</v>
      </c>
      <c r="D1665" s="153" t="n">
        <v>83</v>
      </c>
      <c r="E1665" s="154" t="s">
        <v>101</v>
      </c>
      <c r="F1665" s="153" t="n">
        <v>6</v>
      </c>
      <c r="G1665" s="115" t="n">
        <v>0.25</v>
      </c>
      <c r="H1665" s="116" t="n">
        <f aca="false">RANDBETWEEN(80,100)/100</f>
        <v>0.85</v>
      </c>
      <c r="I1665" s="117"/>
      <c r="J1665" s="118"/>
      <c r="K1665" s="119"/>
      <c r="L1665" s="118"/>
      <c r="M1665" s="179"/>
      <c r="Q1665" s="151" t="s">
        <v>1761</v>
      </c>
      <c r="R1665" s="152" t="n">
        <v>15.9</v>
      </c>
      <c r="S1665" s="152" t="n">
        <v>749.7</v>
      </c>
      <c r="T1665" s="153" t="n">
        <v>89</v>
      </c>
      <c r="U1665" s="154" t="n">
        <v>0</v>
      </c>
      <c r="V1665" s="153" t="n">
        <v>0</v>
      </c>
      <c r="W1665" s="182" t="s">
        <v>194</v>
      </c>
      <c r="X1665" s="116" t="n">
        <f aca="false">RANDBETWEEN(80,100)/100</f>
        <v>0.89</v>
      </c>
      <c r="Y1665" s="117"/>
      <c r="Z1665" s="118"/>
      <c r="AA1665" s="119"/>
      <c r="AB1665" s="123"/>
      <c r="AC1665" s="124"/>
      <c r="AG1665" s="186"/>
      <c r="BO1665" s="202"/>
    </row>
    <row r="1666" customFormat="false" ht="13.25" hidden="false" customHeight="true" outlineLevel="0" collapsed="false">
      <c r="A1666" s="151" t="s">
        <v>1762</v>
      </c>
      <c r="B1666" s="152" t="n">
        <v>24.1</v>
      </c>
      <c r="C1666" s="152" t="n">
        <v>753.7</v>
      </c>
      <c r="D1666" s="153" t="n">
        <v>76</v>
      </c>
      <c r="E1666" s="154" t="s">
        <v>129</v>
      </c>
      <c r="F1666" s="153" t="n">
        <v>4.5</v>
      </c>
      <c r="G1666" s="115" t="n">
        <v>0.25</v>
      </c>
      <c r="H1666" s="116" t="n">
        <f aca="false">RANDBETWEEN(80,100)/100</f>
        <v>0.91</v>
      </c>
      <c r="I1666" s="117"/>
      <c r="J1666" s="118"/>
      <c r="K1666" s="119"/>
      <c r="L1666" s="118"/>
      <c r="M1666" s="179"/>
      <c r="Q1666" s="151" t="s">
        <v>1762</v>
      </c>
      <c r="R1666" s="152" t="n">
        <v>18.1</v>
      </c>
      <c r="S1666" s="152" t="n">
        <v>750</v>
      </c>
      <c r="T1666" s="153" t="n">
        <v>80</v>
      </c>
      <c r="U1666" s="154" t="n">
        <v>0</v>
      </c>
      <c r="V1666" s="153" t="n">
        <v>0</v>
      </c>
      <c r="W1666" s="182" t="s">
        <v>110</v>
      </c>
      <c r="X1666" s="116" t="n">
        <f aca="false">RANDBETWEEN(80,100)/100</f>
        <v>0.84</v>
      </c>
      <c r="Y1666" s="117"/>
      <c r="Z1666" s="118"/>
      <c r="AA1666" s="119"/>
      <c r="AB1666" s="123"/>
      <c r="AC1666" s="124"/>
      <c r="AG1666" s="186"/>
      <c r="BO1666" s="202"/>
    </row>
    <row r="1667" customFormat="false" ht="13.25" hidden="false" customHeight="true" outlineLevel="0" collapsed="false">
      <c r="A1667" s="151" t="s">
        <v>1763</v>
      </c>
      <c r="B1667" s="152" t="n">
        <v>24.9</v>
      </c>
      <c r="C1667" s="152" t="n">
        <v>753.8</v>
      </c>
      <c r="D1667" s="153" t="n">
        <v>67</v>
      </c>
      <c r="E1667" s="154" t="s">
        <v>93</v>
      </c>
      <c r="F1667" s="153" t="n">
        <v>4.5</v>
      </c>
      <c r="G1667" s="182" t="s">
        <v>185</v>
      </c>
      <c r="H1667" s="116" t="n">
        <f aca="false">RANDBETWEEN(80,100)/100</f>
        <v>0.89</v>
      </c>
      <c r="I1667" s="117" t="n">
        <v>0.644050925925926</v>
      </c>
      <c r="J1667" s="118" t="n">
        <v>0.644050925925926</v>
      </c>
      <c r="K1667" s="119" t="n">
        <f aca="false">(J1667 * 24) * $B$3 * $F$3 * (1 - 0.7*AVERAGE(G1667:G1674)) * AVERAGE(H1667:H1674)</f>
        <v>13489.7496916667</v>
      </c>
      <c r="L1667" s="118" t="n">
        <f aca="false">IF(AVERAGE(F1667:F1674)&gt; $J$3, $B$4*$F$4*AVERAGE(F1667:F1674)/$B$5*24*AVERAGE(H1667:H1674), $B$4*$F$4*AVERAGE(F1667:F1674)/$B$5*24*AVERAGE(H1667:H1674) * 0.2)</f>
        <v>4161</v>
      </c>
      <c r="M1667" s="179" t="n">
        <f aca="false">K1667+L1667</f>
        <v>17650.7496916667</v>
      </c>
      <c r="Q1667" s="151" t="s">
        <v>1763</v>
      </c>
      <c r="R1667" s="152" t="n">
        <v>20.2</v>
      </c>
      <c r="S1667" s="152" t="n">
        <v>749.9</v>
      </c>
      <c r="T1667" s="153" t="n">
        <v>66</v>
      </c>
      <c r="U1667" s="154" t="n">
        <v>0</v>
      </c>
      <c r="V1667" s="153" t="n">
        <v>0</v>
      </c>
      <c r="W1667" s="115" t="n">
        <v>0.75</v>
      </c>
      <c r="X1667" s="116" t="n">
        <f aca="false">RANDBETWEEN(80,100)/100</f>
        <v>0.96</v>
      </c>
      <c r="Y1667" s="117" t="n">
        <v>0.71962962962963</v>
      </c>
      <c r="Z1667" s="118" t="n">
        <v>0.71962962962963</v>
      </c>
      <c r="AA1667" s="119" t="n">
        <f aca="false">(Z1667 * 24) * $B$3 * $F$3 * (1 - 0.7*AVERAGE(W1667:W1674)) * AVERAGE(X1667:X1674)</f>
        <v>7674.72046666666</v>
      </c>
      <c r="AB1667" s="123" t="n">
        <f aca="false">IF(AVERAGE(V1667:V1674)&gt; $J$3, $B$4*$F$4*AVERAGE(V1667:V1674)/$B$5*24*AVERAGE(X1667:X1674), $B$4*$F$4*AVERAGE(V1667:V1674)/$B$5*24*AVERAGE(X1667:X1674) * 0.2)</f>
        <v>1288.8</v>
      </c>
      <c r="AC1667" s="124" t="n">
        <f aca="false">AA1667+AB1667</f>
        <v>8963.52046666667</v>
      </c>
      <c r="AG1667" s="186"/>
      <c r="BO1667" s="202"/>
    </row>
    <row r="1668" customFormat="false" ht="13.25" hidden="false" customHeight="true" outlineLevel="0" collapsed="false">
      <c r="A1668" s="151" t="s">
        <v>1764</v>
      </c>
      <c r="B1668" s="152" t="n">
        <v>28.4</v>
      </c>
      <c r="C1668" s="152" t="n">
        <v>754</v>
      </c>
      <c r="D1668" s="153" t="n">
        <v>45</v>
      </c>
      <c r="E1668" s="154" t="s">
        <v>78</v>
      </c>
      <c r="F1668" s="153" t="n">
        <v>1.5</v>
      </c>
      <c r="G1668" s="115" t="n">
        <v>0.75</v>
      </c>
      <c r="H1668" s="116" t="n">
        <f aca="false">RANDBETWEEN(80,100)/100</f>
        <v>1</v>
      </c>
      <c r="I1668" s="117"/>
      <c r="J1668" s="118"/>
      <c r="K1668" s="119"/>
      <c r="L1668" s="118"/>
      <c r="M1668" s="179"/>
      <c r="Q1668" s="151" t="s">
        <v>1764</v>
      </c>
      <c r="R1668" s="152" t="n">
        <v>23.2</v>
      </c>
      <c r="S1668" s="152" t="n">
        <v>749.8</v>
      </c>
      <c r="T1668" s="153" t="n">
        <v>48</v>
      </c>
      <c r="U1668" s="154" t="s">
        <v>77</v>
      </c>
      <c r="V1668" s="153" t="n">
        <v>1</v>
      </c>
      <c r="W1668" s="115" t="n">
        <v>0.75</v>
      </c>
      <c r="X1668" s="116" t="n">
        <f aca="false">RANDBETWEEN(80,100)/100</f>
        <v>0.87</v>
      </c>
      <c r="Y1668" s="117"/>
      <c r="Z1668" s="118"/>
      <c r="AA1668" s="119"/>
      <c r="AB1668" s="123"/>
      <c r="AC1668" s="124"/>
      <c r="AG1668" s="186"/>
      <c r="BO1668" s="202"/>
    </row>
    <row r="1669" customFormat="false" ht="13.25" hidden="false" customHeight="true" outlineLevel="0" collapsed="false">
      <c r="A1669" s="151" t="s">
        <v>1765</v>
      </c>
      <c r="B1669" s="152" t="n">
        <v>31</v>
      </c>
      <c r="C1669" s="152" t="n">
        <v>754.3</v>
      </c>
      <c r="D1669" s="153" t="n">
        <v>37</v>
      </c>
      <c r="E1669" s="154" t="s">
        <v>107</v>
      </c>
      <c r="F1669" s="153" t="n">
        <v>4.5</v>
      </c>
      <c r="G1669" s="182" t="s">
        <v>194</v>
      </c>
      <c r="H1669" s="116" t="n">
        <f aca="false">RANDBETWEEN(80,100)/100</f>
        <v>0.91</v>
      </c>
      <c r="I1669" s="117"/>
      <c r="J1669" s="118"/>
      <c r="K1669" s="119"/>
      <c r="L1669" s="118"/>
      <c r="M1669" s="179"/>
      <c r="Q1669" s="151" t="s">
        <v>1765</v>
      </c>
      <c r="R1669" s="152" t="n">
        <v>22.9</v>
      </c>
      <c r="S1669" s="152" t="n">
        <v>750.6</v>
      </c>
      <c r="T1669" s="153" t="n">
        <v>51</v>
      </c>
      <c r="U1669" s="154" t="s">
        <v>77</v>
      </c>
      <c r="V1669" s="153" t="n">
        <v>2</v>
      </c>
      <c r="W1669" s="115" t="n">
        <v>0.75</v>
      </c>
      <c r="X1669" s="116" t="n">
        <f aca="false">RANDBETWEEN(80,100)/100</f>
        <v>0.93</v>
      </c>
      <c r="Y1669" s="117"/>
      <c r="Z1669" s="118"/>
      <c r="AA1669" s="119"/>
      <c r="AB1669" s="123"/>
      <c r="AC1669" s="124"/>
      <c r="AG1669" s="186"/>
      <c r="BO1669" s="202"/>
    </row>
    <row r="1670" customFormat="false" ht="13.25" hidden="false" customHeight="true" outlineLevel="0" collapsed="false">
      <c r="A1670" s="151" t="s">
        <v>1766</v>
      </c>
      <c r="B1670" s="152" t="n">
        <v>29.7</v>
      </c>
      <c r="C1670" s="152" t="n">
        <v>754.9</v>
      </c>
      <c r="D1670" s="153" t="n">
        <v>48</v>
      </c>
      <c r="E1670" s="154" t="s">
        <v>107</v>
      </c>
      <c r="F1670" s="153" t="n">
        <v>3</v>
      </c>
      <c r="G1670" s="182" t="s">
        <v>185</v>
      </c>
      <c r="H1670" s="116" t="n">
        <f aca="false">RANDBETWEEN(80,100)/100</f>
        <v>0.81</v>
      </c>
      <c r="I1670" s="117"/>
      <c r="J1670" s="118"/>
      <c r="K1670" s="119"/>
      <c r="L1670" s="118"/>
      <c r="M1670" s="179"/>
      <c r="Q1670" s="151" t="s">
        <v>1766</v>
      </c>
      <c r="R1670" s="152" t="n">
        <v>20.3</v>
      </c>
      <c r="S1670" s="152" t="n">
        <v>751</v>
      </c>
      <c r="T1670" s="153" t="n">
        <v>61</v>
      </c>
      <c r="U1670" s="154" t="s">
        <v>93</v>
      </c>
      <c r="V1670" s="153" t="n">
        <v>2</v>
      </c>
      <c r="W1670" s="115" t="n">
        <v>0.75</v>
      </c>
      <c r="X1670" s="116" t="n">
        <f aca="false">RANDBETWEEN(80,100)/100</f>
        <v>0.99</v>
      </c>
      <c r="Y1670" s="117"/>
      <c r="Z1670" s="118"/>
      <c r="AA1670" s="119"/>
      <c r="AB1670" s="123"/>
      <c r="AC1670" s="124"/>
      <c r="AG1670" s="186"/>
      <c r="BO1670" s="202"/>
    </row>
    <row r="1671" customFormat="false" ht="13.25" hidden="false" customHeight="true" outlineLevel="0" collapsed="false">
      <c r="A1671" s="151" t="s">
        <v>1767</v>
      </c>
      <c r="B1671" s="152" t="n">
        <v>25</v>
      </c>
      <c r="C1671" s="152" t="n">
        <v>755</v>
      </c>
      <c r="D1671" s="153" t="n">
        <v>53</v>
      </c>
      <c r="E1671" s="154" t="s">
        <v>78</v>
      </c>
      <c r="F1671" s="153" t="n">
        <v>1.5</v>
      </c>
      <c r="G1671" s="115" t="n">
        <v>0.15</v>
      </c>
      <c r="H1671" s="116" t="n">
        <f aca="false">RANDBETWEEN(80,100)/100</f>
        <v>0.83</v>
      </c>
      <c r="I1671" s="117"/>
      <c r="J1671" s="118"/>
      <c r="K1671" s="119"/>
      <c r="L1671" s="118"/>
      <c r="M1671" s="179"/>
      <c r="Q1671" s="151" t="s">
        <v>1767</v>
      </c>
      <c r="R1671" s="152" t="n">
        <v>18.6</v>
      </c>
      <c r="S1671" s="152" t="n">
        <v>750.7</v>
      </c>
      <c r="T1671" s="153" t="n">
        <v>68</v>
      </c>
      <c r="U1671" s="154" t="s">
        <v>93</v>
      </c>
      <c r="V1671" s="153" t="n">
        <v>2</v>
      </c>
      <c r="W1671" s="115" t="n">
        <v>0.95</v>
      </c>
      <c r="X1671" s="116" t="n">
        <f aca="false">RANDBETWEEN(80,100)/100</f>
        <v>0.87</v>
      </c>
      <c r="Y1671" s="117"/>
      <c r="Z1671" s="118"/>
      <c r="AA1671" s="119"/>
      <c r="AB1671" s="123"/>
      <c r="AC1671" s="124"/>
      <c r="AG1671" s="186"/>
      <c r="BO1671" s="202"/>
    </row>
    <row r="1672" customFormat="false" ht="13.25" hidden="false" customHeight="true" outlineLevel="0" collapsed="false">
      <c r="A1672" s="151" t="s">
        <v>1768</v>
      </c>
      <c r="B1672" s="152" t="n">
        <v>20</v>
      </c>
      <c r="C1672" s="152" t="n">
        <v>754.8</v>
      </c>
      <c r="D1672" s="153" t="n">
        <v>66</v>
      </c>
      <c r="E1672" s="154" t="s">
        <v>107</v>
      </c>
      <c r="F1672" s="153" t="n">
        <v>4.5</v>
      </c>
      <c r="G1672" s="115" t="n">
        <v>0.25</v>
      </c>
      <c r="H1672" s="116" t="n">
        <f aca="false">RANDBETWEEN(80,100)/100</f>
        <v>0.96</v>
      </c>
      <c r="I1672" s="117"/>
      <c r="J1672" s="118"/>
      <c r="K1672" s="119"/>
      <c r="L1672" s="118"/>
      <c r="M1672" s="179"/>
      <c r="Q1672" s="151" t="s">
        <v>1768</v>
      </c>
      <c r="R1672" s="152" t="n">
        <v>16.5</v>
      </c>
      <c r="S1672" s="152" t="n">
        <v>750.2</v>
      </c>
      <c r="T1672" s="153" t="n">
        <v>82</v>
      </c>
      <c r="U1672" s="154" t="s">
        <v>93</v>
      </c>
      <c r="V1672" s="153" t="n">
        <v>1</v>
      </c>
      <c r="W1672" s="115" t="n">
        <v>0.9</v>
      </c>
      <c r="X1672" s="116" t="n">
        <f aca="false">RANDBETWEEN(80,100)/100</f>
        <v>0.83</v>
      </c>
      <c r="Y1672" s="117"/>
      <c r="Z1672" s="118"/>
      <c r="AA1672" s="119"/>
      <c r="AB1672" s="123"/>
      <c r="AC1672" s="124"/>
      <c r="AG1672" s="186"/>
      <c r="BO1672" s="202"/>
    </row>
    <row r="1673" customFormat="false" ht="13.25" hidden="false" customHeight="true" outlineLevel="0" collapsed="false">
      <c r="A1673" s="151" t="s">
        <v>1769</v>
      </c>
      <c r="B1673" s="152" t="n">
        <v>19.1</v>
      </c>
      <c r="C1673" s="152" t="n">
        <v>754.3</v>
      </c>
      <c r="D1673" s="153" t="n">
        <v>66</v>
      </c>
      <c r="E1673" s="154" t="s">
        <v>83</v>
      </c>
      <c r="F1673" s="153" t="n">
        <v>4.5</v>
      </c>
      <c r="G1673" s="115" t="n">
        <v>0.15</v>
      </c>
      <c r="H1673" s="116" t="n">
        <f aca="false">RANDBETWEEN(80,100)/100</f>
        <v>0.97</v>
      </c>
      <c r="I1673" s="117"/>
      <c r="J1673" s="118"/>
      <c r="K1673" s="119"/>
      <c r="L1673" s="118"/>
      <c r="M1673" s="179"/>
      <c r="Q1673" s="151" t="s">
        <v>1769</v>
      </c>
      <c r="R1673" s="152" t="n">
        <v>17</v>
      </c>
      <c r="S1673" s="152" t="n">
        <v>749.8</v>
      </c>
      <c r="T1673" s="153" t="n">
        <v>81</v>
      </c>
      <c r="U1673" s="154" t="s">
        <v>93</v>
      </c>
      <c r="V1673" s="153" t="n">
        <v>1</v>
      </c>
      <c r="W1673" s="115" t="n">
        <v>0.95</v>
      </c>
      <c r="X1673" s="116" t="n">
        <f aca="false">RANDBETWEEN(80,100)/100</f>
        <v>0.87</v>
      </c>
      <c r="Y1673" s="117"/>
      <c r="Z1673" s="118"/>
      <c r="AA1673" s="119"/>
      <c r="AB1673" s="123"/>
      <c r="AC1673" s="124"/>
      <c r="AG1673" s="186"/>
      <c r="BO1673" s="202"/>
    </row>
    <row r="1674" customFormat="false" ht="13.25" hidden="false" customHeight="true" outlineLevel="0" collapsed="false">
      <c r="A1674" s="151" t="s">
        <v>1770</v>
      </c>
      <c r="B1674" s="152" t="n">
        <v>22.3</v>
      </c>
      <c r="C1674" s="152" t="n">
        <v>753.9</v>
      </c>
      <c r="D1674" s="153" t="n">
        <v>49</v>
      </c>
      <c r="E1674" s="154" t="s">
        <v>83</v>
      </c>
      <c r="F1674" s="153" t="n">
        <v>4.5</v>
      </c>
      <c r="G1674" s="115" t="n">
        <v>0.15</v>
      </c>
      <c r="H1674" s="116" t="n">
        <f aca="false">RANDBETWEEN(80,100)/100</f>
        <v>0.93</v>
      </c>
      <c r="I1674" s="117"/>
      <c r="J1674" s="118"/>
      <c r="K1674" s="119"/>
      <c r="L1674" s="118"/>
      <c r="M1674" s="179"/>
      <c r="Q1674" s="151" t="s">
        <v>1770</v>
      </c>
      <c r="R1674" s="152" t="n">
        <v>17.6</v>
      </c>
      <c r="S1674" s="152" t="n">
        <v>748.9</v>
      </c>
      <c r="T1674" s="153" t="n">
        <v>90</v>
      </c>
      <c r="U1674" s="154" t="n">
        <v>0</v>
      </c>
      <c r="V1674" s="153" t="n">
        <v>0</v>
      </c>
      <c r="W1674" s="115" t="n">
        <v>0.9</v>
      </c>
      <c r="X1674" s="116" t="n">
        <f aca="false">RANDBETWEEN(80,100)/100</f>
        <v>0.84</v>
      </c>
      <c r="Y1674" s="117"/>
      <c r="Z1674" s="118"/>
      <c r="AA1674" s="119"/>
      <c r="AB1674" s="123"/>
      <c r="AC1674" s="124"/>
      <c r="AG1674" s="186"/>
      <c r="BO1674" s="202"/>
    </row>
    <row r="1675" customFormat="false" ht="12.75" hidden="false" customHeight="true" outlineLevel="0" collapsed="false">
      <c r="A1675" s="151" t="s">
        <v>1771</v>
      </c>
      <c r="B1675" s="152" t="n">
        <v>24.8</v>
      </c>
      <c r="C1675" s="152" t="n">
        <v>754.3</v>
      </c>
      <c r="D1675" s="153" t="n">
        <v>41</v>
      </c>
      <c r="E1675" s="154" t="s">
        <v>83</v>
      </c>
      <c r="F1675" s="153" t="n">
        <v>4.5</v>
      </c>
      <c r="G1675" s="115" t="n">
        <v>0.15</v>
      </c>
      <c r="H1675" s="116" t="n">
        <f aca="false">RANDBETWEEN(80,100)/100</f>
        <v>0.92</v>
      </c>
      <c r="I1675" s="117" t="n">
        <v>0.644849537037037</v>
      </c>
      <c r="J1675" s="118" t="n">
        <v>0.644849537037037</v>
      </c>
      <c r="K1675" s="119" t="n">
        <f aca="false">(J1675 * 24) * $B$3 * $F$3 * (1 - 0.7*AVERAGE(G1675:G1681)) * AVERAGE(H1675:H1681)</f>
        <v>14508.3186547619</v>
      </c>
      <c r="L1675" s="118" t="n">
        <f aca="false">IF(AVERAGE(F1675:F1681)&gt; $J$3, $B$4*$F$4*AVERAGE(F1675:F1681)/$B$5*24*AVERAGE(H1675:H1681), $B$4*$F$4*AVERAGE(F1675:F1681)/$B$5*24*AVERAGE(H1675:H1681) * 0.2)</f>
        <v>35911.8367346939</v>
      </c>
      <c r="M1675" s="179" t="n">
        <f aca="false">K1675+L1675</f>
        <v>50420.1553894558</v>
      </c>
      <c r="Q1675" s="151" t="s">
        <v>1771</v>
      </c>
      <c r="R1675" s="152" t="n">
        <v>19.4</v>
      </c>
      <c r="S1675" s="152" t="n">
        <v>747.4</v>
      </c>
      <c r="T1675" s="153" t="n">
        <v>96</v>
      </c>
      <c r="U1675" s="154" t="s">
        <v>93</v>
      </c>
      <c r="V1675" s="153" t="n">
        <v>1</v>
      </c>
      <c r="W1675" s="115" t="n">
        <v>0.9</v>
      </c>
      <c r="X1675" s="116" t="n">
        <f aca="false">RANDBETWEEN(80,100)/100</f>
        <v>0.88</v>
      </c>
      <c r="Y1675" s="117" t="n">
        <v>0.72099537037037</v>
      </c>
      <c r="Z1675" s="118" t="n">
        <v>0.72099537037037</v>
      </c>
      <c r="AA1675" s="119" t="n">
        <f aca="false">(Z1675 * 24) * $B$3 * $F$3 * (1 - 0.7*AVERAGE(W1675:W1681)) * AVERAGE(X1675:X1681)</f>
        <v>9910.61943428571</v>
      </c>
      <c r="AB1675" s="123" t="n">
        <f aca="false">IF(AVERAGE(V1675:V1681)&gt; $J$3, $B$4*$F$4*AVERAGE(V1675:V1681)/$B$5*24*AVERAGE(X1675:X1681), $B$4*$F$4*AVERAGE(V1675:V1681)/$B$5*24*AVERAGE(X1675:X1681) * 0.2)</f>
        <v>973.322448979592</v>
      </c>
      <c r="AC1675" s="124" t="n">
        <f aca="false">AA1675+AB1675</f>
        <v>10883.9418832653</v>
      </c>
      <c r="AG1675" s="186"/>
      <c r="BO1675" s="202"/>
    </row>
    <row r="1676" customFormat="false" ht="12.75" hidden="false" customHeight="true" outlineLevel="0" collapsed="false">
      <c r="A1676" s="151" t="s">
        <v>1772</v>
      </c>
      <c r="B1676" s="152" t="n">
        <v>30</v>
      </c>
      <c r="C1676" s="152" t="n">
        <v>754</v>
      </c>
      <c r="D1676" s="153" t="n">
        <v>28</v>
      </c>
      <c r="E1676" s="154" t="s">
        <v>83</v>
      </c>
      <c r="F1676" s="153" t="n">
        <v>6</v>
      </c>
      <c r="G1676" s="115" t="n">
        <v>0.15</v>
      </c>
      <c r="H1676" s="116" t="n">
        <f aca="false">RANDBETWEEN(80,100)/100</f>
        <v>0.95</v>
      </c>
      <c r="I1676" s="117"/>
      <c r="J1676" s="118"/>
      <c r="K1676" s="119"/>
      <c r="L1676" s="118"/>
      <c r="M1676" s="179"/>
      <c r="Q1676" s="151" t="s">
        <v>1772</v>
      </c>
      <c r="R1676" s="152" t="n">
        <v>22.3</v>
      </c>
      <c r="S1676" s="152" t="n">
        <v>746.2</v>
      </c>
      <c r="T1676" s="153" t="n">
        <v>74</v>
      </c>
      <c r="U1676" s="154" t="s">
        <v>129</v>
      </c>
      <c r="V1676" s="153" t="n">
        <v>2</v>
      </c>
      <c r="W1676" s="115" t="n">
        <v>0.9</v>
      </c>
      <c r="X1676" s="116" t="n">
        <f aca="false">RANDBETWEEN(80,100)/100</f>
        <v>0.8</v>
      </c>
      <c r="Y1676" s="117"/>
      <c r="Z1676" s="118"/>
      <c r="AA1676" s="119"/>
      <c r="AB1676" s="123"/>
      <c r="AC1676" s="124"/>
      <c r="AG1676" s="186"/>
      <c r="BO1676" s="202"/>
    </row>
    <row r="1677" customFormat="false" ht="12.75" hidden="false" customHeight="true" outlineLevel="0" collapsed="false">
      <c r="A1677" s="151" t="s">
        <v>1773</v>
      </c>
      <c r="B1677" s="152" t="n">
        <v>31.4</v>
      </c>
      <c r="C1677" s="152" t="n">
        <v>754.4</v>
      </c>
      <c r="D1677" s="153" t="n">
        <v>29</v>
      </c>
      <c r="E1677" s="154" t="s">
        <v>83</v>
      </c>
      <c r="F1677" s="153" t="n">
        <v>9</v>
      </c>
      <c r="G1677" s="115" t="n">
        <v>0.15</v>
      </c>
      <c r="H1677" s="116" t="n">
        <f aca="false">RANDBETWEEN(80,100)/100</f>
        <v>0.95</v>
      </c>
      <c r="I1677" s="117"/>
      <c r="J1677" s="118"/>
      <c r="K1677" s="119"/>
      <c r="L1677" s="118"/>
      <c r="M1677" s="179"/>
      <c r="Q1677" s="151" t="s">
        <v>1773</v>
      </c>
      <c r="R1677" s="152" t="n">
        <v>30.9</v>
      </c>
      <c r="S1677" s="152" t="n">
        <v>745.2</v>
      </c>
      <c r="T1677" s="153" t="n">
        <v>46</v>
      </c>
      <c r="U1677" s="154" t="s">
        <v>91</v>
      </c>
      <c r="V1677" s="153" t="n">
        <v>1</v>
      </c>
      <c r="W1677" s="182" t="s">
        <v>110</v>
      </c>
      <c r="X1677" s="116" t="n">
        <f aca="false">RANDBETWEEN(80,100)/100</f>
        <v>0.84</v>
      </c>
      <c r="Y1677" s="117"/>
      <c r="Z1677" s="118"/>
      <c r="AA1677" s="119"/>
      <c r="AB1677" s="123"/>
      <c r="AC1677" s="124"/>
      <c r="AG1677" s="186"/>
      <c r="BO1677" s="202"/>
    </row>
    <row r="1678" customFormat="false" ht="12.75" hidden="false" customHeight="true" outlineLevel="0" collapsed="false">
      <c r="A1678" s="151" t="s">
        <v>1774</v>
      </c>
      <c r="B1678" s="152" t="n">
        <v>30.6</v>
      </c>
      <c r="C1678" s="152" t="n">
        <v>754.8</v>
      </c>
      <c r="D1678" s="153" t="n">
        <v>31</v>
      </c>
      <c r="E1678" s="154" t="s">
        <v>83</v>
      </c>
      <c r="F1678" s="153" t="n">
        <v>9</v>
      </c>
      <c r="G1678" s="115" t="n">
        <v>0.15</v>
      </c>
      <c r="H1678" s="116" t="n">
        <f aca="false">RANDBETWEEN(80,100)/100</f>
        <v>0.85</v>
      </c>
      <c r="I1678" s="117"/>
      <c r="J1678" s="118"/>
      <c r="K1678" s="119"/>
      <c r="L1678" s="118"/>
      <c r="M1678" s="179"/>
      <c r="Q1678" s="151" t="s">
        <v>1774</v>
      </c>
      <c r="R1678" s="152" t="n">
        <v>30.1</v>
      </c>
      <c r="S1678" s="152" t="n">
        <v>745.3</v>
      </c>
      <c r="T1678" s="153" t="n">
        <v>45</v>
      </c>
      <c r="U1678" s="154" t="s">
        <v>91</v>
      </c>
      <c r="V1678" s="153" t="n">
        <v>1</v>
      </c>
      <c r="W1678" s="182" t="s">
        <v>110</v>
      </c>
      <c r="X1678" s="116" t="n">
        <f aca="false">RANDBETWEEN(80,100)/100</f>
        <v>0.99</v>
      </c>
      <c r="Y1678" s="117"/>
      <c r="Z1678" s="118"/>
      <c r="AA1678" s="119"/>
      <c r="AB1678" s="123"/>
      <c r="AC1678" s="124"/>
      <c r="AG1678" s="186"/>
      <c r="BO1678" s="202"/>
    </row>
    <row r="1679" customFormat="false" ht="12.75" hidden="false" customHeight="true" outlineLevel="0" collapsed="false">
      <c r="A1679" s="151" t="s">
        <v>1775</v>
      </c>
      <c r="B1679" s="152" t="n">
        <v>25.5</v>
      </c>
      <c r="C1679" s="152" t="n">
        <v>755</v>
      </c>
      <c r="D1679" s="153" t="n">
        <v>50</v>
      </c>
      <c r="E1679" s="154" t="s">
        <v>107</v>
      </c>
      <c r="F1679" s="153" t="n">
        <v>7.5</v>
      </c>
      <c r="G1679" s="115" t="n">
        <v>0.15</v>
      </c>
      <c r="H1679" s="116" t="n">
        <f aca="false">RANDBETWEEN(80,100)/100</f>
        <v>0.82</v>
      </c>
      <c r="I1679" s="117"/>
      <c r="J1679" s="118"/>
      <c r="K1679" s="119"/>
      <c r="L1679" s="118"/>
      <c r="M1679" s="179"/>
      <c r="Q1679" s="151" t="s">
        <v>1775</v>
      </c>
      <c r="R1679" s="152" t="n">
        <v>26.6</v>
      </c>
      <c r="S1679" s="152" t="n">
        <v>745.3</v>
      </c>
      <c r="T1679" s="153" t="n">
        <v>60</v>
      </c>
      <c r="U1679" s="154" t="s">
        <v>78</v>
      </c>
      <c r="V1679" s="153" t="n">
        <v>1</v>
      </c>
      <c r="W1679" s="115" t="n">
        <v>0.75</v>
      </c>
      <c r="X1679" s="116" t="n">
        <f aca="false">RANDBETWEEN(80,100)/100</f>
        <v>0.97</v>
      </c>
      <c r="Y1679" s="117"/>
      <c r="Z1679" s="118"/>
      <c r="AA1679" s="119"/>
      <c r="AB1679" s="123"/>
      <c r="AC1679" s="124"/>
      <c r="AG1679" s="186"/>
      <c r="BO1679" s="202"/>
    </row>
    <row r="1680" customFormat="false" ht="12.75" hidden="false" customHeight="true" outlineLevel="0" collapsed="false">
      <c r="A1680" s="151" t="s">
        <v>1776</v>
      </c>
      <c r="B1680" s="152" t="n">
        <v>19.6</v>
      </c>
      <c r="C1680" s="152" t="n">
        <v>755.2</v>
      </c>
      <c r="D1680" s="153" t="n">
        <v>58</v>
      </c>
      <c r="E1680" s="154" t="s">
        <v>83</v>
      </c>
      <c r="F1680" s="153" t="n">
        <v>4.5</v>
      </c>
      <c r="G1680" s="115" t="n">
        <v>0.15</v>
      </c>
      <c r="H1680" s="116" t="n">
        <f aca="false">RANDBETWEEN(80,100)/100</f>
        <v>0.82</v>
      </c>
      <c r="I1680" s="117"/>
      <c r="J1680" s="118"/>
      <c r="K1680" s="119"/>
      <c r="L1680" s="118"/>
      <c r="M1680" s="179"/>
      <c r="Q1680" s="151" t="s">
        <v>1776</v>
      </c>
      <c r="R1680" s="152" t="n">
        <v>21.6</v>
      </c>
      <c r="S1680" s="152" t="n">
        <v>745.5</v>
      </c>
      <c r="T1680" s="153" t="n">
        <v>81</v>
      </c>
      <c r="U1680" s="154" t="n">
        <v>0</v>
      </c>
      <c r="V1680" s="153" t="n">
        <v>0</v>
      </c>
      <c r="W1680" s="115" t="n">
        <v>0.75</v>
      </c>
      <c r="X1680" s="116" t="n">
        <f aca="false">RANDBETWEEN(80,100)/100</f>
        <v>0.8</v>
      </c>
      <c r="Y1680" s="117"/>
      <c r="Z1680" s="118"/>
      <c r="AA1680" s="119"/>
      <c r="AB1680" s="123"/>
      <c r="AC1680" s="124"/>
      <c r="AG1680" s="186"/>
      <c r="BO1680" s="202"/>
    </row>
    <row r="1681" customFormat="false" ht="12.75" hidden="false" customHeight="true" outlineLevel="0" collapsed="false">
      <c r="A1681" s="151" t="s">
        <v>1777</v>
      </c>
      <c r="B1681" s="152" t="n">
        <v>19.1</v>
      </c>
      <c r="C1681" s="152" t="n">
        <v>754.9</v>
      </c>
      <c r="D1681" s="153" t="n">
        <v>55</v>
      </c>
      <c r="E1681" s="154" t="s">
        <v>83</v>
      </c>
      <c r="F1681" s="153" t="n">
        <v>4.5</v>
      </c>
      <c r="G1681" s="115" t="n">
        <v>0.15</v>
      </c>
      <c r="H1681" s="116" t="n">
        <f aca="false">RANDBETWEEN(80,100)/100</f>
        <v>0.8</v>
      </c>
      <c r="I1681" s="117"/>
      <c r="J1681" s="118"/>
      <c r="K1681" s="119"/>
      <c r="L1681" s="118"/>
      <c r="M1681" s="179"/>
      <c r="Q1681" s="151" t="s">
        <v>1777</v>
      </c>
      <c r="R1681" s="152" t="n">
        <v>20.3</v>
      </c>
      <c r="S1681" s="152" t="n">
        <v>745.6</v>
      </c>
      <c r="T1681" s="153" t="n">
        <v>87</v>
      </c>
      <c r="U1681" s="154" t="n">
        <v>0</v>
      </c>
      <c r="V1681" s="153" t="n">
        <v>0</v>
      </c>
      <c r="W1681" s="115" t="n">
        <v>0</v>
      </c>
      <c r="X1681" s="116" t="n">
        <f aca="false">RANDBETWEEN(80,100)/100</f>
        <v>0.93</v>
      </c>
      <c r="Y1681" s="117"/>
      <c r="Z1681" s="118"/>
      <c r="AA1681" s="119"/>
      <c r="AB1681" s="123"/>
      <c r="AC1681" s="124"/>
      <c r="AG1681" s="186"/>
      <c r="BO1681" s="202"/>
    </row>
    <row r="1682" customFormat="false" ht="12.75" hidden="false" customHeight="true" outlineLevel="0" collapsed="false">
      <c r="A1682" s="151" t="s">
        <v>1778</v>
      </c>
      <c r="B1682" s="152" t="n">
        <v>26.1</v>
      </c>
      <c r="C1682" s="152" t="n">
        <v>754.9</v>
      </c>
      <c r="D1682" s="153" t="n">
        <v>34</v>
      </c>
      <c r="E1682" s="154" t="s">
        <v>83</v>
      </c>
      <c r="F1682" s="153" t="n">
        <v>4.5</v>
      </c>
      <c r="G1682" s="115" t="n">
        <v>0.15</v>
      </c>
      <c r="H1682" s="116" t="n">
        <f aca="false">RANDBETWEEN(80,100)/100</f>
        <v>0.94</v>
      </c>
      <c r="I1682" s="117" t="n">
        <v>0.645601851851852</v>
      </c>
      <c r="J1682" s="118" t="n">
        <v>0.645601851851852</v>
      </c>
      <c r="K1682" s="119" t="n">
        <f aca="false">(J1682 * 24) * $B$3 * $F$3 * (1 - 0.7*AVERAGE(G1682:G1689)) * AVERAGE(H1682:H1689)</f>
        <v>14727.3145</v>
      </c>
      <c r="L1682" s="118" t="n">
        <f aca="false">IF(AVERAGE(F1682:F1689)&gt; $J$3, $B$4*$F$4*AVERAGE(F1682:F1689)/$B$5*24*AVERAGE(H1682:H1689), $B$4*$F$4*AVERAGE(F1682:F1689)/$B$5*24*AVERAGE(H1682:H1689) * 0.2)</f>
        <v>25488</v>
      </c>
      <c r="M1682" s="179" t="n">
        <f aca="false">K1682+L1682</f>
        <v>40215.3145</v>
      </c>
      <c r="Q1682" s="151" t="s">
        <v>1778</v>
      </c>
      <c r="R1682" s="152" t="n">
        <v>22.6</v>
      </c>
      <c r="S1682" s="152" t="n">
        <v>746.7</v>
      </c>
      <c r="T1682" s="153" t="n">
        <v>69</v>
      </c>
      <c r="U1682" s="154" t="s">
        <v>91</v>
      </c>
      <c r="V1682" s="153" t="n">
        <v>1</v>
      </c>
      <c r="W1682" s="115" t="n">
        <v>0.9</v>
      </c>
      <c r="X1682" s="116" t="n">
        <f aca="false">RANDBETWEEN(80,100)/100</f>
        <v>0.8</v>
      </c>
      <c r="Y1682" s="117" t="n">
        <v>0.722280092592593</v>
      </c>
      <c r="Z1682" s="118" t="n">
        <v>0.722280092592593</v>
      </c>
      <c r="AA1682" s="119" t="n">
        <f aca="false">(Z1682 * 24) * $B$3 * $F$3 * (1 - 0.7*AVERAGE(W1682:W1689)) * AVERAGE(X1682:X1689)</f>
        <v>10334.7880416667</v>
      </c>
      <c r="AB1682" s="123" t="n">
        <f aca="false">IF(AVERAGE(V1682:V1689)&gt; $J$3, $B$4*$F$4*AVERAGE(V1682:V1689)/$B$5*24*AVERAGE(X1682:X1689), $B$4*$F$4*AVERAGE(V1682:V1689)/$B$5*24*AVERAGE(X1682:X1689) * 0.2)</f>
        <v>714</v>
      </c>
      <c r="AC1682" s="124" t="n">
        <f aca="false">AA1682+AB1682</f>
        <v>11048.7880416667</v>
      </c>
      <c r="AG1682" s="186"/>
      <c r="BO1682" s="202"/>
    </row>
    <row r="1683" customFormat="false" ht="12.75" hidden="false" customHeight="true" outlineLevel="0" collapsed="false">
      <c r="A1683" s="151" t="s">
        <v>1779</v>
      </c>
      <c r="B1683" s="152" t="n">
        <v>31</v>
      </c>
      <c r="C1683" s="152" t="n">
        <v>754.9</v>
      </c>
      <c r="D1683" s="153" t="n">
        <v>27</v>
      </c>
      <c r="E1683" s="154" t="s">
        <v>83</v>
      </c>
      <c r="F1683" s="153" t="n">
        <v>6</v>
      </c>
      <c r="G1683" s="115" t="n">
        <v>0.15</v>
      </c>
      <c r="H1683" s="116" t="n">
        <f aca="false">RANDBETWEEN(80,100)/100</f>
        <v>0.92</v>
      </c>
      <c r="I1683" s="117"/>
      <c r="J1683" s="118"/>
      <c r="K1683" s="119"/>
      <c r="L1683" s="118"/>
      <c r="M1683" s="179"/>
      <c r="Q1683" s="151" t="s">
        <v>1779</v>
      </c>
      <c r="R1683" s="152" t="n">
        <v>27.7</v>
      </c>
      <c r="S1683" s="152" t="n">
        <v>746.4</v>
      </c>
      <c r="T1683" s="153" t="n">
        <v>53</v>
      </c>
      <c r="U1683" s="154" t="s">
        <v>101</v>
      </c>
      <c r="V1683" s="153" t="n">
        <v>1</v>
      </c>
      <c r="W1683" s="115" t="n">
        <v>0.75</v>
      </c>
      <c r="X1683" s="116" t="n">
        <f aca="false">RANDBETWEEN(80,100)/100</f>
        <v>0.82</v>
      </c>
      <c r="Y1683" s="117"/>
      <c r="Z1683" s="118"/>
      <c r="AA1683" s="119"/>
      <c r="AB1683" s="123"/>
      <c r="AC1683" s="124"/>
      <c r="AG1683" s="186"/>
      <c r="BO1683" s="202"/>
    </row>
    <row r="1684" customFormat="false" ht="12.75" hidden="false" customHeight="true" outlineLevel="0" collapsed="false">
      <c r="A1684" s="151" t="s">
        <v>1780</v>
      </c>
      <c r="B1684" s="152" t="n">
        <v>31.7</v>
      </c>
      <c r="C1684" s="152" t="n">
        <v>755.9</v>
      </c>
      <c r="D1684" s="153" t="n">
        <v>24</v>
      </c>
      <c r="E1684" s="154" t="s">
        <v>83</v>
      </c>
      <c r="F1684" s="153" t="n">
        <v>6</v>
      </c>
      <c r="G1684" s="115" t="n">
        <v>0.15</v>
      </c>
      <c r="H1684" s="116" t="n">
        <f aca="false">RANDBETWEEN(80,100)/100</f>
        <v>0.98</v>
      </c>
      <c r="I1684" s="117"/>
      <c r="J1684" s="118"/>
      <c r="K1684" s="119"/>
      <c r="L1684" s="118"/>
      <c r="M1684" s="179"/>
      <c r="Q1684" s="151" t="s">
        <v>1780</v>
      </c>
      <c r="R1684" s="152" t="n">
        <v>28.9</v>
      </c>
      <c r="S1684" s="152" t="n">
        <v>747</v>
      </c>
      <c r="T1684" s="153" t="n">
        <v>48</v>
      </c>
      <c r="U1684" s="154" t="s">
        <v>129</v>
      </c>
      <c r="V1684" s="153" t="n">
        <v>1</v>
      </c>
      <c r="W1684" s="182" t="s">
        <v>110</v>
      </c>
      <c r="X1684" s="116" t="n">
        <f aca="false">RANDBETWEEN(80,100)/100</f>
        <v>0.82</v>
      </c>
      <c r="Y1684" s="117"/>
      <c r="Z1684" s="118"/>
      <c r="AA1684" s="119"/>
      <c r="AB1684" s="123"/>
      <c r="AC1684" s="124"/>
      <c r="AG1684" s="186"/>
      <c r="BO1684" s="202"/>
    </row>
    <row r="1685" customFormat="false" ht="12.75" hidden="false" customHeight="true" outlineLevel="0" collapsed="false">
      <c r="A1685" s="151" t="s">
        <v>1781</v>
      </c>
      <c r="B1685" s="152" t="n">
        <v>31.2</v>
      </c>
      <c r="C1685" s="152" t="n">
        <v>756.7</v>
      </c>
      <c r="D1685" s="153" t="n">
        <v>28</v>
      </c>
      <c r="E1685" s="154" t="s">
        <v>83</v>
      </c>
      <c r="F1685" s="153" t="n">
        <v>7.5</v>
      </c>
      <c r="G1685" s="115" t="n">
        <v>0.15</v>
      </c>
      <c r="H1685" s="116" t="n">
        <f aca="false">RANDBETWEEN(80,100)/100</f>
        <v>0.84</v>
      </c>
      <c r="I1685" s="117"/>
      <c r="J1685" s="118"/>
      <c r="K1685" s="119"/>
      <c r="L1685" s="118"/>
      <c r="M1685" s="179"/>
      <c r="Q1685" s="151" t="s">
        <v>1781</v>
      </c>
      <c r="R1685" s="152" t="n">
        <v>27.6</v>
      </c>
      <c r="S1685" s="152" t="n">
        <v>747.7</v>
      </c>
      <c r="T1685" s="153" t="n">
        <v>52</v>
      </c>
      <c r="U1685" s="154" t="s">
        <v>129</v>
      </c>
      <c r="V1685" s="153" t="n">
        <v>1</v>
      </c>
      <c r="W1685" s="182" t="s">
        <v>110</v>
      </c>
      <c r="X1685" s="116" t="n">
        <f aca="false">RANDBETWEEN(80,100)/100</f>
        <v>0.94</v>
      </c>
      <c r="Y1685" s="117"/>
      <c r="Z1685" s="118"/>
      <c r="AA1685" s="119"/>
      <c r="AB1685" s="123"/>
      <c r="AC1685" s="124"/>
      <c r="AG1685" s="186"/>
      <c r="BO1685" s="202"/>
    </row>
    <row r="1686" customFormat="false" ht="12.75" hidden="false" customHeight="true" outlineLevel="0" collapsed="false">
      <c r="A1686" s="151" t="s">
        <v>1782</v>
      </c>
      <c r="B1686" s="152" t="n">
        <v>27.6</v>
      </c>
      <c r="C1686" s="152" t="n">
        <v>756.9</v>
      </c>
      <c r="D1686" s="153" t="n">
        <v>49</v>
      </c>
      <c r="E1686" s="154" t="s">
        <v>107</v>
      </c>
      <c r="F1686" s="153" t="n">
        <v>4.5</v>
      </c>
      <c r="G1686" s="115" t="n">
        <v>0.15</v>
      </c>
      <c r="H1686" s="116" t="n">
        <f aca="false">RANDBETWEEN(80,100)/100</f>
        <v>0.88</v>
      </c>
      <c r="I1686" s="117"/>
      <c r="J1686" s="118"/>
      <c r="K1686" s="119"/>
      <c r="L1686" s="118"/>
      <c r="M1686" s="179"/>
      <c r="Q1686" s="151" t="s">
        <v>1782</v>
      </c>
      <c r="R1686" s="152" t="n">
        <v>24.8</v>
      </c>
      <c r="S1686" s="152" t="n">
        <v>748</v>
      </c>
      <c r="T1686" s="153" t="n">
        <v>64</v>
      </c>
      <c r="U1686" s="154" t="s">
        <v>77</v>
      </c>
      <c r="V1686" s="153" t="n">
        <v>1</v>
      </c>
      <c r="W1686" s="182" t="s">
        <v>110</v>
      </c>
      <c r="X1686" s="116" t="n">
        <f aca="false">RANDBETWEEN(80,100)/100</f>
        <v>0.91</v>
      </c>
      <c r="Y1686" s="117"/>
      <c r="Z1686" s="118"/>
      <c r="AA1686" s="119"/>
      <c r="AB1686" s="123"/>
      <c r="AC1686" s="124"/>
      <c r="AG1686" s="186"/>
      <c r="BO1686" s="202"/>
    </row>
    <row r="1687" customFormat="false" ht="12.75" hidden="false" customHeight="true" outlineLevel="0" collapsed="false">
      <c r="A1687" s="151" t="s">
        <v>1783</v>
      </c>
      <c r="B1687" s="152" t="n">
        <v>20.9</v>
      </c>
      <c r="C1687" s="152" t="n">
        <v>757</v>
      </c>
      <c r="D1687" s="153" t="n">
        <v>70</v>
      </c>
      <c r="E1687" s="154" t="s">
        <v>107</v>
      </c>
      <c r="F1687" s="153" t="n">
        <v>1.5</v>
      </c>
      <c r="G1687" s="115" t="n">
        <v>0.15</v>
      </c>
      <c r="H1687" s="116" t="n">
        <f aca="false">RANDBETWEEN(80,100)/100</f>
        <v>0.83</v>
      </c>
      <c r="I1687" s="117"/>
      <c r="J1687" s="118"/>
      <c r="K1687" s="119"/>
      <c r="L1687" s="118"/>
      <c r="M1687" s="179"/>
      <c r="Q1687" s="151" t="s">
        <v>1783</v>
      </c>
      <c r="R1687" s="152" t="n">
        <v>17.9</v>
      </c>
      <c r="S1687" s="152" t="n">
        <v>748.4</v>
      </c>
      <c r="T1687" s="153" t="n">
        <v>99</v>
      </c>
      <c r="U1687" s="154" t="n">
        <v>0</v>
      </c>
      <c r="V1687" s="153" t="n">
        <v>0</v>
      </c>
      <c r="W1687" s="182" t="s">
        <v>185</v>
      </c>
      <c r="X1687" s="116" t="n">
        <f aca="false">RANDBETWEEN(80,100)/100</f>
        <v>0.99</v>
      </c>
      <c r="Y1687" s="117"/>
      <c r="Z1687" s="118"/>
      <c r="AA1687" s="119"/>
      <c r="AB1687" s="123"/>
      <c r="AC1687" s="124"/>
      <c r="AG1687" s="186"/>
      <c r="BO1687" s="202"/>
    </row>
    <row r="1688" customFormat="false" ht="12.75" hidden="false" customHeight="true" outlineLevel="0" collapsed="false">
      <c r="A1688" s="151" t="s">
        <v>1784</v>
      </c>
      <c r="B1688" s="152" t="n">
        <v>20.1</v>
      </c>
      <c r="C1688" s="152" t="n">
        <v>756.7</v>
      </c>
      <c r="D1688" s="153" t="n">
        <v>74</v>
      </c>
      <c r="E1688" s="154" t="s">
        <v>107</v>
      </c>
      <c r="F1688" s="153" t="n">
        <v>1.5</v>
      </c>
      <c r="G1688" s="115" t="n">
        <v>0.15</v>
      </c>
      <c r="H1688" s="116" t="n">
        <f aca="false">RANDBETWEEN(80,100)/100</f>
        <v>0.8</v>
      </c>
      <c r="I1688" s="117"/>
      <c r="J1688" s="118"/>
      <c r="K1688" s="119"/>
      <c r="L1688" s="118"/>
      <c r="M1688" s="179"/>
      <c r="Q1688" s="151" t="s">
        <v>1784</v>
      </c>
      <c r="R1688" s="152" t="n">
        <v>16.6</v>
      </c>
      <c r="S1688" s="152" t="n">
        <v>748.3</v>
      </c>
      <c r="T1688" s="153" t="n">
        <v>99</v>
      </c>
      <c r="U1688" s="154" t="n">
        <v>0</v>
      </c>
      <c r="V1688" s="153" t="n">
        <v>0</v>
      </c>
      <c r="W1688" s="115" t="n">
        <v>0.25</v>
      </c>
      <c r="X1688" s="116" t="n">
        <f aca="false">RANDBETWEEN(80,100)/100</f>
        <v>0.95</v>
      </c>
      <c r="Y1688" s="117"/>
      <c r="Z1688" s="118"/>
      <c r="AA1688" s="119"/>
      <c r="AB1688" s="123"/>
      <c r="AC1688" s="124"/>
      <c r="AG1688" s="186"/>
      <c r="BO1688" s="202"/>
    </row>
    <row r="1689" customFormat="false" ht="12.75" hidden="false" customHeight="true" outlineLevel="0" collapsed="false">
      <c r="A1689" s="151" t="s">
        <v>1785</v>
      </c>
      <c r="B1689" s="152" t="n">
        <v>23</v>
      </c>
      <c r="C1689" s="152" t="n">
        <v>756.6</v>
      </c>
      <c r="D1689" s="153" t="n">
        <v>67</v>
      </c>
      <c r="E1689" s="154" t="s">
        <v>77</v>
      </c>
      <c r="F1689" s="153" t="n">
        <v>4.5</v>
      </c>
      <c r="G1689" s="115" t="n">
        <v>0.15</v>
      </c>
      <c r="H1689" s="116" t="n">
        <f aca="false">RANDBETWEEN(80,100)/100</f>
        <v>0.89</v>
      </c>
      <c r="I1689" s="117"/>
      <c r="J1689" s="118"/>
      <c r="K1689" s="119"/>
      <c r="L1689" s="118"/>
      <c r="M1689" s="179"/>
      <c r="Q1689" s="151" t="s">
        <v>1785</v>
      </c>
      <c r="R1689" s="152" t="n">
        <v>17.4</v>
      </c>
      <c r="S1689" s="152" t="n">
        <v>748</v>
      </c>
      <c r="T1689" s="153" t="n">
        <v>98</v>
      </c>
      <c r="U1689" s="154" t="n">
        <v>0</v>
      </c>
      <c r="V1689" s="153" t="n">
        <v>0</v>
      </c>
      <c r="W1689" s="182" t="s">
        <v>110</v>
      </c>
      <c r="X1689" s="116" t="n">
        <f aca="false">RANDBETWEEN(80,100)/100</f>
        <v>0.91</v>
      </c>
      <c r="Y1689" s="117"/>
      <c r="Z1689" s="118"/>
      <c r="AA1689" s="119"/>
      <c r="AB1689" s="123"/>
      <c r="AC1689" s="124"/>
      <c r="AG1689" s="186"/>
      <c r="BO1689" s="202"/>
    </row>
    <row r="1690" customFormat="false" ht="13.25" hidden="false" customHeight="true" outlineLevel="0" collapsed="false">
      <c r="A1690" s="151" t="s">
        <v>1786</v>
      </c>
      <c r="B1690" s="152" t="n">
        <v>23.3</v>
      </c>
      <c r="C1690" s="152" t="n">
        <v>756.7</v>
      </c>
      <c r="D1690" s="153" t="n">
        <v>67</v>
      </c>
      <c r="E1690" s="154" t="s">
        <v>77</v>
      </c>
      <c r="F1690" s="153" t="n">
        <v>1.5</v>
      </c>
      <c r="G1690" s="115" t="n">
        <v>0.15</v>
      </c>
      <c r="H1690" s="116" t="n">
        <f aca="false">RANDBETWEEN(80,100)/100</f>
        <v>0.92</v>
      </c>
      <c r="I1690" s="117" t="n">
        <v>0.646296296296296</v>
      </c>
      <c r="J1690" s="118" t="n">
        <v>0.646296296296296</v>
      </c>
      <c r="K1690" s="119" t="n">
        <f aca="false">(J1690 * 24) * $B$3 * $F$3 * (1 - 0.7*AVERAGE(G1690:G1697)) * AVERAGE(H1690:H1697)</f>
        <v>14781.546</v>
      </c>
      <c r="L1690" s="118" t="n">
        <f aca="false">IF(AVERAGE(F1690:F1697)&gt; $J$3, $B$4*$F$4*AVERAGE(F1690:F1697)/$B$5*24*AVERAGE(H1690:H1697), $B$4*$F$4*AVERAGE(F1690:F1697)/$B$5*24*AVERAGE(H1690:H1697) * 0.2)</f>
        <v>2823.6</v>
      </c>
      <c r="M1690" s="179" t="n">
        <f aca="false">K1690+L1690</f>
        <v>17605.146</v>
      </c>
      <c r="Q1690" s="151" t="s">
        <v>1786</v>
      </c>
      <c r="R1690" s="152" t="n">
        <v>18.6</v>
      </c>
      <c r="S1690" s="152" t="n">
        <v>748.2</v>
      </c>
      <c r="T1690" s="153" t="n">
        <v>98</v>
      </c>
      <c r="U1690" s="154" t="n">
        <v>0</v>
      </c>
      <c r="V1690" s="153" t="n">
        <v>0</v>
      </c>
      <c r="W1690" s="115" t="n">
        <v>0.9</v>
      </c>
      <c r="X1690" s="116" t="n">
        <f aca="false">RANDBETWEEN(80,100)/100</f>
        <v>0.8</v>
      </c>
      <c r="Y1690" s="117" t="n">
        <v>0.72349537037037</v>
      </c>
      <c r="Z1690" s="118" t="n">
        <v>0.72349537037037</v>
      </c>
      <c r="AA1690" s="119" t="n">
        <f aca="false">(Z1690 * 24) * $B$3 * $F$3 * (1 - 0.7*AVERAGE(W1690:W1697)) * AVERAGE(X1690:X1697)</f>
        <v>10589.5846875</v>
      </c>
      <c r="AB1690" s="123" t="n">
        <f aca="false">IF(AVERAGE(V1690:V1697)&gt; $J$3, $B$4*$F$4*AVERAGE(V1690:V1697)/$B$5*24*AVERAGE(X1690:X1697), $B$4*$F$4*AVERAGE(V1690:V1697)/$B$5*24*AVERAGE(X1690:X1697) * 0.2)</f>
        <v>556</v>
      </c>
      <c r="AC1690" s="124" t="n">
        <f aca="false">AA1690+AB1690</f>
        <v>11145.5846875</v>
      </c>
      <c r="AG1690" s="186"/>
      <c r="BO1690" s="202"/>
    </row>
    <row r="1691" customFormat="false" ht="13.25" hidden="false" customHeight="true" outlineLevel="0" collapsed="false">
      <c r="A1691" s="151" t="s">
        <v>1787</v>
      </c>
      <c r="B1691" s="152" t="n">
        <v>30.4</v>
      </c>
      <c r="C1691" s="152" t="n">
        <v>756.7</v>
      </c>
      <c r="D1691" s="153" t="n">
        <v>39</v>
      </c>
      <c r="E1691" s="154" t="s">
        <v>78</v>
      </c>
      <c r="F1691" s="153" t="n">
        <v>3</v>
      </c>
      <c r="G1691" s="115" t="n">
        <v>0.15</v>
      </c>
      <c r="H1691" s="116" t="n">
        <f aca="false">RANDBETWEEN(80,100)/100</f>
        <v>0.89</v>
      </c>
      <c r="I1691" s="117"/>
      <c r="J1691" s="118"/>
      <c r="K1691" s="119"/>
      <c r="L1691" s="118"/>
      <c r="M1691" s="179"/>
      <c r="Q1691" s="151" t="s">
        <v>1787</v>
      </c>
      <c r="R1691" s="152" t="n">
        <v>18.1</v>
      </c>
      <c r="S1691" s="152" t="n">
        <v>748.5</v>
      </c>
      <c r="T1691" s="153" t="n">
        <v>96</v>
      </c>
      <c r="U1691" s="154" t="n">
        <v>0</v>
      </c>
      <c r="V1691" s="153" t="n">
        <v>0</v>
      </c>
      <c r="W1691" s="115" t="n">
        <v>0.9</v>
      </c>
      <c r="X1691" s="116" t="n">
        <f aca="false">RANDBETWEEN(80,100)/100</f>
        <v>0.8</v>
      </c>
      <c r="Y1691" s="117"/>
      <c r="Z1691" s="118"/>
      <c r="AA1691" s="119"/>
      <c r="AB1691" s="123"/>
      <c r="AC1691" s="124"/>
      <c r="AG1691" s="186"/>
      <c r="BO1691" s="202"/>
    </row>
    <row r="1692" customFormat="false" ht="13.25" hidden="false" customHeight="true" outlineLevel="0" collapsed="false">
      <c r="A1692" s="151" t="s">
        <v>1788</v>
      </c>
      <c r="B1692" s="152" t="n">
        <v>30.8</v>
      </c>
      <c r="C1692" s="152" t="n">
        <v>757.3</v>
      </c>
      <c r="D1692" s="153" t="n">
        <v>39</v>
      </c>
      <c r="E1692" s="154" t="s">
        <v>78</v>
      </c>
      <c r="F1692" s="153" t="n">
        <v>3</v>
      </c>
      <c r="G1692" s="115" t="n">
        <v>0.25</v>
      </c>
      <c r="H1692" s="116" t="n">
        <f aca="false">RANDBETWEEN(80,100)/100</f>
        <v>0.9</v>
      </c>
      <c r="I1692" s="117"/>
      <c r="J1692" s="118"/>
      <c r="K1692" s="119"/>
      <c r="L1692" s="118"/>
      <c r="M1692" s="179"/>
      <c r="Q1692" s="151" t="s">
        <v>1788</v>
      </c>
      <c r="R1692" s="152" t="n">
        <v>23.5</v>
      </c>
      <c r="S1692" s="152" t="n">
        <v>747.8</v>
      </c>
      <c r="T1692" s="153" t="n">
        <v>63</v>
      </c>
      <c r="U1692" s="154" t="s">
        <v>78</v>
      </c>
      <c r="V1692" s="153" t="n">
        <v>1</v>
      </c>
      <c r="W1692" s="115" t="n">
        <v>0.9</v>
      </c>
      <c r="X1692" s="116" t="n">
        <f aca="false">RANDBETWEEN(80,100)/100</f>
        <v>0.94</v>
      </c>
      <c r="Y1692" s="117"/>
      <c r="Z1692" s="118"/>
      <c r="AA1692" s="119"/>
      <c r="AB1692" s="123"/>
      <c r="AC1692" s="124"/>
      <c r="AG1692" s="186"/>
      <c r="BO1692" s="202"/>
    </row>
    <row r="1693" customFormat="false" ht="13.25" hidden="false" customHeight="true" outlineLevel="0" collapsed="false">
      <c r="A1693" s="151" t="s">
        <v>1789</v>
      </c>
      <c r="B1693" s="152" t="n">
        <v>29.5</v>
      </c>
      <c r="C1693" s="152" t="n">
        <v>758</v>
      </c>
      <c r="D1693" s="153" t="n">
        <v>44</v>
      </c>
      <c r="E1693" s="154" t="s">
        <v>78</v>
      </c>
      <c r="F1693" s="153" t="n">
        <v>4.5</v>
      </c>
      <c r="G1693" s="115" t="n">
        <v>0.25</v>
      </c>
      <c r="H1693" s="116" t="n">
        <f aca="false">RANDBETWEEN(80,100)/100</f>
        <v>0.9</v>
      </c>
      <c r="I1693" s="117"/>
      <c r="J1693" s="118"/>
      <c r="K1693" s="119"/>
      <c r="L1693" s="118"/>
      <c r="M1693" s="179"/>
      <c r="Q1693" s="151" t="s">
        <v>1789</v>
      </c>
      <c r="R1693" s="152" t="n">
        <v>28.1</v>
      </c>
      <c r="S1693" s="152" t="n">
        <v>747.9</v>
      </c>
      <c r="T1693" s="153" t="n">
        <v>42</v>
      </c>
      <c r="U1693" s="154" t="s">
        <v>93</v>
      </c>
      <c r="V1693" s="153" t="n">
        <v>1</v>
      </c>
      <c r="W1693" s="115" t="n">
        <v>0.95</v>
      </c>
      <c r="X1693" s="116" t="n">
        <f aca="false">RANDBETWEEN(80,100)/100</f>
        <v>0.85</v>
      </c>
      <c r="Y1693" s="117"/>
      <c r="Z1693" s="118"/>
      <c r="AA1693" s="119"/>
      <c r="AB1693" s="123"/>
      <c r="AC1693" s="124"/>
      <c r="AG1693" s="186"/>
      <c r="BO1693" s="202"/>
    </row>
    <row r="1694" customFormat="false" ht="13.25" hidden="false" customHeight="true" outlineLevel="0" collapsed="false">
      <c r="A1694" s="151" t="s">
        <v>1790</v>
      </c>
      <c r="B1694" s="152" t="n">
        <v>26.1</v>
      </c>
      <c r="C1694" s="152" t="n">
        <v>758.5</v>
      </c>
      <c r="D1694" s="153" t="n">
        <v>56</v>
      </c>
      <c r="E1694" s="154" t="s">
        <v>78</v>
      </c>
      <c r="F1694" s="153" t="n">
        <v>1.5</v>
      </c>
      <c r="G1694" s="115" t="n">
        <v>0.15</v>
      </c>
      <c r="H1694" s="116" t="n">
        <f aca="false">RANDBETWEEN(80,100)/100</f>
        <v>0.9</v>
      </c>
      <c r="I1694" s="117"/>
      <c r="J1694" s="118"/>
      <c r="K1694" s="119"/>
      <c r="L1694" s="118"/>
      <c r="M1694" s="179"/>
      <c r="Q1694" s="151" t="s">
        <v>1790</v>
      </c>
      <c r="R1694" s="152" t="n">
        <v>27.4</v>
      </c>
      <c r="S1694" s="152" t="n">
        <v>748.3</v>
      </c>
      <c r="T1694" s="153" t="n">
        <v>44</v>
      </c>
      <c r="U1694" s="154" t="s">
        <v>101</v>
      </c>
      <c r="V1694" s="153" t="n">
        <v>1</v>
      </c>
      <c r="W1694" s="115" t="n">
        <v>0.25</v>
      </c>
      <c r="X1694" s="116" t="n">
        <f aca="false">RANDBETWEEN(80,100)/100</f>
        <v>0.95</v>
      </c>
      <c r="Y1694" s="117"/>
      <c r="Z1694" s="118"/>
      <c r="AA1694" s="119"/>
      <c r="AB1694" s="123"/>
      <c r="AC1694" s="124"/>
      <c r="AG1694" s="186"/>
      <c r="BO1694" s="202"/>
    </row>
    <row r="1695" customFormat="false" ht="13.25" hidden="false" customHeight="true" outlineLevel="0" collapsed="false">
      <c r="A1695" s="151" t="s">
        <v>1791</v>
      </c>
      <c r="B1695" s="152" t="n">
        <v>18.4</v>
      </c>
      <c r="C1695" s="152" t="n">
        <v>758.5</v>
      </c>
      <c r="D1695" s="153" t="n">
        <v>98</v>
      </c>
      <c r="E1695" s="154" t="s">
        <v>129</v>
      </c>
      <c r="F1695" s="153" t="n">
        <v>1.5</v>
      </c>
      <c r="G1695" s="115" t="n">
        <v>0.15</v>
      </c>
      <c r="H1695" s="116" t="n">
        <f aca="false">RANDBETWEEN(80,100)/100</f>
        <v>0.93</v>
      </c>
      <c r="I1695" s="117"/>
      <c r="J1695" s="118"/>
      <c r="K1695" s="119"/>
      <c r="L1695" s="118"/>
      <c r="M1695" s="179"/>
      <c r="Q1695" s="151" t="s">
        <v>1791</v>
      </c>
      <c r="R1695" s="152" t="n">
        <v>21</v>
      </c>
      <c r="S1695" s="152" t="n">
        <v>748.2</v>
      </c>
      <c r="T1695" s="153" t="n">
        <v>67</v>
      </c>
      <c r="U1695" s="154" t="s">
        <v>78</v>
      </c>
      <c r="V1695" s="153" t="n">
        <v>1</v>
      </c>
      <c r="W1695" s="115" t="n">
        <v>0.25</v>
      </c>
      <c r="X1695" s="116" t="n">
        <f aca="false">RANDBETWEEN(80,100)/100</f>
        <v>0.84</v>
      </c>
      <c r="Y1695" s="117"/>
      <c r="Z1695" s="118"/>
      <c r="AA1695" s="119"/>
      <c r="AB1695" s="123"/>
      <c r="AC1695" s="124"/>
      <c r="AG1695" s="186"/>
      <c r="BO1695" s="202"/>
    </row>
    <row r="1696" customFormat="false" ht="13.25" hidden="false" customHeight="true" outlineLevel="0" collapsed="false">
      <c r="A1696" s="151" t="s">
        <v>1792</v>
      </c>
      <c r="B1696" s="152" t="n">
        <v>17.3</v>
      </c>
      <c r="C1696" s="152" t="n">
        <v>758.2</v>
      </c>
      <c r="D1696" s="153" t="n">
        <v>87</v>
      </c>
      <c r="E1696" s="154" t="s">
        <v>93</v>
      </c>
      <c r="F1696" s="153" t="n">
        <v>1.5</v>
      </c>
      <c r="G1696" s="115" t="n">
        <v>0.15</v>
      </c>
      <c r="H1696" s="116" t="n">
        <f aca="false">RANDBETWEEN(80,100)/100</f>
        <v>0.91</v>
      </c>
      <c r="I1696" s="117"/>
      <c r="J1696" s="118"/>
      <c r="K1696" s="119"/>
      <c r="L1696" s="118"/>
      <c r="M1696" s="179"/>
      <c r="Q1696" s="151" t="s">
        <v>1792</v>
      </c>
      <c r="R1696" s="152" t="n">
        <v>18</v>
      </c>
      <c r="S1696" s="152" t="n">
        <v>748</v>
      </c>
      <c r="T1696" s="153" t="n">
        <v>84</v>
      </c>
      <c r="U1696" s="154" t="n">
        <v>0</v>
      </c>
      <c r="V1696" s="153" t="n">
        <v>0</v>
      </c>
      <c r="W1696" s="182" t="s">
        <v>110</v>
      </c>
      <c r="X1696" s="116" t="n">
        <f aca="false">RANDBETWEEN(80,100)/100</f>
        <v>0.91</v>
      </c>
      <c r="Y1696" s="117"/>
      <c r="Z1696" s="118"/>
      <c r="AA1696" s="119"/>
      <c r="AB1696" s="123"/>
      <c r="AC1696" s="124"/>
      <c r="AG1696" s="186"/>
      <c r="BO1696" s="202"/>
    </row>
    <row r="1697" customFormat="false" ht="13.25" hidden="false" customHeight="true" outlineLevel="0" collapsed="false">
      <c r="A1697" s="151" t="s">
        <v>1793</v>
      </c>
      <c r="B1697" s="152" t="n">
        <v>21.2</v>
      </c>
      <c r="C1697" s="152" t="n">
        <v>758.4</v>
      </c>
      <c r="D1697" s="153" t="n">
        <v>62</v>
      </c>
      <c r="E1697" s="154" t="s">
        <v>93</v>
      </c>
      <c r="F1697" s="153" t="n">
        <v>3</v>
      </c>
      <c r="G1697" s="115" t="n">
        <v>0.15</v>
      </c>
      <c r="H1697" s="116" t="n">
        <f aca="false">RANDBETWEEN(80,100)/100</f>
        <v>0.89</v>
      </c>
      <c r="I1697" s="117"/>
      <c r="J1697" s="118"/>
      <c r="K1697" s="119"/>
      <c r="L1697" s="118"/>
      <c r="M1697" s="179"/>
      <c r="Q1697" s="151" t="s">
        <v>1793</v>
      </c>
      <c r="R1697" s="152" t="n">
        <v>20</v>
      </c>
      <c r="S1697" s="152" t="n">
        <v>748</v>
      </c>
      <c r="T1697" s="153" t="n">
        <v>72</v>
      </c>
      <c r="U1697" s="154" t="n">
        <v>0</v>
      </c>
      <c r="V1697" s="153" t="n">
        <v>0</v>
      </c>
      <c r="W1697" s="115" t="n">
        <v>0</v>
      </c>
      <c r="X1697" s="116" t="n">
        <f aca="false">RANDBETWEEN(80,100)/100</f>
        <v>0.86</v>
      </c>
      <c r="Y1697" s="117"/>
      <c r="Z1697" s="118"/>
      <c r="AA1697" s="119"/>
      <c r="AB1697" s="123"/>
      <c r="AC1697" s="124"/>
      <c r="AG1697" s="186"/>
      <c r="BO1697" s="202"/>
    </row>
    <row r="1698" customFormat="false" ht="13.25" hidden="false" customHeight="true" outlineLevel="0" collapsed="false">
      <c r="A1698" s="151" t="s">
        <v>1794</v>
      </c>
      <c r="B1698" s="152" t="n">
        <v>23.5</v>
      </c>
      <c r="C1698" s="152" t="n">
        <v>758.1</v>
      </c>
      <c r="D1698" s="153" t="n">
        <v>50</v>
      </c>
      <c r="E1698" s="154" t="s">
        <v>129</v>
      </c>
      <c r="F1698" s="153" t="n">
        <v>3</v>
      </c>
      <c r="G1698" s="115" t="n">
        <v>0.15</v>
      </c>
      <c r="H1698" s="116" t="n">
        <f aca="false">RANDBETWEEN(80,100)/100</f>
        <v>0.82</v>
      </c>
      <c r="I1698" s="117" t="n">
        <v>0.646967592592593</v>
      </c>
      <c r="J1698" s="118" t="n">
        <v>0.646967592592593</v>
      </c>
      <c r="K1698" s="119" t="n">
        <f aca="false">(J1698 * 24) * $B$3 * $F$3 * (1 - 0.7*AVERAGE(G1698:G1705)) * AVERAGE(H1698:H1705)</f>
        <v>14792.3964305556</v>
      </c>
      <c r="L1698" s="118" t="n">
        <f aca="false">IF(AVERAGE(F1698:F1705)&gt; $J$3, $B$4*$F$4*AVERAGE(F1698:F1705)/$B$5*24*AVERAGE(H1698:H1705), $B$4*$F$4*AVERAGE(F1698:F1705)/$B$5*24*AVERAGE(H1698:H1705) * 0.2)</f>
        <v>4314</v>
      </c>
      <c r="M1698" s="179" t="n">
        <f aca="false">K1698+L1698</f>
        <v>19106.3964305556</v>
      </c>
      <c r="Q1698" s="151" t="s">
        <v>1794</v>
      </c>
      <c r="R1698" s="152" t="n">
        <v>24.1</v>
      </c>
      <c r="S1698" s="152" t="n">
        <v>747.7</v>
      </c>
      <c r="T1698" s="153" t="n">
        <v>56</v>
      </c>
      <c r="U1698" s="154" t="n">
        <v>0</v>
      </c>
      <c r="V1698" s="153" t="n">
        <v>0</v>
      </c>
      <c r="W1698" s="182" t="s">
        <v>185</v>
      </c>
      <c r="X1698" s="116" t="n">
        <f aca="false">RANDBETWEEN(80,100)/100</f>
        <v>1</v>
      </c>
      <c r="Y1698" s="117" t="n">
        <v>0.724618055555556</v>
      </c>
      <c r="Z1698" s="118" t="n">
        <v>0.724618055555556</v>
      </c>
      <c r="AA1698" s="119" t="n">
        <f aca="false">(Z1698 * 24) * $B$3 * $F$3 * (1 - 0.7*AVERAGE(W1698:W1705)) * AVERAGE(X1698:X1705)</f>
        <v>19225.56625</v>
      </c>
      <c r="AB1698" s="123" t="n">
        <f aca="false">IF(AVERAGE(V1698:V1705)&gt; $J$3, $B$4*$F$4*AVERAGE(V1698:V1705)/$B$5*24*AVERAGE(X1698:X1705), $B$4*$F$4*AVERAGE(V1698:V1705)/$B$5*24*AVERAGE(X1698:X1705) * 0.2)</f>
        <v>1031.8</v>
      </c>
      <c r="AC1698" s="124" t="n">
        <f aca="false">AA1698+AB1698</f>
        <v>20257.36625</v>
      </c>
      <c r="AG1698" s="186"/>
      <c r="BO1698" s="202"/>
    </row>
    <row r="1699" customFormat="false" ht="13.25" hidden="false" customHeight="true" outlineLevel="0" collapsed="false">
      <c r="A1699" s="151" t="s">
        <v>1795</v>
      </c>
      <c r="B1699" s="152" t="n">
        <v>28</v>
      </c>
      <c r="C1699" s="152" t="n">
        <v>757.9</v>
      </c>
      <c r="D1699" s="153" t="n">
        <v>39</v>
      </c>
      <c r="E1699" s="154" t="s">
        <v>91</v>
      </c>
      <c r="F1699" s="153" t="n">
        <v>6</v>
      </c>
      <c r="G1699" s="115" t="n">
        <v>0.25</v>
      </c>
      <c r="H1699" s="116" t="n">
        <f aca="false">RANDBETWEEN(80,100)/100</f>
        <v>0.94</v>
      </c>
      <c r="I1699" s="117"/>
      <c r="J1699" s="118"/>
      <c r="K1699" s="119"/>
      <c r="L1699" s="118"/>
      <c r="M1699" s="179"/>
      <c r="Q1699" s="151" t="s">
        <v>1795</v>
      </c>
      <c r="R1699" s="152" t="n">
        <v>29.3</v>
      </c>
      <c r="S1699" s="152" t="n">
        <v>747.4</v>
      </c>
      <c r="T1699" s="153" t="n">
        <v>35</v>
      </c>
      <c r="U1699" s="154" t="s">
        <v>83</v>
      </c>
      <c r="V1699" s="153" t="n">
        <v>2</v>
      </c>
      <c r="W1699" s="182" t="s">
        <v>185</v>
      </c>
      <c r="X1699" s="116" t="n">
        <f aca="false">RANDBETWEEN(80,100)/100</f>
        <v>0.84</v>
      </c>
      <c r="Y1699" s="117"/>
      <c r="Z1699" s="118"/>
      <c r="AA1699" s="119"/>
      <c r="AB1699" s="123"/>
      <c r="AC1699" s="124"/>
      <c r="AG1699" s="186"/>
      <c r="BO1699" s="202"/>
    </row>
    <row r="1700" customFormat="false" ht="13.25" hidden="false" customHeight="true" outlineLevel="0" collapsed="false">
      <c r="A1700" s="151" t="s">
        <v>1796</v>
      </c>
      <c r="B1700" s="152" t="n">
        <v>28.5</v>
      </c>
      <c r="C1700" s="152" t="n">
        <v>758.5</v>
      </c>
      <c r="D1700" s="153" t="n">
        <v>37</v>
      </c>
      <c r="E1700" s="154" t="s">
        <v>91</v>
      </c>
      <c r="F1700" s="153" t="n">
        <v>7.5</v>
      </c>
      <c r="G1700" s="182" t="s">
        <v>185</v>
      </c>
      <c r="H1700" s="116" t="n">
        <f aca="false">RANDBETWEEN(80,100)/100</f>
        <v>0.99</v>
      </c>
      <c r="I1700" s="117"/>
      <c r="J1700" s="118"/>
      <c r="K1700" s="119"/>
      <c r="L1700" s="118"/>
      <c r="M1700" s="179"/>
      <c r="Q1700" s="151" t="s">
        <v>1796</v>
      </c>
      <c r="R1700" s="152" t="n">
        <v>30</v>
      </c>
      <c r="S1700" s="152" t="n">
        <v>747.9</v>
      </c>
      <c r="T1700" s="153" t="n">
        <v>35</v>
      </c>
      <c r="U1700" s="154" t="s">
        <v>83</v>
      </c>
      <c r="V1700" s="153" t="n">
        <v>2</v>
      </c>
      <c r="W1700" s="182" t="s">
        <v>185</v>
      </c>
      <c r="X1700" s="116" t="n">
        <f aca="false">RANDBETWEEN(80,100)/100</f>
        <v>0.97</v>
      </c>
      <c r="Y1700" s="117"/>
      <c r="Z1700" s="118"/>
      <c r="AA1700" s="119"/>
      <c r="AB1700" s="123"/>
      <c r="AC1700" s="124"/>
      <c r="AG1700" s="186"/>
      <c r="BO1700" s="202"/>
    </row>
    <row r="1701" customFormat="false" ht="13.25" hidden="false" customHeight="true" outlineLevel="0" collapsed="false">
      <c r="A1701" s="151" t="s">
        <v>1797</v>
      </c>
      <c r="B1701" s="152" t="n">
        <v>26.7</v>
      </c>
      <c r="C1701" s="152" t="n">
        <v>759.3</v>
      </c>
      <c r="D1701" s="153" t="n">
        <v>37</v>
      </c>
      <c r="E1701" s="154" t="s">
        <v>78</v>
      </c>
      <c r="F1701" s="153" t="n">
        <v>4.5</v>
      </c>
      <c r="G1701" s="182" t="s">
        <v>185</v>
      </c>
      <c r="H1701" s="116" t="n">
        <f aca="false">RANDBETWEEN(80,100)/100</f>
        <v>0.82</v>
      </c>
      <c r="I1701" s="117"/>
      <c r="J1701" s="118"/>
      <c r="K1701" s="119"/>
      <c r="L1701" s="118"/>
      <c r="M1701" s="179"/>
      <c r="Q1701" s="151" t="s">
        <v>1797</v>
      </c>
      <c r="R1701" s="152" t="n">
        <v>28.1</v>
      </c>
      <c r="S1701" s="152" t="n">
        <v>748.7</v>
      </c>
      <c r="T1701" s="153" t="n">
        <v>39</v>
      </c>
      <c r="U1701" s="154" t="s">
        <v>77</v>
      </c>
      <c r="V1701" s="153" t="n">
        <v>1</v>
      </c>
      <c r="W1701" s="182" t="s">
        <v>194</v>
      </c>
      <c r="X1701" s="116" t="n">
        <f aca="false">RANDBETWEEN(80,100)/100</f>
        <v>0.98</v>
      </c>
      <c r="Y1701" s="117"/>
      <c r="Z1701" s="118"/>
      <c r="AA1701" s="119"/>
      <c r="AB1701" s="123"/>
      <c r="AC1701" s="124"/>
      <c r="AG1701" s="186"/>
      <c r="BO1701" s="202"/>
    </row>
    <row r="1702" customFormat="false" ht="13.25" hidden="false" customHeight="true" outlineLevel="0" collapsed="false">
      <c r="A1702" s="151" t="s">
        <v>1798</v>
      </c>
      <c r="B1702" s="152" t="n">
        <v>24</v>
      </c>
      <c r="C1702" s="152" t="n">
        <v>759.7</v>
      </c>
      <c r="D1702" s="153" t="n">
        <v>59</v>
      </c>
      <c r="E1702" s="154" t="s">
        <v>78</v>
      </c>
      <c r="F1702" s="153" t="n">
        <v>1.5</v>
      </c>
      <c r="G1702" s="115" t="n">
        <v>0.15</v>
      </c>
      <c r="H1702" s="116" t="n">
        <f aca="false">RANDBETWEEN(80,100)/100</f>
        <v>0.91</v>
      </c>
      <c r="I1702" s="117"/>
      <c r="J1702" s="118"/>
      <c r="K1702" s="119"/>
      <c r="L1702" s="118"/>
      <c r="M1702" s="179"/>
      <c r="Q1702" s="151" t="s">
        <v>1798</v>
      </c>
      <c r="R1702" s="152" t="n">
        <v>25.5</v>
      </c>
      <c r="S1702" s="152" t="n">
        <v>748.9</v>
      </c>
      <c r="T1702" s="153" t="n">
        <v>48</v>
      </c>
      <c r="U1702" s="154" t="s">
        <v>77</v>
      </c>
      <c r="V1702" s="153" t="n">
        <v>1</v>
      </c>
      <c r="W1702" s="182" t="s">
        <v>110</v>
      </c>
      <c r="X1702" s="116" t="n">
        <f aca="false">RANDBETWEEN(80,100)/100</f>
        <v>0.94</v>
      </c>
      <c r="Y1702" s="117"/>
      <c r="Z1702" s="118"/>
      <c r="AA1702" s="119"/>
      <c r="AB1702" s="123"/>
      <c r="AC1702" s="124"/>
      <c r="AG1702" s="186"/>
      <c r="BO1702" s="202"/>
    </row>
    <row r="1703" customFormat="false" ht="13.25" hidden="false" customHeight="true" outlineLevel="0" collapsed="false">
      <c r="A1703" s="151" t="s">
        <v>1799</v>
      </c>
      <c r="B1703" s="152" t="n">
        <v>17.1</v>
      </c>
      <c r="C1703" s="152" t="n">
        <v>759.7</v>
      </c>
      <c r="D1703" s="153" t="n">
        <v>94</v>
      </c>
      <c r="E1703" s="154" t="s">
        <v>101</v>
      </c>
      <c r="F1703" s="153" t="n">
        <v>1.5</v>
      </c>
      <c r="G1703" s="115" t="n">
        <v>0.15</v>
      </c>
      <c r="H1703" s="116" t="n">
        <f aca="false">RANDBETWEEN(80,100)/100</f>
        <v>0.82</v>
      </c>
      <c r="I1703" s="117"/>
      <c r="J1703" s="118"/>
      <c r="K1703" s="119"/>
      <c r="L1703" s="118"/>
      <c r="M1703" s="179"/>
      <c r="Q1703" s="151" t="s">
        <v>1799</v>
      </c>
      <c r="R1703" s="152" t="n">
        <v>19.1</v>
      </c>
      <c r="S1703" s="152" t="n">
        <v>748.8</v>
      </c>
      <c r="T1703" s="153" t="n">
        <v>64</v>
      </c>
      <c r="U1703" s="154" t="s">
        <v>93</v>
      </c>
      <c r="V1703" s="153" t="n">
        <v>1</v>
      </c>
      <c r="W1703" s="182" t="s">
        <v>185</v>
      </c>
      <c r="X1703" s="116" t="n">
        <f aca="false">RANDBETWEEN(80,100)/100</f>
        <v>0.86</v>
      </c>
      <c r="Y1703" s="117"/>
      <c r="Z1703" s="118"/>
      <c r="AA1703" s="119"/>
      <c r="AB1703" s="123"/>
      <c r="AC1703" s="124"/>
      <c r="AG1703" s="186"/>
      <c r="BO1703" s="202"/>
    </row>
    <row r="1704" customFormat="false" ht="13.25" hidden="false" customHeight="true" outlineLevel="0" collapsed="false">
      <c r="A1704" s="151" t="s">
        <v>1800</v>
      </c>
      <c r="B1704" s="152" t="n">
        <v>15.4</v>
      </c>
      <c r="C1704" s="152" t="n">
        <v>759.4</v>
      </c>
      <c r="D1704" s="153" t="n">
        <v>89</v>
      </c>
      <c r="E1704" s="154" t="s">
        <v>101</v>
      </c>
      <c r="F1704" s="153" t="n">
        <v>3</v>
      </c>
      <c r="G1704" s="115" t="n">
        <v>0.15</v>
      </c>
      <c r="H1704" s="116" t="n">
        <f aca="false">RANDBETWEEN(80,100)/100</f>
        <v>0.97</v>
      </c>
      <c r="I1704" s="117"/>
      <c r="J1704" s="118"/>
      <c r="K1704" s="119"/>
      <c r="L1704" s="118"/>
      <c r="M1704" s="179"/>
      <c r="Q1704" s="151" t="s">
        <v>1800</v>
      </c>
      <c r="R1704" s="152" t="n">
        <v>16.8</v>
      </c>
      <c r="S1704" s="152" t="n">
        <v>748.5</v>
      </c>
      <c r="T1704" s="153" t="n">
        <v>72</v>
      </c>
      <c r="U1704" s="154" t="n">
        <v>0</v>
      </c>
      <c r="V1704" s="153" t="n">
        <v>0</v>
      </c>
      <c r="W1704" s="115" t="n">
        <v>0</v>
      </c>
      <c r="X1704" s="116" t="n">
        <f aca="false">RANDBETWEEN(80,100)/100</f>
        <v>0.9</v>
      </c>
      <c r="Y1704" s="117"/>
      <c r="Z1704" s="118"/>
      <c r="AA1704" s="119"/>
      <c r="AB1704" s="123"/>
      <c r="AC1704" s="124"/>
      <c r="AG1704" s="186"/>
      <c r="BO1704" s="202"/>
    </row>
    <row r="1705" customFormat="false" ht="13.25" hidden="false" customHeight="true" outlineLevel="0" collapsed="false">
      <c r="A1705" s="151" t="s">
        <v>1801</v>
      </c>
      <c r="B1705" s="152" t="n">
        <v>18.2</v>
      </c>
      <c r="C1705" s="152" t="n">
        <v>759.4</v>
      </c>
      <c r="D1705" s="153" t="n">
        <v>69</v>
      </c>
      <c r="E1705" s="154" t="s">
        <v>93</v>
      </c>
      <c r="F1705" s="153" t="n">
        <v>3</v>
      </c>
      <c r="G1705" s="115" t="n">
        <v>0.15</v>
      </c>
      <c r="H1705" s="116" t="n">
        <f aca="false">RANDBETWEEN(80,100)/100</f>
        <v>0.92</v>
      </c>
      <c r="I1705" s="117"/>
      <c r="J1705" s="118"/>
      <c r="K1705" s="119"/>
      <c r="L1705" s="118"/>
      <c r="M1705" s="179"/>
      <c r="Q1705" s="151" t="s">
        <v>1801</v>
      </c>
      <c r="R1705" s="152" t="n">
        <v>19.3</v>
      </c>
      <c r="S1705" s="152" t="n">
        <v>748.5</v>
      </c>
      <c r="T1705" s="153" t="n">
        <v>63</v>
      </c>
      <c r="U1705" s="154" t="n">
        <v>0</v>
      </c>
      <c r="V1705" s="153" t="n">
        <v>0</v>
      </c>
      <c r="W1705" s="115" t="n">
        <v>0</v>
      </c>
      <c r="X1705" s="116" t="n">
        <f aca="false">RANDBETWEEN(80,100)/100</f>
        <v>0.88</v>
      </c>
      <c r="Y1705" s="117"/>
      <c r="Z1705" s="118"/>
      <c r="AA1705" s="119"/>
      <c r="AB1705" s="123"/>
      <c r="AC1705" s="124"/>
      <c r="AG1705" s="186"/>
      <c r="BO1705" s="202"/>
    </row>
    <row r="1706" customFormat="false" ht="13.25" hidden="false" customHeight="true" outlineLevel="0" collapsed="false">
      <c r="A1706" s="151" t="s">
        <v>1802</v>
      </c>
      <c r="B1706" s="152" t="n">
        <v>21.6</v>
      </c>
      <c r="C1706" s="152" t="n">
        <v>759.1</v>
      </c>
      <c r="D1706" s="153" t="n">
        <v>48</v>
      </c>
      <c r="E1706" s="154" t="s">
        <v>93</v>
      </c>
      <c r="F1706" s="153" t="n">
        <v>3</v>
      </c>
      <c r="G1706" s="115" t="n">
        <v>0.15</v>
      </c>
      <c r="H1706" s="116" t="n">
        <f aca="false">RANDBETWEEN(80,100)/100</f>
        <v>0.91</v>
      </c>
      <c r="I1706" s="117" t="n">
        <v>0.647569444444444</v>
      </c>
      <c r="J1706" s="118" t="n">
        <v>0.647569444444444</v>
      </c>
      <c r="K1706" s="119" t="n">
        <f aca="false">(J1706 * 24) * $B$3 * $F$3 * (1 - 0.7*AVERAGE(G1706:G1713)) * AVERAGE(H1706:H1713)</f>
        <v>14414.8958333333</v>
      </c>
      <c r="L1706" s="118" t="n">
        <f aca="false">IF(AVERAGE(F1706:F1713)&gt; $J$3, $B$4*$F$4*AVERAGE(F1706:F1713)/$B$5*24*AVERAGE(H1706:H1713), $B$4*$F$4*AVERAGE(F1706:F1713)/$B$5*24*AVERAGE(H1706:H1713) * 0.2)</f>
        <v>3150</v>
      </c>
      <c r="M1706" s="179" t="n">
        <f aca="false">K1706+L1706</f>
        <v>17564.8958333333</v>
      </c>
      <c r="Q1706" s="151" t="s">
        <v>1802</v>
      </c>
      <c r="R1706" s="152" t="n">
        <v>24.9</v>
      </c>
      <c r="S1706" s="152" t="n">
        <v>748.2</v>
      </c>
      <c r="T1706" s="153" t="n">
        <v>39</v>
      </c>
      <c r="U1706" s="154" t="s">
        <v>93</v>
      </c>
      <c r="V1706" s="153" t="n">
        <v>1</v>
      </c>
      <c r="W1706" s="115" t="n">
        <v>0.05</v>
      </c>
      <c r="X1706" s="116" t="n">
        <f aca="false">RANDBETWEEN(80,100)/100</f>
        <v>0.93</v>
      </c>
      <c r="Y1706" s="117" t="n">
        <v>0.725671296296296</v>
      </c>
      <c r="Z1706" s="118" t="n">
        <v>0.725671296296296</v>
      </c>
      <c r="AA1706" s="119" t="n">
        <f aca="false">(Z1706 * 24) * $B$3 * $F$3 * (1 - 0.7*AVERAGE(W1706:W1713)) * AVERAGE(X1706:X1713)</f>
        <v>16647.88645</v>
      </c>
      <c r="AB1706" s="123" t="n">
        <f aca="false">IF(AVERAGE(V1706:V1713)&gt; $J$3, $B$4*$F$4*AVERAGE(V1706:V1713)/$B$5*24*AVERAGE(X1706:X1713), $B$4*$F$4*AVERAGE(V1706:V1713)/$B$5*24*AVERAGE(X1706:X1713) * 0.2)</f>
        <v>1630.2</v>
      </c>
      <c r="AC1706" s="124" t="n">
        <f aca="false">AA1706+AB1706</f>
        <v>18278.08645</v>
      </c>
      <c r="AG1706" s="186"/>
      <c r="BO1706" s="202"/>
    </row>
    <row r="1707" customFormat="false" ht="13.25" hidden="false" customHeight="true" outlineLevel="0" collapsed="false">
      <c r="A1707" s="151" t="s">
        <v>1803</v>
      </c>
      <c r="B1707" s="152" t="n">
        <v>26.2</v>
      </c>
      <c r="C1707" s="152" t="n">
        <v>758.5</v>
      </c>
      <c r="D1707" s="153" t="n">
        <v>33</v>
      </c>
      <c r="E1707" s="154" t="s">
        <v>93</v>
      </c>
      <c r="F1707" s="153" t="n">
        <v>3</v>
      </c>
      <c r="G1707" s="115" t="n">
        <v>0.25</v>
      </c>
      <c r="H1707" s="116" t="n">
        <f aca="false">RANDBETWEEN(80,100)/100</f>
        <v>0.94</v>
      </c>
      <c r="I1707" s="117"/>
      <c r="J1707" s="118"/>
      <c r="K1707" s="119"/>
      <c r="L1707" s="118"/>
      <c r="M1707" s="179"/>
      <c r="Q1707" s="151" t="s">
        <v>1803</v>
      </c>
      <c r="R1707" s="152" t="n">
        <v>29.1</v>
      </c>
      <c r="S1707" s="152" t="n">
        <v>747.8</v>
      </c>
      <c r="T1707" s="153" t="n">
        <v>26</v>
      </c>
      <c r="U1707" s="154" t="s">
        <v>83</v>
      </c>
      <c r="V1707" s="153" t="n">
        <v>3</v>
      </c>
      <c r="W1707" s="115" t="n">
        <v>0</v>
      </c>
      <c r="X1707" s="116" t="n">
        <f aca="false">RANDBETWEEN(80,100)/100</f>
        <v>0.8</v>
      </c>
      <c r="Y1707" s="117"/>
      <c r="Z1707" s="118"/>
      <c r="AA1707" s="119"/>
      <c r="AB1707" s="123"/>
      <c r="AC1707" s="124"/>
      <c r="AG1707" s="186"/>
      <c r="BO1707" s="202"/>
    </row>
    <row r="1708" customFormat="false" ht="13.25" hidden="false" customHeight="true" outlineLevel="0" collapsed="false">
      <c r="A1708" s="151" t="s">
        <v>1804</v>
      </c>
      <c r="B1708" s="152" t="n">
        <v>26.9</v>
      </c>
      <c r="C1708" s="152" t="n">
        <v>758.8</v>
      </c>
      <c r="D1708" s="153" t="n">
        <v>33</v>
      </c>
      <c r="E1708" s="154" t="s">
        <v>93</v>
      </c>
      <c r="F1708" s="153" t="n">
        <v>4.5</v>
      </c>
      <c r="G1708" s="182" t="s">
        <v>110</v>
      </c>
      <c r="H1708" s="116" t="n">
        <f aca="false">RANDBETWEEN(80,100)/100</f>
        <v>0.85</v>
      </c>
      <c r="I1708" s="117"/>
      <c r="J1708" s="118"/>
      <c r="K1708" s="119"/>
      <c r="L1708" s="118"/>
      <c r="M1708" s="179"/>
      <c r="Q1708" s="151" t="s">
        <v>1804</v>
      </c>
      <c r="R1708" s="152" t="n">
        <v>29.3</v>
      </c>
      <c r="S1708" s="152" t="n">
        <v>748.2</v>
      </c>
      <c r="T1708" s="153" t="n">
        <v>33</v>
      </c>
      <c r="U1708" s="154" t="s">
        <v>93</v>
      </c>
      <c r="V1708" s="153" t="n">
        <v>2</v>
      </c>
      <c r="W1708" s="115" t="n">
        <v>0.05</v>
      </c>
      <c r="X1708" s="116" t="n">
        <f aca="false">RANDBETWEEN(80,100)/100</f>
        <v>0.98</v>
      </c>
      <c r="Y1708" s="117"/>
      <c r="Z1708" s="118"/>
      <c r="AA1708" s="119"/>
      <c r="AB1708" s="123"/>
      <c r="AC1708" s="124"/>
      <c r="AG1708" s="186"/>
      <c r="BO1708" s="202"/>
    </row>
    <row r="1709" customFormat="false" ht="13.25" hidden="false" customHeight="true" outlineLevel="0" collapsed="false">
      <c r="A1709" s="151" t="s">
        <v>1805</v>
      </c>
      <c r="B1709" s="152" t="n">
        <v>26.2</v>
      </c>
      <c r="C1709" s="152" t="n">
        <v>759.4</v>
      </c>
      <c r="D1709" s="153" t="n">
        <v>34</v>
      </c>
      <c r="E1709" s="154" t="s">
        <v>107</v>
      </c>
      <c r="F1709" s="153" t="n">
        <v>3</v>
      </c>
      <c r="G1709" s="182" t="s">
        <v>194</v>
      </c>
      <c r="H1709" s="116" t="n">
        <f aca="false">RANDBETWEEN(80,100)/100</f>
        <v>0.84</v>
      </c>
      <c r="I1709" s="117"/>
      <c r="J1709" s="118"/>
      <c r="K1709" s="119"/>
      <c r="L1709" s="118"/>
      <c r="M1709" s="179"/>
      <c r="Q1709" s="151" t="s">
        <v>1805</v>
      </c>
      <c r="R1709" s="152" t="n">
        <v>27.6</v>
      </c>
      <c r="S1709" s="152" t="n">
        <v>748.6</v>
      </c>
      <c r="T1709" s="153" t="n">
        <v>39</v>
      </c>
      <c r="U1709" s="154" t="s">
        <v>77</v>
      </c>
      <c r="V1709" s="153" t="n">
        <v>2</v>
      </c>
      <c r="W1709" s="115" t="n">
        <v>0.25</v>
      </c>
      <c r="X1709" s="116" t="n">
        <f aca="false">RANDBETWEEN(80,100)/100</f>
        <v>0.97</v>
      </c>
      <c r="Y1709" s="117"/>
      <c r="Z1709" s="118"/>
      <c r="AA1709" s="119"/>
      <c r="AB1709" s="123"/>
      <c r="AC1709" s="124"/>
      <c r="AG1709" s="186"/>
      <c r="BO1709" s="202"/>
    </row>
    <row r="1710" customFormat="false" ht="13.25" hidden="false" customHeight="true" outlineLevel="0" collapsed="false">
      <c r="A1710" s="151" t="s">
        <v>1806</v>
      </c>
      <c r="B1710" s="152" t="n">
        <v>23</v>
      </c>
      <c r="C1710" s="152" t="n">
        <v>759.8</v>
      </c>
      <c r="D1710" s="153" t="n">
        <v>49</v>
      </c>
      <c r="E1710" s="154" t="s">
        <v>77</v>
      </c>
      <c r="F1710" s="153" t="n">
        <v>3</v>
      </c>
      <c r="G1710" s="115" t="n">
        <v>0.15</v>
      </c>
      <c r="H1710" s="116" t="n">
        <f aca="false">RANDBETWEEN(80,100)/100</f>
        <v>0.87</v>
      </c>
      <c r="I1710" s="117"/>
      <c r="J1710" s="118"/>
      <c r="K1710" s="119"/>
      <c r="L1710" s="118"/>
      <c r="M1710" s="179"/>
      <c r="Q1710" s="151" t="s">
        <v>1806</v>
      </c>
      <c r="R1710" s="152" t="n">
        <v>23.5</v>
      </c>
      <c r="S1710" s="152" t="n">
        <v>748.7</v>
      </c>
      <c r="T1710" s="153" t="n">
        <v>57</v>
      </c>
      <c r="U1710" s="154" t="s">
        <v>77</v>
      </c>
      <c r="V1710" s="153" t="n">
        <v>1</v>
      </c>
      <c r="W1710" s="115" t="n">
        <v>0.05</v>
      </c>
      <c r="X1710" s="116" t="n">
        <f aca="false">RANDBETWEEN(80,100)/100</f>
        <v>0.8</v>
      </c>
      <c r="Y1710" s="117"/>
      <c r="Z1710" s="118"/>
      <c r="AA1710" s="119"/>
      <c r="AB1710" s="123"/>
      <c r="AC1710" s="124"/>
      <c r="AG1710" s="186"/>
      <c r="BO1710" s="202"/>
    </row>
    <row r="1711" customFormat="false" ht="13.25" hidden="false" customHeight="true" outlineLevel="0" collapsed="false">
      <c r="A1711" s="151" t="s">
        <v>1807</v>
      </c>
      <c r="B1711" s="152" t="n">
        <v>15.5</v>
      </c>
      <c r="C1711" s="152" t="n">
        <v>759.7</v>
      </c>
      <c r="D1711" s="153" t="n">
        <v>80</v>
      </c>
      <c r="E1711" s="154" t="n">
        <v>0</v>
      </c>
      <c r="F1711" s="153" t="n">
        <v>0</v>
      </c>
      <c r="G1711" s="115" t="n">
        <v>0.15</v>
      </c>
      <c r="H1711" s="116" t="n">
        <f aca="false">RANDBETWEEN(80,100)/100</f>
        <v>0.82</v>
      </c>
      <c r="I1711" s="117"/>
      <c r="J1711" s="118"/>
      <c r="K1711" s="119"/>
      <c r="L1711" s="118"/>
      <c r="M1711" s="179"/>
      <c r="Q1711" s="151" t="s">
        <v>1807</v>
      </c>
      <c r="R1711" s="152" t="n">
        <v>19.6</v>
      </c>
      <c r="S1711" s="152" t="n">
        <v>748.9</v>
      </c>
      <c r="T1711" s="153" t="n">
        <v>62</v>
      </c>
      <c r="U1711" s="154" t="s">
        <v>93</v>
      </c>
      <c r="V1711" s="153" t="n">
        <v>1</v>
      </c>
      <c r="W1711" s="115" t="n">
        <v>0.25</v>
      </c>
      <c r="X1711" s="116" t="n">
        <f aca="false">RANDBETWEEN(80,100)/100</f>
        <v>0.98</v>
      </c>
      <c r="Y1711" s="117"/>
      <c r="Z1711" s="118"/>
      <c r="AA1711" s="119"/>
      <c r="AB1711" s="123"/>
      <c r="AC1711" s="124"/>
      <c r="AG1711" s="186"/>
      <c r="BO1711" s="202"/>
    </row>
    <row r="1712" customFormat="false" ht="13.25" hidden="false" customHeight="true" outlineLevel="0" collapsed="false">
      <c r="A1712" s="151" t="s">
        <v>1808</v>
      </c>
      <c r="B1712" s="152" t="n">
        <v>14.5</v>
      </c>
      <c r="C1712" s="152" t="n">
        <v>759.7</v>
      </c>
      <c r="D1712" s="153" t="n">
        <v>77</v>
      </c>
      <c r="E1712" s="154" t="s">
        <v>93</v>
      </c>
      <c r="F1712" s="153" t="n">
        <v>3</v>
      </c>
      <c r="G1712" s="115" t="n">
        <v>0.15</v>
      </c>
      <c r="H1712" s="116" t="n">
        <f aca="false">RANDBETWEEN(80,100)/100</f>
        <v>0.81</v>
      </c>
      <c r="I1712" s="117"/>
      <c r="J1712" s="118"/>
      <c r="K1712" s="119"/>
      <c r="L1712" s="118"/>
      <c r="M1712" s="179"/>
      <c r="Q1712" s="151" t="s">
        <v>1808</v>
      </c>
      <c r="R1712" s="152" t="n">
        <v>17.8</v>
      </c>
      <c r="S1712" s="152" t="n">
        <v>749.1</v>
      </c>
      <c r="T1712" s="153" t="n">
        <v>77</v>
      </c>
      <c r="U1712" s="154" t="s">
        <v>129</v>
      </c>
      <c r="V1712" s="153" t="n">
        <v>1</v>
      </c>
      <c r="W1712" s="115" t="n">
        <v>0.75</v>
      </c>
      <c r="X1712" s="116" t="n">
        <f aca="false">RANDBETWEEN(80,100)/100</f>
        <v>0.95</v>
      </c>
      <c r="Y1712" s="117"/>
      <c r="Z1712" s="118"/>
      <c r="AA1712" s="119"/>
      <c r="AB1712" s="123"/>
      <c r="AC1712" s="124"/>
      <c r="AG1712" s="186"/>
      <c r="BO1712" s="202"/>
    </row>
    <row r="1713" customFormat="false" ht="13.25" hidden="false" customHeight="true" outlineLevel="0" collapsed="false">
      <c r="A1713" s="151" t="s">
        <v>1809</v>
      </c>
      <c r="B1713" s="152" t="n">
        <v>15.8</v>
      </c>
      <c r="C1713" s="152" t="n">
        <v>759.7</v>
      </c>
      <c r="D1713" s="153" t="n">
        <v>66</v>
      </c>
      <c r="E1713" s="154" t="s">
        <v>93</v>
      </c>
      <c r="F1713" s="153" t="n">
        <v>3</v>
      </c>
      <c r="G1713" s="115" t="n">
        <v>0.15</v>
      </c>
      <c r="H1713" s="116" t="n">
        <f aca="false">RANDBETWEEN(80,100)/100</f>
        <v>0.96</v>
      </c>
      <c r="I1713" s="117"/>
      <c r="J1713" s="118"/>
      <c r="K1713" s="119"/>
      <c r="L1713" s="118"/>
      <c r="M1713" s="179"/>
      <c r="Q1713" s="151" t="s">
        <v>1809</v>
      </c>
      <c r="R1713" s="152" t="n">
        <v>18.6</v>
      </c>
      <c r="S1713" s="152" t="n">
        <v>750.1</v>
      </c>
      <c r="T1713" s="153" t="n">
        <v>61</v>
      </c>
      <c r="U1713" s="154" t="n">
        <v>0</v>
      </c>
      <c r="V1713" s="153" t="n">
        <v>0</v>
      </c>
      <c r="W1713" s="182" t="s">
        <v>185</v>
      </c>
      <c r="X1713" s="116" t="n">
        <f aca="false">RANDBETWEEN(80,100)/100</f>
        <v>1</v>
      </c>
      <c r="Y1713" s="117"/>
      <c r="Z1713" s="118"/>
      <c r="AA1713" s="119"/>
      <c r="AB1713" s="123"/>
      <c r="AC1713" s="124"/>
      <c r="AG1713" s="186"/>
      <c r="BO1713" s="202"/>
    </row>
    <row r="1714" customFormat="false" ht="13.25" hidden="false" customHeight="true" outlineLevel="0" collapsed="false">
      <c r="A1714" s="151" t="s">
        <v>1810</v>
      </c>
      <c r="B1714" s="152" t="n">
        <v>18.9</v>
      </c>
      <c r="C1714" s="152" t="n">
        <v>759.5</v>
      </c>
      <c r="D1714" s="153" t="n">
        <v>53</v>
      </c>
      <c r="E1714" s="154" t="s">
        <v>77</v>
      </c>
      <c r="F1714" s="153" t="n">
        <v>1.5</v>
      </c>
      <c r="G1714" s="115" t="n">
        <v>0.15</v>
      </c>
      <c r="H1714" s="116" t="n">
        <f aca="false">RANDBETWEEN(80,100)/100</f>
        <v>0.91</v>
      </c>
      <c r="I1714" s="117" t="n">
        <v>0.648125</v>
      </c>
      <c r="J1714" s="118" t="n">
        <v>0.648125</v>
      </c>
      <c r="K1714" s="119" t="n">
        <f aca="false">(J1714 * 24) * $B$3 * $F$3 * (1 - 0.7*AVERAGE(G1714:G1721)) * AVERAGE(H1714:H1721)</f>
        <v>15098.1107625</v>
      </c>
      <c r="L1714" s="118" t="n">
        <f aca="false">IF(AVERAGE(F1714:F1721)&gt; $J$3, $B$4*$F$4*AVERAGE(F1714:F1721)/$B$5*24*AVERAGE(H1714:H1721), $B$4*$F$4*AVERAGE(F1714:F1721)/$B$5*24*AVERAGE(H1714:H1721) * 0.2)</f>
        <v>24943.5</v>
      </c>
      <c r="M1714" s="179" t="n">
        <f aca="false">K1714+L1714</f>
        <v>40041.6107625</v>
      </c>
      <c r="Q1714" s="151" t="s">
        <v>1810</v>
      </c>
      <c r="R1714" s="152" t="n">
        <v>23.2</v>
      </c>
      <c r="S1714" s="152" t="n">
        <v>750.5</v>
      </c>
      <c r="T1714" s="153" t="n">
        <v>38</v>
      </c>
      <c r="U1714" s="154" t="s">
        <v>93</v>
      </c>
      <c r="V1714" s="153" t="n">
        <v>1</v>
      </c>
      <c r="W1714" s="182" t="s">
        <v>194</v>
      </c>
      <c r="X1714" s="116" t="n">
        <f aca="false">RANDBETWEEN(80,100)/100</f>
        <v>0.88</v>
      </c>
      <c r="Y1714" s="117" t="n">
        <v>0.726655092592593</v>
      </c>
      <c r="Z1714" s="118" t="n">
        <v>0.726655092592593</v>
      </c>
      <c r="AA1714" s="119" t="n">
        <f aca="false">(Z1714 * 24) * $B$3 * $F$3 * (1 - 0.7*AVERAGE(W1714:W1721)) * AVERAGE(X1714:X1721)</f>
        <v>18415.0386875</v>
      </c>
      <c r="AB1714" s="123" t="n">
        <f aca="false">IF(AVERAGE(V1714:V1721)&gt; $J$3, $B$4*$F$4*AVERAGE(V1714:V1721)/$B$5*24*AVERAGE(X1714:X1721), $B$4*$F$4*AVERAGE(V1714:V1721)/$B$5*24*AVERAGE(X1714:X1721) * 0.2)</f>
        <v>1588.4</v>
      </c>
      <c r="AC1714" s="124" t="n">
        <f aca="false">AA1714+AB1714</f>
        <v>20003.4386875</v>
      </c>
      <c r="AG1714" s="186"/>
      <c r="BO1714" s="202"/>
    </row>
    <row r="1715" customFormat="false" ht="13.25" hidden="false" customHeight="true" outlineLevel="0" collapsed="false">
      <c r="A1715" s="151" t="s">
        <v>1811</v>
      </c>
      <c r="B1715" s="152" t="n">
        <v>24.5</v>
      </c>
      <c r="C1715" s="152" t="n">
        <v>758.8</v>
      </c>
      <c r="D1715" s="153" t="n">
        <v>29</v>
      </c>
      <c r="E1715" s="154" t="s">
        <v>77</v>
      </c>
      <c r="F1715" s="153" t="n">
        <v>6</v>
      </c>
      <c r="G1715" s="115" t="n">
        <v>0.15</v>
      </c>
      <c r="H1715" s="116" t="n">
        <f aca="false">RANDBETWEEN(80,100)/100</f>
        <v>0.9</v>
      </c>
      <c r="I1715" s="117"/>
      <c r="J1715" s="118"/>
      <c r="K1715" s="119"/>
      <c r="L1715" s="118"/>
      <c r="M1715" s="179"/>
      <c r="Q1715" s="151" t="s">
        <v>1811</v>
      </c>
      <c r="R1715" s="152" t="n">
        <v>25.1</v>
      </c>
      <c r="S1715" s="152" t="n">
        <v>751</v>
      </c>
      <c r="T1715" s="153" t="n">
        <v>29</v>
      </c>
      <c r="U1715" s="154" t="s">
        <v>93</v>
      </c>
      <c r="V1715" s="153" t="n">
        <v>2</v>
      </c>
      <c r="W1715" s="115" t="n">
        <v>0</v>
      </c>
      <c r="X1715" s="116" t="n">
        <f aca="false">RANDBETWEEN(80,100)/100</f>
        <v>0.84</v>
      </c>
      <c r="Y1715" s="117"/>
      <c r="Z1715" s="118"/>
      <c r="AA1715" s="119"/>
      <c r="AB1715" s="123"/>
      <c r="AC1715" s="124"/>
      <c r="AG1715" s="186"/>
      <c r="BO1715" s="202"/>
    </row>
    <row r="1716" customFormat="false" ht="13.25" hidden="false" customHeight="true" outlineLevel="0" collapsed="false">
      <c r="A1716" s="151" t="s">
        <v>1812</v>
      </c>
      <c r="B1716" s="152" t="n">
        <v>25.1</v>
      </c>
      <c r="C1716" s="152" t="n">
        <v>758.1</v>
      </c>
      <c r="D1716" s="153" t="n">
        <v>30</v>
      </c>
      <c r="E1716" s="154" t="s">
        <v>77</v>
      </c>
      <c r="F1716" s="153" t="n">
        <v>6</v>
      </c>
      <c r="G1716" s="115" t="n">
        <v>0.05</v>
      </c>
      <c r="H1716" s="116" t="n">
        <f aca="false">RANDBETWEEN(80,100)/100</f>
        <v>0.81</v>
      </c>
      <c r="I1716" s="117"/>
      <c r="J1716" s="118"/>
      <c r="K1716" s="119"/>
      <c r="L1716" s="118"/>
      <c r="M1716" s="179"/>
      <c r="Q1716" s="151" t="s">
        <v>1812</v>
      </c>
      <c r="R1716" s="152" t="n">
        <v>24.6</v>
      </c>
      <c r="S1716" s="152" t="n">
        <v>752.1</v>
      </c>
      <c r="T1716" s="153" t="n">
        <v>30</v>
      </c>
      <c r="U1716" s="154" t="s">
        <v>77</v>
      </c>
      <c r="V1716" s="153" t="n">
        <v>2</v>
      </c>
      <c r="W1716" s="115" t="n">
        <v>0</v>
      </c>
      <c r="X1716" s="116" t="n">
        <f aca="false">RANDBETWEEN(80,100)/100</f>
        <v>0.89</v>
      </c>
      <c r="Y1716" s="117"/>
      <c r="Z1716" s="118"/>
      <c r="AA1716" s="119"/>
      <c r="AB1716" s="123"/>
      <c r="AC1716" s="124"/>
      <c r="AG1716" s="186"/>
      <c r="BO1716" s="202"/>
    </row>
    <row r="1717" customFormat="false" ht="13.25" hidden="false" customHeight="true" outlineLevel="0" collapsed="false">
      <c r="A1717" s="151" t="s">
        <v>1813</v>
      </c>
      <c r="B1717" s="152" t="n">
        <v>24.1</v>
      </c>
      <c r="C1717" s="152" t="n">
        <v>758.3</v>
      </c>
      <c r="D1717" s="153" t="n">
        <v>46</v>
      </c>
      <c r="E1717" s="154" t="s">
        <v>83</v>
      </c>
      <c r="F1717" s="153" t="n">
        <v>6</v>
      </c>
      <c r="G1717" s="115" t="n">
        <v>0.25</v>
      </c>
      <c r="H1717" s="116" t="n">
        <f aca="false">RANDBETWEEN(80,100)/100</f>
        <v>0.83</v>
      </c>
      <c r="I1717" s="117"/>
      <c r="J1717" s="118"/>
      <c r="K1717" s="119"/>
      <c r="L1717" s="118"/>
      <c r="M1717" s="179"/>
      <c r="Q1717" s="151" t="s">
        <v>1813</v>
      </c>
      <c r="R1717" s="152" t="n">
        <v>22.5</v>
      </c>
      <c r="S1717" s="152" t="n">
        <v>753.4</v>
      </c>
      <c r="T1717" s="153" t="n">
        <v>31</v>
      </c>
      <c r="U1717" s="154" t="s">
        <v>77</v>
      </c>
      <c r="V1717" s="153" t="n">
        <v>2</v>
      </c>
      <c r="W1717" s="115" t="n">
        <v>0</v>
      </c>
      <c r="X1717" s="116" t="n">
        <f aca="false">RANDBETWEEN(80,100)/100</f>
        <v>0.9</v>
      </c>
      <c r="Y1717" s="117"/>
      <c r="Z1717" s="118"/>
      <c r="AA1717" s="119"/>
      <c r="AB1717" s="123"/>
      <c r="AC1717" s="124"/>
      <c r="AG1717" s="186"/>
      <c r="BO1717" s="202"/>
    </row>
    <row r="1718" customFormat="false" ht="13.25" hidden="false" customHeight="true" outlineLevel="0" collapsed="false">
      <c r="A1718" s="151" t="s">
        <v>1814</v>
      </c>
      <c r="B1718" s="152" t="n">
        <v>21.4</v>
      </c>
      <c r="C1718" s="152" t="n">
        <v>757.9</v>
      </c>
      <c r="D1718" s="153" t="n">
        <v>57</v>
      </c>
      <c r="E1718" s="154" t="s">
        <v>83</v>
      </c>
      <c r="F1718" s="153" t="n">
        <v>6</v>
      </c>
      <c r="G1718" s="115" t="n">
        <v>0.05</v>
      </c>
      <c r="H1718" s="116" t="n">
        <f aca="false">RANDBETWEEN(80,100)/100</f>
        <v>0.89</v>
      </c>
      <c r="I1718" s="117"/>
      <c r="J1718" s="118"/>
      <c r="K1718" s="119"/>
      <c r="L1718" s="118"/>
      <c r="M1718" s="179"/>
      <c r="Q1718" s="151" t="s">
        <v>1814</v>
      </c>
      <c r="R1718" s="152" t="n">
        <v>19.8</v>
      </c>
      <c r="S1718" s="152" t="n">
        <v>754.3</v>
      </c>
      <c r="T1718" s="153" t="n">
        <v>37</v>
      </c>
      <c r="U1718" s="154" t="s">
        <v>77</v>
      </c>
      <c r="V1718" s="153" t="n">
        <v>3</v>
      </c>
      <c r="W1718" s="115" t="n">
        <v>0</v>
      </c>
      <c r="X1718" s="116" t="n">
        <f aca="false">RANDBETWEEN(80,100)/100</f>
        <v>0.9</v>
      </c>
      <c r="Y1718" s="117"/>
      <c r="Z1718" s="118"/>
      <c r="AA1718" s="119"/>
      <c r="AB1718" s="123"/>
      <c r="AC1718" s="124"/>
      <c r="AG1718" s="186"/>
      <c r="BO1718" s="202"/>
    </row>
    <row r="1719" customFormat="false" ht="13.25" hidden="false" customHeight="true" outlineLevel="0" collapsed="false">
      <c r="A1719" s="151" t="s">
        <v>1815</v>
      </c>
      <c r="B1719" s="152" t="n">
        <v>18.9</v>
      </c>
      <c r="C1719" s="152" t="n">
        <v>756.6</v>
      </c>
      <c r="D1719" s="153" t="n">
        <v>78</v>
      </c>
      <c r="E1719" s="154" t="s">
        <v>77</v>
      </c>
      <c r="F1719" s="153" t="n">
        <v>3</v>
      </c>
      <c r="G1719" s="115" t="n">
        <v>0.15</v>
      </c>
      <c r="H1719" s="116" t="n">
        <f aca="false">RANDBETWEEN(80,100)/100</f>
        <v>0.96</v>
      </c>
      <c r="I1719" s="117"/>
      <c r="J1719" s="118"/>
      <c r="K1719" s="119"/>
      <c r="L1719" s="118"/>
      <c r="M1719" s="179"/>
      <c r="Q1719" s="151" t="s">
        <v>1815</v>
      </c>
      <c r="R1719" s="152" t="n">
        <v>13.3</v>
      </c>
      <c r="S1719" s="152" t="n">
        <v>754.4</v>
      </c>
      <c r="T1719" s="153" t="n">
        <v>70</v>
      </c>
      <c r="U1719" s="154" t="n">
        <v>0</v>
      </c>
      <c r="V1719" s="153" t="n">
        <v>0</v>
      </c>
      <c r="W1719" s="115" t="n">
        <v>0.25</v>
      </c>
      <c r="X1719" s="116" t="n">
        <f aca="false">RANDBETWEEN(80,100)/100</f>
        <v>0.94</v>
      </c>
      <c r="Y1719" s="117"/>
      <c r="Z1719" s="118"/>
      <c r="AA1719" s="119"/>
      <c r="AB1719" s="123"/>
      <c r="AC1719" s="124"/>
      <c r="AG1719" s="186"/>
      <c r="BO1719" s="202"/>
    </row>
    <row r="1720" customFormat="false" ht="13.25" hidden="false" customHeight="true" outlineLevel="0" collapsed="false">
      <c r="A1720" s="151" t="s">
        <v>1816</v>
      </c>
      <c r="B1720" s="152" t="n">
        <v>19</v>
      </c>
      <c r="C1720" s="152" t="n">
        <v>755.9</v>
      </c>
      <c r="D1720" s="153" t="n">
        <v>71</v>
      </c>
      <c r="E1720" s="154" t="s">
        <v>93</v>
      </c>
      <c r="F1720" s="153" t="n">
        <v>3</v>
      </c>
      <c r="G1720" s="115" t="n">
        <v>0.25</v>
      </c>
      <c r="H1720" s="116" t="n">
        <f aca="false">RANDBETWEEN(80,100)/100</f>
        <v>0.95</v>
      </c>
      <c r="I1720" s="117"/>
      <c r="J1720" s="118"/>
      <c r="K1720" s="119"/>
      <c r="L1720" s="118"/>
      <c r="M1720" s="179"/>
      <c r="Q1720" s="151" t="s">
        <v>1816</v>
      </c>
      <c r="R1720" s="152" t="n">
        <v>10.9</v>
      </c>
      <c r="S1720" s="152" t="n">
        <v>753.9</v>
      </c>
      <c r="T1720" s="153" t="n">
        <v>76</v>
      </c>
      <c r="U1720" s="154" t="n">
        <v>0</v>
      </c>
      <c r="V1720" s="153" t="n">
        <v>0</v>
      </c>
      <c r="W1720" s="115" t="n">
        <v>0</v>
      </c>
      <c r="X1720" s="116" t="n">
        <f aca="false">RANDBETWEEN(80,100)/100</f>
        <v>1</v>
      </c>
      <c r="Y1720" s="117"/>
      <c r="Z1720" s="118"/>
      <c r="AA1720" s="119"/>
      <c r="AB1720" s="123"/>
      <c r="AC1720" s="124"/>
      <c r="AG1720" s="186"/>
      <c r="BO1720" s="202"/>
    </row>
    <row r="1721" customFormat="false" ht="13.25" hidden="false" customHeight="true" outlineLevel="0" collapsed="false">
      <c r="A1721" s="151" t="s">
        <v>1817</v>
      </c>
      <c r="B1721" s="152" t="n">
        <v>21.1</v>
      </c>
      <c r="C1721" s="152" t="n">
        <v>755.9</v>
      </c>
      <c r="D1721" s="153" t="n">
        <v>58</v>
      </c>
      <c r="E1721" s="154" t="s">
        <v>93</v>
      </c>
      <c r="F1721" s="153" t="n">
        <v>3</v>
      </c>
      <c r="G1721" s="182" t="s">
        <v>194</v>
      </c>
      <c r="H1721" s="116" t="n">
        <f aca="false">RANDBETWEEN(80,100)/100</f>
        <v>0.98</v>
      </c>
      <c r="I1721" s="117"/>
      <c r="J1721" s="118"/>
      <c r="K1721" s="119"/>
      <c r="L1721" s="118"/>
      <c r="M1721" s="179"/>
      <c r="Q1721" s="151" t="s">
        <v>1817</v>
      </c>
      <c r="R1721" s="152" t="n">
        <v>14.1</v>
      </c>
      <c r="S1721" s="152" t="n">
        <v>753.6</v>
      </c>
      <c r="T1721" s="153" t="n">
        <v>60</v>
      </c>
      <c r="U1721" s="154" t="s">
        <v>129</v>
      </c>
      <c r="V1721" s="153" t="n">
        <v>1</v>
      </c>
      <c r="W1721" s="115" t="n">
        <v>0</v>
      </c>
      <c r="X1721" s="116" t="n">
        <f aca="false">RANDBETWEEN(80,100)/100</f>
        <v>0.87</v>
      </c>
      <c r="Y1721" s="117"/>
      <c r="Z1721" s="118"/>
      <c r="AA1721" s="119"/>
      <c r="AB1721" s="123"/>
      <c r="AC1721" s="124"/>
      <c r="AG1721" s="186"/>
      <c r="BO1721" s="202"/>
    </row>
    <row r="1722" customFormat="false" ht="13.25" hidden="false" customHeight="true" outlineLevel="0" collapsed="false">
      <c r="A1722" s="151" t="s">
        <v>1818</v>
      </c>
      <c r="B1722" s="152" t="n">
        <v>23.8</v>
      </c>
      <c r="C1722" s="152" t="n">
        <v>755.5</v>
      </c>
      <c r="D1722" s="153" t="n">
        <v>46</v>
      </c>
      <c r="E1722" s="154" t="s">
        <v>77</v>
      </c>
      <c r="F1722" s="153" t="n">
        <v>3</v>
      </c>
      <c r="G1722" s="115" t="n">
        <v>0.15</v>
      </c>
      <c r="H1722" s="116" t="n">
        <f aca="false">RANDBETWEEN(80,100)/100</f>
        <v>0.94</v>
      </c>
      <c r="I1722" s="117" t="n">
        <v>0.648634259259259</v>
      </c>
      <c r="J1722" s="118" t="n">
        <v>0.648634259259259</v>
      </c>
      <c r="K1722" s="119" t="n">
        <f aca="false">(J1722 * 24) * $B$3 * $F$3 * (1 - 0.7*AVERAGE(G1722:G1729)) * AVERAGE(H1722:H1729)</f>
        <v>12222.7602</v>
      </c>
      <c r="L1722" s="118" t="n">
        <f aca="false">IF(AVERAGE(F1722:F1729)&gt; $J$3, $B$4*$F$4*AVERAGE(F1722:F1729)/$B$5*24*AVERAGE(H1722:H1729), $B$4*$F$4*AVERAGE(F1722:F1729)/$B$5*24*AVERAGE(H1722:H1729) * 0.2)</f>
        <v>28353</v>
      </c>
      <c r="M1722" s="179" t="n">
        <f aca="false">K1722+L1722</f>
        <v>40575.7602</v>
      </c>
      <c r="Q1722" s="151" t="s">
        <v>1818</v>
      </c>
      <c r="R1722" s="152" t="n">
        <v>18.5</v>
      </c>
      <c r="S1722" s="152" t="n">
        <v>752.9</v>
      </c>
      <c r="T1722" s="153" t="n">
        <v>37</v>
      </c>
      <c r="U1722" s="154" t="n">
        <v>0</v>
      </c>
      <c r="V1722" s="153" t="n">
        <v>0</v>
      </c>
      <c r="W1722" s="115" t="n">
        <v>0</v>
      </c>
      <c r="X1722" s="116" t="n">
        <f aca="false">RANDBETWEEN(80,100)/100</f>
        <v>0.85</v>
      </c>
      <c r="Y1722" s="117" t="n">
        <v>0.727534722222222</v>
      </c>
      <c r="Z1722" s="118" t="n">
        <v>0.727534722222222</v>
      </c>
      <c r="AA1722" s="119" t="n">
        <f aca="false">(Z1722 * 24) * $B$3 * $F$3 * (1 - 0.7*AVERAGE(W1722:W1729)) * AVERAGE(X1722:X1729)</f>
        <v>19198.18625</v>
      </c>
      <c r="AB1722" s="123" t="n">
        <f aca="false">IF(AVERAGE(V1722:V1729)&gt; $J$3, $B$4*$F$4*AVERAGE(V1722:V1729)/$B$5*24*AVERAGE(X1722:X1729), $B$4*$F$4*AVERAGE(V1722:V1729)/$B$5*24*AVERAGE(X1722:X1729) * 0.2)</f>
        <v>2199</v>
      </c>
      <c r="AC1722" s="124" t="n">
        <f aca="false">AA1722+AB1722</f>
        <v>21397.18625</v>
      </c>
      <c r="AG1722" s="186"/>
      <c r="BO1722" s="202"/>
    </row>
    <row r="1723" customFormat="false" ht="13.25" hidden="false" customHeight="true" outlineLevel="0" collapsed="false">
      <c r="A1723" s="151" t="s">
        <v>1819</v>
      </c>
      <c r="B1723" s="152" t="n">
        <v>28.5</v>
      </c>
      <c r="C1723" s="152" t="n">
        <v>755</v>
      </c>
      <c r="D1723" s="153" t="n">
        <v>32</v>
      </c>
      <c r="E1723" s="154" t="s">
        <v>91</v>
      </c>
      <c r="F1723" s="153" t="n">
        <v>4.5</v>
      </c>
      <c r="G1723" s="182" t="s">
        <v>185</v>
      </c>
      <c r="H1723" s="116" t="n">
        <f aca="false">RANDBETWEEN(80,100)/100</f>
        <v>0.84</v>
      </c>
      <c r="I1723" s="117"/>
      <c r="J1723" s="118"/>
      <c r="K1723" s="119"/>
      <c r="L1723" s="118"/>
      <c r="M1723" s="179"/>
      <c r="Q1723" s="151" t="s">
        <v>1819</v>
      </c>
      <c r="R1723" s="152" t="n">
        <v>21.7</v>
      </c>
      <c r="S1723" s="152" t="n">
        <v>751.9</v>
      </c>
      <c r="T1723" s="153" t="n">
        <v>26</v>
      </c>
      <c r="U1723" s="154" t="s">
        <v>83</v>
      </c>
      <c r="V1723" s="153" t="n">
        <v>2</v>
      </c>
      <c r="W1723" s="115" t="n">
        <v>0</v>
      </c>
      <c r="X1723" s="116" t="n">
        <f aca="false">RANDBETWEEN(80,100)/100</f>
        <v>0.93</v>
      </c>
      <c r="Y1723" s="117"/>
      <c r="Z1723" s="118"/>
      <c r="AA1723" s="119"/>
      <c r="AB1723" s="123"/>
      <c r="AC1723" s="124"/>
      <c r="AG1723" s="186"/>
      <c r="BO1723" s="202"/>
    </row>
    <row r="1724" customFormat="false" ht="13.25" hidden="false" customHeight="true" outlineLevel="0" collapsed="false">
      <c r="A1724" s="151" t="s">
        <v>1820</v>
      </c>
      <c r="B1724" s="152" t="n">
        <v>29.1</v>
      </c>
      <c r="C1724" s="152" t="n">
        <v>755.3</v>
      </c>
      <c r="D1724" s="153" t="n">
        <v>31</v>
      </c>
      <c r="E1724" s="154" t="s">
        <v>78</v>
      </c>
      <c r="F1724" s="153" t="n">
        <v>6</v>
      </c>
      <c r="G1724" s="115" t="n">
        <v>0.25</v>
      </c>
      <c r="H1724" s="116" t="n">
        <f aca="false">RANDBETWEEN(80,100)/100</f>
        <v>0.86</v>
      </c>
      <c r="I1724" s="117"/>
      <c r="J1724" s="118"/>
      <c r="K1724" s="119"/>
      <c r="L1724" s="118"/>
      <c r="M1724" s="179"/>
      <c r="Q1724" s="151" t="s">
        <v>1820</v>
      </c>
      <c r="R1724" s="152" t="n">
        <v>21.6</v>
      </c>
      <c r="S1724" s="152" t="n">
        <v>751.6</v>
      </c>
      <c r="T1724" s="153" t="n">
        <v>25</v>
      </c>
      <c r="U1724" s="154" t="s">
        <v>77</v>
      </c>
      <c r="V1724" s="153" t="n">
        <v>3</v>
      </c>
      <c r="W1724" s="115" t="n">
        <v>0</v>
      </c>
      <c r="X1724" s="116" t="n">
        <f aca="false">RANDBETWEEN(80,100)/100</f>
        <v>0.99</v>
      </c>
      <c r="Y1724" s="117"/>
      <c r="Z1724" s="118"/>
      <c r="AA1724" s="119"/>
      <c r="AB1724" s="123"/>
      <c r="AC1724" s="124"/>
      <c r="AG1724" s="186"/>
      <c r="BO1724" s="202"/>
    </row>
    <row r="1725" customFormat="false" ht="13.25" hidden="false" customHeight="true" outlineLevel="0" collapsed="false">
      <c r="A1725" s="151" t="s">
        <v>1821</v>
      </c>
      <c r="B1725" s="152" t="n">
        <v>28.7</v>
      </c>
      <c r="C1725" s="152" t="n">
        <v>756.3</v>
      </c>
      <c r="D1725" s="153" t="n">
        <v>29</v>
      </c>
      <c r="E1725" s="154" t="s">
        <v>107</v>
      </c>
      <c r="F1725" s="153" t="n">
        <v>6</v>
      </c>
      <c r="G1725" s="115" t="n">
        <v>0.25</v>
      </c>
      <c r="H1725" s="116" t="n">
        <f aca="false">RANDBETWEEN(80,100)/100</f>
        <v>0.95</v>
      </c>
      <c r="I1725" s="117"/>
      <c r="J1725" s="118"/>
      <c r="K1725" s="119"/>
      <c r="L1725" s="118"/>
      <c r="M1725" s="179"/>
      <c r="Q1725" s="151" t="s">
        <v>1821</v>
      </c>
      <c r="R1725" s="152" t="n">
        <v>20.6</v>
      </c>
      <c r="S1725" s="152" t="n">
        <v>751.4</v>
      </c>
      <c r="T1725" s="153" t="n">
        <v>29</v>
      </c>
      <c r="U1725" s="154" t="s">
        <v>83</v>
      </c>
      <c r="V1725" s="153" t="n">
        <v>3</v>
      </c>
      <c r="W1725" s="115" t="n">
        <v>0</v>
      </c>
      <c r="X1725" s="116" t="n">
        <f aca="false">RANDBETWEEN(80,100)/100</f>
        <v>0.87</v>
      </c>
      <c r="Y1725" s="117"/>
      <c r="Z1725" s="118"/>
      <c r="AA1725" s="119"/>
      <c r="AB1725" s="123"/>
      <c r="AC1725" s="124"/>
      <c r="AG1725" s="186"/>
      <c r="BO1725" s="202"/>
    </row>
    <row r="1726" customFormat="false" ht="13.25" hidden="false" customHeight="true" outlineLevel="0" collapsed="false">
      <c r="A1726" s="151" t="s">
        <v>1822</v>
      </c>
      <c r="B1726" s="152" t="n">
        <v>25.6</v>
      </c>
      <c r="C1726" s="152" t="n">
        <v>756.6</v>
      </c>
      <c r="D1726" s="153" t="n">
        <v>36</v>
      </c>
      <c r="E1726" s="154" t="s">
        <v>83</v>
      </c>
      <c r="F1726" s="153" t="n">
        <v>6</v>
      </c>
      <c r="G1726" s="115" t="n">
        <v>0.25</v>
      </c>
      <c r="H1726" s="116" t="n">
        <f aca="false">RANDBETWEEN(80,100)/100</f>
        <v>0.95</v>
      </c>
      <c r="I1726" s="117"/>
      <c r="J1726" s="118"/>
      <c r="K1726" s="119"/>
      <c r="L1726" s="118"/>
      <c r="M1726" s="179"/>
      <c r="Q1726" s="151" t="s">
        <v>1822</v>
      </c>
      <c r="R1726" s="152" t="n">
        <v>19</v>
      </c>
      <c r="S1726" s="152" t="n">
        <v>750.7</v>
      </c>
      <c r="T1726" s="153" t="n">
        <v>42</v>
      </c>
      <c r="U1726" s="154" t="s">
        <v>77</v>
      </c>
      <c r="V1726" s="153" t="n">
        <v>3</v>
      </c>
      <c r="W1726" s="115" t="n">
        <v>0</v>
      </c>
      <c r="X1726" s="116" t="n">
        <f aca="false">RANDBETWEEN(80,100)/100</f>
        <v>0.88</v>
      </c>
      <c r="Y1726" s="117"/>
      <c r="Z1726" s="118"/>
      <c r="AA1726" s="119"/>
      <c r="AB1726" s="123"/>
      <c r="AC1726" s="124"/>
      <c r="AG1726" s="186"/>
      <c r="BO1726" s="202"/>
    </row>
    <row r="1727" customFormat="false" ht="13.25" hidden="false" customHeight="true" outlineLevel="0" collapsed="false">
      <c r="A1727" s="151" t="s">
        <v>1823</v>
      </c>
      <c r="B1727" s="152" t="n">
        <v>19.9</v>
      </c>
      <c r="C1727" s="152" t="n">
        <v>756.5</v>
      </c>
      <c r="D1727" s="153" t="n">
        <v>56</v>
      </c>
      <c r="E1727" s="154" t="s">
        <v>77</v>
      </c>
      <c r="F1727" s="153" t="n">
        <v>4.5</v>
      </c>
      <c r="G1727" s="115" t="n">
        <v>0.75</v>
      </c>
      <c r="H1727" s="116" t="n">
        <f aca="false">RANDBETWEEN(80,100)/100</f>
        <v>0.96</v>
      </c>
      <c r="I1727" s="117"/>
      <c r="J1727" s="118"/>
      <c r="K1727" s="119"/>
      <c r="L1727" s="118"/>
      <c r="M1727" s="179"/>
      <c r="Q1727" s="151" t="s">
        <v>1823</v>
      </c>
      <c r="R1727" s="152" t="n">
        <v>16.5</v>
      </c>
      <c r="S1727" s="152" t="n">
        <v>750.1</v>
      </c>
      <c r="T1727" s="153" t="n">
        <v>60</v>
      </c>
      <c r="U1727" s="154" t="s">
        <v>83</v>
      </c>
      <c r="V1727" s="153" t="n">
        <v>1</v>
      </c>
      <c r="W1727" s="115" t="n">
        <v>0</v>
      </c>
      <c r="X1727" s="116" t="n">
        <f aca="false">RANDBETWEEN(80,100)/100</f>
        <v>0.83</v>
      </c>
      <c r="Y1727" s="117"/>
      <c r="Z1727" s="118"/>
      <c r="AA1727" s="119"/>
      <c r="AB1727" s="123"/>
      <c r="AC1727" s="124"/>
      <c r="AG1727" s="186"/>
      <c r="BO1727" s="202"/>
    </row>
    <row r="1728" customFormat="false" ht="13.25" hidden="false" customHeight="true" outlineLevel="0" collapsed="false">
      <c r="A1728" s="151" t="s">
        <v>1824</v>
      </c>
      <c r="B1728" s="152" t="n">
        <v>19.2</v>
      </c>
      <c r="C1728" s="152" t="n">
        <v>756</v>
      </c>
      <c r="D1728" s="153" t="n">
        <v>54</v>
      </c>
      <c r="E1728" s="154" t="s">
        <v>77</v>
      </c>
      <c r="F1728" s="153" t="n">
        <v>3</v>
      </c>
      <c r="G1728" s="115" t="n">
        <v>0.9</v>
      </c>
      <c r="H1728" s="116" t="n">
        <f aca="false">RANDBETWEEN(80,100)/100</f>
        <v>0.94</v>
      </c>
      <c r="I1728" s="117"/>
      <c r="J1728" s="118"/>
      <c r="K1728" s="119"/>
      <c r="L1728" s="118"/>
      <c r="M1728" s="179"/>
      <c r="Q1728" s="151" t="s">
        <v>1824</v>
      </c>
      <c r="R1728" s="152" t="n">
        <v>17.8</v>
      </c>
      <c r="S1728" s="152" t="n">
        <v>749.4</v>
      </c>
      <c r="T1728" s="153" t="n">
        <v>58</v>
      </c>
      <c r="U1728" s="154" t="s">
        <v>77</v>
      </c>
      <c r="V1728" s="153" t="n">
        <v>1</v>
      </c>
      <c r="W1728" s="115" t="n">
        <v>0</v>
      </c>
      <c r="X1728" s="116" t="n">
        <f aca="false">RANDBETWEEN(80,100)/100</f>
        <v>0.98</v>
      </c>
      <c r="Y1728" s="117"/>
      <c r="Z1728" s="118"/>
      <c r="AA1728" s="119"/>
      <c r="AB1728" s="123"/>
      <c r="AC1728" s="124"/>
      <c r="AG1728" s="186"/>
      <c r="BO1728" s="202"/>
    </row>
    <row r="1729" customFormat="false" ht="13.25" hidden="false" customHeight="true" outlineLevel="0" collapsed="false">
      <c r="A1729" s="151" t="s">
        <v>1825</v>
      </c>
      <c r="B1729" s="152" t="n">
        <v>20.9</v>
      </c>
      <c r="C1729" s="152" t="n">
        <v>756</v>
      </c>
      <c r="D1729" s="153" t="n">
        <v>44</v>
      </c>
      <c r="E1729" s="154" t="s">
        <v>83</v>
      </c>
      <c r="F1729" s="153" t="n">
        <v>6</v>
      </c>
      <c r="G1729" s="115" t="n">
        <v>0.25</v>
      </c>
      <c r="H1729" s="116" t="n">
        <f aca="false">RANDBETWEEN(80,100)/100</f>
        <v>0.83</v>
      </c>
      <c r="I1729" s="117"/>
      <c r="J1729" s="118"/>
      <c r="K1729" s="119"/>
      <c r="L1729" s="118"/>
      <c r="M1729" s="179"/>
      <c r="Q1729" s="151" t="s">
        <v>1825</v>
      </c>
      <c r="R1729" s="152" t="n">
        <v>20</v>
      </c>
      <c r="S1729" s="152" t="n">
        <v>749.2</v>
      </c>
      <c r="T1729" s="153" t="n">
        <v>50</v>
      </c>
      <c r="U1729" s="154" t="s">
        <v>93</v>
      </c>
      <c r="V1729" s="153" t="n">
        <v>2</v>
      </c>
      <c r="W1729" s="115" t="n">
        <v>0</v>
      </c>
      <c r="X1729" s="116" t="n">
        <f aca="false">RANDBETWEEN(80,100)/100</f>
        <v>1</v>
      </c>
      <c r="Y1729" s="117"/>
      <c r="Z1729" s="118"/>
      <c r="AA1729" s="119"/>
      <c r="AB1729" s="123"/>
      <c r="AC1729" s="124"/>
      <c r="AG1729" s="186"/>
      <c r="BO1729" s="202"/>
    </row>
    <row r="1730" customFormat="false" ht="13.25" hidden="false" customHeight="true" outlineLevel="0" collapsed="false">
      <c r="A1730" s="151" t="s">
        <v>1826</v>
      </c>
      <c r="B1730" s="152" t="n">
        <v>22.6</v>
      </c>
      <c r="C1730" s="152" t="n">
        <v>755.8</v>
      </c>
      <c r="D1730" s="153" t="n">
        <v>46</v>
      </c>
      <c r="E1730" s="154" t="s">
        <v>77</v>
      </c>
      <c r="F1730" s="153" t="n">
        <v>4.5</v>
      </c>
      <c r="G1730" s="115" t="n">
        <v>0.25</v>
      </c>
      <c r="H1730" s="116" t="n">
        <f aca="false">RANDBETWEEN(80,100)/100</f>
        <v>0.81</v>
      </c>
      <c r="I1730" s="117" t="n">
        <v>0.649097222222222</v>
      </c>
      <c r="J1730" s="118" t="n">
        <v>0.649097222222222</v>
      </c>
      <c r="K1730" s="119" t="n">
        <f aca="false">(J1730 * 24) * $B$3 * $F$3 * (1 - 0.7*AVERAGE(G1730:G1737)) * AVERAGE(H1730:H1737)</f>
        <v>14886.6163875</v>
      </c>
      <c r="L1730" s="118" t="n">
        <f aca="false">IF(AVERAGE(F1730:F1737)&gt; $J$3, $B$4*$F$4*AVERAGE(F1730:F1737)/$B$5*24*AVERAGE(H1730:H1737), $B$4*$F$4*AVERAGE(F1730:F1737)/$B$5*24*AVERAGE(H1730:H1737) * 0.2)</f>
        <v>30492</v>
      </c>
      <c r="M1730" s="179" t="n">
        <f aca="false">K1730+L1730</f>
        <v>45378.6163875</v>
      </c>
      <c r="Q1730" s="151" t="s">
        <v>1826</v>
      </c>
      <c r="R1730" s="152" t="n">
        <v>22.5</v>
      </c>
      <c r="S1730" s="152" t="n">
        <v>749</v>
      </c>
      <c r="T1730" s="153" t="n">
        <v>41</v>
      </c>
      <c r="U1730" s="154" t="s">
        <v>93</v>
      </c>
      <c r="V1730" s="153" t="n">
        <v>2</v>
      </c>
      <c r="W1730" s="115" t="n">
        <v>0</v>
      </c>
      <c r="X1730" s="116" t="n">
        <f aca="false">RANDBETWEEN(80,100)/100</f>
        <v>0.9</v>
      </c>
      <c r="Y1730" s="117" t="n">
        <v>0.728344907407407</v>
      </c>
      <c r="Z1730" s="118" t="n">
        <v>0.728344907407407</v>
      </c>
      <c r="AA1730" s="119" t="n">
        <f aca="false">(Z1730 * 24) * $B$3 * $F$3 * (1 - 0.7*AVERAGE(W1730:W1737)) * AVERAGE(X1730:X1737)</f>
        <v>15957.7455833333</v>
      </c>
      <c r="AB1730" s="123" t="n">
        <f aca="false">IF(AVERAGE(V1730:V1737)&gt; $J$3, $B$4*$F$4*AVERAGE(V1730:V1737)/$B$5*24*AVERAGE(X1730:X1737), $B$4*$F$4*AVERAGE(V1730:V1737)/$B$5*24*AVERAGE(X1730:X1737) * 0.2)</f>
        <v>2004.8</v>
      </c>
      <c r="AC1730" s="124" t="n">
        <f aca="false">AA1730+AB1730</f>
        <v>17962.5455833333</v>
      </c>
      <c r="AG1730" s="186"/>
      <c r="BO1730" s="202"/>
    </row>
    <row r="1731" customFormat="false" ht="13.25" hidden="false" customHeight="true" outlineLevel="0" collapsed="false">
      <c r="A1731" s="151" t="s">
        <v>1827</v>
      </c>
      <c r="B1731" s="152" t="n">
        <v>29.2</v>
      </c>
      <c r="C1731" s="152" t="n">
        <v>755.2</v>
      </c>
      <c r="D1731" s="153" t="n">
        <v>30</v>
      </c>
      <c r="E1731" s="154" t="s">
        <v>83</v>
      </c>
      <c r="F1731" s="153" t="n">
        <v>6</v>
      </c>
      <c r="G1731" s="115" t="n">
        <v>0.25</v>
      </c>
      <c r="H1731" s="116" t="n">
        <f aca="false">RANDBETWEEN(80,100)/100</f>
        <v>0.96</v>
      </c>
      <c r="I1731" s="117"/>
      <c r="J1731" s="118"/>
      <c r="K1731" s="119"/>
      <c r="L1731" s="118"/>
      <c r="M1731" s="179"/>
      <c r="Q1731" s="151" t="s">
        <v>1827</v>
      </c>
      <c r="R1731" s="152" t="n">
        <v>24.3</v>
      </c>
      <c r="S1731" s="152" t="n">
        <v>748.9</v>
      </c>
      <c r="T1731" s="153" t="n">
        <v>31</v>
      </c>
      <c r="U1731" s="154" t="s">
        <v>77</v>
      </c>
      <c r="V1731" s="153" t="n">
        <v>4</v>
      </c>
      <c r="W1731" s="182" t="s">
        <v>110</v>
      </c>
      <c r="X1731" s="116" t="n">
        <f aca="false">RANDBETWEEN(80,100)/100</f>
        <v>0.86</v>
      </c>
      <c r="Y1731" s="117"/>
      <c r="Z1731" s="118"/>
      <c r="AA1731" s="119"/>
      <c r="AB1731" s="123"/>
      <c r="AC1731" s="124"/>
      <c r="AG1731" s="186"/>
      <c r="BO1731" s="202"/>
    </row>
    <row r="1732" customFormat="false" ht="13.25" hidden="false" customHeight="true" outlineLevel="0" collapsed="false">
      <c r="A1732" s="151" t="s">
        <v>1828</v>
      </c>
      <c r="B1732" s="152" t="n">
        <v>30.4</v>
      </c>
      <c r="C1732" s="152" t="n">
        <v>755.6</v>
      </c>
      <c r="D1732" s="153" t="n">
        <v>35</v>
      </c>
      <c r="E1732" s="154" t="s">
        <v>83</v>
      </c>
      <c r="F1732" s="153" t="n">
        <v>6</v>
      </c>
      <c r="G1732" s="115" t="n">
        <v>0.15</v>
      </c>
      <c r="H1732" s="116" t="n">
        <f aca="false">RANDBETWEEN(80,100)/100</f>
        <v>0.9</v>
      </c>
      <c r="I1732" s="117"/>
      <c r="J1732" s="118"/>
      <c r="K1732" s="119"/>
      <c r="L1732" s="118"/>
      <c r="M1732" s="179"/>
      <c r="Q1732" s="151" t="s">
        <v>1828</v>
      </c>
      <c r="R1732" s="152" t="n">
        <v>24.4</v>
      </c>
      <c r="S1732" s="152" t="n">
        <v>749.5</v>
      </c>
      <c r="T1732" s="153" t="n">
        <v>32</v>
      </c>
      <c r="U1732" s="154" t="s">
        <v>93</v>
      </c>
      <c r="V1732" s="153" t="n">
        <v>3</v>
      </c>
      <c r="W1732" s="115" t="n">
        <v>0.75</v>
      </c>
      <c r="X1732" s="116" t="n">
        <f aca="false">RANDBETWEEN(80,100)/100</f>
        <v>0.98</v>
      </c>
      <c r="Y1732" s="117"/>
      <c r="Z1732" s="118"/>
      <c r="AA1732" s="119"/>
      <c r="AB1732" s="123"/>
      <c r="AC1732" s="124"/>
      <c r="AG1732" s="186"/>
      <c r="BO1732" s="202"/>
    </row>
    <row r="1733" customFormat="false" ht="13.25" hidden="false" customHeight="true" outlineLevel="0" collapsed="false">
      <c r="A1733" s="151" t="s">
        <v>1829</v>
      </c>
      <c r="B1733" s="152" t="n">
        <v>28.9</v>
      </c>
      <c r="C1733" s="152" t="n">
        <v>756.4</v>
      </c>
      <c r="D1733" s="153" t="n">
        <v>39</v>
      </c>
      <c r="E1733" s="154" t="s">
        <v>83</v>
      </c>
      <c r="F1733" s="153" t="n">
        <v>7.5</v>
      </c>
      <c r="G1733" s="115" t="n">
        <v>0.15</v>
      </c>
      <c r="H1733" s="116" t="n">
        <f aca="false">RANDBETWEEN(80,100)/100</f>
        <v>0.88</v>
      </c>
      <c r="I1733" s="117"/>
      <c r="J1733" s="118"/>
      <c r="K1733" s="119"/>
      <c r="L1733" s="118"/>
      <c r="M1733" s="179"/>
      <c r="Q1733" s="151" t="s">
        <v>1829</v>
      </c>
      <c r="R1733" s="152" t="n">
        <v>22.6</v>
      </c>
      <c r="S1733" s="152" t="n">
        <v>750.4</v>
      </c>
      <c r="T1733" s="153" t="n">
        <v>33</v>
      </c>
      <c r="U1733" s="154" t="s">
        <v>93</v>
      </c>
      <c r="V1733" s="153" t="n">
        <v>2</v>
      </c>
      <c r="W1733" s="115" t="n">
        <v>0.25</v>
      </c>
      <c r="X1733" s="116" t="n">
        <f aca="false">RANDBETWEEN(80,100)/100</f>
        <v>0.92</v>
      </c>
      <c r="Y1733" s="117"/>
      <c r="Z1733" s="118"/>
      <c r="AA1733" s="119"/>
      <c r="AB1733" s="123"/>
      <c r="AC1733" s="124"/>
      <c r="AG1733" s="186"/>
      <c r="BO1733" s="202"/>
    </row>
    <row r="1734" customFormat="false" ht="13.25" hidden="false" customHeight="true" outlineLevel="0" collapsed="false">
      <c r="A1734" s="151" t="s">
        <v>1830</v>
      </c>
      <c r="B1734" s="152" t="n">
        <v>24</v>
      </c>
      <c r="C1734" s="152" t="n">
        <v>756.7</v>
      </c>
      <c r="D1734" s="153" t="n">
        <v>54</v>
      </c>
      <c r="E1734" s="154" t="s">
        <v>83</v>
      </c>
      <c r="F1734" s="153" t="n">
        <v>3</v>
      </c>
      <c r="G1734" s="115" t="n">
        <v>0.15</v>
      </c>
      <c r="H1734" s="116" t="n">
        <f aca="false">RANDBETWEEN(80,100)/100</f>
        <v>0.85</v>
      </c>
      <c r="I1734" s="117"/>
      <c r="J1734" s="118"/>
      <c r="K1734" s="119"/>
      <c r="L1734" s="118"/>
      <c r="M1734" s="179"/>
      <c r="Q1734" s="151" t="s">
        <v>1830</v>
      </c>
      <c r="R1734" s="152" t="n">
        <v>20.4</v>
      </c>
      <c r="S1734" s="152" t="n">
        <v>751</v>
      </c>
      <c r="T1734" s="153" t="n">
        <v>34</v>
      </c>
      <c r="U1734" s="154" t="s">
        <v>77</v>
      </c>
      <c r="V1734" s="153" t="n">
        <v>3</v>
      </c>
      <c r="W1734" s="115" t="n">
        <v>0.25</v>
      </c>
      <c r="X1734" s="116" t="n">
        <f aca="false">RANDBETWEEN(80,100)/100</f>
        <v>0.94</v>
      </c>
      <c r="Y1734" s="117"/>
      <c r="Z1734" s="118"/>
      <c r="AA1734" s="119"/>
      <c r="AB1734" s="123"/>
      <c r="AC1734" s="124"/>
      <c r="AG1734" s="186"/>
      <c r="BO1734" s="202"/>
    </row>
    <row r="1735" customFormat="false" ht="13.25" hidden="false" customHeight="true" outlineLevel="0" collapsed="false">
      <c r="A1735" s="151" t="s">
        <v>1831</v>
      </c>
      <c r="B1735" s="152" t="n">
        <v>18</v>
      </c>
      <c r="C1735" s="152" t="n">
        <v>756.9</v>
      </c>
      <c r="D1735" s="153" t="n">
        <v>66</v>
      </c>
      <c r="E1735" s="154" t="s">
        <v>77</v>
      </c>
      <c r="F1735" s="153" t="n">
        <v>1.5</v>
      </c>
      <c r="G1735" s="115" t="n">
        <v>0.15</v>
      </c>
      <c r="H1735" s="116" t="n">
        <f aca="false">RANDBETWEEN(80,100)/100</f>
        <v>0.98</v>
      </c>
      <c r="I1735" s="117"/>
      <c r="J1735" s="118"/>
      <c r="K1735" s="119"/>
      <c r="L1735" s="118"/>
      <c r="M1735" s="179"/>
      <c r="Q1735" s="151" t="s">
        <v>1831</v>
      </c>
      <c r="R1735" s="152" t="n">
        <v>14.8</v>
      </c>
      <c r="S1735" s="152" t="n">
        <v>751.3</v>
      </c>
      <c r="T1735" s="153" t="n">
        <v>69</v>
      </c>
      <c r="U1735" s="154" t="n">
        <v>0</v>
      </c>
      <c r="V1735" s="153" t="n">
        <v>0</v>
      </c>
      <c r="W1735" s="115" t="n">
        <v>0.25</v>
      </c>
      <c r="X1735" s="116" t="n">
        <f aca="false">RANDBETWEEN(80,100)/100</f>
        <v>0.95</v>
      </c>
      <c r="Y1735" s="117"/>
      <c r="Z1735" s="118"/>
      <c r="AA1735" s="119"/>
      <c r="AB1735" s="123"/>
      <c r="AC1735" s="124"/>
      <c r="AG1735" s="186"/>
      <c r="BO1735" s="202"/>
    </row>
    <row r="1736" customFormat="false" ht="13.25" hidden="false" customHeight="true" outlineLevel="0" collapsed="false">
      <c r="A1736" s="151" t="s">
        <v>1832</v>
      </c>
      <c r="B1736" s="152" t="n">
        <v>19.3</v>
      </c>
      <c r="C1736" s="152" t="n">
        <v>756.5</v>
      </c>
      <c r="D1736" s="153" t="n">
        <v>54</v>
      </c>
      <c r="E1736" s="154" t="s">
        <v>83</v>
      </c>
      <c r="F1736" s="153" t="n">
        <v>6</v>
      </c>
      <c r="G1736" s="115" t="n">
        <v>0.15</v>
      </c>
      <c r="H1736" s="116" t="n">
        <f aca="false">RANDBETWEEN(80,100)/100</f>
        <v>0.97</v>
      </c>
      <c r="I1736" s="117"/>
      <c r="J1736" s="118"/>
      <c r="K1736" s="119"/>
      <c r="L1736" s="118"/>
      <c r="M1736" s="179"/>
      <c r="Q1736" s="151" t="s">
        <v>1832</v>
      </c>
      <c r="R1736" s="152" t="n">
        <v>12.1</v>
      </c>
      <c r="S1736" s="152" t="n">
        <v>751.6</v>
      </c>
      <c r="T1736" s="153" t="n">
        <v>79</v>
      </c>
      <c r="U1736" s="154" t="n">
        <v>0</v>
      </c>
      <c r="V1736" s="153" t="n">
        <v>0</v>
      </c>
      <c r="W1736" s="115" t="n">
        <v>0</v>
      </c>
      <c r="X1736" s="116" t="n">
        <f aca="false">RANDBETWEEN(80,100)/100</f>
        <v>0.8</v>
      </c>
      <c r="Y1736" s="117"/>
      <c r="Z1736" s="118"/>
      <c r="AA1736" s="119"/>
      <c r="AB1736" s="123"/>
      <c r="AC1736" s="124"/>
      <c r="AG1736" s="186"/>
      <c r="BO1736" s="202"/>
    </row>
    <row r="1737" customFormat="false" ht="13.25" hidden="false" customHeight="true" outlineLevel="0" collapsed="false">
      <c r="A1737" s="151" t="s">
        <v>1833</v>
      </c>
      <c r="B1737" s="152" t="n">
        <v>22.7</v>
      </c>
      <c r="C1737" s="152" t="n">
        <v>756.3</v>
      </c>
      <c r="D1737" s="153" t="n">
        <v>57</v>
      </c>
      <c r="E1737" s="154" t="s">
        <v>83</v>
      </c>
      <c r="F1737" s="153" t="n">
        <v>7.5</v>
      </c>
      <c r="G1737" s="115" t="n">
        <v>0.15</v>
      </c>
      <c r="H1737" s="116" t="n">
        <f aca="false">RANDBETWEEN(80,100)/100</f>
        <v>0.91</v>
      </c>
      <c r="I1737" s="117"/>
      <c r="J1737" s="118"/>
      <c r="K1737" s="119"/>
      <c r="L1737" s="118"/>
      <c r="M1737" s="179"/>
      <c r="Q1737" s="151" t="s">
        <v>1833</v>
      </c>
      <c r="R1737" s="152" t="n">
        <v>13.8</v>
      </c>
      <c r="S1737" s="152" t="n">
        <v>751.6</v>
      </c>
      <c r="T1737" s="153" t="n">
        <v>68</v>
      </c>
      <c r="U1737" s="154" t="n">
        <v>0</v>
      </c>
      <c r="V1737" s="153" t="n">
        <v>0</v>
      </c>
      <c r="W1737" s="115" t="n">
        <v>0</v>
      </c>
      <c r="X1737" s="116" t="n">
        <f aca="false">RANDBETWEEN(80,100)/100</f>
        <v>0.81</v>
      </c>
      <c r="Y1737" s="117"/>
      <c r="Z1737" s="118"/>
      <c r="AA1737" s="119"/>
      <c r="AB1737" s="123"/>
      <c r="AC1737" s="124"/>
      <c r="AG1737" s="186"/>
      <c r="BO1737" s="202"/>
    </row>
    <row r="1738" customFormat="false" ht="13.25" hidden="false" customHeight="true" outlineLevel="0" collapsed="false">
      <c r="A1738" s="151" t="s">
        <v>1834</v>
      </c>
      <c r="B1738" s="152" t="n">
        <v>24.3</v>
      </c>
      <c r="C1738" s="152" t="n">
        <v>755.8</v>
      </c>
      <c r="D1738" s="153" t="n">
        <v>59</v>
      </c>
      <c r="E1738" s="154" t="s">
        <v>83</v>
      </c>
      <c r="F1738" s="153" t="n">
        <v>4.5</v>
      </c>
      <c r="G1738" s="115" t="n">
        <v>0.15</v>
      </c>
      <c r="H1738" s="116" t="n">
        <f aca="false">RANDBETWEEN(80,100)/100</f>
        <v>0.88</v>
      </c>
      <c r="I1738" s="117" t="n">
        <v>0.649513888888889</v>
      </c>
      <c r="J1738" s="118" t="n">
        <v>0.649513888888889</v>
      </c>
      <c r="K1738" s="119" t="n">
        <f aca="false">(J1738 * 24) * $B$3 * $F$3 * (1 - 0.7*AVERAGE(G1738:G1745)) * AVERAGE(H1738:H1745)</f>
        <v>14414.2590375</v>
      </c>
      <c r="L1738" s="118" t="n">
        <f aca="false">IF(AVERAGE(F1738:F1745)&gt; $J$3, $B$4*$F$4*AVERAGE(F1738:F1745)/$B$5*24*AVERAGE(H1738:H1745), $B$4*$F$4*AVERAGE(F1738:F1745)/$B$5*24*AVERAGE(H1738:H1745) * 0.2)</f>
        <v>24874.5</v>
      </c>
      <c r="M1738" s="179" t="n">
        <f aca="false">K1738+L1738</f>
        <v>39288.7590375</v>
      </c>
      <c r="Q1738" s="151" t="s">
        <v>1834</v>
      </c>
      <c r="R1738" s="152" t="n">
        <v>20.4</v>
      </c>
      <c r="S1738" s="152" t="n">
        <v>751.4</v>
      </c>
      <c r="T1738" s="153" t="n">
        <v>38</v>
      </c>
      <c r="U1738" s="154" t="s">
        <v>107</v>
      </c>
      <c r="V1738" s="153" t="n">
        <v>1</v>
      </c>
      <c r="W1738" s="115" t="n">
        <v>0</v>
      </c>
      <c r="X1738" s="116" t="n">
        <f aca="false">RANDBETWEEN(80,100)/100</f>
        <v>0.84</v>
      </c>
      <c r="Y1738" s="117" t="n">
        <v>0.7290625</v>
      </c>
      <c r="Z1738" s="118" t="n">
        <v>0.7290625</v>
      </c>
      <c r="AA1738" s="119" t="n">
        <f aca="false">(Z1738 * 24) * $B$3 * $F$3 * (1 - 0.7*AVERAGE(W1738:W1745)) * AVERAGE(X1738:X1745)</f>
        <v>18923.54625</v>
      </c>
      <c r="AB1738" s="123" t="n">
        <f aca="false">IF(AVERAGE(V1738:V1745)&gt; $J$3, $B$4*$F$4*AVERAGE(V1738:V1745)/$B$5*24*AVERAGE(X1738:X1745), $B$4*$F$4*AVERAGE(V1738:V1745)/$B$5*24*AVERAGE(X1738:X1745) * 0.2)</f>
        <v>1009.4</v>
      </c>
      <c r="AC1738" s="124" t="n">
        <f aca="false">AA1738+AB1738</f>
        <v>19932.94625</v>
      </c>
      <c r="AG1738" s="186"/>
      <c r="BO1738" s="202"/>
    </row>
    <row r="1739" customFormat="false" ht="13.25" hidden="false" customHeight="true" outlineLevel="0" collapsed="false">
      <c r="A1739" s="151" t="s">
        <v>1835</v>
      </c>
      <c r="B1739" s="152" t="n">
        <v>30.3</v>
      </c>
      <c r="C1739" s="152" t="n">
        <v>755.8</v>
      </c>
      <c r="D1739" s="153" t="n">
        <v>41</v>
      </c>
      <c r="E1739" s="154" t="s">
        <v>83</v>
      </c>
      <c r="F1739" s="153" t="n">
        <v>6</v>
      </c>
      <c r="G1739" s="115" t="n">
        <v>0.25</v>
      </c>
      <c r="H1739" s="116" t="n">
        <f aca="false">RANDBETWEEN(80,100)/100</f>
        <v>0.86</v>
      </c>
      <c r="I1739" s="117"/>
      <c r="J1739" s="118"/>
      <c r="K1739" s="119"/>
      <c r="L1739" s="118"/>
      <c r="M1739" s="179"/>
      <c r="Q1739" s="151" t="s">
        <v>1835</v>
      </c>
      <c r="R1739" s="152" t="n">
        <v>22.9</v>
      </c>
      <c r="S1739" s="152" t="n">
        <v>751.7</v>
      </c>
      <c r="T1739" s="153" t="n">
        <v>29</v>
      </c>
      <c r="U1739" s="154" t="s">
        <v>93</v>
      </c>
      <c r="V1739" s="153" t="n">
        <v>2</v>
      </c>
      <c r="W1739" s="115" t="n">
        <v>0</v>
      </c>
      <c r="X1739" s="116" t="n">
        <f aca="false">RANDBETWEEN(80,100)/100</f>
        <v>0.94</v>
      </c>
      <c r="Y1739" s="117"/>
      <c r="Z1739" s="118"/>
      <c r="AA1739" s="119"/>
      <c r="AB1739" s="123"/>
      <c r="AC1739" s="124"/>
      <c r="AG1739" s="186"/>
      <c r="BO1739" s="202"/>
    </row>
    <row r="1740" customFormat="false" ht="13.25" hidden="false" customHeight="true" outlineLevel="0" collapsed="false">
      <c r="A1740" s="151" t="s">
        <v>1836</v>
      </c>
      <c r="B1740" s="152" t="n">
        <v>30.7</v>
      </c>
      <c r="C1740" s="152" t="n">
        <v>756</v>
      </c>
      <c r="D1740" s="153" t="n">
        <v>34</v>
      </c>
      <c r="E1740" s="154" t="s">
        <v>83</v>
      </c>
      <c r="F1740" s="153" t="n">
        <v>7.5</v>
      </c>
      <c r="G1740" s="115" t="n">
        <v>0.25</v>
      </c>
      <c r="H1740" s="116" t="n">
        <f aca="false">RANDBETWEEN(80,100)/100</f>
        <v>0.88</v>
      </c>
      <c r="I1740" s="117"/>
      <c r="J1740" s="118"/>
      <c r="K1740" s="119"/>
      <c r="L1740" s="118"/>
      <c r="M1740" s="179"/>
      <c r="Q1740" s="151" t="s">
        <v>1836</v>
      </c>
      <c r="R1740" s="152" t="n">
        <v>23.4</v>
      </c>
      <c r="S1740" s="152" t="n">
        <v>752.8</v>
      </c>
      <c r="T1740" s="153" t="n">
        <v>27</v>
      </c>
      <c r="U1740" s="154" t="s">
        <v>83</v>
      </c>
      <c r="V1740" s="153" t="n">
        <v>1</v>
      </c>
      <c r="W1740" s="115" t="n">
        <v>0</v>
      </c>
      <c r="X1740" s="116" t="n">
        <f aca="false">RANDBETWEEN(80,100)/100</f>
        <v>0.84</v>
      </c>
      <c r="Y1740" s="117"/>
      <c r="Z1740" s="118"/>
      <c r="AA1740" s="119"/>
      <c r="AB1740" s="123"/>
      <c r="AC1740" s="124"/>
      <c r="AG1740" s="186"/>
      <c r="BO1740" s="202"/>
    </row>
    <row r="1741" customFormat="false" ht="13.25" hidden="false" customHeight="true" outlineLevel="0" collapsed="false">
      <c r="A1741" s="151" t="s">
        <v>1837</v>
      </c>
      <c r="B1741" s="152" t="n">
        <v>29</v>
      </c>
      <c r="C1741" s="152" t="n">
        <v>756.6</v>
      </c>
      <c r="D1741" s="153" t="n">
        <v>48</v>
      </c>
      <c r="E1741" s="154" t="s">
        <v>83</v>
      </c>
      <c r="F1741" s="153" t="n">
        <v>6</v>
      </c>
      <c r="G1741" s="115" t="n">
        <v>0.25</v>
      </c>
      <c r="H1741" s="116" t="n">
        <f aca="false">RANDBETWEEN(80,100)/100</f>
        <v>0.85</v>
      </c>
      <c r="I1741" s="117"/>
      <c r="J1741" s="118"/>
      <c r="K1741" s="119"/>
      <c r="L1741" s="118"/>
      <c r="M1741" s="179"/>
      <c r="Q1741" s="151" t="s">
        <v>1837</v>
      </c>
      <c r="R1741" s="152" t="n">
        <v>21.3</v>
      </c>
      <c r="S1741" s="152" t="n">
        <v>753.6</v>
      </c>
      <c r="T1741" s="153" t="n">
        <v>34</v>
      </c>
      <c r="U1741" s="154" t="s">
        <v>83</v>
      </c>
      <c r="V1741" s="153" t="n">
        <v>1</v>
      </c>
      <c r="W1741" s="115" t="n">
        <v>0</v>
      </c>
      <c r="X1741" s="116" t="n">
        <f aca="false">RANDBETWEEN(80,100)/100</f>
        <v>0.9</v>
      </c>
      <c r="Y1741" s="117"/>
      <c r="Z1741" s="118"/>
      <c r="AA1741" s="119"/>
      <c r="AB1741" s="123"/>
      <c r="AC1741" s="124"/>
      <c r="AG1741" s="186"/>
      <c r="BO1741" s="202"/>
    </row>
    <row r="1742" customFormat="false" ht="13.25" hidden="false" customHeight="true" outlineLevel="0" collapsed="false">
      <c r="A1742" s="151" t="s">
        <v>1838</v>
      </c>
      <c r="B1742" s="152" t="n">
        <v>24.8</v>
      </c>
      <c r="C1742" s="152" t="n">
        <v>756.6</v>
      </c>
      <c r="D1742" s="153" t="n">
        <v>60</v>
      </c>
      <c r="E1742" s="154" t="s">
        <v>83</v>
      </c>
      <c r="F1742" s="153" t="n">
        <v>4.5</v>
      </c>
      <c r="G1742" s="115" t="n">
        <v>0.25</v>
      </c>
      <c r="H1742" s="116" t="n">
        <f aca="false">RANDBETWEEN(80,100)/100</f>
        <v>0.82</v>
      </c>
      <c r="I1742" s="117"/>
      <c r="J1742" s="118"/>
      <c r="K1742" s="119"/>
      <c r="L1742" s="118"/>
      <c r="M1742" s="179"/>
      <c r="Q1742" s="151" t="s">
        <v>1838</v>
      </c>
      <c r="R1742" s="152" t="n">
        <v>19.2</v>
      </c>
      <c r="S1742" s="152" t="n">
        <v>754.6</v>
      </c>
      <c r="T1742" s="153" t="n">
        <v>43</v>
      </c>
      <c r="U1742" s="154" t="s">
        <v>83</v>
      </c>
      <c r="V1742" s="153" t="n">
        <v>1</v>
      </c>
      <c r="W1742" s="115" t="n">
        <v>0</v>
      </c>
      <c r="X1742" s="116" t="n">
        <f aca="false">RANDBETWEEN(80,100)/100</f>
        <v>0.93</v>
      </c>
      <c r="Y1742" s="117"/>
      <c r="Z1742" s="118"/>
      <c r="AA1742" s="119"/>
      <c r="AB1742" s="123"/>
      <c r="AC1742" s="124"/>
      <c r="AG1742" s="186"/>
      <c r="BO1742" s="202"/>
    </row>
    <row r="1743" customFormat="false" ht="13.25" hidden="false" customHeight="true" outlineLevel="0" collapsed="false">
      <c r="A1743" s="151" t="s">
        <v>1839</v>
      </c>
      <c r="B1743" s="152" t="n">
        <v>17.9</v>
      </c>
      <c r="C1743" s="152" t="n">
        <v>756.6</v>
      </c>
      <c r="D1743" s="153" t="n">
        <v>99</v>
      </c>
      <c r="E1743" s="154" t="s">
        <v>83</v>
      </c>
      <c r="F1743" s="153" t="n">
        <v>1.5</v>
      </c>
      <c r="G1743" s="115" t="n">
        <v>0.05</v>
      </c>
      <c r="H1743" s="116" t="n">
        <f aca="false">RANDBETWEEN(80,100)/100</f>
        <v>0.98</v>
      </c>
      <c r="I1743" s="117"/>
      <c r="J1743" s="118"/>
      <c r="K1743" s="119"/>
      <c r="L1743" s="118"/>
      <c r="M1743" s="179"/>
      <c r="Q1743" s="151" t="s">
        <v>1839</v>
      </c>
      <c r="R1743" s="152" t="n">
        <v>14.9</v>
      </c>
      <c r="S1743" s="152" t="n">
        <v>754.7</v>
      </c>
      <c r="T1743" s="153" t="n">
        <v>57</v>
      </c>
      <c r="U1743" s="154" t="s">
        <v>107</v>
      </c>
      <c r="V1743" s="153" t="n">
        <v>1</v>
      </c>
      <c r="W1743" s="115" t="n">
        <v>0</v>
      </c>
      <c r="X1743" s="116" t="n">
        <f aca="false">RANDBETWEEN(80,100)/100</f>
        <v>0.98</v>
      </c>
      <c r="Y1743" s="117"/>
      <c r="Z1743" s="118"/>
      <c r="AA1743" s="119"/>
      <c r="AB1743" s="123"/>
      <c r="AC1743" s="124"/>
      <c r="AG1743" s="186"/>
      <c r="BO1743" s="202"/>
    </row>
    <row r="1744" customFormat="false" ht="13.25" hidden="false" customHeight="true" outlineLevel="0" collapsed="false">
      <c r="A1744" s="151" t="s">
        <v>1840</v>
      </c>
      <c r="B1744" s="152" t="n">
        <v>16.8</v>
      </c>
      <c r="C1744" s="152" t="n">
        <v>756.2</v>
      </c>
      <c r="D1744" s="153" t="n">
        <v>100</v>
      </c>
      <c r="E1744" s="154" t="s">
        <v>77</v>
      </c>
      <c r="F1744" s="153" t="n">
        <v>3</v>
      </c>
      <c r="G1744" s="115" t="n">
        <v>0.25</v>
      </c>
      <c r="H1744" s="116" t="n">
        <f aca="false">RANDBETWEEN(80,100)/100</f>
        <v>0.98</v>
      </c>
      <c r="I1744" s="117"/>
      <c r="J1744" s="118"/>
      <c r="K1744" s="119"/>
      <c r="L1744" s="118"/>
      <c r="M1744" s="179"/>
      <c r="Q1744" s="151" t="s">
        <v>1840</v>
      </c>
      <c r="R1744" s="152" t="n">
        <v>13.3</v>
      </c>
      <c r="S1744" s="152" t="n">
        <v>754.7</v>
      </c>
      <c r="T1744" s="153" t="n">
        <v>66</v>
      </c>
      <c r="U1744" s="154" t="n">
        <v>0</v>
      </c>
      <c r="V1744" s="153" t="n">
        <v>0</v>
      </c>
      <c r="W1744" s="115" t="n">
        <v>0</v>
      </c>
      <c r="X1744" s="116" t="n">
        <f aca="false">RANDBETWEEN(80,100)/100</f>
        <v>0.86</v>
      </c>
      <c r="Y1744" s="117"/>
      <c r="Z1744" s="118"/>
      <c r="AA1744" s="119"/>
      <c r="AB1744" s="123"/>
      <c r="AC1744" s="124"/>
      <c r="AG1744" s="186"/>
      <c r="BO1744" s="202"/>
    </row>
    <row r="1745" customFormat="false" ht="13.25" hidden="false" customHeight="true" outlineLevel="0" collapsed="false">
      <c r="A1745" s="151" t="s">
        <v>1841</v>
      </c>
      <c r="B1745" s="152" t="n">
        <v>17.8</v>
      </c>
      <c r="C1745" s="152" t="n">
        <v>756</v>
      </c>
      <c r="D1745" s="153" t="n">
        <v>86</v>
      </c>
      <c r="E1745" s="154" t="s">
        <v>93</v>
      </c>
      <c r="F1745" s="153" t="n">
        <v>1.5</v>
      </c>
      <c r="G1745" s="182" t="s">
        <v>185</v>
      </c>
      <c r="H1745" s="116" t="n">
        <f aca="false">RANDBETWEEN(80,100)/100</f>
        <v>0.96</v>
      </c>
      <c r="I1745" s="117"/>
      <c r="J1745" s="118"/>
      <c r="K1745" s="119"/>
      <c r="L1745" s="118"/>
      <c r="M1745" s="179"/>
      <c r="Q1745" s="151" t="s">
        <v>1841</v>
      </c>
      <c r="R1745" s="152" t="n">
        <v>16.9</v>
      </c>
      <c r="S1745" s="152" t="n">
        <v>753.9</v>
      </c>
      <c r="T1745" s="153" t="n">
        <v>50</v>
      </c>
      <c r="U1745" s="154" t="n">
        <v>0</v>
      </c>
      <c r="V1745" s="153" t="n">
        <v>0</v>
      </c>
      <c r="W1745" s="115" t="n">
        <v>0</v>
      </c>
      <c r="X1745" s="116" t="n">
        <f aca="false">RANDBETWEEN(80,100)/100</f>
        <v>0.92</v>
      </c>
      <c r="Y1745" s="117"/>
      <c r="Z1745" s="118"/>
      <c r="AA1745" s="119"/>
      <c r="AB1745" s="123"/>
      <c r="AC1745" s="124"/>
      <c r="AG1745" s="186"/>
      <c r="BO1745" s="202"/>
    </row>
    <row r="1746" customFormat="false" ht="13.25" hidden="false" customHeight="true" outlineLevel="0" collapsed="false">
      <c r="A1746" s="151" t="s">
        <v>1842</v>
      </c>
      <c r="B1746" s="152" t="n">
        <v>20.5</v>
      </c>
      <c r="C1746" s="152" t="n">
        <v>755.6</v>
      </c>
      <c r="D1746" s="153" t="n">
        <v>78</v>
      </c>
      <c r="E1746" s="154" t="s">
        <v>83</v>
      </c>
      <c r="F1746" s="153" t="n">
        <v>6</v>
      </c>
      <c r="G1746" s="182" t="s">
        <v>110</v>
      </c>
      <c r="H1746" s="116" t="n">
        <f aca="false">RANDBETWEEN(80,100)/100</f>
        <v>0.8</v>
      </c>
      <c r="I1746" s="117" t="n">
        <v>0.649884259259259</v>
      </c>
      <c r="J1746" s="118" t="n">
        <v>0.649884259259259</v>
      </c>
      <c r="K1746" s="119" t="n">
        <f aca="false">(J1746 * 24) * $B$3 * $F$3 * (1 - 0.7*AVERAGE(G1746:G1753)) * AVERAGE(H1746:H1753)</f>
        <v>6044.8984375</v>
      </c>
      <c r="L1746" s="118" t="n">
        <f aca="false">IF(AVERAGE(F1746:F1753)&gt; $J$3, $B$4*$F$4*AVERAGE(F1746:F1753)/$B$5*24*AVERAGE(H1746:H1753), $B$4*$F$4*AVERAGE(F1746:F1753)/$B$5*24*AVERAGE(H1746:H1753) * 0.2)</f>
        <v>34105.5</v>
      </c>
      <c r="M1746" s="179" t="n">
        <f aca="false">K1746+L1746</f>
        <v>40150.3984375</v>
      </c>
      <c r="Q1746" s="151" t="s">
        <v>1842</v>
      </c>
      <c r="R1746" s="152" t="n">
        <v>20.7</v>
      </c>
      <c r="S1746" s="152" t="n">
        <v>752.8</v>
      </c>
      <c r="T1746" s="153" t="n">
        <v>37</v>
      </c>
      <c r="U1746" s="154" t="s">
        <v>83</v>
      </c>
      <c r="V1746" s="153" t="n">
        <v>1</v>
      </c>
      <c r="W1746" s="115" t="n">
        <v>0</v>
      </c>
      <c r="X1746" s="116" t="n">
        <f aca="false">RANDBETWEEN(80,100)/100</f>
        <v>0.99</v>
      </c>
      <c r="Y1746" s="117" t="n">
        <v>0.7296875</v>
      </c>
      <c r="Z1746" s="118" t="n">
        <v>0.7296875</v>
      </c>
      <c r="AA1746" s="119" t="n">
        <f aca="false">(Z1746 * 24) * $B$3 * $F$3 * (1 - 0.7*AVERAGE(W1746:W1753)) * AVERAGE(X1746:X1753)</f>
        <v>18096.67321875</v>
      </c>
      <c r="AB1746" s="123" t="n">
        <f aca="false">IF(AVERAGE(V1746:V1753)&gt; $J$3, $B$4*$F$4*AVERAGE(V1746:V1753)/$B$5*24*AVERAGE(X1746:X1753), $B$4*$F$4*AVERAGE(V1746:V1753)/$B$5*24*AVERAGE(X1746:X1753) * 0.2)</f>
        <v>1603.8</v>
      </c>
      <c r="AC1746" s="124" t="n">
        <f aca="false">AA1746+AB1746</f>
        <v>19700.47321875</v>
      </c>
      <c r="AG1746" s="186"/>
      <c r="BO1746" s="202"/>
    </row>
    <row r="1747" customFormat="false" ht="13.25" hidden="false" customHeight="true" outlineLevel="0" collapsed="false">
      <c r="A1747" s="151" t="s">
        <v>1843</v>
      </c>
      <c r="B1747" s="152" t="n">
        <v>23.2</v>
      </c>
      <c r="C1747" s="152" t="n">
        <v>755.5</v>
      </c>
      <c r="D1747" s="153" t="n">
        <v>67</v>
      </c>
      <c r="E1747" s="154" t="s">
        <v>83</v>
      </c>
      <c r="F1747" s="153" t="n">
        <v>7.5</v>
      </c>
      <c r="G1747" s="115" t="n">
        <v>0.95</v>
      </c>
      <c r="H1747" s="116" t="n">
        <f aca="false">RANDBETWEEN(80,100)/100</f>
        <v>1</v>
      </c>
      <c r="I1747" s="117"/>
      <c r="J1747" s="118"/>
      <c r="K1747" s="119"/>
      <c r="L1747" s="118"/>
      <c r="M1747" s="179"/>
      <c r="Q1747" s="151" t="s">
        <v>1843</v>
      </c>
      <c r="R1747" s="152" t="n">
        <v>23.7</v>
      </c>
      <c r="S1747" s="152" t="n">
        <v>752.5</v>
      </c>
      <c r="T1747" s="153" t="n">
        <v>32</v>
      </c>
      <c r="U1747" s="154" t="s">
        <v>77</v>
      </c>
      <c r="V1747" s="153" t="n">
        <v>2</v>
      </c>
      <c r="W1747" s="115" t="n">
        <v>0</v>
      </c>
      <c r="X1747" s="116" t="n">
        <f aca="false">RANDBETWEEN(80,100)/100</f>
        <v>0.82</v>
      </c>
      <c r="Y1747" s="117"/>
      <c r="Z1747" s="118"/>
      <c r="AA1747" s="119"/>
      <c r="AB1747" s="123"/>
      <c r="AC1747" s="124"/>
      <c r="AG1747" s="186"/>
      <c r="BO1747" s="202"/>
    </row>
    <row r="1748" customFormat="false" ht="13.25" hidden="false" customHeight="true" outlineLevel="0" collapsed="false">
      <c r="A1748" s="151" t="s">
        <v>1844</v>
      </c>
      <c r="B1748" s="152" t="n">
        <v>24.7</v>
      </c>
      <c r="C1748" s="152" t="n">
        <v>755.4</v>
      </c>
      <c r="D1748" s="153" t="n">
        <v>59</v>
      </c>
      <c r="E1748" s="154" t="s">
        <v>83</v>
      </c>
      <c r="F1748" s="153" t="n">
        <v>9</v>
      </c>
      <c r="G1748" s="115" t="n">
        <v>0.9</v>
      </c>
      <c r="H1748" s="116" t="n">
        <f aca="false">RANDBETWEEN(80,100)/100</f>
        <v>0.88</v>
      </c>
      <c r="I1748" s="117"/>
      <c r="J1748" s="118"/>
      <c r="K1748" s="119"/>
      <c r="L1748" s="118"/>
      <c r="M1748" s="179"/>
      <c r="Q1748" s="151" t="s">
        <v>1844</v>
      </c>
      <c r="R1748" s="152" t="n">
        <v>25.1</v>
      </c>
      <c r="S1748" s="152" t="n">
        <v>752.6</v>
      </c>
      <c r="T1748" s="153" t="n">
        <v>32</v>
      </c>
      <c r="U1748" s="154" t="s">
        <v>83</v>
      </c>
      <c r="V1748" s="153" t="n">
        <v>2</v>
      </c>
      <c r="W1748" s="115" t="n">
        <v>0.05</v>
      </c>
      <c r="X1748" s="116" t="n">
        <f aca="false">RANDBETWEEN(80,100)/100</f>
        <v>0.9</v>
      </c>
      <c r="Y1748" s="117"/>
      <c r="Z1748" s="118"/>
      <c r="AA1748" s="119"/>
      <c r="AB1748" s="123"/>
      <c r="AC1748" s="124"/>
      <c r="AG1748" s="186"/>
      <c r="BO1748" s="202"/>
    </row>
    <row r="1749" customFormat="false" ht="13.25" hidden="false" customHeight="true" outlineLevel="0" collapsed="false">
      <c r="A1749" s="151" t="s">
        <v>1845</v>
      </c>
      <c r="B1749" s="152" t="n">
        <v>26</v>
      </c>
      <c r="C1749" s="152" t="n">
        <v>755.2</v>
      </c>
      <c r="D1749" s="153" t="n">
        <v>56</v>
      </c>
      <c r="E1749" s="154" t="s">
        <v>83</v>
      </c>
      <c r="F1749" s="153" t="n">
        <v>7.5</v>
      </c>
      <c r="G1749" s="115" t="n">
        <v>0.95</v>
      </c>
      <c r="H1749" s="116" t="n">
        <f aca="false">RANDBETWEEN(80,100)/100</f>
        <v>0.86</v>
      </c>
      <c r="I1749" s="117"/>
      <c r="J1749" s="118"/>
      <c r="K1749" s="119"/>
      <c r="L1749" s="118"/>
      <c r="M1749" s="179"/>
      <c r="Q1749" s="151" t="s">
        <v>1845</v>
      </c>
      <c r="R1749" s="152" t="n">
        <v>24.3</v>
      </c>
      <c r="S1749" s="152" t="n">
        <v>752.8</v>
      </c>
      <c r="T1749" s="153" t="n">
        <v>39</v>
      </c>
      <c r="U1749" s="154" t="s">
        <v>83</v>
      </c>
      <c r="V1749" s="153" t="n">
        <v>2</v>
      </c>
      <c r="W1749" s="115" t="n">
        <v>0.25</v>
      </c>
      <c r="X1749" s="116" t="n">
        <f aca="false">RANDBETWEEN(80,100)/100</f>
        <v>0.8</v>
      </c>
      <c r="Y1749" s="117"/>
      <c r="Z1749" s="118"/>
      <c r="AA1749" s="119"/>
      <c r="AB1749" s="123"/>
      <c r="AC1749" s="124"/>
      <c r="AG1749" s="186"/>
      <c r="BO1749" s="202"/>
    </row>
    <row r="1750" customFormat="false" ht="13.25" hidden="false" customHeight="true" outlineLevel="0" collapsed="false">
      <c r="A1750" s="151" t="s">
        <v>1846</v>
      </c>
      <c r="B1750" s="152" t="n">
        <v>22.8</v>
      </c>
      <c r="C1750" s="152" t="n">
        <v>755.2</v>
      </c>
      <c r="D1750" s="153" t="n">
        <v>64</v>
      </c>
      <c r="E1750" s="154" t="s">
        <v>83</v>
      </c>
      <c r="F1750" s="153" t="n">
        <v>9</v>
      </c>
      <c r="G1750" s="115" t="n">
        <v>0.75</v>
      </c>
      <c r="H1750" s="116" t="n">
        <f aca="false">RANDBETWEEN(80,100)/100</f>
        <v>0.83</v>
      </c>
      <c r="I1750" s="117"/>
      <c r="J1750" s="118"/>
      <c r="K1750" s="119"/>
      <c r="L1750" s="118"/>
      <c r="M1750" s="179"/>
      <c r="Q1750" s="151" t="s">
        <v>1846</v>
      </c>
      <c r="R1750" s="152" t="n">
        <v>22.9</v>
      </c>
      <c r="S1750" s="152" t="n">
        <v>752.2</v>
      </c>
      <c r="T1750" s="153" t="n">
        <v>57</v>
      </c>
      <c r="U1750" s="154" t="s">
        <v>83</v>
      </c>
      <c r="V1750" s="153" t="n">
        <v>3</v>
      </c>
      <c r="W1750" s="115" t="n">
        <v>0.25</v>
      </c>
      <c r="X1750" s="116" t="n">
        <f aca="false">RANDBETWEEN(80,100)/100</f>
        <v>0.93</v>
      </c>
      <c r="Y1750" s="117"/>
      <c r="Z1750" s="118"/>
      <c r="AA1750" s="119"/>
      <c r="AB1750" s="123"/>
      <c r="AC1750" s="124"/>
      <c r="AG1750" s="186"/>
      <c r="BO1750" s="202"/>
    </row>
    <row r="1751" customFormat="false" ht="13.25" hidden="false" customHeight="true" outlineLevel="0" collapsed="false">
      <c r="A1751" s="151" t="s">
        <v>1847</v>
      </c>
      <c r="B1751" s="152" t="n">
        <v>18.6</v>
      </c>
      <c r="C1751" s="152" t="n">
        <v>755.4</v>
      </c>
      <c r="D1751" s="153" t="n">
        <v>90</v>
      </c>
      <c r="E1751" s="154" t="s">
        <v>83</v>
      </c>
      <c r="F1751" s="153" t="n">
        <v>3</v>
      </c>
      <c r="G1751" s="115" t="n">
        <v>0.9</v>
      </c>
      <c r="H1751" s="116" t="n">
        <f aca="false">RANDBETWEEN(80,100)/100</f>
        <v>0.83</v>
      </c>
      <c r="I1751" s="117"/>
      <c r="J1751" s="118"/>
      <c r="K1751" s="119"/>
      <c r="L1751" s="118"/>
      <c r="M1751" s="179"/>
      <c r="Q1751" s="151" t="s">
        <v>1847</v>
      </c>
      <c r="R1751" s="152" t="n">
        <v>21.5</v>
      </c>
      <c r="S1751" s="152" t="n">
        <v>751.7</v>
      </c>
      <c r="T1751" s="153" t="n">
        <v>72</v>
      </c>
      <c r="U1751" s="154" t="s">
        <v>83</v>
      </c>
      <c r="V1751" s="153" t="n">
        <v>1</v>
      </c>
      <c r="W1751" s="182" t="s">
        <v>185</v>
      </c>
      <c r="X1751" s="116" t="n">
        <f aca="false">RANDBETWEEN(80,100)/100</f>
        <v>0.94</v>
      </c>
      <c r="Y1751" s="117"/>
      <c r="Z1751" s="118"/>
      <c r="AA1751" s="119"/>
      <c r="AB1751" s="123"/>
      <c r="AC1751" s="124"/>
      <c r="AG1751" s="186"/>
      <c r="BO1751" s="202"/>
    </row>
    <row r="1752" customFormat="false" ht="13.25" hidden="false" customHeight="true" outlineLevel="0" collapsed="false">
      <c r="A1752" s="151" t="s">
        <v>1848</v>
      </c>
      <c r="B1752" s="152" t="n">
        <v>18.7</v>
      </c>
      <c r="C1752" s="152" t="n">
        <v>755.3</v>
      </c>
      <c r="D1752" s="153"/>
      <c r="E1752" s="154" t="s">
        <v>83</v>
      </c>
      <c r="F1752" s="153" t="n">
        <v>3</v>
      </c>
      <c r="G1752" s="115" t="n">
        <v>0.9</v>
      </c>
      <c r="H1752" s="116" t="n">
        <f aca="false">RANDBETWEEN(80,100)/100</f>
        <v>0.88</v>
      </c>
      <c r="I1752" s="117"/>
      <c r="J1752" s="118"/>
      <c r="K1752" s="119"/>
      <c r="L1752" s="118"/>
      <c r="M1752" s="179"/>
      <c r="Q1752" s="151" t="s">
        <v>1848</v>
      </c>
      <c r="R1752" s="152" t="n">
        <v>20.3</v>
      </c>
      <c r="S1752" s="152" t="n">
        <v>750.9</v>
      </c>
      <c r="T1752" s="153" t="n">
        <v>78</v>
      </c>
      <c r="U1752" s="154" t="n">
        <v>0</v>
      </c>
      <c r="V1752" s="153" t="n">
        <v>0</v>
      </c>
      <c r="W1752" s="115" t="n">
        <v>0</v>
      </c>
      <c r="X1752" s="116" t="n">
        <f aca="false">RANDBETWEEN(80,100)/100</f>
        <v>0.91</v>
      </c>
      <c r="Y1752" s="117"/>
      <c r="Z1752" s="118"/>
      <c r="AA1752" s="119"/>
      <c r="AB1752" s="123"/>
      <c r="AC1752" s="124"/>
      <c r="AG1752" s="186"/>
      <c r="BO1752" s="202"/>
    </row>
    <row r="1753" customFormat="false" ht="13.25" hidden="false" customHeight="true" outlineLevel="0" collapsed="false">
      <c r="A1753" s="151" t="s">
        <v>1849</v>
      </c>
      <c r="B1753" s="152" t="n">
        <v>19.2</v>
      </c>
      <c r="C1753" s="152" t="n">
        <v>755.6</v>
      </c>
      <c r="D1753" s="153" t="n">
        <v>100</v>
      </c>
      <c r="E1753" s="154" t="s">
        <v>77</v>
      </c>
      <c r="F1753" s="153" t="n">
        <v>4.5</v>
      </c>
      <c r="G1753" s="115" t="n">
        <v>0.9</v>
      </c>
      <c r="H1753" s="116" t="n">
        <f aca="false">RANDBETWEEN(80,100)/100</f>
        <v>0.81</v>
      </c>
      <c r="I1753" s="117"/>
      <c r="J1753" s="118"/>
      <c r="K1753" s="119"/>
      <c r="L1753" s="118"/>
      <c r="M1753" s="179"/>
      <c r="Q1753" s="151" t="s">
        <v>1849</v>
      </c>
      <c r="R1753" s="152" t="n">
        <v>21.9</v>
      </c>
      <c r="S1753" s="152" t="n">
        <v>750.6</v>
      </c>
      <c r="T1753" s="153" t="n">
        <v>69</v>
      </c>
      <c r="U1753" s="154" t="n">
        <v>0</v>
      </c>
      <c r="V1753" s="153" t="n">
        <v>0</v>
      </c>
      <c r="W1753" s="115" t="n">
        <v>0</v>
      </c>
      <c r="X1753" s="116" t="n">
        <f aca="false">RANDBETWEEN(80,100)/100</f>
        <v>1</v>
      </c>
      <c r="Y1753" s="117"/>
      <c r="Z1753" s="118"/>
      <c r="AA1753" s="119"/>
      <c r="AB1753" s="123"/>
      <c r="AC1753" s="124"/>
      <c r="AG1753" s="186"/>
      <c r="BO1753" s="202"/>
    </row>
    <row r="1754" customFormat="false" ht="13.25" hidden="false" customHeight="true" outlineLevel="0" collapsed="false">
      <c r="A1754" s="151" t="s">
        <v>1850</v>
      </c>
      <c r="B1754" s="152" t="n">
        <v>19.9</v>
      </c>
      <c r="C1754" s="152" t="n">
        <v>756.4</v>
      </c>
      <c r="D1754" s="153" t="n">
        <v>100</v>
      </c>
      <c r="E1754" s="154" t="s">
        <v>107</v>
      </c>
      <c r="F1754" s="153" t="n">
        <v>3</v>
      </c>
      <c r="G1754" s="115" t="n">
        <v>0.9</v>
      </c>
      <c r="H1754" s="116" t="n">
        <f aca="false">RANDBETWEEN(80,100)/100</f>
        <v>0.99</v>
      </c>
      <c r="I1754" s="117" t="n">
        <v>0.650196759259259</v>
      </c>
      <c r="J1754" s="118" t="n">
        <v>0.650196759259259</v>
      </c>
      <c r="K1754" s="119" t="n">
        <f aca="false">(J1754 * 24) * $B$3 * $F$3 * (1 - 0.7*AVERAGE(G1754:G1761)) * AVERAGE(H1754:H1761)</f>
        <v>6270.757625</v>
      </c>
      <c r="L1754" s="118" t="n">
        <f aca="false">IF(AVERAGE(F1754:F1761)&gt; $J$3, $B$4*$F$4*AVERAGE(F1754:F1761)/$B$5*24*AVERAGE(H1754:H1761), $B$4*$F$4*AVERAGE(F1754:F1761)/$B$5*24*AVERAGE(H1754:H1761) * 0.2)</f>
        <v>3420</v>
      </c>
      <c r="M1754" s="179" t="n">
        <f aca="false">K1754+L1754</f>
        <v>9690.75762499999</v>
      </c>
      <c r="Q1754" s="151" t="s">
        <v>1850</v>
      </c>
      <c r="R1754" s="152" t="n">
        <v>28.1</v>
      </c>
      <c r="S1754" s="152" t="n">
        <v>750.4</v>
      </c>
      <c r="T1754" s="153" t="n">
        <v>38</v>
      </c>
      <c r="U1754" s="154" t="s">
        <v>93</v>
      </c>
      <c r="V1754" s="153" t="n">
        <v>1</v>
      </c>
      <c r="W1754" s="115" t="n">
        <v>0</v>
      </c>
      <c r="X1754" s="116" t="n">
        <f aca="false">RANDBETWEEN(80,100)/100</f>
        <v>0.85</v>
      </c>
      <c r="Y1754" s="117" t="n">
        <v>0.730231481481482</v>
      </c>
      <c r="Z1754" s="118" t="n">
        <v>0.730231481481482</v>
      </c>
      <c r="AA1754" s="119" t="n">
        <f aca="false">(Z1754 * 24) * $B$3 * $F$3 * (1 - 0.7*AVERAGE(W1754:W1761)) * AVERAGE(X1754:X1761)</f>
        <v>18135.00675</v>
      </c>
      <c r="AB1754" s="123" t="n">
        <f aca="false">IF(AVERAGE(V1754:V1761)&gt; $J$3, $B$4*$F$4*AVERAGE(V1754:V1761)/$B$5*24*AVERAGE(X1754:X1761), $B$4*$F$4*AVERAGE(V1754:V1761)/$B$5*24*AVERAGE(X1754:X1761) * 0.2)</f>
        <v>1460</v>
      </c>
      <c r="AC1754" s="124" t="n">
        <f aca="false">AA1754+AB1754</f>
        <v>19595.00675</v>
      </c>
      <c r="AG1754" s="186"/>
      <c r="BO1754" s="202"/>
    </row>
    <row r="1755" customFormat="false" ht="13.25" hidden="false" customHeight="true" outlineLevel="0" collapsed="false">
      <c r="A1755" s="151" t="s">
        <v>1851</v>
      </c>
      <c r="B1755" s="152" t="n">
        <v>24.4</v>
      </c>
      <c r="C1755" s="152" t="n">
        <v>755.2</v>
      </c>
      <c r="D1755" s="153" t="n">
        <v>72</v>
      </c>
      <c r="E1755" s="154" t="s">
        <v>83</v>
      </c>
      <c r="F1755" s="153" t="n">
        <v>3</v>
      </c>
      <c r="G1755" s="115" t="n">
        <v>0.95</v>
      </c>
      <c r="H1755" s="116" t="n">
        <f aca="false">RANDBETWEEN(80,100)/100</f>
        <v>0.94</v>
      </c>
      <c r="I1755" s="117"/>
      <c r="J1755" s="118"/>
      <c r="K1755" s="119"/>
      <c r="L1755" s="118"/>
      <c r="M1755" s="179"/>
      <c r="Q1755" s="151" t="s">
        <v>1851</v>
      </c>
      <c r="R1755" s="152" t="n">
        <v>31</v>
      </c>
      <c r="S1755" s="152" t="n">
        <v>750.2</v>
      </c>
      <c r="T1755" s="153" t="n">
        <v>42</v>
      </c>
      <c r="U1755" s="154" t="s">
        <v>93</v>
      </c>
      <c r="V1755" s="153" t="n">
        <v>3</v>
      </c>
      <c r="W1755" s="115" t="n">
        <v>0.05</v>
      </c>
      <c r="X1755" s="116" t="n">
        <f aca="false">RANDBETWEEN(80,100)/100</f>
        <v>0.94</v>
      </c>
      <c r="Y1755" s="117"/>
      <c r="Z1755" s="118"/>
      <c r="AA1755" s="119"/>
      <c r="AB1755" s="123"/>
      <c r="AC1755" s="124"/>
      <c r="AG1755" s="186"/>
      <c r="BO1755" s="202"/>
    </row>
    <row r="1756" customFormat="false" ht="13.25" hidden="false" customHeight="true" outlineLevel="0" collapsed="false">
      <c r="A1756" s="151" t="s">
        <v>1852</v>
      </c>
      <c r="B1756" s="152" t="n">
        <v>23</v>
      </c>
      <c r="C1756" s="152" t="n">
        <v>755.5</v>
      </c>
      <c r="D1756" s="153" t="n">
        <v>78</v>
      </c>
      <c r="E1756" s="154" t="s">
        <v>83</v>
      </c>
      <c r="F1756" s="153" t="n">
        <v>6</v>
      </c>
      <c r="G1756" s="115" t="n">
        <v>0.95</v>
      </c>
      <c r="H1756" s="116" t="n">
        <f aca="false">RANDBETWEEN(80,100)/100</f>
        <v>0.94</v>
      </c>
      <c r="I1756" s="117"/>
      <c r="J1756" s="118"/>
      <c r="K1756" s="119"/>
      <c r="L1756" s="118"/>
      <c r="M1756" s="179"/>
      <c r="Q1756" s="151" t="s">
        <v>1852</v>
      </c>
      <c r="R1756" s="152" t="n">
        <v>31.6</v>
      </c>
      <c r="S1756" s="152" t="n">
        <v>750.7</v>
      </c>
      <c r="T1756" s="153" t="n">
        <v>39</v>
      </c>
      <c r="U1756" s="154" t="s">
        <v>93</v>
      </c>
      <c r="V1756" s="153" t="n">
        <v>3</v>
      </c>
      <c r="W1756" s="115" t="n">
        <v>0.25</v>
      </c>
      <c r="X1756" s="116" t="n">
        <f aca="false">RANDBETWEEN(80,100)/100</f>
        <v>0.95</v>
      </c>
      <c r="Y1756" s="117"/>
      <c r="Z1756" s="118"/>
      <c r="AA1756" s="119"/>
      <c r="AB1756" s="123"/>
      <c r="AC1756" s="124"/>
      <c r="AG1756" s="186"/>
      <c r="BO1756" s="202"/>
    </row>
    <row r="1757" customFormat="false" ht="13.25" hidden="false" customHeight="true" outlineLevel="0" collapsed="false">
      <c r="A1757" s="151" t="s">
        <v>1853</v>
      </c>
      <c r="B1757" s="152" t="n">
        <v>22.1</v>
      </c>
      <c r="C1757" s="152" t="n">
        <v>755.9</v>
      </c>
      <c r="D1757" s="153" t="n">
        <v>78</v>
      </c>
      <c r="E1757" s="154" t="s">
        <v>83</v>
      </c>
      <c r="F1757" s="153" t="n">
        <v>4.5</v>
      </c>
      <c r="G1757" s="115" t="n">
        <v>0.95</v>
      </c>
      <c r="H1757" s="116" t="n">
        <f aca="false">RANDBETWEEN(80,100)/100</f>
        <v>0.93</v>
      </c>
      <c r="I1757" s="117"/>
      <c r="J1757" s="118"/>
      <c r="K1757" s="119"/>
      <c r="L1757" s="118"/>
      <c r="M1757" s="179"/>
      <c r="Q1757" s="151" t="s">
        <v>1853</v>
      </c>
      <c r="R1757" s="152" t="n">
        <v>31.3</v>
      </c>
      <c r="S1757" s="152" t="n">
        <v>751.4</v>
      </c>
      <c r="T1757" s="153" t="n">
        <v>44</v>
      </c>
      <c r="U1757" s="154" t="s">
        <v>93</v>
      </c>
      <c r="V1757" s="153" t="n">
        <v>2</v>
      </c>
      <c r="W1757" s="182" t="s">
        <v>185</v>
      </c>
      <c r="X1757" s="116" t="n">
        <f aca="false">RANDBETWEEN(80,100)/100</f>
        <v>0.95</v>
      </c>
      <c r="Y1757" s="117"/>
      <c r="Z1757" s="118"/>
      <c r="AA1757" s="119"/>
      <c r="AB1757" s="123"/>
      <c r="AC1757" s="124"/>
      <c r="AG1757" s="186"/>
      <c r="BO1757" s="202"/>
    </row>
    <row r="1758" customFormat="false" ht="13.25" hidden="false" customHeight="true" outlineLevel="0" collapsed="false">
      <c r="A1758" s="151" t="s">
        <v>1854</v>
      </c>
      <c r="B1758" s="152" t="n">
        <v>20.5</v>
      </c>
      <c r="C1758" s="152" t="n">
        <v>755.2</v>
      </c>
      <c r="D1758" s="153" t="n">
        <v>100</v>
      </c>
      <c r="E1758" s="154" t="s">
        <v>93</v>
      </c>
      <c r="F1758" s="153" t="n">
        <v>1.5</v>
      </c>
      <c r="G1758" s="115" t="n">
        <v>0.95</v>
      </c>
      <c r="H1758" s="116" t="n">
        <f aca="false">RANDBETWEEN(80,100)/100</f>
        <v>0.99</v>
      </c>
      <c r="I1758" s="117"/>
      <c r="J1758" s="118"/>
      <c r="K1758" s="119"/>
      <c r="L1758" s="118"/>
      <c r="M1758" s="179"/>
      <c r="Q1758" s="151" t="s">
        <v>1854</v>
      </c>
      <c r="R1758" s="152" t="n">
        <v>28.9</v>
      </c>
      <c r="S1758" s="152" t="n">
        <v>751.7</v>
      </c>
      <c r="T1758" s="153" t="n">
        <v>54</v>
      </c>
      <c r="U1758" s="154" t="s">
        <v>129</v>
      </c>
      <c r="V1758" s="153" t="n">
        <v>1</v>
      </c>
      <c r="W1758" s="115" t="n">
        <v>0</v>
      </c>
      <c r="X1758" s="116" t="n">
        <f aca="false">RANDBETWEEN(80,100)/100</f>
        <v>0.96</v>
      </c>
      <c r="Y1758" s="117"/>
      <c r="Z1758" s="118"/>
      <c r="AA1758" s="119"/>
      <c r="AB1758" s="123"/>
      <c r="AC1758" s="124"/>
      <c r="AG1758" s="186"/>
      <c r="BO1758" s="202"/>
    </row>
    <row r="1759" customFormat="false" ht="13.25" hidden="false" customHeight="true" outlineLevel="0" collapsed="false">
      <c r="A1759" s="151" t="s">
        <v>1855</v>
      </c>
      <c r="B1759" s="152" t="n">
        <v>18.2</v>
      </c>
      <c r="C1759" s="152" t="n">
        <v>754.9</v>
      </c>
      <c r="D1759" s="153" t="n">
        <v>100</v>
      </c>
      <c r="E1759" s="154" t="s">
        <v>107</v>
      </c>
      <c r="F1759" s="153" t="n">
        <v>3</v>
      </c>
      <c r="G1759" s="115" t="n">
        <v>0.9</v>
      </c>
      <c r="H1759" s="116" t="n">
        <f aca="false">RANDBETWEEN(80,100)/100</f>
        <v>0.94</v>
      </c>
      <c r="I1759" s="117"/>
      <c r="J1759" s="118"/>
      <c r="K1759" s="119"/>
      <c r="L1759" s="118"/>
      <c r="M1759" s="179"/>
      <c r="Q1759" s="151" t="s">
        <v>1855</v>
      </c>
      <c r="R1759" s="152" t="n">
        <v>22</v>
      </c>
      <c r="S1759" s="152" t="n">
        <v>752.2</v>
      </c>
      <c r="T1759" s="153" t="n">
        <v>77</v>
      </c>
      <c r="U1759" s="154" t="n">
        <v>0</v>
      </c>
      <c r="V1759" s="153" t="n">
        <v>0</v>
      </c>
      <c r="W1759" s="115" t="n">
        <v>0</v>
      </c>
      <c r="X1759" s="116" t="n">
        <f aca="false">RANDBETWEEN(80,100)/100</f>
        <v>0.86</v>
      </c>
      <c r="Y1759" s="117"/>
      <c r="Z1759" s="118"/>
      <c r="AA1759" s="119"/>
      <c r="AB1759" s="123"/>
      <c r="AC1759" s="124"/>
      <c r="AG1759" s="186"/>
      <c r="BO1759" s="202"/>
    </row>
    <row r="1760" customFormat="false" ht="13.25" hidden="false" customHeight="true" outlineLevel="0" collapsed="false">
      <c r="A1760" s="151" t="s">
        <v>1856</v>
      </c>
      <c r="B1760" s="152" t="n">
        <v>18.2</v>
      </c>
      <c r="C1760" s="152" t="n">
        <v>754.9</v>
      </c>
      <c r="D1760" s="153" t="n">
        <v>100</v>
      </c>
      <c r="E1760" s="154" t="n">
        <v>0</v>
      </c>
      <c r="F1760" s="153" t="n">
        <v>0</v>
      </c>
      <c r="G1760" s="115" t="n">
        <v>0.9</v>
      </c>
      <c r="H1760" s="116" t="n">
        <f aca="false">RANDBETWEEN(80,100)/100</f>
        <v>0.89</v>
      </c>
      <c r="I1760" s="117"/>
      <c r="J1760" s="118"/>
      <c r="K1760" s="119"/>
      <c r="L1760" s="118"/>
      <c r="M1760" s="179"/>
      <c r="Q1760" s="151" t="s">
        <v>1856</v>
      </c>
      <c r="R1760" s="152" t="n">
        <v>18.8</v>
      </c>
      <c r="S1760" s="152" t="n">
        <v>752.2</v>
      </c>
      <c r="T1760" s="153" t="n">
        <v>86</v>
      </c>
      <c r="U1760" s="154" t="n">
        <v>0</v>
      </c>
      <c r="V1760" s="153" t="n">
        <v>0</v>
      </c>
      <c r="W1760" s="115" t="n">
        <v>0</v>
      </c>
      <c r="X1760" s="116" t="n">
        <f aca="false">RANDBETWEEN(80,100)/100</f>
        <v>0.96</v>
      </c>
      <c r="Y1760" s="117"/>
      <c r="Z1760" s="118"/>
      <c r="AA1760" s="119"/>
      <c r="AB1760" s="123"/>
      <c r="AC1760" s="124"/>
      <c r="AG1760" s="186"/>
      <c r="BO1760" s="202"/>
    </row>
    <row r="1761" customFormat="false" ht="13.25" hidden="false" customHeight="true" outlineLevel="0" collapsed="false">
      <c r="A1761" s="151" t="s">
        <v>1857</v>
      </c>
      <c r="B1761" s="152" t="n">
        <v>18</v>
      </c>
      <c r="C1761" s="152" t="n">
        <v>755</v>
      </c>
      <c r="D1761" s="153" t="n">
        <v>100</v>
      </c>
      <c r="E1761" s="154" t="s">
        <v>93</v>
      </c>
      <c r="F1761" s="153" t="n">
        <v>1.5</v>
      </c>
      <c r="G1761" s="115" t="n">
        <v>0.9</v>
      </c>
      <c r="H1761" s="116" t="n">
        <f aca="false">RANDBETWEEN(80,100)/100</f>
        <v>0.98</v>
      </c>
      <c r="I1761" s="117"/>
      <c r="J1761" s="118"/>
      <c r="K1761" s="119"/>
      <c r="L1761" s="118"/>
      <c r="M1761" s="179"/>
      <c r="Q1761" s="151" t="s">
        <v>1857</v>
      </c>
      <c r="R1761" s="152" t="n">
        <v>20.4</v>
      </c>
      <c r="S1761" s="152" t="n">
        <v>752.2</v>
      </c>
      <c r="T1761" s="153" t="n">
        <v>76</v>
      </c>
      <c r="U1761" s="154" t="n">
        <v>0</v>
      </c>
      <c r="V1761" s="153" t="n">
        <v>0</v>
      </c>
      <c r="W1761" s="115" t="n">
        <v>0.25</v>
      </c>
      <c r="X1761" s="116" t="n">
        <f aca="false">RANDBETWEEN(80,100)/100</f>
        <v>0.83</v>
      </c>
      <c r="Y1761" s="117"/>
      <c r="Z1761" s="118"/>
      <c r="AA1761" s="119"/>
      <c r="AB1761" s="123"/>
      <c r="AC1761" s="124"/>
      <c r="AG1761" s="186"/>
      <c r="BO1761" s="202"/>
    </row>
    <row r="1762" customFormat="false" ht="13.25" hidden="false" customHeight="true" outlineLevel="0" collapsed="false">
      <c r="A1762" s="151" t="s">
        <v>1858</v>
      </c>
      <c r="B1762" s="152" t="n">
        <v>17.8</v>
      </c>
      <c r="C1762" s="152" t="n">
        <v>755.2</v>
      </c>
      <c r="D1762" s="153" t="n">
        <v>100</v>
      </c>
      <c r="E1762" s="154" t="s">
        <v>78</v>
      </c>
      <c r="F1762" s="153" t="n">
        <v>1.5</v>
      </c>
      <c r="G1762" s="115" t="n">
        <v>0.9</v>
      </c>
      <c r="H1762" s="116" t="n">
        <f aca="false">RANDBETWEEN(80,100)/100</f>
        <v>0.84</v>
      </c>
      <c r="I1762" s="117" t="n">
        <v>0.650462962962963</v>
      </c>
      <c r="J1762" s="118" t="n">
        <v>0.650462962962963</v>
      </c>
      <c r="K1762" s="119" t="n">
        <f aca="false">(J1762 * 24) * $B$3 * $F$3 * (1 - 0.7*AVERAGE(G1762:G1769)) * AVERAGE(H1762:H1769)</f>
        <v>6177.55083333333</v>
      </c>
      <c r="L1762" s="118" t="n">
        <f aca="false">IF(AVERAGE(F1762:F1769)&gt; $J$3, $B$4*$F$4*AVERAGE(F1762:F1769)/$B$5*24*AVERAGE(H1762:H1769), $B$4*$F$4*AVERAGE(F1762:F1769)/$B$5*24*AVERAGE(H1762:H1769) * 0.2)</f>
        <v>24598.5</v>
      </c>
      <c r="M1762" s="179" t="n">
        <f aca="false">K1762+L1762</f>
        <v>30776.0508333333</v>
      </c>
      <c r="Q1762" s="151" t="s">
        <v>1858</v>
      </c>
      <c r="R1762" s="152" t="n">
        <v>23.8</v>
      </c>
      <c r="S1762" s="152" t="n">
        <v>751.9</v>
      </c>
      <c r="T1762" s="153" t="n">
        <v>64</v>
      </c>
      <c r="U1762" s="154" t="n">
        <v>0</v>
      </c>
      <c r="V1762" s="153" t="n">
        <v>0</v>
      </c>
      <c r="W1762" s="115" t="n">
        <v>0</v>
      </c>
      <c r="X1762" s="116" t="n">
        <f aca="false">RANDBETWEEN(80,100)/100</f>
        <v>0.99</v>
      </c>
      <c r="Y1762" s="117" t="n">
        <v>0.730694444444445</v>
      </c>
      <c r="Z1762" s="118" t="n">
        <v>0.730694444444445</v>
      </c>
      <c r="AA1762" s="119" t="n">
        <f aca="false">(Z1762 * 24) * $B$3 * $F$3 * (1 - 0.7*AVERAGE(W1762:W1769)) * AVERAGE(X1762:X1769)</f>
        <v>19116.7860958333</v>
      </c>
      <c r="AB1762" s="123" t="n">
        <f aca="false">IF(AVERAGE(V1762:V1769)&gt; $J$3, $B$4*$F$4*AVERAGE(V1762:V1769)/$B$5*24*AVERAGE(X1762:X1769), $B$4*$F$4*AVERAGE(V1762:V1769)/$B$5*24*AVERAGE(X1762:X1769) * 0.2)</f>
        <v>731</v>
      </c>
      <c r="AC1762" s="124" t="n">
        <f aca="false">AA1762+AB1762</f>
        <v>19847.7860958333</v>
      </c>
      <c r="AG1762" s="186"/>
      <c r="BO1762" s="202"/>
    </row>
    <row r="1763" customFormat="false" ht="13.25" hidden="false" customHeight="true" outlineLevel="0" collapsed="false">
      <c r="A1763" s="151" t="s">
        <v>1859</v>
      </c>
      <c r="B1763" s="152" t="n">
        <v>18.9</v>
      </c>
      <c r="C1763" s="152" t="n">
        <v>755</v>
      </c>
      <c r="D1763" s="153"/>
      <c r="E1763" s="154" t="s">
        <v>93</v>
      </c>
      <c r="F1763" s="153" t="n">
        <v>1.5</v>
      </c>
      <c r="G1763" s="115" t="n">
        <v>0.9</v>
      </c>
      <c r="H1763" s="116" t="n">
        <f aca="false">RANDBETWEEN(80,100)/100</f>
        <v>0.92</v>
      </c>
      <c r="I1763" s="117"/>
      <c r="J1763" s="118"/>
      <c r="K1763" s="119"/>
      <c r="L1763" s="118"/>
      <c r="M1763" s="179"/>
      <c r="Q1763" s="151" t="s">
        <v>1859</v>
      </c>
      <c r="R1763" s="152" t="n">
        <v>29.6</v>
      </c>
      <c r="S1763" s="152" t="n">
        <v>751.9</v>
      </c>
      <c r="T1763" s="153" t="n">
        <v>38</v>
      </c>
      <c r="U1763" s="154" t="s">
        <v>77</v>
      </c>
      <c r="V1763" s="153" t="n">
        <v>2</v>
      </c>
      <c r="W1763" s="115" t="n">
        <v>0.05</v>
      </c>
      <c r="X1763" s="116" t="n">
        <f aca="false">RANDBETWEEN(80,100)/100</f>
        <v>0.81</v>
      </c>
      <c r="Y1763" s="117"/>
      <c r="Z1763" s="118"/>
      <c r="AA1763" s="119"/>
      <c r="AB1763" s="123"/>
      <c r="AC1763" s="124"/>
      <c r="AG1763" s="186"/>
      <c r="BO1763" s="202"/>
    </row>
    <row r="1764" customFormat="false" ht="13.25" hidden="false" customHeight="true" outlineLevel="0" collapsed="false">
      <c r="A1764" s="151" t="s">
        <v>1860</v>
      </c>
      <c r="B1764" s="152" t="n">
        <v>20</v>
      </c>
      <c r="C1764" s="152" t="n">
        <v>754.6</v>
      </c>
      <c r="D1764" s="153" t="n">
        <v>100</v>
      </c>
      <c r="E1764" s="154" t="s">
        <v>83</v>
      </c>
      <c r="F1764" s="153" t="n">
        <v>7.5</v>
      </c>
      <c r="G1764" s="115" t="n">
        <v>0.9</v>
      </c>
      <c r="H1764" s="116" t="n">
        <f aca="false">RANDBETWEEN(80,100)/100</f>
        <v>0.91</v>
      </c>
      <c r="I1764" s="117"/>
      <c r="J1764" s="118"/>
      <c r="K1764" s="119"/>
      <c r="L1764" s="118"/>
      <c r="M1764" s="179"/>
      <c r="Q1764" s="151" t="s">
        <v>1860</v>
      </c>
      <c r="R1764" s="152" t="n">
        <v>30</v>
      </c>
      <c r="S1764" s="152" t="n">
        <v>752.3</v>
      </c>
      <c r="T1764" s="153" t="n">
        <v>38</v>
      </c>
      <c r="U1764" s="154" t="s">
        <v>93</v>
      </c>
      <c r="V1764" s="153" t="n">
        <v>1</v>
      </c>
      <c r="W1764" s="182" t="s">
        <v>194</v>
      </c>
      <c r="X1764" s="116" t="n">
        <f aca="false">RANDBETWEEN(80,100)/100</f>
        <v>0.81</v>
      </c>
      <c r="Y1764" s="117"/>
      <c r="Z1764" s="118"/>
      <c r="AA1764" s="119"/>
      <c r="AB1764" s="123"/>
      <c r="AC1764" s="124"/>
      <c r="AG1764" s="186"/>
      <c r="BO1764" s="202"/>
    </row>
    <row r="1765" customFormat="false" ht="13.25" hidden="false" customHeight="true" outlineLevel="0" collapsed="false">
      <c r="A1765" s="151" t="s">
        <v>1861</v>
      </c>
      <c r="B1765" s="152" t="n">
        <v>20.7</v>
      </c>
      <c r="C1765" s="152" t="n">
        <v>754.3</v>
      </c>
      <c r="D1765" s="153" t="n">
        <v>83</v>
      </c>
      <c r="E1765" s="154" t="s">
        <v>83</v>
      </c>
      <c r="F1765" s="153" t="n">
        <v>4.5</v>
      </c>
      <c r="G1765" s="115" t="n">
        <v>0.9</v>
      </c>
      <c r="H1765" s="116" t="n">
        <f aca="false">RANDBETWEEN(80,100)/100</f>
        <v>0.96</v>
      </c>
      <c r="I1765" s="117"/>
      <c r="J1765" s="118"/>
      <c r="K1765" s="119"/>
      <c r="L1765" s="118"/>
      <c r="M1765" s="179"/>
      <c r="Q1765" s="151" t="s">
        <v>1861</v>
      </c>
      <c r="R1765" s="152" t="n">
        <v>28.9</v>
      </c>
      <c r="S1765" s="152" t="n">
        <v>753</v>
      </c>
      <c r="T1765" s="153" t="n">
        <v>40</v>
      </c>
      <c r="U1765" s="154" t="s">
        <v>77</v>
      </c>
      <c r="V1765" s="153" t="n">
        <v>1</v>
      </c>
      <c r="W1765" s="182" t="s">
        <v>194</v>
      </c>
      <c r="X1765" s="116" t="n">
        <f aca="false">RANDBETWEEN(80,100)/100</f>
        <v>0.94</v>
      </c>
      <c r="Y1765" s="117"/>
      <c r="Z1765" s="118"/>
      <c r="AA1765" s="119"/>
      <c r="AB1765" s="123"/>
      <c r="AC1765" s="124"/>
      <c r="AG1765" s="186"/>
      <c r="BO1765" s="202"/>
    </row>
    <row r="1766" customFormat="false" ht="13.25" hidden="false" customHeight="true" outlineLevel="0" collapsed="false">
      <c r="A1766" s="151" t="s">
        <v>1862</v>
      </c>
      <c r="B1766" s="152" t="n">
        <v>19.5</v>
      </c>
      <c r="C1766" s="152" t="n">
        <v>754.3</v>
      </c>
      <c r="D1766" s="153" t="n">
        <v>81</v>
      </c>
      <c r="E1766" s="154" t="s">
        <v>83</v>
      </c>
      <c r="F1766" s="153" t="n">
        <v>4.5</v>
      </c>
      <c r="G1766" s="115" t="n">
        <v>0.9</v>
      </c>
      <c r="H1766" s="116" t="n">
        <f aca="false">RANDBETWEEN(80,100)/100</f>
        <v>0.81</v>
      </c>
      <c r="I1766" s="117"/>
      <c r="J1766" s="118"/>
      <c r="K1766" s="119"/>
      <c r="L1766" s="118"/>
      <c r="M1766" s="179"/>
      <c r="Q1766" s="151" t="s">
        <v>1862</v>
      </c>
      <c r="R1766" s="152" t="n">
        <v>27.2</v>
      </c>
      <c r="S1766" s="152" t="n">
        <v>753.1</v>
      </c>
      <c r="T1766" s="153" t="n">
        <v>45</v>
      </c>
      <c r="U1766" s="154" t="s">
        <v>83</v>
      </c>
      <c r="V1766" s="153" t="n">
        <v>1</v>
      </c>
      <c r="W1766" s="115" t="n">
        <v>0</v>
      </c>
      <c r="X1766" s="116" t="n">
        <f aca="false">RANDBETWEEN(80,100)/100</f>
        <v>0.91</v>
      </c>
      <c r="Y1766" s="117"/>
      <c r="Z1766" s="118"/>
      <c r="AA1766" s="119"/>
      <c r="AB1766" s="123"/>
      <c r="AC1766" s="124"/>
      <c r="AG1766" s="186"/>
      <c r="BO1766" s="202"/>
    </row>
    <row r="1767" customFormat="false" ht="13.25" hidden="false" customHeight="true" outlineLevel="0" collapsed="false">
      <c r="A1767" s="151" t="s">
        <v>1863</v>
      </c>
      <c r="B1767" s="152" t="n">
        <v>19.9</v>
      </c>
      <c r="C1767" s="152" t="n">
        <v>754.3</v>
      </c>
      <c r="D1767" s="153" t="n">
        <v>74</v>
      </c>
      <c r="E1767" s="154" t="s">
        <v>107</v>
      </c>
      <c r="F1767" s="153" t="n">
        <v>7.5</v>
      </c>
      <c r="G1767" s="115" t="n">
        <v>0.9</v>
      </c>
      <c r="H1767" s="116" t="n">
        <f aca="false">RANDBETWEEN(80,100)/100</f>
        <v>0.88</v>
      </c>
      <c r="I1767" s="117"/>
      <c r="J1767" s="118"/>
      <c r="K1767" s="119"/>
      <c r="L1767" s="118"/>
      <c r="M1767" s="179"/>
      <c r="Q1767" s="151" t="s">
        <v>1863</v>
      </c>
      <c r="R1767" s="152" t="n">
        <v>18.7</v>
      </c>
      <c r="S1767" s="152" t="n">
        <v>752.8</v>
      </c>
      <c r="T1767" s="153" t="n">
        <v>88</v>
      </c>
      <c r="U1767" s="154" t="n">
        <v>0</v>
      </c>
      <c r="V1767" s="153" t="n">
        <v>0</v>
      </c>
      <c r="W1767" s="115" t="n">
        <v>0</v>
      </c>
      <c r="X1767" s="116" t="n">
        <f aca="false">RANDBETWEEN(80,100)/100</f>
        <v>0.95</v>
      </c>
      <c r="Y1767" s="117"/>
      <c r="Z1767" s="118"/>
      <c r="AA1767" s="119"/>
      <c r="AB1767" s="123"/>
      <c r="AC1767" s="124"/>
      <c r="AG1767" s="186"/>
      <c r="BO1767" s="202"/>
    </row>
    <row r="1768" customFormat="false" ht="13.25" hidden="false" customHeight="true" outlineLevel="0" collapsed="false">
      <c r="A1768" s="151" t="s">
        <v>1864</v>
      </c>
      <c r="B1768" s="152" t="n">
        <v>19</v>
      </c>
      <c r="C1768" s="152" t="n">
        <v>753.7</v>
      </c>
      <c r="D1768" s="153" t="n">
        <v>75</v>
      </c>
      <c r="E1768" s="154" t="s">
        <v>83</v>
      </c>
      <c r="F1768" s="153" t="n">
        <v>3</v>
      </c>
      <c r="G1768" s="115" t="n">
        <v>0.9</v>
      </c>
      <c r="H1768" s="116" t="n">
        <f aca="false">RANDBETWEEN(80,100)/100</f>
        <v>0.95</v>
      </c>
      <c r="I1768" s="117"/>
      <c r="J1768" s="118"/>
      <c r="K1768" s="119"/>
      <c r="L1768" s="118"/>
      <c r="M1768" s="179"/>
      <c r="Q1768" s="151" t="s">
        <v>1864</v>
      </c>
      <c r="R1768" s="152" t="n">
        <v>16.4</v>
      </c>
      <c r="S1768" s="152" t="n">
        <v>752.1</v>
      </c>
      <c r="T1768" s="153" t="n">
        <v>89</v>
      </c>
      <c r="U1768" s="154" t="n">
        <v>0</v>
      </c>
      <c r="V1768" s="153" t="n">
        <v>0</v>
      </c>
      <c r="W1768" s="115" t="n">
        <v>0</v>
      </c>
      <c r="X1768" s="116" t="n">
        <f aca="false">RANDBETWEEN(80,100)/100</f>
        <v>0.92</v>
      </c>
      <c r="Y1768" s="117"/>
      <c r="Z1768" s="118"/>
      <c r="AA1768" s="119"/>
      <c r="AB1768" s="123"/>
      <c r="AC1768" s="124"/>
      <c r="AG1768" s="186"/>
      <c r="BO1768" s="202"/>
    </row>
    <row r="1769" customFormat="false" ht="13.25" hidden="false" customHeight="true" outlineLevel="0" collapsed="false">
      <c r="A1769" s="151" t="s">
        <v>1865</v>
      </c>
      <c r="B1769" s="152" t="n">
        <v>20.6</v>
      </c>
      <c r="C1769" s="152" t="n">
        <v>753.9</v>
      </c>
      <c r="D1769" s="153" t="n">
        <v>74</v>
      </c>
      <c r="E1769" s="154" t="s">
        <v>83</v>
      </c>
      <c r="F1769" s="153" t="n">
        <v>4.5</v>
      </c>
      <c r="G1769" s="115" t="n">
        <v>0.9</v>
      </c>
      <c r="H1769" s="116" t="n">
        <f aca="false">RANDBETWEEN(80,100)/100</f>
        <v>0.86</v>
      </c>
      <c r="I1769" s="117"/>
      <c r="J1769" s="118"/>
      <c r="K1769" s="119"/>
      <c r="L1769" s="118"/>
      <c r="M1769" s="179"/>
      <c r="Q1769" s="151" t="s">
        <v>1865</v>
      </c>
      <c r="R1769" s="152" t="n">
        <v>19.4</v>
      </c>
      <c r="S1769" s="152" t="n">
        <v>751.5</v>
      </c>
      <c r="T1769" s="153" t="n">
        <v>78</v>
      </c>
      <c r="U1769" s="154" t="n">
        <v>0</v>
      </c>
      <c r="V1769" s="153" t="n">
        <v>0</v>
      </c>
      <c r="W1769" s="115" t="n">
        <v>0</v>
      </c>
      <c r="X1769" s="116" t="n">
        <f aca="false">RANDBETWEEN(80,100)/100</f>
        <v>0.98</v>
      </c>
      <c r="Y1769" s="117"/>
      <c r="Z1769" s="118"/>
      <c r="AA1769" s="119"/>
      <c r="AB1769" s="123"/>
      <c r="AC1769" s="124"/>
      <c r="AG1769" s="186"/>
      <c r="BO1769" s="202"/>
    </row>
    <row r="1770" customFormat="false" ht="13.25" hidden="false" customHeight="true" outlineLevel="0" collapsed="false">
      <c r="A1770" s="151" t="s">
        <v>1866</v>
      </c>
      <c r="B1770" s="152" t="n">
        <v>21.1</v>
      </c>
      <c r="C1770" s="152" t="n">
        <v>754.3</v>
      </c>
      <c r="D1770" s="153" t="n">
        <v>73</v>
      </c>
      <c r="E1770" s="154" t="s">
        <v>83</v>
      </c>
      <c r="F1770" s="153" t="n">
        <v>4.5</v>
      </c>
      <c r="G1770" s="115" t="n">
        <v>0.95</v>
      </c>
      <c r="H1770" s="116" t="n">
        <f aca="false">RANDBETWEEN(80,100)/100</f>
        <v>0.8</v>
      </c>
      <c r="I1770" s="117" t="n">
        <v>0.650671296296296</v>
      </c>
      <c r="J1770" s="118" t="n">
        <v>0.650671296296296</v>
      </c>
      <c r="K1770" s="119" t="n">
        <f aca="false">(J1770 * 24) * $B$3 * $F$3 * (1 - 0.7*AVERAGE(G1770:G1777)) * AVERAGE(H1770:H1777)</f>
        <v>6129.82625468749</v>
      </c>
      <c r="L1770" s="118" t="n">
        <f aca="false">IF(AVERAGE(F1770:F1777)&gt; $J$3, $B$4*$F$4*AVERAGE(F1770:F1777)/$B$5*24*AVERAGE(H1770:H1777), $B$4*$F$4*AVERAGE(F1770:F1777)/$B$5*24*AVERAGE(H1770:H1777) * 0.2)</f>
        <v>35649</v>
      </c>
      <c r="M1770" s="179" t="n">
        <f aca="false">K1770+L1770</f>
        <v>41778.8262546875</v>
      </c>
      <c r="Q1770" s="151" t="s">
        <v>1866</v>
      </c>
      <c r="R1770" s="152" t="n">
        <v>24.2</v>
      </c>
      <c r="S1770" s="152" t="n">
        <v>750.7</v>
      </c>
      <c r="T1770" s="153" t="n">
        <v>55</v>
      </c>
      <c r="U1770" s="154" t="n">
        <v>0</v>
      </c>
      <c r="V1770" s="153" t="n">
        <v>0</v>
      </c>
      <c r="W1770" s="115" t="n">
        <v>0</v>
      </c>
      <c r="X1770" s="116" t="n">
        <f aca="false">RANDBETWEEN(80,100)/100</f>
        <v>0.91</v>
      </c>
      <c r="Y1770" s="117" t="n">
        <v>0.731053240740741</v>
      </c>
      <c r="Z1770" s="118" t="n">
        <v>0.731053240740741</v>
      </c>
      <c r="AA1770" s="119" t="n">
        <f aca="false">(Z1770 * 24) * $B$3 * $F$3 * (1 - 0.7*AVERAGE(W1770:W1777)) * AVERAGE(X1770:X1777)</f>
        <v>18779.4784114583</v>
      </c>
      <c r="AB1770" s="123" t="n">
        <f aca="false">IF(AVERAGE(V1770:V1777)&gt; $J$3, $B$4*$F$4*AVERAGE(V1770:V1777)/$B$5*24*AVERAGE(X1770:X1777), $B$4*$F$4*AVERAGE(V1770:V1777)/$B$5*24*AVERAGE(X1770:X1777) * 0.2)</f>
        <v>882</v>
      </c>
      <c r="AC1770" s="124" t="n">
        <f aca="false">AA1770+AB1770</f>
        <v>19661.4784114583</v>
      </c>
      <c r="AG1770" s="186"/>
      <c r="BO1770" s="202"/>
    </row>
    <row r="1771" customFormat="false" ht="13.25" hidden="false" customHeight="true" outlineLevel="0" collapsed="false">
      <c r="A1771" s="151" t="s">
        <v>1867</v>
      </c>
      <c r="B1771" s="152" t="n">
        <v>23.4</v>
      </c>
      <c r="C1771" s="152" t="n">
        <v>754.2</v>
      </c>
      <c r="D1771" s="153" t="n">
        <v>59</v>
      </c>
      <c r="E1771" s="154" t="s">
        <v>83</v>
      </c>
      <c r="F1771" s="153" t="n">
        <v>7.5</v>
      </c>
      <c r="G1771" s="115" t="n">
        <v>0.95</v>
      </c>
      <c r="H1771" s="116" t="n">
        <f aca="false">RANDBETWEEN(80,100)/100</f>
        <v>0.82</v>
      </c>
      <c r="I1771" s="117"/>
      <c r="J1771" s="118"/>
      <c r="K1771" s="119"/>
      <c r="L1771" s="118"/>
      <c r="M1771" s="179"/>
      <c r="Q1771" s="151" t="s">
        <v>1867</v>
      </c>
      <c r="R1771" s="152" t="n">
        <v>27.8</v>
      </c>
      <c r="S1771" s="152" t="n">
        <v>750.3</v>
      </c>
      <c r="T1771" s="153" t="n">
        <v>41</v>
      </c>
      <c r="U1771" s="154" t="s">
        <v>93</v>
      </c>
      <c r="V1771" s="153" t="n">
        <v>1</v>
      </c>
      <c r="W1771" s="115" t="n">
        <v>0.25</v>
      </c>
      <c r="X1771" s="116" t="n">
        <f aca="false">RANDBETWEEN(80,100)/100</f>
        <v>1</v>
      </c>
      <c r="Y1771" s="117"/>
      <c r="Z1771" s="118"/>
      <c r="AA1771" s="119"/>
      <c r="AB1771" s="123"/>
      <c r="AC1771" s="124"/>
      <c r="AG1771" s="186"/>
      <c r="BO1771" s="202"/>
    </row>
    <row r="1772" customFormat="false" ht="13.25" hidden="false" customHeight="true" outlineLevel="0" collapsed="false">
      <c r="A1772" s="151" t="s">
        <v>1868</v>
      </c>
      <c r="B1772" s="152" t="n">
        <v>24.2</v>
      </c>
      <c r="C1772" s="152" t="n">
        <v>754.5</v>
      </c>
      <c r="D1772" s="153" t="n">
        <v>59</v>
      </c>
      <c r="E1772" s="154" t="s">
        <v>107</v>
      </c>
      <c r="F1772" s="153" t="n">
        <v>7.5</v>
      </c>
      <c r="G1772" s="115" t="n">
        <v>0.95</v>
      </c>
      <c r="H1772" s="116" t="n">
        <f aca="false">RANDBETWEEN(80,100)/100</f>
        <v>0.85</v>
      </c>
      <c r="I1772" s="117"/>
      <c r="J1772" s="118"/>
      <c r="K1772" s="119"/>
      <c r="L1772" s="118"/>
      <c r="M1772" s="179"/>
      <c r="Q1772" s="151" t="s">
        <v>1868</v>
      </c>
      <c r="R1772" s="152" t="n">
        <v>27.7</v>
      </c>
      <c r="S1772" s="152" t="n">
        <v>750.7</v>
      </c>
      <c r="T1772" s="153" t="n">
        <v>39</v>
      </c>
      <c r="U1772" s="154" t="s">
        <v>77</v>
      </c>
      <c r="V1772" s="153" t="n">
        <v>1</v>
      </c>
      <c r="W1772" s="182" t="s">
        <v>185</v>
      </c>
      <c r="X1772" s="116" t="n">
        <f aca="false">RANDBETWEEN(80,100)/100</f>
        <v>0.88</v>
      </c>
      <c r="Y1772" s="117"/>
      <c r="Z1772" s="118"/>
      <c r="AA1772" s="119"/>
      <c r="AB1772" s="123"/>
      <c r="AC1772" s="124"/>
      <c r="AG1772" s="186"/>
      <c r="BO1772" s="202"/>
    </row>
    <row r="1773" customFormat="false" ht="13.25" hidden="false" customHeight="true" outlineLevel="0" collapsed="false">
      <c r="A1773" s="151" t="s">
        <v>1869</v>
      </c>
      <c r="B1773" s="152" t="n">
        <v>22.7</v>
      </c>
      <c r="C1773" s="152" t="n">
        <v>754.9</v>
      </c>
      <c r="D1773" s="153" t="n">
        <v>67</v>
      </c>
      <c r="E1773" s="154" t="s">
        <v>107</v>
      </c>
      <c r="F1773" s="153" t="n">
        <v>9</v>
      </c>
      <c r="G1773" s="115" t="n">
        <v>0.95</v>
      </c>
      <c r="H1773" s="116" t="n">
        <f aca="false">RANDBETWEEN(80,100)/100</f>
        <v>0.86</v>
      </c>
      <c r="I1773" s="117"/>
      <c r="J1773" s="118"/>
      <c r="K1773" s="119"/>
      <c r="L1773" s="118"/>
      <c r="M1773" s="179"/>
      <c r="Q1773" s="151" t="s">
        <v>1869</v>
      </c>
      <c r="R1773" s="152" t="n">
        <v>25.9</v>
      </c>
      <c r="S1773" s="152" t="n">
        <v>751</v>
      </c>
      <c r="T1773" s="153" t="n">
        <v>45</v>
      </c>
      <c r="U1773" s="154" t="s">
        <v>77</v>
      </c>
      <c r="V1773" s="153" t="n">
        <v>2</v>
      </c>
      <c r="W1773" s="182" t="s">
        <v>194</v>
      </c>
      <c r="X1773" s="116" t="n">
        <f aca="false">RANDBETWEEN(80,100)/100</f>
        <v>0.8</v>
      </c>
      <c r="Y1773" s="117"/>
      <c r="Z1773" s="118"/>
      <c r="AA1773" s="119"/>
      <c r="AB1773" s="123"/>
      <c r="AC1773" s="124"/>
      <c r="AG1773" s="186"/>
      <c r="BO1773" s="202"/>
    </row>
    <row r="1774" customFormat="false" ht="13.25" hidden="false" customHeight="true" outlineLevel="0" collapsed="false">
      <c r="A1774" s="151" t="s">
        <v>1870</v>
      </c>
      <c r="B1774" s="152" t="n">
        <v>20.2</v>
      </c>
      <c r="C1774" s="152" t="n">
        <v>755.3</v>
      </c>
      <c r="D1774" s="153" t="n">
        <v>75</v>
      </c>
      <c r="E1774" s="154" t="s">
        <v>107</v>
      </c>
      <c r="F1774" s="153" t="n">
        <v>9</v>
      </c>
      <c r="G1774" s="115" t="n">
        <v>0.95</v>
      </c>
      <c r="H1774" s="116" t="n">
        <f aca="false">RANDBETWEEN(80,100)/100</f>
        <v>0.94</v>
      </c>
      <c r="I1774" s="117"/>
      <c r="J1774" s="118"/>
      <c r="K1774" s="119"/>
      <c r="L1774" s="118"/>
      <c r="M1774" s="179"/>
      <c r="Q1774" s="151" t="s">
        <v>1870</v>
      </c>
      <c r="R1774" s="152" t="n">
        <v>23.8</v>
      </c>
      <c r="S1774" s="152" t="n">
        <v>751.2</v>
      </c>
      <c r="T1774" s="153" t="n">
        <v>52</v>
      </c>
      <c r="U1774" s="154" t="s">
        <v>77</v>
      </c>
      <c r="V1774" s="153" t="n">
        <v>1</v>
      </c>
      <c r="W1774" s="115" t="n">
        <v>0</v>
      </c>
      <c r="X1774" s="116" t="n">
        <f aca="false">RANDBETWEEN(80,100)/100</f>
        <v>0.97</v>
      </c>
      <c r="Y1774" s="117"/>
      <c r="Z1774" s="118"/>
      <c r="AA1774" s="119"/>
      <c r="AB1774" s="123"/>
      <c r="AC1774" s="124"/>
      <c r="AG1774" s="186"/>
      <c r="BO1774" s="202"/>
    </row>
    <row r="1775" customFormat="false" ht="13.25" hidden="false" customHeight="true" outlineLevel="0" collapsed="false">
      <c r="A1775" s="151" t="s">
        <v>1871</v>
      </c>
      <c r="B1775" s="152" t="n">
        <v>17.8</v>
      </c>
      <c r="C1775" s="152" t="n">
        <v>755.2</v>
      </c>
      <c r="D1775" s="153" t="n">
        <v>99</v>
      </c>
      <c r="E1775" s="154" t="s">
        <v>107</v>
      </c>
      <c r="F1775" s="153" t="n">
        <v>6</v>
      </c>
      <c r="G1775" s="115" t="n">
        <v>0.75</v>
      </c>
      <c r="H1775" s="116" t="n">
        <f aca="false">RANDBETWEEN(80,100)/100</f>
        <v>0.84</v>
      </c>
      <c r="I1775" s="117"/>
      <c r="J1775" s="118"/>
      <c r="K1775" s="119"/>
      <c r="L1775" s="118"/>
      <c r="M1775" s="179"/>
      <c r="Q1775" s="151" t="s">
        <v>1871</v>
      </c>
      <c r="R1775" s="152" t="n">
        <v>18.1</v>
      </c>
      <c r="S1775" s="152" t="n">
        <v>750.5</v>
      </c>
      <c r="T1775" s="153" t="n">
        <v>72</v>
      </c>
      <c r="U1775" s="154" t="s">
        <v>93</v>
      </c>
      <c r="V1775" s="153" t="n">
        <v>1</v>
      </c>
      <c r="W1775" s="115" t="n">
        <v>0</v>
      </c>
      <c r="X1775" s="116" t="n">
        <f aca="false">RANDBETWEEN(80,100)/100</f>
        <v>0.85</v>
      </c>
      <c r="Y1775" s="117"/>
      <c r="Z1775" s="118"/>
      <c r="AA1775" s="119"/>
      <c r="AB1775" s="123"/>
      <c r="AC1775" s="124"/>
      <c r="AG1775" s="186"/>
      <c r="BO1775" s="202"/>
    </row>
    <row r="1776" customFormat="false" ht="13.25" hidden="false" customHeight="true" outlineLevel="0" collapsed="false">
      <c r="A1776" s="151" t="s">
        <v>1872</v>
      </c>
      <c r="B1776" s="152" t="n">
        <v>16.3</v>
      </c>
      <c r="C1776" s="152" t="n">
        <v>754.9</v>
      </c>
      <c r="D1776" s="153" t="n">
        <v>100</v>
      </c>
      <c r="E1776" s="154" t="s">
        <v>107</v>
      </c>
      <c r="F1776" s="153" t="n">
        <v>3</v>
      </c>
      <c r="G1776" s="115" t="n">
        <v>0.75</v>
      </c>
      <c r="H1776" s="116" t="n">
        <f aca="false">RANDBETWEEN(80,100)/100</f>
        <v>0.94</v>
      </c>
      <c r="I1776" s="117"/>
      <c r="J1776" s="118"/>
      <c r="K1776" s="119"/>
      <c r="L1776" s="118"/>
      <c r="M1776" s="179"/>
      <c r="Q1776" s="151" t="s">
        <v>1872</v>
      </c>
      <c r="R1776" s="152" t="n">
        <v>15.2</v>
      </c>
      <c r="S1776" s="152" t="n">
        <v>749.7</v>
      </c>
      <c r="T1776" s="153" t="n">
        <v>86</v>
      </c>
      <c r="U1776" s="154" t="n">
        <v>0</v>
      </c>
      <c r="V1776" s="153" t="n">
        <v>0</v>
      </c>
      <c r="W1776" s="115" t="n">
        <v>0</v>
      </c>
      <c r="X1776" s="116" t="n">
        <f aca="false">RANDBETWEEN(80,100)/100</f>
        <v>0.94</v>
      </c>
      <c r="Y1776" s="117"/>
      <c r="Z1776" s="118"/>
      <c r="AA1776" s="119"/>
      <c r="AB1776" s="123"/>
      <c r="AC1776" s="124"/>
      <c r="AG1776" s="186"/>
      <c r="BO1776" s="202"/>
    </row>
    <row r="1777" customFormat="false" ht="13.25" hidden="false" customHeight="true" outlineLevel="0" collapsed="false">
      <c r="A1777" s="151" t="s">
        <v>1873</v>
      </c>
      <c r="B1777" s="152" t="n">
        <v>17.7</v>
      </c>
      <c r="C1777" s="152" t="n">
        <v>754.9</v>
      </c>
      <c r="D1777" s="153" t="n">
        <v>87</v>
      </c>
      <c r="E1777" s="154" t="s">
        <v>91</v>
      </c>
      <c r="F1777" s="153" t="n">
        <v>4.5</v>
      </c>
      <c r="G1777" s="115" t="n">
        <v>0.9</v>
      </c>
      <c r="H1777" s="116" t="n">
        <f aca="false">RANDBETWEEN(80,100)/100</f>
        <v>0.94</v>
      </c>
      <c r="I1777" s="117"/>
      <c r="J1777" s="118"/>
      <c r="K1777" s="119"/>
      <c r="L1777" s="118"/>
      <c r="M1777" s="179"/>
      <c r="Q1777" s="151" t="s">
        <v>1873</v>
      </c>
      <c r="R1777" s="152" t="n">
        <v>17.8</v>
      </c>
      <c r="S1777" s="152" t="n">
        <v>749.2</v>
      </c>
      <c r="T1777" s="153" t="n">
        <v>75</v>
      </c>
      <c r="U1777" s="154" t="n">
        <v>0</v>
      </c>
      <c r="V1777" s="153" t="n">
        <v>0</v>
      </c>
      <c r="W1777" s="115" t="n">
        <v>0</v>
      </c>
      <c r="X1777" s="116" t="n">
        <f aca="false">RANDBETWEEN(80,100)/100</f>
        <v>1</v>
      </c>
      <c r="Y1777" s="117"/>
      <c r="Z1777" s="118"/>
      <c r="AA1777" s="119"/>
      <c r="AB1777" s="123"/>
      <c r="AC1777" s="124"/>
      <c r="AG1777" s="186"/>
      <c r="BO1777" s="202"/>
    </row>
    <row r="1778" customFormat="false" ht="13.25" hidden="false" customHeight="true" outlineLevel="0" collapsed="false">
      <c r="A1778" s="151" t="s">
        <v>1874</v>
      </c>
      <c r="B1778" s="152" t="n">
        <v>17.4</v>
      </c>
      <c r="C1778" s="152" t="n">
        <v>754.4</v>
      </c>
      <c r="D1778" s="153" t="n">
        <v>90</v>
      </c>
      <c r="E1778" s="154" t="s">
        <v>101</v>
      </c>
      <c r="F1778" s="153" t="n">
        <v>4.5</v>
      </c>
      <c r="G1778" s="115" t="n">
        <v>0.9</v>
      </c>
      <c r="H1778" s="116" t="n">
        <f aca="false">RANDBETWEEN(80,100)/100</f>
        <v>0.9</v>
      </c>
      <c r="I1778" s="117" t="n">
        <v>0.650833333333333</v>
      </c>
      <c r="J1778" s="118" t="n">
        <v>0.650833333333333</v>
      </c>
      <c r="K1778" s="119" t="n">
        <f aca="false">(J1778 * 24) * $B$3 * $F$3 * (1 - 0.7*AVERAGE(G1778:G1785)) * AVERAGE(H1778:H1785)</f>
        <v>8296.738725</v>
      </c>
      <c r="L1778" s="118" t="n">
        <f aca="false">IF(AVERAGE(F1778:F1785)&gt; $J$3, $B$4*$F$4*AVERAGE(F1778:F1785)/$B$5*24*AVERAGE(H1778:H1785), $B$4*$F$4*AVERAGE(F1778:F1785)/$B$5*24*AVERAGE(H1778:H1785) * 0.2)</f>
        <v>42061.5</v>
      </c>
      <c r="M1778" s="179" t="n">
        <f aca="false">K1778+L1778</f>
        <v>50358.238725</v>
      </c>
      <c r="Q1778" s="151" t="s">
        <v>1874</v>
      </c>
      <c r="R1778" s="152" t="n">
        <v>23.4</v>
      </c>
      <c r="S1778" s="152" t="n">
        <v>748.6</v>
      </c>
      <c r="T1778" s="153" t="n">
        <v>45</v>
      </c>
      <c r="U1778" s="154" t="s">
        <v>77</v>
      </c>
      <c r="V1778" s="153" t="n">
        <v>2</v>
      </c>
      <c r="W1778" s="115" t="n">
        <v>0</v>
      </c>
      <c r="X1778" s="116" t="n">
        <f aca="false">RANDBETWEEN(80,100)/100</f>
        <v>0.85</v>
      </c>
      <c r="Y1778" s="117" t="n">
        <v>0.731331018518519</v>
      </c>
      <c r="Z1778" s="118" t="n">
        <v>0.731331018518519</v>
      </c>
      <c r="AA1778" s="119" t="n">
        <f aca="false">(Z1778 * 24) * $B$3 * $F$3 * (1 - 0.7*AVERAGE(W1778:W1785)) * AVERAGE(X1778:X1785)</f>
        <v>19652.736675</v>
      </c>
      <c r="AB1778" s="123" t="n">
        <f aca="false">IF(AVERAGE(V1778:V1785)&gt; $J$3, $B$4*$F$4*AVERAGE(V1778:V1785)/$B$5*24*AVERAGE(X1778:X1785), $B$4*$F$4*AVERAGE(V1778:V1785)/$B$5*24*AVERAGE(X1778:X1785) * 0.2)</f>
        <v>1508</v>
      </c>
      <c r="AC1778" s="124" t="n">
        <f aca="false">AA1778+AB1778</f>
        <v>21160.736675</v>
      </c>
      <c r="AG1778" s="186"/>
      <c r="BO1778" s="202"/>
    </row>
    <row r="1779" customFormat="false" ht="13.25" hidden="false" customHeight="true" outlineLevel="0" collapsed="false">
      <c r="A1779" s="151" t="s">
        <v>1875</v>
      </c>
      <c r="B1779" s="152" t="n">
        <v>17.5</v>
      </c>
      <c r="C1779" s="152" t="n">
        <v>753.8</v>
      </c>
      <c r="D1779" s="153" t="n">
        <v>90</v>
      </c>
      <c r="E1779" s="154" t="s">
        <v>101</v>
      </c>
      <c r="F1779" s="153" t="n">
        <v>9</v>
      </c>
      <c r="G1779" s="115" t="n">
        <v>0.95</v>
      </c>
      <c r="H1779" s="116" t="n">
        <f aca="false">RANDBETWEEN(80,100)/100</f>
        <v>0.85</v>
      </c>
      <c r="I1779" s="117"/>
      <c r="J1779" s="118"/>
      <c r="K1779" s="119"/>
      <c r="L1779" s="118"/>
      <c r="M1779" s="179"/>
      <c r="Q1779" s="151" t="s">
        <v>1875</v>
      </c>
      <c r="R1779" s="152" t="n">
        <v>25.7</v>
      </c>
      <c r="S1779" s="152" t="n">
        <v>748</v>
      </c>
      <c r="T1779" s="153" t="n">
        <v>40</v>
      </c>
      <c r="U1779" s="154" t="s">
        <v>77</v>
      </c>
      <c r="V1779" s="153" t="n">
        <v>2</v>
      </c>
      <c r="W1779" s="115" t="n">
        <v>0.05</v>
      </c>
      <c r="X1779" s="116" t="n">
        <f aca="false">RANDBETWEEN(80,100)/100</f>
        <v>0.97</v>
      </c>
      <c r="Y1779" s="117"/>
      <c r="Z1779" s="118"/>
      <c r="AA1779" s="119"/>
      <c r="AB1779" s="123"/>
      <c r="AC1779" s="124"/>
      <c r="AG1779" s="186"/>
      <c r="BO1779" s="202"/>
    </row>
    <row r="1780" customFormat="false" ht="13.25" hidden="false" customHeight="true" outlineLevel="0" collapsed="false">
      <c r="A1780" s="151" t="s">
        <v>1876</v>
      </c>
      <c r="B1780" s="152" t="n">
        <v>17.7</v>
      </c>
      <c r="C1780" s="152" t="n">
        <v>754</v>
      </c>
      <c r="D1780" s="153" t="n">
        <v>99</v>
      </c>
      <c r="E1780" s="154" t="s">
        <v>91</v>
      </c>
      <c r="F1780" s="153" t="n">
        <v>9</v>
      </c>
      <c r="G1780" s="115" t="n">
        <v>0.9</v>
      </c>
      <c r="H1780" s="116" t="n">
        <f aca="false">RANDBETWEEN(80,100)/100</f>
        <v>0.94</v>
      </c>
      <c r="I1780" s="117"/>
      <c r="J1780" s="118"/>
      <c r="K1780" s="119"/>
      <c r="L1780" s="118"/>
      <c r="M1780" s="179"/>
      <c r="Q1780" s="151" t="s">
        <v>1876</v>
      </c>
      <c r="R1780" s="152" t="n">
        <v>25.6</v>
      </c>
      <c r="S1780" s="152" t="n">
        <v>748.2</v>
      </c>
      <c r="T1780" s="153" t="n">
        <v>37</v>
      </c>
      <c r="U1780" s="154" t="s">
        <v>93</v>
      </c>
      <c r="V1780" s="153" t="n">
        <v>2</v>
      </c>
      <c r="W1780" s="115" t="n">
        <v>0.05</v>
      </c>
      <c r="X1780" s="116" t="n">
        <f aca="false">RANDBETWEEN(80,100)/100</f>
        <v>0.97</v>
      </c>
      <c r="Y1780" s="117"/>
      <c r="Z1780" s="118"/>
      <c r="AA1780" s="119"/>
      <c r="AB1780" s="123"/>
      <c r="AC1780" s="124"/>
      <c r="AG1780" s="186"/>
      <c r="BO1780" s="202"/>
    </row>
    <row r="1781" customFormat="false" ht="13.25" hidden="false" customHeight="true" outlineLevel="0" collapsed="false">
      <c r="A1781" s="151" t="s">
        <v>1877</v>
      </c>
      <c r="B1781" s="152" t="n">
        <v>18.9</v>
      </c>
      <c r="C1781" s="152" t="n">
        <v>753.2</v>
      </c>
      <c r="D1781" s="153" t="n">
        <v>85</v>
      </c>
      <c r="E1781" s="154" t="s">
        <v>101</v>
      </c>
      <c r="F1781" s="153" t="n">
        <v>7.5</v>
      </c>
      <c r="G1781" s="115" t="n">
        <v>0.9</v>
      </c>
      <c r="H1781" s="116" t="n">
        <f aca="false">RANDBETWEEN(80,100)/100</f>
        <v>0.89</v>
      </c>
      <c r="I1781" s="117"/>
      <c r="J1781" s="118"/>
      <c r="K1781" s="119"/>
      <c r="L1781" s="118"/>
      <c r="M1781" s="179"/>
      <c r="Q1781" s="151" t="s">
        <v>1877</v>
      </c>
      <c r="R1781" s="152" t="n">
        <v>24.3</v>
      </c>
      <c r="S1781" s="152" t="n">
        <v>748.8</v>
      </c>
      <c r="T1781" s="153" t="n">
        <v>39</v>
      </c>
      <c r="U1781" s="154" t="s">
        <v>93</v>
      </c>
      <c r="V1781" s="153" t="n">
        <v>2</v>
      </c>
      <c r="W1781" s="182" t="s">
        <v>185</v>
      </c>
      <c r="X1781" s="116" t="n">
        <f aca="false">RANDBETWEEN(80,100)/100</f>
        <v>0.94</v>
      </c>
      <c r="Y1781" s="117"/>
      <c r="Z1781" s="118"/>
      <c r="AA1781" s="119"/>
      <c r="AB1781" s="123"/>
      <c r="AC1781" s="124"/>
      <c r="AG1781" s="186"/>
      <c r="BO1781" s="202"/>
    </row>
    <row r="1782" customFormat="false" ht="13.25" hidden="false" customHeight="true" outlineLevel="0" collapsed="false">
      <c r="A1782" s="151" t="s">
        <v>1878</v>
      </c>
      <c r="B1782" s="152" t="n">
        <v>19.7</v>
      </c>
      <c r="C1782" s="152" t="n">
        <v>752.8</v>
      </c>
      <c r="D1782" s="153" t="n">
        <v>80</v>
      </c>
      <c r="E1782" s="154" t="s">
        <v>91</v>
      </c>
      <c r="F1782" s="153" t="n">
        <v>7.5</v>
      </c>
      <c r="G1782" s="115" t="n">
        <v>0.75</v>
      </c>
      <c r="H1782" s="116" t="n">
        <f aca="false">RANDBETWEEN(80,100)/100</f>
        <v>0.81</v>
      </c>
      <c r="I1782" s="117"/>
      <c r="J1782" s="118"/>
      <c r="K1782" s="119"/>
      <c r="L1782" s="118"/>
      <c r="M1782" s="179"/>
      <c r="Q1782" s="151" t="s">
        <v>1878</v>
      </c>
      <c r="R1782" s="152" t="n">
        <v>22.1</v>
      </c>
      <c r="S1782" s="152" t="n">
        <v>749.2</v>
      </c>
      <c r="T1782" s="153" t="n">
        <v>41</v>
      </c>
      <c r="U1782" s="154" t="s">
        <v>77</v>
      </c>
      <c r="V1782" s="153" t="n">
        <v>2</v>
      </c>
      <c r="W1782" s="115" t="n">
        <v>0</v>
      </c>
      <c r="X1782" s="116" t="n">
        <f aca="false">RANDBETWEEN(80,100)/100</f>
        <v>0.91</v>
      </c>
      <c r="Y1782" s="117"/>
      <c r="Z1782" s="118"/>
      <c r="AA1782" s="119"/>
      <c r="AB1782" s="123"/>
      <c r="AC1782" s="124"/>
      <c r="AG1782" s="186"/>
      <c r="BO1782" s="202"/>
    </row>
    <row r="1783" customFormat="false" ht="13.25" hidden="false" customHeight="true" outlineLevel="0" collapsed="false">
      <c r="A1783" s="151" t="s">
        <v>1879</v>
      </c>
      <c r="B1783" s="152" t="n">
        <v>16.1</v>
      </c>
      <c r="C1783" s="152" t="n">
        <v>752.8</v>
      </c>
      <c r="D1783" s="153" t="n">
        <v>100</v>
      </c>
      <c r="E1783" s="154" t="s">
        <v>91</v>
      </c>
      <c r="F1783" s="153" t="n">
        <v>7.5</v>
      </c>
      <c r="G1783" s="115" t="n">
        <v>0.9</v>
      </c>
      <c r="H1783" s="116" t="n">
        <f aca="false">RANDBETWEEN(80,100)/100</f>
        <v>0.89</v>
      </c>
      <c r="I1783" s="117"/>
      <c r="J1783" s="118"/>
      <c r="K1783" s="119"/>
      <c r="L1783" s="118"/>
      <c r="M1783" s="179"/>
      <c r="Q1783" s="151" t="s">
        <v>1879</v>
      </c>
      <c r="R1783" s="152" t="n">
        <v>15.4</v>
      </c>
      <c r="S1783" s="152" t="n">
        <v>749</v>
      </c>
      <c r="T1783" s="153" t="n">
        <v>73</v>
      </c>
      <c r="U1783" s="154" t="n">
        <v>0</v>
      </c>
      <c r="V1783" s="153" t="n">
        <v>0</v>
      </c>
      <c r="W1783" s="115" t="n">
        <v>0</v>
      </c>
      <c r="X1783" s="116" t="n">
        <f aca="false">RANDBETWEEN(80,100)/100</f>
        <v>0.98</v>
      </c>
      <c r="Y1783" s="117"/>
      <c r="Z1783" s="118"/>
      <c r="AA1783" s="119"/>
      <c r="AB1783" s="123"/>
      <c r="AC1783" s="124"/>
      <c r="AG1783" s="186"/>
      <c r="BO1783" s="202"/>
    </row>
    <row r="1784" customFormat="false" ht="13.25" hidden="false" customHeight="true" outlineLevel="0" collapsed="false">
      <c r="A1784" s="151" t="s">
        <v>1880</v>
      </c>
      <c r="B1784" s="152" t="n">
        <v>15.5</v>
      </c>
      <c r="C1784" s="152" t="n">
        <v>752.8</v>
      </c>
      <c r="D1784" s="153" t="n">
        <v>100</v>
      </c>
      <c r="E1784" s="154" t="s">
        <v>91</v>
      </c>
      <c r="F1784" s="153" t="n">
        <v>6</v>
      </c>
      <c r="G1784" s="115" t="n">
        <v>0.25</v>
      </c>
      <c r="H1784" s="116" t="n">
        <f aca="false">RANDBETWEEN(80,100)/100</f>
        <v>0.97</v>
      </c>
      <c r="I1784" s="117"/>
      <c r="J1784" s="118"/>
      <c r="K1784" s="119"/>
      <c r="L1784" s="118"/>
      <c r="M1784" s="179"/>
      <c r="Q1784" s="151" t="s">
        <v>1880</v>
      </c>
      <c r="R1784" s="152" t="n">
        <v>12.1</v>
      </c>
      <c r="S1784" s="152" t="n">
        <v>748.4</v>
      </c>
      <c r="T1784" s="153" t="n">
        <v>84</v>
      </c>
      <c r="U1784" s="154" t="n">
        <v>0</v>
      </c>
      <c r="V1784" s="153" t="n">
        <v>0</v>
      </c>
      <c r="W1784" s="115" t="n">
        <v>0</v>
      </c>
      <c r="X1784" s="116" t="n">
        <f aca="false">RANDBETWEEN(80,100)/100</f>
        <v>0.94</v>
      </c>
      <c r="Y1784" s="117"/>
      <c r="Z1784" s="118"/>
      <c r="AA1784" s="119"/>
      <c r="AB1784" s="123"/>
      <c r="AC1784" s="124"/>
      <c r="AG1784" s="186"/>
      <c r="BO1784" s="202"/>
    </row>
    <row r="1785" customFormat="false" ht="13.25" hidden="false" customHeight="true" outlineLevel="0" collapsed="false">
      <c r="A1785" s="151" t="s">
        <v>1881</v>
      </c>
      <c r="B1785" s="152" t="n">
        <v>15.9</v>
      </c>
      <c r="C1785" s="152" t="n">
        <v>753</v>
      </c>
      <c r="D1785" s="153" t="n">
        <v>100</v>
      </c>
      <c r="E1785" s="154" t="s">
        <v>91</v>
      </c>
      <c r="F1785" s="153" t="n">
        <v>7.5</v>
      </c>
      <c r="G1785" s="115" t="n">
        <v>0.25</v>
      </c>
      <c r="H1785" s="116" t="n">
        <f aca="false">RANDBETWEEN(80,100)/100</f>
        <v>0.94</v>
      </c>
      <c r="I1785" s="117"/>
      <c r="J1785" s="118"/>
      <c r="K1785" s="119"/>
      <c r="L1785" s="118"/>
      <c r="M1785" s="179"/>
      <c r="Q1785" s="151" t="s">
        <v>1881</v>
      </c>
      <c r="R1785" s="152" t="n">
        <v>16.8</v>
      </c>
      <c r="S1785" s="152" t="n">
        <v>748</v>
      </c>
      <c r="T1785" s="153" t="n">
        <v>64</v>
      </c>
      <c r="U1785" s="154" t="n">
        <v>0</v>
      </c>
      <c r="V1785" s="153" t="n">
        <v>0</v>
      </c>
      <c r="W1785" s="115" t="n">
        <v>0</v>
      </c>
      <c r="X1785" s="116" t="n">
        <f aca="false">RANDBETWEEN(80,100)/100</f>
        <v>0.98</v>
      </c>
      <c r="Y1785" s="117"/>
      <c r="Z1785" s="118"/>
      <c r="AA1785" s="119"/>
      <c r="AB1785" s="123"/>
      <c r="AC1785" s="124"/>
      <c r="AG1785" s="186"/>
      <c r="BO1785" s="202"/>
    </row>
    <row r="1786" customFormat="false" ht="13.25" hidden="false" customHeight="true" outlineLevel="0" collapsed="false">
      <c r="A1786" s="151" t="s">
        <v>1882</v>
      </c>
      <c r="B1786" s="152" t="n">
        <v>18.3</v>
      </c>
      <c r="C1786" s="152" t="n">
        <v>753.3</v>
      </c>
      <c r="D1786" s="153" t="n">
        <v>77</v>
      </c>
      <c r="E1786" s="154" t="s">
        <v>91</v>
      </c>
      <c r="F1786" s="153" t="n">
        <v>4.5</v>
      </c>
      <c r="G1786" s="182" t="s">
        <v>194</v>
      </c>
      <c r="H1786" s="116" t="n">
        <f aca="false">RANDBETWEEN(80,100)/100</f>
        <v>0.8</v>
      </c>
      <c r="I1786" s="117" t="n">
        <v>0.650949074074074</v>
      </c>
      <c r="J1786" s="118" t="n">
        <v>0.650949074074074</v>
      </c>
      <c r="K1786" s="119" t="n">
        <f aca="false">(J1786 * 24) * $B$3 * $F$3 * (1 - 0.7*AVERAGE(G1786:G1793)) * AVERAGE(H1786:H1793)</f>
        <v>7557.05006666667</v>
      </c>
      <c r="L1786" s="118" t="n">
        <f aca="false">IF(AVERAGE(F1786:F1793)&gt; $J$3, $B$4*$F$4*AVERAGE(F1786:F1793)/$B$5*24*AVERAGE(H1786:H1793), $B$4*$F$4*AVERAGE(F1786:F1793)/$B$5*24*AVERAGE(H1786:H1793) * 0.2)</f>
        <v>38628</v>
      </c>
      <c r="M1786" s="179" t="n">
        <f aca="false">K1786+L1786</f>
        <v>46185.0500666667</v>
      </c>
      <c r="Q1786" s="151" t="s">
        <v>1882</v>
      </c>
      <c r="R1786" s="152" t="n">
        <v>21.6</v>
      </c>
      <c r="S1786" s="152" t="n">
        <v>747.4</v>
      </c>
      <c r="T1786" s="153" t="n">
        <v>43</v>
      </c>
      <c r="U1786" s="154" t="s">
        <v>77</v>
      </c>
      <c r="V1786" s="153" t="n">
        <v>2</v>
      </c>
      <c r="W1786" s="115" t="n">
        <v>0</v>
      </c>
      <c r="X1786" s="116" t="n">
        <f aca="false">RANDBETWEEN(80,100)/100</f>
        <v>0.83</v>
      </c>
      <c r="Y1786" s="117" t="n">
        <v>0.731539351851852</v>
      </c>
      <c r="Z1786" s="118" t="n">
        <v>0.731539351851852</v>
      </c>
      <c r="AA1786" s="119" t="n">
        <f aca="false">(Z1786 * 24) * $B$3 * $F$3 * (1 - 0.7*AVERAGE(W1786:W1793)) * AVERAGE(X1786:X1793)</f>
        <v>19040.50625</v>
      </c>
      <c r="AB1786" s="123" t="n">
        <f aca="false">IF(AVERAGE(V1786:V1793)&gt; $J$3, $B$4*$F$4*AVERAGE(V1786:V1793)/$B$5*24*AVERAGE(X1786:X1793), $B$4*$F$4*AVERAGE(V1786:V1793)/$B$5*24*AVERAGE(X1786:X1793) * 0.2)</f>
        <v>2169</v>
      </c>
      <c r="AC1786" s="124" t="n">
        <f aca="false">AA1786+AB1786</f>
        <v>21209.50625</v>
      </c>
      <c r="AG1786" s="186"/>
      <c r="BO1786" s="202"/>
    </row>
    <row r="1787" customFormat="false" ht="13.25" hidden="false" customHeight="true" outlineLevel="0" collapsed="false">
      <c r="A1787" s="151" t="s">
        <v>1883</v>
      </c>
      <c r="B1787" s="152" t="n">
        <v>22</v>
      </c>
      <c r="C1787" s="152" t="n">
        <v>752.5</v>
      </c>
      <c r="D1787" s="153" t="n">
        <v>45</v>
      </c>
      <c r="E1787" s="154" t="s">
        <v>101</v>
      </c>
      <c r="F1787" s="153" t="n">
        <v>9</v>
      </c>
      <c r="G1787" s="115" t="n">
        <v>0.75</v>
      </c>
      <c r="H1787" s="116" t="n">
        <f aca="false">RANDBETWEEN(80,100)/100</f>
        <v>0.82</v>
      </c>
      <c r="I1787" s="117"/>
      <c r="J1787" s="118"/>
      <c r="K1787" s="119"/>
      <c r="L1787" s="118"/>
      <c r="M1787" s="179"/>
      <c r="Q1787" s="151" t="s">
        <v>1883</v>
      </c>
      <c r="R1787" s="152" t="n">
        <v>23.9</v>
      </c>
      <c r="S1787" s="152" t="n">
        <v>746.2</v>
      </c>
      <c r="T1787" s="153" t="n">
        <v>39</v>
      </c>
      <c r="U1787" s="154" t="s">
        <v>83</v>
      </c>
      <c r="V1787" s="153" t="n">
        <v>2</v>
      </c>
      <c r="W1787" s="115" t="n">
        <v>0</v>
      </c>
      <c r="X1787" s="116" t="n">
        <f aca="false">RANDBETWEEN(80,100)/100</f>
        <v>0.89</v>
      </c>
      <c r="Y1787" s="117"/>
      <c r="Z1787" s="118"/>
      <c r="AA1787" s="119"/>
      <c r="AB1787" s="123"/>
      <c r="AC1787" s="124"/>
      <c r="AG1787" s="186"/>
      <c r="BO1787" s="202"/>
    </row>
    <row r="1788" customFormat="false" ht="13.25" hidden="false" customHeight="true" outlineLevel="0" collapsed="false">
      <c r="A1788" s="151" t="s">
        <v>1884</v>
      </c>
      <c r="B1788" s="152" t="n">
        <v>23.6</v>
      </c>
      <c r="C1788" s="152" t="n">
        <v>751.5</v>
      </c>
      <c r="D1788" s="153" t="n">
        <v>50</v>
      </c>
      <c r="E1788" s="154" t="s">
        <v>101</v>
      </c>
      <c r="F1788" s="153" t="n">
        <v>9</v>
      </c>
      <c r="G1788" s="115" t="n">
        <v>0.75</v>
      </c>
      <c r="H1788" s="116" t="n">
        <f aca="false">RANDBETWEEN(80,100)/100</f>
        <v>0.92</v>
      </c>
      <c r="I1788" s="117"/>
      <c r="J1788" s="118"/>
      <c r="K1788" s="119"/>
      <c r="L1788" s="118"/>
      <c r="M1788" s="179"/>
      <c r="Q1788" s="151" t="s">
        <v>1884</v>
      </c>
      <c r="R1788" s="152" t="n">
        <v>23.8</v>
      </c>
      <c r="S1788" s="152" t="n">
        <v>746</v>
      </c>
      <c r="T1788" s="153" t="n">
        <v>38</v>
      </c>
      <c r="U1788" s="154" t="s">
        <v>83</v>
      </c>
      <c r="V1788" s="153" t="n">
        <v>2</v>
      </c>
      <c r="W1788" s="115" t="n">
        <v>0</v>
      </c>
      <c r="X1788" s="116" t="n">
        <f aca="false">RANDBETWEEN(80,100)/100</f>
        <v>0.97</v>
      </c>
      <c r="Y1788" s="117"/>
      <c r="Z1788" s="118"/>
      <c r="AA1788" s="119"/>
      <c r="AB1788" s="123"/>
      <c r="AC1788" s="124"/>
      <c r="AG1788" s="186"/>
      <c r="BO1788" s="202"/>
    </row>
    <row r="1789" customFormat="false" ht="13.25" hidden="false" customHeight="true" outlineLevel="0" collapsed="false">
      <c r="A1789" s="151" t="s">
        <v>1885</v>
      </c>
      <c r="B1789" s="152" t="n">
        <v>19.8</v>
      </c>
      <c r="C1789" s="152" t="n">
        <v>751.6</v>
      </c>
      <c r="D1789" s="153" t="n">
        <v>74</v>
      </c>
      <c r="E1789" s="154" t="s">
        <v>91</v>
      </c>
      <c r="F1789" s="153" t="n">
        <v>7.5</v>
      </c>
      <c r="G1789" s="115" t="n">
        <v>0.95</v>
      </c>
      <c r="H1789" s="116" t="n">
        <f aca="false">RANDBETWEEN(80,100)/100</f>
        <v>0.89</v>
      </c>
      <c r="I1789" s="117"/>
      <c r="J1789" s="118"/>
      <c r="K1789" s="119"/>
      <c r="L1789" s="118"/>
      <c r="M1789" s="179"/>
      <c r="Q1789" s="151" t="s">
        <v>1885</v>
      </c>
      <c r="R1789" s="152" t="n">
        <v>22.1</v>
      </c>
      <c r="S1789" s="152" t="n">
        <v>745.7</v>
      </c>
      <c r="T1789" s="153" t="n">
        <v>40</v>
      </c>
      <c r="U1789" s="154" t="s">
        <v>83</v>
      </c>
      <c r="V1789" s="153" t="n">
        <v>2</v>
      </c>
      <c r="W1789" s="115" t="n">
        <v>0</v>
      </c>
      <c r="X1789" s="116" t="n">
        <f aca="false">RANDBETWEEN(80,100)/100</f>
        <v>0.81</v>
      </c>
      <c r="Y1789" s="117"/>
      <c r="Z1789" s="118"/>
      <c r="AA1789" s="119"/>
      <c r="AB1789" s="123"/>
      <c r="AC1789" s="124"/>
      <c r="AG1789" s="186"/>
      <c r="BO1789" s="202"/>
    </row>
    <row r="1790" customFormat="false" ht="13.25" hidden="false" customHeight="true" outlineLevel="0" collapsed="false">
      <c r="A1790" s="151" t="s">
        <v>1886</v>
      </c>
      <c r="B1790" s="152" t="n">
        <v>16.4</v>
      </c>
      <c r="C1790" s="152" t="n">
        <v>751.3</v>
      </c>
      <c r="D1790" s="153" t="n">
        <v>79</v>
      </c>
      <c r="E1790" s="154" t="s">
        <v>129</v>
      </c>
      <c r="F1790" s="153" t="n">
        <v>9</v>
      </c>
      <c r="G1790" s="115" t="n">
        <v>0.95</v>
      </c>
      <c r="H1790" s="116" t="n">
        <f aca="false">RANDBETWEEN(80,100)/100</f>
        <v>0.84</v>
      </c>
      <c r="I1790" s="117"/>
      <c r="J1790" s="118"/>
      <c r="K1790" s="119"/>
      <c r="L1790" s="118"/>
      <c r="M1790" s="179"/>
      <c r="Q1790" s="151" t="s">
        <v>1886</v>
      </c>
      <c r="R1790" s="152" t="n">
        <v>19.1</v>
      </c>
      <c r="S1790" s="152" t="n">
        <v>745.3</v>
      </c>
      <c r="T1790" s="153" t="n">
        <v>49</v>
      </c>
      <c r="U1790" s="154" t="s">
        <v>77</v>
      </c>
      <c r="V1790" s="153" t="n">
        <v>3</v>
      </c>
      <c r="W1790" s="115" t="n">
        <v>0</v>
      </c>
      <c r="X1790" s="116" t="n">
        <f aca="false">RANDBETWEEN(80,100)/100</f>
        <v>0.88</v>
      </c>
      <c r="Y1790" s="117"/>
      <c r="Z1790" s="118"/>
      <c r="AA1790" s="119"/>
      <c r="AB1790" s="123"/>
      <c r="AC1790" s="124"/>
      <c r="AG1790" s="186"/>
      <c r="BO1790" s="202"/>
    </row>
    <row r="1791" customFormat="false" ht="13.25" hidden="false" customHeight="true" outlineLevel="0" collapsed="false">
      <c r="A1791" s="151" t="s">
        <v>1887</v>
      </c>
      <c r="B1791" s="152" t="n">
        <v>17.4</v>
      </c>
      <c r="C1791" s="152" t="n">
        <v>750.1</v>
      </c>
      <c r="D1791" s="153" t="n">
        <v>79</v>
      </c>
      <c r="E1791" s="154" t="s">
        <v>91</v>
      </c>
      <c r="F1791" s="153" t="n">
        <v>6</v>
      </c>
      <c r="G1791" s="182" t="s">
        <v>194</v>
      </c>
      <c r="H1791" s="116" t="n">
        <f aca="false">RANDBETWEEN(80,100)/100</f>
        <v>0.83</v>
      </c>
      <c r="I1791" s="117"/>
      <c r="J1791" s="118"/>
      <c r="K1791" s="119"/>
      <c r="L1791" s="118"/>
      <c r="M1791" s="179"/>
      <c r="Q1791" s="151" t="s">
        <v>1887</v>
      </c>
      <c r="R1791" s="152" t="n">
        <v>14.6</v>
      </c>
      <c r="S1791" s="152" t="n">
        <v>744.4</v>
      </c>
      <c r="T1791" s="153" t="n">
        <v>68</v>
      </c>
      <c r="U1791" s="154" t="s">
        <v>77</v>
      </c>
      <c r="V1791" s="153" t="n">
        <v>2</v>
      </c>
      <c r="W1791" s="115" t="n">
        <v>0</v>
      </c>
      <c r="X1791" s="116" t="n">
        <f aca="false">RANDBETWEEN(80,100)/100</f>
        <v>0.89</v>
      </c>
      <c r="Y1791" s="117"/>
      <c r="Z1791" s="118"/>
      <c r="AA1791" s="119"/>
      <c r="AB1791" s="123"/>
      <c r="AC1791" s="124"/>
      <c r="AG1791" s="186"/>
      <c r="BO1791" s="202"/>
    </row>
    <row r="1792" customFormat="false" ht="13.25" hidden="false" customHeight="true" outlineLevel="0" collapsed="false">
      <c r="A1792" s="151" t="s">
        <v>1888</v>
      </c>
      <c r="B1792" s="152" t="n">
        <v>18</v>
      </c>
      <c r="C1792" s="152" t="n">
        <v>749.9</v>
      </c>
      <c r="D1792" s="153" t="n">
        <v>70</v>
      </c>
      <c r="E1792" s="154" t="s">
        <v>101</v>
      </c>
      <c r="F1792" s="153" t="n">
        <v>6</v>
      </c>
      <c r="G1792" s="115" t="n">
        <v>0.95</v>
      </c>
      <c r="H1792" s="116" t="n">
        <f aca="false">RANDBETWEEN(80,100)/100</f>
        <v>0.87</v>
      </c>
      <c r="I1792" s="117"/>
      <c r="J1792" s="118"/>
      <c r="K1792" s="119"/>
      <c r="L1792" s="118"/>
      <c r="M1792" s="179"/>
      <c r="Q1792" s="151" t="s">
        <v>1888</v>
      </c>
      <c r="R1792" s="152" t="n">
        <v>14.3</v>
      </c>
      <c r="S1792" s="152" t="n">
        <v>743.5</v>
      </c>
      <c r="T1792" s="153" t="n">
        <v>68</v>
      </c>
      <c r="U1792" s="154" t="s">
        <v>77</v>
      </c>
      <c r="V1792" s="153" t="n">
        <v>1</v>
      </c>
      <c r="W1792" s="115" t="n">
        <v>0</v>
      </c>
      <c r="X1792" s="116" t="n">
        <f aca="false">RANDBETWEEN(80,100)/100</f>
        <v>1</v>
      </c>
      <c r="Y1792" s="117"/>
      <c r="Z1792" s="118"/>
      <c r="AA1792" s="119"/>
      <c r="AB1792" s="123"/>
      <c r="AC1792" s="124"/>
      <c r="AG1792" s="186"/>
      <c r="BO1792" s="202"/>
    </row>
    <row r="1793" customFormat="false" ht="13.25" hidden="false" customHeight="true" outlineLevel="0" collapsed="false">
      <c r="A1793" s="151" t="s">
        <v>1889</v>
      </c>
      <c r="B1793" s="152" t="n">
        <v>16.7</v>
      </c>
      <c r="C1793" s="152" t="n">
        <v>750.1</v>
      </c>
      <c r="D1793" s="153" t="n">
        <v>74</v>
      </c>
      <c r="E1793" s="154" t="s">
        <v>101</v>
      </c>
      <c r="F1793" s="153" t="n">
        <v>4.5</v>
      </c>
      <c r="G1793" s="115" t="n">
        <v>0.25</v>
      </c>
      <c r="H1793" s="116" t="n">
        <f aca="false">RANDBETWEEN(80,100)/100</f>
        <v>0.99</v>
      </c>
      <c r="I1793" s="117"/>
      <c r="J1793" s="118"/>
      <c r="K1793" s="119"/>
      <c r="L1793" s="118"/>
      <c r="M1793" s="179"/>
      <c r="Q1793" s="151" t="s">
        <v>1889</v>
      </c>
      <c r="R1793" s="152" t="n">
        <v>16.7</v>
      </c>
      <c r="S1793" s="152" t="n">
        <v>742.3</v>
      </c>
      <c r="T1793" s="153" t="n">
        <v>62</v>
      </c>
      <c r="U1793" s="154" t="s">
        <v>83</v>
      </c>
      <c r="V1793" s="153" t="n">
        <v>1</v>
      </c>
      <c r="W1793" s="115" t="n">
        <v>0</v>
      </c>
      <c r="X1793" s="116" t="n">
        <f aca="false">RANDBETWEEN(80,100)/100</f>
        <v>0.96</v>
      </c>
      <c r="Y1793" s="117"/>
      <c r="Z1793" s="118"/>
      <c r="AA1793" s="119"/>
      <c r="AB1793" s="123"/>
      <c r="AC1793" s="124"/>
      <c r="AG1793" s="186"/>
      <c r="BO1793" s="202"/>
    </row>
    <row r="1794" customFormat="false" ht="13.25" hidden="false" customHeight="true" outlineLevel="0" collapsed="false">
      <c r="A1794" s="151" t="s">
        <v>1890</v>
      </c>
      <c r="B1794" s="152" t="n">
        <v>20.3</v>
      </c>
      <c r="C1794" s="152" t="n">
        <v>750</v>
      </c>
      <c r="D1794" s="153" t="n">
        <v>60</v>
      </c>
      <c r="E1794" s="154" t="s">
        <v>93</v>
      </c>
      <c r="F1794" s="153" t="n">
        <v>4.5</v>
      </c>
      <c r="G1794" s="182" t="s">
        <v>194</v>
      </c>
      <c r="H1794" s="116" t="n">
        <f aca="false">RANDBETWEEN(80,100)/100</f>
        <v>0.9</v>
      </c>
      <c r="I1794" s="117" t="n">
        <v>0.65099537037037</v>
      </c>
      <c r="J1794" s="118" t="n">
        <v>0.65099537037037</v>
      </c>
      <c r="K1794" s="119" t="n">
        <f aca="false">(J1794 * 24) * $B$3 * $F$3 * (1 - 0.7*AVERAGE(G1794:G1801)) * AVERAGE(H1794:H1801)</f>
        <v>6772.87771388889</v>
      </c>
      <c r="L1794" s="118" t="n">
        <f aca="false">IF(AVERAGE(F1794:F1801)&gt; $J$3, $B$4*$F$4*AVERAGE(F1794:F1801)/$B$5*24*AVERAGE(H1794:H1801), $B$4*$F$4*AVERAGE(F1794:F1801)/$B$5*24*AVERAGE(H1794:H1801) * 0.2)</f>
        <v>32580</v>
      </c>
      <c r="M1794" s="179" t="n">
        <f aca="false">K1794+L1794</f>
        <v>39352.8777138889</v>
      </c>
      <c r="Q1794" s="151" t="s">
        <v>1890</v>
      </c>
      <c r="R1794" s="152" t="n">
        <v>19.2</v>
      </c>
      <c r="S1794" s="152" t="n">
        <v>741.4</v>
      </c>
      <c r="T1794" s="153" t="n">
        <v>54</v>
      </c>
      <c r="U1794" s="154" t="s">
        <v>77</v>
      </c>
      <c r="V1794" s="153" t="n">
        <v>1</v>
      </c>
      <c r="W1794" s="115" t="n">
        <v>0.05</v>
      </c>
      <c r="X1794" s="116" t="n">
        <f aca="false">RANDBETWEEN(80,100)/100</f>
        <v>0.98</v>
      </c>
      <c r="Y1794" s="117" t="n">
        <v>0.731631944444445</v>
      </c>
      <c r="Z1794" s="118" t="n">
        <v>0.731631944444445</v>
      </c>
      <c r="AA1794" s="119" t="n">
        <f aca="false">(Z1794 * 24) * $B$3 * $F$3 * (1 - 0.7*AVERAGE(W1794:W1801)) * AVERAGE(X1794:X1801)</f>
        <v>9883.35255</v>
      </c>
      <c r="AB1794" s="123" t="n">
        <f aca="false">IF(AVERAGE(V1794:V1801)&gt; $J$3, $B$4*$F$4*AVERAGE(V1794:V1801)/$B$5*24*AVERAGE(X1794:X1801), $B$4*$F$4*AVERAGE(V1794:V1801)/$B$5*24*AVERAGE(X1794:X1801) * 0.2)</f>
        <v>1274.4</v>
      </c>
      <c r="AC1794" s="124" t="n">
        <f aca="false">AA1794+AB1794</f>
        <v>11157.75255</v>
      </c>
      <c r="AG1794" s="186"/>
      <c r="BO1794" s="202"/>
    </row>
    <row r="1795" customFormat="false" ht="13.25" hidden="false" customHeight="true" outlineLevel="0" collapsed="false">
      <c r="A1795" s="151" t="s">
        <v>1891</v>
      </c>
      <c r="B1795" s="152" t="n">
        <v>22.4</v>
      </c>
      <c r="C1795" s="152" t="n">
        <v>748.6</v>
      </c>
      <c r="D1795" s="153" t="n">
        <v>54</v>
      </c>
      <c r="E1795" s="154" t="s">
        <v>93</v>
      </c>
      <c r="F1795" s="153" t="n">
        <v>9</v>
      </c>
      <c r="G1795" s="115" t="n">
        <v>0.95</v>
      </c>
      <c r="H1795" s="116" t="n">
        <f aca="false">RANDBETWEEN(80,100)/100</f>
        <v>1</v>
      </c>
      <c r="I1795" s="117"/>
      <c r="J1795" s="118"/>
      <c r="K1795" s="119"/>
      <c r="L1795" s="118"/>
      <c r="M1795" s="179"/>
      <c r="Q1795" s="151" t="s">
        <v>1891</v>
      </c>
      <c r="R1795" s="152" t="n">
        <v>21.9</v>
      </c>
      <c r="S1795" s="152" t="n">
        <v>740</v>
      </c>
      <c r="T1795" s="153" t="n">
        <v>44</v>
      </c>
      <c r="U1795" s="154" t="s">
        <v>83</v>
      </c>
      <c r="V1795" s="153" t="n">
        <v>2</v>
      </c>
      <c r="W1795" s="115" t="n">
        <v>0.25</v>
      </c>
      <c r="X1795" s="116" t="n">
        <f aca="false">RANDBETWEEN(80,100)/100</f>
        <v>0.86</v>
      </c>
      <c r="Y1795" s="117"/>
      <c r="Z1795" s="118"/>
      <c r="AA1795" s="119"/>
      <c r="AB1795" s="123"/>
      <c r="AC1795" s="124"/>
      <c r="AG1795" s="186"/>
      <c r="BO1795" s="202"/>
    </row>
    <row r="1796" customFormat="false" ht="13.25" hidden="false" customHeight="true" outlineLevel="0" collapsed="false">
      <c r="A1796" s="151" t="s">
        <v>1892</v>
      </c>
      <c r="B1796" s="152" t="n">
        <v>21.4</v>
      </c>
      <c r="C1796" s="152" t="n">
        <v>746.8</v>
      </c>
      <c r="D1796" s="153" t="n">
        <v>82</v>
      </c>
      <c r="E1796" s="154" t="s">
        <v>91</v>
      </c>
      <c r="F1796" s="153" t="n">
        <v>10.5</v>
      </c>
      <c r="G1796" s="115" t="n">
        <v>0.9</v>
      </c>
      <c r="H1796" s="116" t="n">
        <f aca="false">RANDBETWEEN(80,100)/100</f>
        <v>0.88</v>
      </c>
      <c r="I1796" s="117"/>
      <c r="J1796" s="118"/>
      <c r="K1796" s="119"/>
      <c r="L1796" s="118"/>
      <c r="M1796" s="179"/>
      <c r="Q1796" s="151" t="s">
        <v>1892</v>
      </c>
      <c r="R1796" s="152" t="n">
        <v>20.5</v>
      </c>
      <c r="S1796" s="152" t="n">
        <v>739.8</v>
      </c>
      <c r="T1796" s="153" t="n">
        <v>51</v>
      </c>
      <c r="U1796" s="154" t="s">
        <v>83</v>
      </c>
      <c r="V1796" s="153" t="n">
        <v>2</v>
      </c>
      <c r="W1796" s="182" t="s">
        <v>110</v>
      </c>
      <c r="X1796" s="116" t="n">
        <f aca="false">RANDBETWEEN(80,100)/100</f>
        <v>0.85</v>
      </c>
      <c r="Y1796" s="117"/>
      <c r="Z1796" s="118"/>
      <c r="AA1796" s="119"/>
      <c r="AB1796" s="123"/>
      <c r="AC1796" s="124"/>
      <c r="AG1796" s="186"/>
      <c r="BO1796" s="202"/>
    </row>
    <row r="1797" customFormat="false" ht="13.25" hidden="false" customHeight="true" outlineLevel="0" collapsed="false">
      <c r="A1797" s="151" t="s">
        <v>1893</v>
      </c>
      <c r="B1797" s="152" t="n">
        <v>27.9</v>
      </c>
      <c r="C1797" s="152" t="n">
        <v>746.9</v>
      </c>
      <c r="D1797" s="153" t="n">
        <v>47</v>
      </c>
      <c r="E1797" s="154" t="s">
        <v>101</v>
      </c>
      <c r="F1797" s="153" t="n">
        <v>6</v>
      </c>
      <c r="G1797" s="182" t="s">
        <v>194</v>
      </c>
      <c r="H1797" s="116" t="n">
        <f aca="false">RANDBETWEEN(80,100)/100</f>
        <v>0.91</v>
      </c>
      <c r="I1797" s="117"/>
      <c r="J1797" s="118"/>
      <c r="K1797" s="119"/>
      <c r="L1797" s="118"/>
      <c r="M1797" s="179"/>
      <c r="Q1797" s="151" t="s">
        <v>1893</v>
      </c>
      <c r="R1797" s="152" t="n">
        <v>19</v>
      </c>
      <c r="S1797" s="152" t="n">
        <v>739</v>
      </c>
      <c r="T1797" s="153" t="n">
        <v>58</v>
      </c>
      <c r="U1797" s="154" t="s">
        <v>83</v>
      </c>
      <c r="V1797" s="153" t="n">
        <v>1</v>
      </c>
      <c r="W1797" s="115" t="n">
        <v>0.95</v>
      </c>
      <c r="X1797" s="116" t="n">
        <f aca="false">RANDBETWEEN(80,100)/100</f>
        <v>0.8</v>
      </c>
      <c r="Y1797" s="117"/>
      <c r="Z1797" s="118"/>
      <c r="AA1797" s="119"/>
      <c r="AB1797" s="123"/>
      <c r="AC1797" s="124"/>
      <c r="AG1797" s="186"/>
      <c r="BO1797" s="202"/>
    </row>
    <row r="1798" customFormat="false" ht="13.25" hidden="false" customHeight="true" outlineLevel="0" collapsed="false">
      <c r="A1798" s="151" t="s">
        <v>1894</v>
      </c>
      <c r="B1798" s="152" t="n">
        <v>25.1</v>
      </c>
      <c r="C1798" s="152" t="n">
        <v>747.4</v>
      </c>
      <c r="D1798" s="153" t="n">
        <v>64</v>
      </c>
      <c r="E1798" s="154" t="s">
        <v>101</v>
      </c>
      <c r="F1798" s="153" t="n">
        <v>6</v>
      </c>
      <c r="G1798" s="115" t="n">
        <v>0.75</v>
      </c>
      <c r="H1798" s="116" t="n">
        <f aca="false">RANDBETWEEN(80,100)/100</f>
        <v>0.88</v>
      </c>
      <c r="I1798" s="117"/>
      <c r="J1798" s="118"/>
      <c r="K1798" s="119"/>
      <c r="L1798" s="118"/>
      <c r="M1798" s="179"/>
      <c r="Q1798" s="151" t="s">
        <v>1894</v>
      </c>
      <c r="R1798" s="152" t="n">
        <v>16</v>
      </c>
      <c r="S1798" s="152" t="n">
        <v>738</v>
      </c>
      <c r="T1798" s="153" t="n">
        <v>74</v>
      </c>
      <c r="U1798" s="154" t="s">
        <v>83</v>
      </c>
      <c r="V1798" s="153" t="n">
        <v>1</v>
      </c>
      <c r="W1798" s="115" t="n">
        <v>0.9</v>
      </c>
      <c r="X1798" s="116" t="n">
        <f aca="false">RANDBETWEEN(80,100)/100</f>
        <v>0.93</v>
      </c>
      <c r="Y1798" s="117"/>
      <c r="Z1798" s="118"/>
      <c r="AA1798" s="119"/>
      <c r="AB1798" s="123"/>
      <c r="AC1798" s="124"/>
      <c r="AG1798" s="186"/>
      <c r="BO1798" s="202"/>
    </row>
    <row r="1799" customFormat="false" ht="13.25" hidden="false" customHeight="true" outlineLevel="0" collapsed="false">
      <c r="A1799" s="151" t="s">
        <v>1895</v>
      </c>
      <c r="B1799" s="152" t="n">
        <v>20.6</v>
      </c>
      <c r="C1799" s="152" t="n">
        <v>747.6</v>
      </c>
      <c r="D1799" s="153" t="n">
        <v>99</v>
      </c>
      <c r="E1799" s="154" t="s">
        <v>101</v>
      </c>
      <c r="F1799" s="153" t="n">
        <v>3</v>
      </c>
      <c r="G1799" s="115" t="n">
        <v>0.9</v>
      </c>
      <c r="H1799" s="116" t="n">
        <f aca="false">RANDBETWEEN(80,100)/100</f>
        <v>0.83</v>
      </c>
      <c r="I1799" s="117"/>
      <c r="J1799" s="118"/>
      <c r="K1799" s="119"/>
      <c r="L1799" s="118"/>
      <c r="M1799" s="179"/>
      <c r="Q1799" s="151" t="s">
        <v>1895</v>
      </c>
      <c r="R1799" s="152" t="n">
        <v>14.4</v>
      </c>
      <c r="S1799" s="152" t="n">
        <v>737.2</v>
      </c>
      <c r="T1799" s="153" t="n">
        <v>79</v>
      </c>
      <c r="U1799" s="154" t="s">
        <v>83</v>
      </c>
      <c r="V1799" s="153" t="n">
        <v>1</v>
      </c>
      <c r="W1799" s="115" t="n">
        <v>0.9</v>
      </c>
      <c r="X1799" s="116" t="n">
        <f aca="false">RANDBETWEEN(80,100)/100</f>
        <v>0.82</v>
      </c>
      <c r="Y1799" s="117"/>
      <c r="Z1799" s="118"/>
      <c r="AA1799" s="119"/>
      <c r="AB1799" s="123"/>
      <c r="AC1799" s="124"/>
      <c r="AG1799" s="186"/>
      <c r="BO1799" s="202"/>
    </row>
    <row r="1800" customFormat="false" ht="13.25" hidden="false" customHeight="true" outlineLevel="0" collapsed="false">
      <c r="A1800" s="151" t="s">
        <v>1896</v>
      </c>
      <c r="B1800" s="152" t="n">
        <v>20.8</v>
      </c>
      <c r="C1800" s="152" t="n">
        <v>748.1</v>
      </c>
      <c r="D1800" s="153" t="n">
        <v>85</v>
      </c>
      <c r="E1800" s="154" t="s">
        <v>83</v>
      </c>
      <c r="F1800" s="153" t="n">
        <v>4.5</v>
      </c>
      <c r="G1800" s="115" t="n">
        <v>0.9</v>
      </c>
      <c r="H1800" s="116" t="n">
        <f aca="false">RANDBETWEEN(80,100)/100</f>
        <v>0.96</v>
      </c>
      <c r="I1800" s="117"/>
      <c r="J1800" s="118"/>
      <c r="K1800" s="119"/>
      <c r="L1800" s="118"/>
      <c r="M1800" s="179"/>
      <c r="Q1800" s="151" t="s">
        <v>1896</v>
      </c>
      <c r="R1800" s="152" t="n">
        <v>14.7</v>
      </c>
      <c r="S1800" s="152" t="n">
        <v>736.7</v>
      </c>
      <c r="T1800" s="153" t="n">
        <v>84</v>
      </c>
      <c r="U1800" s="154" t="s">
        <v>83</v>
      </c>
      <c r="V1800" s="153" t="n">
        <v>1</v>
      </c>
      <c r="W1800" s="115" t="n">
        <v>0.75</v>
      </c>
      <c r="X1800" s="116" t="n">
        <f aca="false">RANDBETWEEN(80,100)/100</f>
        <v>0.88</v>
      </c>
      <c r="Y1800" s="117"/>
      <c r="Z1800" s="118"/>
      <c r="AA1800" s="119"/>
      <c r="AB1800" s="123"/>
      <c r="AC1800" s="124"/>
      <c r="AG1800" s="186"/>
      <c r="BO1800" s="202"/>
    </row>
    <row r="1801" customFormat="false" ht="13.25" hidden="false" customHeight="true" outlineLevel="0" collapsed="false">
      <c r="A1801" s="151" t="s">
        <v>1897</v>
      </c>
      <c r="B1801" s="152" t="n">
        <v>22.7</v>
      </c>
      <c r="C1801" s="152" t="n">
        <v>747.1</v>
      </c>
      <c r="D1801" s="153" t="n">
        <v>82</v>
      </c>
      <c r="E1801" s="154" t="s">
        <v>93</v>
      </c>
      <c r="F1801" s="153" t="n">
        <v>1.5</v>
      </c>
      <c r="G1801" s="115" t="n">
        <v>0.75</v>
      </c>
      <c r="H1801" s="116" t="n">
        <f aca="false">RANDBETWEEN(80,100)/100</f>
        <v>0.88</v>
      </c>
      <c r="I1801" s="117"/>
      <c r="J1801" s="118"/>
      <c r="K1801" s="119"/>
      <c r="L1801" s="118"/>
      <c r="M1801" s="179"/>
      <c r="Q1801" s="151" t="s">
        <v>1897</v>
      </c>
      <c r="R1801" s="152" t="n">
        <v>14.2</v>
      </c>
      <c r="S1801" s="152" t="n">
        <v>737.2</v>
      </c>
      <c r="T1801" s="153" t="n">
        <v>90</v>
      </c>
      <c r="U1801" s="154" t="n">
        <v>0</v>
      </c>
      <c r="V1801" s="153" t="n">
        <v>0</v>
      </c>
      <c r="W1801" s="115" t="n">
        <v>0.9</v>
      </c>
      <c r="X1801" s="116" t="n">
        <f aca="false">RANDBETWEEN(80,100)/100</f>
        <v>0.96</v>
      </c>
      <c r="Y1801" s="117"/>
      <c r="Z1801" s="118"/>
      <c r="AA1801" s="119"/>
      <c r="AB1801" s="123"/>
      <c r="AC1801" s="124"/>
      <c r="AG1801" s="186"/>
      <c r="BO1801" s="202"/>
    </row>
    <row r="1802" customFormat="false" ht="13.25" hidden="false" customHeight="true" outlineLevel="0" collapsed="false">
      <c r="A1802" s="151" t="s">
        <v>1898</v>
      </c>
      <c r="B1802" s="152" t="n">
        <v>25.8</v>
      </c>
      <c r="C1802" s="152" t="n">
        <v>747.4</v>
      </c>
      <c r="D1802" s="153" t="n">
        <v>70</v>
      </c>
      <c r="E1802" s="154" t="s">
        <v>101</v>
      </c>
      <c r="F1802" s="153" t="n">
        <v>6</v>
      </c>
      <c r="G1802" s="115" t="n">
        <v>0.95</v>
      </c>
      <c r="H1802" s="116" t="n">
        <f aca="false">RANDBETWEEN(80,100)/100</f>
        <v>0.95</v>
      </c>
      <c r="I1802" s="117" t="n">
        <v>0.651006944444444</v>
      </c>
      <c r="J1802" s="118" t="n">
        <v>0.651006944444444</v>
      </c>
      <c r="K1802" s="119" t="n">
        <f aca="false">(J1802 * 24) * $B$3 * $F$3 * (1 - 0.7*AVERAGE(G1802:G1809)) * AVERAGE(H1802:H1809)</f>
        <v>9071.4985828125</v>
      </c>
      <c r="L1802" s="118" t="n">
        <f aca="false">IF(AVERAGE(F1802:F1809)&gt; $J$3, $B$4*$F$4*AVERAGE(F1802:F1809)/$B$5*24*AVERAGE(H1802:H1809), $B$4*$F$4*AVERAGE(F1802:F1809)/$B$5*24*AVERAGE(H1802:H1809) * 0.2)</f>
        <v>4403.7</v>
      </c>
      <c r="M1802" s="179" t="n">
        <f aca="false">K1802+L1802</f>
        <v>13475.1985828125</v>
      </c>
      <c r="Q1802" s="151" t="s">
        <v>1898</v>
      </c>
      <c r="R1802" s="152" t="n">
        <v>15.3</v>
      </c>
      <c r="S1802" s="152" t="n">
        <v>737.4</v>
      </c>
      <c r="T1802" s="153" t="n">
        <v>80</v>
      </c>
      <c r="U1802" s="154" t="n">
        <v>0</v>
      </c>
      <c r="V1802" s="153" t="n">
        <v>0</v>
      </c>
      <c r="W1802" s="115" t="n">
        <v>0.75</v>
      </c>
      <c r="X1802" s="116" t="n">
        <f aca="false">RANDBETWEEN(80,100)/100</f>
        <v>0.92</v>
      </c>
      <c r="Y1802" s="117" t="n">
        <v>0.731643518518519</v>
      </c>
      <c r="Z1802" s="118" t="n">
        <v>0.731643518518519</v>
      </c>
      <c r="AA1802" s="119" t="n">
        <f aca="false">(Z1802 * 24) * $B$3 * $F$3 * (1 - 0.7*AVERAGE(W1802:W1809)) * AVERAGE(X1802:X1809)</f>
        <v>7152.9110296875</v>
      </c>
      <c r="AB1802" s="123" t="n">
        <f aca="false">IF(AVERAGE(V1802:V1809)&gt; $J$3, $B$4*$F$4*AVERAGE(V1802:V1809)/$B$5*24*AVERAGE(X1802:X1809), $B$4*$F$4*AVERAGE(V1802:V1809)/$B$5*24*AVERAGE(X1802:X1809) * 0.2)</f>
        <v>0</v>
      </c>
      <c r="AC1802" s="124" t="n">
        <f aca="false">AA1802+AB1802</f>
        <v>7152.9110296875</v>
      </c>
      <c r="AG1802" s="186"/>
      <c r="BO1802" s="202"/>
    </row>
    <row r="1803" customFormat="false" ht="13.25" hidden="false" customHeight="true" outlineLevel="0" collapsed="false">
      <c r="A1803" s="151" t="s">
        <v>1899</v>
      </c>
      <c r="B1803" s="152" t="n">
        <v>30.8</v>
      </c>
      <c r="C1803" s="152" t="n">
        <v>747.1</v>
      </c>
      <c r="D1803" s="153" t="n">
        <v>45</v>
      </c>
      <c r="E1803" s="154" t="s">
        <v>101</v>
      </c>
      <c r="F1803" s="153" t="n">
        <v>6</v>
      </c>
      <c r="G1803" s="115" t="n">
        <v>0.95</v>
      </c>
      <c r="H1803" s="116" t="n">
        <f aca="false">RANDBETWEEN(80,100)/100</f>
        <v>0.81</v>
      </c>
      <c r="I1803" s="117"/>
      <c r="J1803" s="118"/>
      <c r="K1803" s="119"/>
      <c r="L1803" s="118"/>
      <c r="M1803" s="179"/>
      <c r="Q1803" s="151" t="s">
        <v>1899</v>
      </c>
      <c r="R1803" s="152" t="n">
        <v>16.8</v>
      </c>
      <c r="S1803" s="152" t="n">
        <v>737.7</v>
      </c>
      <c r="T1803" s="153" t="n">
        <v>69</v>
      </c>
      <c r="U1803" s="154" t="n">
        <v>0</v>
      </c>
      <c r="V1803" s="153" t="n">
        <v>0</v>
      </c>
      <c r="W1803" s="115" t="n">
        <v>0.9</v>
      </c>
      <c r="X1803" s="116" t="n">
        <f aca="false">RANDBETWEEN(80,100)/100</f>
        <v>0.97</v>
      </c>
      <c r="Y1803" s="117"/>
      <c r="Z1803" s="118"/>
      <c r="AA1803" s="119"/>
      <c r="AB1803" s="123"/>
      <c r="AC1803" s="124"/>
      <c r="AG1803" s="186"/>
      <c r="BO1803" s="202"/>
    </row>
    <row r="1804" customFormat="false" ht="13.25" hidden="false" customHeight="true" outlineLevel="0" collapsed="false">
      <c r="A1804" s="151" t="s">
        <v>1900</v>
      </c>
      <c r="B1804" s="152" t="n">
        <v>30.3</v>
      </c>
      <c r="C1804" s="152" t="n">
        <v>748</v>
      </c>
      <c r="D1804" s="153" t="n">
        <v>41</v>
      </c>
      <c r="E1804" s="154" t="s">
        <v>91</v>
      </c>
      <c r="F1804" s="153" t="n">
        <v>6</v>
      </c>
      <c r="G1804" s="115" t="n">
        <v>0.95</v>
      </c>
      <c r="H1804" s="116" t="n">
        <f aca="false">RANDBETWEEN(80,100)/100</f>
        <v>0.95</v>
      </c>
      <c r="I1804" s="117"/>
      <c r="J1804" s="118"/>
      <c r="K1804" s="119"/>
      <c r="L1804" s="118"/>
      <c r="M1804" s="179"/>
      <c r="Q1804" s="151" t="s">
        <v>1900</v>
      </c>
      <c r="R1804" s="152" t="n">
        <v>15.1</v>
      </c>
      <c r="S1804" s="152" t="n">
        <v>738.7</v>
      </c>
      <c r="T1804" s="153" t="n">
        <v>85</v>
      </c>
      <c r="U1804" s="154" t="n">
        <v>0</v>
      </c>
      <c r="V1804" s="153" t="n">
        <v>0</v>
      </c>
      <c r="W1804" s="115" t="n">
        <v>0.9</v>
      </c>
      <c r="X1804" s="116" t="n">
        <f aca="false">RANDBETWEEN(80,100)/100</f>
        <v>0.83</v>
      </c>
      <c r="Y1804" s="117"/>
      <c r="Z1804" s="118"/>
      <c r="AA1804" s="119"/>
      <c r="AB1804" s="123"/>
      <c r="AC1804" s="124"/>
      <c r="AG1804" s="186"/>
      <c r="BO1804" s="202"/>
    </row>
    <row r="1805" customFormat="false" ht="13.25" hidden="false" customHeight="true" outlineLevel="0" collapsed="false">
      <c r="A1805" s="151" t="s">
        <v>1901</v>
      </c>
      <c r="B1805" s="152" t="n">
        <v>29.1</v>
      </c>
      <c r="C1805" s="152" t="n">
        <v>749</v>
      </c>
      <c r="D1805" s="153" t="n">
        <v>49</v>
      </c>
      <c r="E1805" s="154" t="s">
        <v>78</v>
      </c>
      <c r="F1805" s="153" t="n">
        <v>4.5</v>
      </c>
      <c r="G1805" s="115" t="n">
        <v>0.75</v>
      </c>
      <c r="H1805" s="116" t="n">
        <f aca="false">RANDBETWEEN(80,100)/100</f>
        <v>0.82</v>
      </c>
      <c r="I1805" s="117"/>
      <c r="J1805" s="118"/>
      <c r="K1805" s="119"/>
      <c r="L1805" s="118"/>
      <c r="M1805" s="179"/>
      <c r="Q1805" s="151" t="s">
        <v>1901</v>
      </c>
      <c r="R1805" s="152" t="n">
        <v>16.6</v>
      </c>
      <c r="S1805" s="152" t="n">
        <v>738.8</v>
      </c>
      <c r="T1805" s="153" t="n">
        <v>78</v>
      </c>
      <c r="U1805" s="154" t="n">
        <v>0</v>
      </c>
      <c r="V1805" s="153" t="n">
        <v>0</v>
      </c>
      <c r="W1805" s="115" t="n">
        <v>0.9</v>
      </c>
      <c r="X1805" s="116" t="n">
        <f aca="false">RANDBETWEEN(80,100)/100</f>
        <v>0.89</v>
      </c>
      <c r="Y1805" s="117"/>
      <c r="Z1805" s="118"/>
      <c r="AA1805" s="119"/>
      <c r="AB1805" s="123"/>
      <c r="AC1805" s="124"/>
      <c r="AG1805" s="186"/>
      <c r="BO1805" s="202"/>
    </row>
    <row r="1806" customFormat="false" ht="13.25" hidden="false" customHeight="true" outlineLevel="0" collapsed="false">
      <c r="A1806" s="151" t="s">
        <v>1902</v>
      </c>
      <c r="B1806" s="152" t="n">
        <v>26.4</v>
      </c>
      <c r="C1806" s="152" t="n">
        <v>750</v>
      </c>
      <c r="D1806" s="153" t="n">
        <v>47</v>
      </c>
      <c r="E1806" s="154" t="s">
        <v>107</v>
      </c>
      <c r="F1806" s="153" t="n">
        <v>3</v>
      </c>
      <c r="G1806" s="115" t="n">
        <v>0.25</v>
      </c>
      <c r="H1806" s="116" t="n">
        <f aca="false">RANDBETWEEN(80,100)/100</f>
        <v>0.87</v>
      </c>
      <c r="I1806" s="117"/>
      <c r="J1806" s="118"/>
      <c r="K1806" s="119"/>
      <c r="L1806" s="118"/>
      <c r="M1806" s="179"/>
      <c r="Q1806" s="151" t="s">
        <v>1902</v>
      </c>
      <c r="R1806" s="152" t="n">
        <v>16.4</v>
      </c>
      <c r="S1806" s="152" t="n">
        <v>739.1</v>
      </c>
      <c r="T1806" s="153" t="n">
        <v>70</v>
      </c>
      <c r="U1806" s="154" t="n">
        <v>0</v>
      </c>
      <c r="V1806" s="153" t="n">
        <v>0</v>
      </c>
      <c r="W1806" s="115" t="n">
        <v>0.95</v>
      </c>
      <c r="X1806" s="116" t="n">
        <f aca="false">RANDBETWEEN(80,100)/100</f>
        <v>0.83</v>
      </c>
      <c r="Y1806" s="117"/>
      <c r="Z1806" s="118"/>
      <c r="AA1806" s="119"/>
      <c r="AB1806" s="123"/>
      <c r="AC1806" s="124"/>
      <c r="AG1806" s="186"/>
      <c r="BO1806" s="202"/>
    </row>
    <row r="1807" customFormat="false" ht="13.25" hidden="false" customHeight="true" outlineLevel="0" collapsed="false">
      <c r="A1807" s="151" t="s">
        <v>1903</v>
      </c>
      <c r="B1807" s="152" t="n">
        <v>19.4</v>
      </c>
      <c r="C1807" s="152" t="n">
        <v>751.1</v>
      </c>
      <c r="D1807" s="153" t="n">
        <v>78</v>
      </c>
      <c r="E1807" s="154" t="s">
        <v>77</v>
      </c>
      <c r="F1807" s="153" t="n">
        <v>1.5</v>
      </c>
      <c r="G1807" s="115" t="n">
        <v>0.75</v>
      </c>
      <c r="H1807" s="116" t="n">
        <f aca="false">RANDBETWEEN(80,100)/100</f>
        <v>0.81</v>
      </c>
      <c r="I1807" s="117"/>
      <c r="J1807" s="118"/>
      <c r="K1807" s="119"/>
      <c r="L1807" s="118"/>
      <c r="M1807" s="179"/>
      <c r="Q1807" s="151" t="s">
        <v>1903</v>
      </c>
      <c r="R1807" s="152" t="n">
        <v>14.1</v>
      </c>
      <c r="S1807" s="152" t="n">
        <v>739.9</v>
      </c>
      <c r="T1807" s="153" t="n">
        <v>92</v>
      </c>
      <c r="U1807" s="154" t="n">
        <v>0</v>
      </c>
      <c r="V1807" s="153" t="n">
        <v>0</v>
      </c>
      <c r="W1807" s="115" t="n">
        <v>0.9</v>
      </c>
      <c r="X1807" s="116" t="n">
        <f aca="false">RANDBETWEEN(80,100)/100</f>
        <v>0.83</v>
      </c>
      <c r="Y1807" s="117"/>
      <c r="Z1807" s="118"/>
      <c r="AA1807" s="119"/>
      <c r="AB1807" s="123"/>
      <c r="AC1807" s="124"/>
      <c r="AG1807" s="186"/>
      <c r="BO1807" s="202"/>
    </row>
    <row r="1808" customFormat="false" ht="13.25" hidden="false" customHeight="true" outlineLevel="0" collapsed="false">
      <c r="A1808" s="151" t="s">
        <v>1904</v>
      </c>
      <c r="B1808" s="152" t="n">
        <v>18.8</v>
      </c>
      <c r="C1808" s="152" t="n">
        <v>752.2</v>
      </c>
      <c r="D1808" s="153" t="n">
        <v>81</v>
      </c>
      <c r="E1808" s="154" t="s">
        <v>77</v>
      </c>
      <c r="F1808" s="153" t="n">
        <v>1.5</v>
      </c>
      <c r="G1808" s="115" t="n">
        <v>0.25</v>
      </c>
      <c r="H1808" s="116" t="n">
        <f aca="false">RANDBETWEEN(80,100)/100</f>
        <v>0.87</v>
      </c>
      <c r="I1808" s="117"/>
      <c r="J1808" s="118"/>
      <c r="K1808" s="119"/>
      <c r="L1808" s="118"/>
      <c r="M1808" s="179"/>
      <c r="Q1808" s="151" t="s">
        <v>1904</v>
      </c>
      <c r="R1808" s="152" t="n">
        <v>14.5</v>
      </c>
      <c r="S1808" s="152" t="n">
        <v>740.3</v>
      </c>
      <c r="T1808" s="153" t="n">
        <v>83</v>
      </c>
      <c r="U1808" s="154" t="n">
        <v>0</v>
      </c>
      <c r="V1808" s="153" t="n">
        <v>0</v>
      </c>
      <c r="W1808" s="115" t="n">
        <v>0.9</v>
      </c>
      <c r="X1808" s="116" t="n">
        <f aca="false">RANDBETWEEN(80,100)/100</f>
        <v>0.86</v>
      </c>
      <c r="Y1808" s="117"/>
      <c r="Z1808" s="118"/>
      <c r="AA1808" s="119"/>
      <c r="AB1808" s="123"/>
      <c r="AC1808" s="124"/>
      <c r="AG1808" s="186"/>
      <c r="BO1808" s="202"/>
    </row>
    <row r="1809" customFormat="false" ht="13.25" hidden="false" customHeight="true" outlineLevel="0" collapsed="false">
      <c r="A1809" s="151" t="s">
        <v>1905</v>
      </c>
      <c r="B1809" s="152" t="n">
        <v>24</v>
      </c>
      <c r="C1809" s="152" t="n">
        <v>753.1</v>
      </c>
      <c r="D1809" s="153" t="n">
        <v>58</v>
      </c>
      <c r="E1809" s="154" t="s">
        <v>93</v>
      </c>
      <c r="F1809" s="153" t="n">
        <v>3</v>
      </c>
      <c r="G1809" s="115" t="n">
        <v>0.25</v>
      </c>
      <c r="H1809" s="116" t="n">
        <f aca="false">RANDBETWEEN(80,100)/100</f>
        <v>0.91</v>
      </c>
      <c r="I1809" s="117"/>
      <c r="J1809" s="118"/>
      <c r="K1809" s="119"/>
      <c r="L1809" s="118"/>
      <c r="M1809" s="179"/>
      <c r="Q1809" s="151" t="s">
        <v>1905</v>
      </c>
      <c r="R1809" s="152" t="n">
        <v>14.1</v>
      </c>
      <c r="S1809" s="152" t="n">
        <v>741</v>
      </c>
      <c r="T1809" s="153" t="n">
        <v>83</v>
      </c>
      <c r="U1809" s="154" t="n">
        <v>0</v>
      </c>
      <c r="V1809" s="153" t="n">
        <v>0</v>
      </c>
      <c r="W1809" s="115" t="n">
        <v>0.75</v>
      </c>
      <c r="X1809" s="116" t="n">
        <f aca="false">RANDBETWEEN(80,100)/100</f>
        <v>0.8</v>
      </c>
      <c r="Y1809" s="117"/>
      <c r="Z1809" s="118"/>
      <c r="AA1809" s="119"/>
      <c r="AB1809" s="123"/>
      <c r="AC1809" s="124"/>
      <c r="AG1809" s="186"/>
      <c r="BO1809" s="202"/>
    </row>
    <row r="1810" customFormat="false" ht="13.25" hidden="false" customHeight="true" outlineLevel="0" collapsed="false">
      <c r="A1810" s="151" t="s">
        <v>1906</v>
      </c>
      <c r="B1810" s="152" t="n">
        <v>26.9</v>
      </c>
      <c r="C1810" s="152" t="n">
        <v>753.9</v>
      </c>
      <c r="D1810" s="153" t="n">
        <v>47</v>
      </c>
      <c r="E1810" s="154" t="s">
        <v>77</v>
      </c>
      <c r="F1810" s="153" t="n">
        <v>3</v>
      </c>
      <c r="G1810" s="182" t="s">
        <v>185</v>
      </c>
      <c r="H1810" s="116" t="n">
        <f aca="false">RANDBETWEEN(80,100)/100</f>
        <v>0.96</v>
      </c>
      <c r="I1810" s="117" t="n">
        <v>0.650960648148148</v>
      </c>
      <c r="J1810" s="118" t="n">
        <v>0.650960648148148</v>
      </c>
      <c r="K1810" s="119" t="n">
        <f aca="false">(J1810 * 24) * $B$3 * $F$3 * (1 - 0.7*AVERAGE(G1810:G1817)) * AVERAGE(H1810:H1817)</f>
        <v>14611.4627083333</v>
      </c>
      <c r="L1810" s="118" t="n">
        <f aca="false">IF(AVERAGE(F1810:F1817)&gt; $J$3, $B$4*$F$4*AVERAGE(F1810:F1817)/$B$5*24*AVERAGE(H1810:H1817), $B$4*$F$4*AVERAGE(F1810:F1817)/$B$5*24*AVERAGE(H1810:H1817) * 0.2)</f>
        <v>3697.5</v>
      </c>
      <c r="M1810" s="179" t="n">
        <f aca="false">K1810+L1810</f>
        <v>18308.9627083333</v>
      </c>
      <c r="Q1810" s="151" t="s">
        <v>1906</v>
      </c>
      <c r="R1810" s="152" t="n">
        <v>16.7</v>
      </c>
      <c r="S1810" s="152" t="n">
        <v>741.4</v>
      </c>
      <c r="T1810" s="153" t="n">
        <v>70</v>
      </c>
      <c r="U1810" s="154" t="s">
        <v>101</v>
      </c>
      <c r="V1810" s="153" t="n">
        <v>1</v>
      </c>
      <c r="W1810" s="115" t="n">
        <v>0.75</v>
      </c>
      <c r="X1810" s="116" t="n">
        <f aca="false">RANDBETWEEN(80,100)/100</f>
        <v>0.85</v>
      </c>
      <c r="Y1810" s="117" t="n">
        <v>0.7315625</v>
      </c>
      <c r="Z1810" s="118" t="n">
        <v>0.7315625</v>
      </c>
      <c r="AA1810" s="119" t="n">
        <f aca="false">(Z1810 * 24) * $B$3 * $F$3 * (1 - 0.7*AVERAGE(W1810:W1817)) * AVERAGE(X1810:X1817)</f>
        <v>7679.6505</v>
      </c>
      <c r="AB1810" s="123" t="n">
        <f aca="false">IF(AVERAGE(V1810:V1817)&gt; $J$3, $B$4*$F$4*AVERAGE(V1810:V1817)/$B$5*24*AVERAGE(X1810:X1817), $B$4*$F$4*AVERAGE(V1810:V1817)/$B$5*24*AVERAGE(X1810:X1817) * 0.2)</f>
        <v>1440</v>
      </c>
      <c r="AC1810" s="124" t="n">
        <f aca="false">AA1810+AB1810</f>
        <v>9119.6505</v>
      </c>
      <c r="AG1810" s="186"/>
      <c r="BO1810" s="202"/>
    </row>
    <row r="1811" customFormat="false" ht="13.25" hidden="false" customHeight="true" outlineLevel="0" collapsed="false">
      <c r="A1811" s="151" t="s">
        <v>1907</v>
      </c>
      <c r="B1811" s="152" t="n">
        <v>31.9</v>
      </c>
      <c r="C1811" s="152" t="n">
        <v>754.4</v>
      </c>
      <c r="D1811" s="153" t="n">
        <v>32</v>
      </c>
      <c r="E1811" s="154" t="s">
        <v>77</v>
      </c>
      <c r="F1811" s="153" t="n">
        <v>3</v>
      </c>
      <c r="G1811" s="115" t="n">
        <v>0.05</v>
      </c>
      <c r="H1811" s="116" t="n">
        <f aca="false">RANDBETWEEN(80,100)/100</f>
        <v>0.86</v>
      </c>
      <c r="I1811" s="117"/>
      <c r="J1811" s="118"/>
      <c r="K1811" s="119"/>
      <c r="L1811" s="118"/>
      <c r="M1811" s="179"/>
      <c r="Q1811" s="151" t="s">
        <v>1907</v>
      </c>
      <c r="R1811" s="152" t="n">
        <v>19.3</v>
      </c>
      <c r="S1811" s="152" t="n">
        <v>741.1</v>
      </c>
      <c r="T1811" s="153" t="n">
        <v>57</v>
      </c>
      <c r="U1811" s="154" t="s">
        <v>101</v>
      </c>
      <c r="V1811" s="153" t="n">
        <v>1</v>
      </c>
      <c r="W1811" s="182" t="s">
        <v>185</v>
      </c>
      <c r="X1811" s="116" t="n">
        <f aca="false">RANDBETWEEN(80,100)/100</f>
        <v>0.82</v>
      </c>
      <c r="Y1811" s="117"/>
      <c r="Z1811" s="118"/>
      <c r="AA1811" s="119"/>
      <c r="AB1811" s="123"/>
      <c r="AC1811" s="124"/>
      <c r="AG1811" s="186"/>
      <c r="BO1811" s="202"/>
    </row>
    <row r="1812" customFormat="false" ht="13.25" hidden="false" customHeight="true" outlineLevel="0" collapsed="false">
      <c r="A1812" s="151" t="s">
        <v>1908</v>
      </c>
      <c r="B1812" s="152" t="n">
        <v>32.2</v>
      </c>
      <c r="C1812" s="152" t="n">
        <v>755.7</v>
      </c>
      <c r="D1812" s="153" t="n">
        <v>32</v>
      </c>
      <c r="E1812" s="154" t="s">
        <v>101</v>
      </c>
      <c r="F1812" s="153" t="n">
        <v>4.5</v>
      </c>
      <c r="G1812" s="115" t="n">
        <v>0.25</v>
      </c>
      <c r="H1812" s="116" t="n">
        <f aca="false">RANDBETWEEN(80,100)/100</f>
        <v>0.95</v>
      </c>
      <c r="I1812" s="117"/>
      <c r="J1812" s="118"/>
      <c r="K1812" s="119"/>
      <c r="L1812" s="118"/>
      <c r="M1812" s="179"/>
      <c r="Q1812" s="151" t="s">
        <v>1908</v>
      </c>
      <c r="R1812" s="152" t="n">
        <v>19</v>
      </c>
      <c r="S1812" s="152" t="n">
        <v>741.5</v>
      </c>
      <c r="T1812" s="153" t="n">
        <v>52</v>
      </c>
      <c r="U1812" s="154" t="s">
        <v>93</v>
      </c>
      <c r="V1812" s="153" t="n">
        <v>1</v>
      </c>
      <c r="W1812" s="115" t="n">
        <v>0.75</v>
      </c>
      <c r="X1812" s="116" t="n">
        <f aca="false">RANDBETWEEN(80,100)/100</f>
        <v>0.88</v>
      </c>
      <c r="Y1812" s="117"/>
      <c r="Z1812" s="118"/>
      <c r="AA1812" s="119"/>
      <c r="AB1812" s="123"/>
      <c r="AC1812" s="124"/>
      <c r="AG1812" s="186"/>
      <c r="BO1812" s="202"/>
    </row>
    <row r="1813" customFormat="false" ht="13.25" hidden="false" customHeight="true" outlineLevel="0" collapsed="false">
      <c r="A1813" s="151" t="s">
        <v>1909</v>
      </c>
      <c r="B1813" s="152" t="n">
        <v>31.3</v>
      </c>
      <c r="C1813" s="152" t="n">
        <v>757.1</v>
      </c>
      <c r="D1813" s="153" t="n">
        <v>31</v>
      </c>
      <c r="E1813" s="154" t="s">
        <v>83</v>
      </c>
      <c r="F1813" s="153" t="n">
        <v>3</v>
      </c>
      <c r="G1813" s="182" t="s">
        <v>185</v>
      </c>
      <c r="H1813" s="116" t="n">
        <f aca="false">RANDBETWEEN(80,100)/100</f>
        <v>0.85</v>
      </c>
      <c r="I1813" s="117"/>
      <c r="J1813" s="118"/>
      <c r="K1813" s="119"/>
      <c r="L1813" s="118"/>
      <c r="M1813" s="179"/>
      <c r="Q1813" s="151" t="s">
        <v>1909</v>
      </c>
      <c r="R1813" s="152" t="n">
        <v>18.1</v>
      </c>
      <c r="S1813" s="152" t="n">
        <v>741.6</v>
      </c>
      <c r="T1813" s="153" t="n">
        <v>53</v>
      </c>
      <c r="U1813" s="154" t="s">
        <v>93</v>
      </c>
      <c r="V1813" s="153" t="n">
        <v>1</v>
      </c>
      <c r="W1813" s="115" t="n">
        <v>0.95</v>
      </c>
      <c r="X1813" s="116" t="n">
        <f aca="false">RANDBETWEEN(80,100)/100</f>
        <v>0.99</v>
      </c>
      <c r="Y1813" s="117"/>
      <c r="Z1813" s="118"/>
      <c r="AA1813" s="119"/>
      <c r="AB1813" s="123"/>
      <c r="AC1813" s="124"/>
      <c r="AG1813" s="186"/>
      <c r="BO1813" s="202"/>
    </row>
    <row r="1814" customFormat="false" ht="13.25" hidden="false" customHeight="true" outlineLevel="0" collapsed="false">
      <c r="A1814" s="151" t="s">
        <v>1910</v>
      </c>
      <c r="B1814" s="152" t="n">
        <v>25.4</v>
      </c>
      <c r="C1814" s="152" t="n">
        <v>757.7</v>
      </c>
      <c r="D1814" s="153" t="n">
        <v>52</v>
      </c>
      <c r="E1814" s="154" t="s">
        <v>93</v>
      </c>
      <c r="F1814" s="153" t="n">
        <v>4.5</v>
      </c>
      <c r="G1814" s="182" t="s">
        <v>110</v>
      </c>
      <c r="H1814" s="116" t="n">
        <f aca="false">RANDBETWEEN(80,100)/100</f>
        <v>0.99</v>
      </c>
      <c r="I1814" s="117"/>
      <c r="J1814" s="118"/>
      <c r="K1814" s="119"/>
      <c r="L1814" s="118"/>
      <c r="M1814" s="179"/>
      <c r="Q1814" s="151" t="s">
        <v>1910</v>
      </c>
      <c r="R1814" s="152" t="n">
        <v>14.1</v>
      </c>
      <c r="S1814" s="152" t="n">
        <v>741.7</v>
      </c>
      <c r="T1814" s="153" t="n">
        <v>82</v>
      </c>
      <c r="U1814" s="154" t="s">
        <v>93</v>
      </c>
      <c r="V1814" s="153" t="n">
        <v>2</v>
      </c>
      <c r="W1814" s="115" t="n">
        <v>0.9</v>
      </c>
      <c r="X1814" s="116" t="n">
        <f aca="false">RANDBETWEEN(80,100)/100</f>
        <v>0.86</v>
      </c>
      <c r="Y1814" s="117"/>
      <c r="Z1814" s="118"/>
      <c r="AA1814" s="119"/>
      <c r="AB1814" s="123"/>
      <c r="AC1814" s="124"/>
      <c r="AG1814" s="186"/>
      <c r="BO1814" s="202"/>
    </row>
    <row r="1815" customFormat="false" ht="13.25" hidden="false" customHeight="true" outlineLevel="0" collapsed="false">
      <c r="A1815" s="151" t="s">
        <v>1911</v>
      </c>
      <c r="B1815" s="152" t="n">
        <v>19.2</v>
      </c>
      <c r="C1815" s="152" t="n">
        <v>758</v>
      </c>
      <c r="D1815" s="153" t="n">
        <v>74</v>
      </c>
      <c r="E1815" s="154" t="s">
        <v>93</v>
      </c>
      <c r="F1815" s="153" t="n">
        <v>1.5</v>
      </c>
      <c r="G1815" s="115" t="n">
        <v>0.25</v>
      </c>
      <c r="H1815" s="116" t="n">
        <f aca="false">RANDBETWEEN(80,100)/100</f>
        <v>0.86</v>
      </c>
      <c r="I1815" s="117"/>
      <c r="J1815" s="118"/>
      <c r="K1815" s="119"/>
      <c r="L1815" s="118"/>
      <c r="M1815" s="179"/>
      <c r="Q1815" s="151" t="s">
        <v>1911</v>
      </c>
      <c r="R1815" s="152" t="n">
        <v>13.2</v>
      </c>
      <c r="S1815" s="152" t="n">
        <v>740.6</v>
      </c>
      <c r="T1815" s="153" t="n">
        <v>90</v>
      </c>
      <c r="U1815" s="154" t="s">
        <v>129</v>
      </c>
      <c r="V1815" s="153" t="n">
        <v>1</v>
      </c>
      <c r="W1815" s="115" t="n">
        <v>0.9</v>
      </c>
      <c r="X1815" s="116" t="n">
        <f aca="false">RANDBETWEEN(80,100)/100</f>
        <v>0.87</v>
      </c>
      <c r="Y1815" s="117"/>
      <c r="Z1815" s="118"/>
      <c r="AA1815" s="119"/>
      <c r="AB1815" s="123"/>
      <c r="AC1815" s="124"/>
      <c r="AG1815" s="186"/>
      <c r="BO1815" s="202"/>
    </row>
    <row r="1816" customFormat="false" ht="13.25" hidden="false" customHeight="true" outlineLevel="0" collapsed="false">
      <c r="A1816" s="151" t="s">
        <v>1912</v>
      </c>
      <c r="B1816" s="152" t="n">
        <v>17.6</v>
      </c>
      <c r="C1816" s="152" t="n">
        <v>758.8</v>
      </c>
      <c r="D1816" s="153" t="n">
        <v>76</v>
      </c>
      <c r="E1816" s="154" t="s">
        <v>101</v>
      </c>
      <c r="F1816" s="153" t="n">
        <v>3</v>
      </c>
      <c r="G1816" s="115" t="n">
        <v>0.25</v>
      </c>
      <c r="H1816" s="116" t="n">
        <f aca="false">RANDBETWEEN(80,100)/100</f>
        <v>0.89</v>
      </c>
      <c r="I1816" s="117"/>
      <c r="J1816" s="118"/>
      <c r="K1816" s="119"/>
      <c r="L1816" s="118"/>
      <c r="M1816" s="179"/>
      <c r="Q1816" s="151" t="s">
        <v>1912</v>
      </c>
      <c r="R1816" s="152" t="n">
        <v>15.3</v>
      </c>
      <c r="S1816" s="152" t="n">
        <v>740.9</v>
      </c>
      <c r="T1816" s="153" t="n">
        <v>74</v>
      </c>
      <c r="U1816" s="154" t="s">
        <v>129</v>
      </c>
      <c r="V1816" s="153" t="n">
        <v>1</v>
      </c>
      <c r="W1816" s="115" t="n">
        <v>0.95</v>
      </c>
      <c r="X1816" s="116" t="n">
        <f aca="false">RANDBETWEEN(80,100)/100</f>
        <v>0.93</v>
      </c>
      <c r="Y1816" s="117"/>
      <c r="Z1816" s="118"/>
      <c r="AA1816" s="119"/>
      <c r="AB1816" s="123"/>
      <c r="AC1816" s="124"/>
      <c r="AG1816" s="186"/>
      <c r="BO1816" s="202"/>
    </row>
    <row r="1817" customFormat="false" ht="13.25" hidden="false" customHeight="true" outlineLevel="0" collapsed="false">
      <c r="A1817" s="151" t="s">
        <v>1913</v>
      </c>
      <c r="B1817" s="152" t="n">
        <v>21.1</v>
      </c>
      <c r="C1817" s="152" t="n">
        <v>759</v>
      </c>
      <c r="D1817" s="153" t="n">
        <v>65</v>
      </c>
      <c r="E1817" s="154" t="s">
        <v>77</v>
      </c>
      <c r="F1817" s="153" t="n">
        <v>3</v>
      </c>
      <c r="G1817" s="182" t="s">
        <v>185</v>
      </c>
      <c r="H1817" s="116" t="n">
        <f aca="false">RANDBETWEEN(80,100)/100</f>
        <v>0.89</v>
      </c>
      <c r="I1817" s="117"/>
      <c r="J1817" s="118"/>
      <c r="K1817" s="119"/>
      <c r="L1817" s="118"/>
      <c r="M1817" s="179"/>
      <c r="Q1817" s="151" t="s">
        <v>1913</v>
      </c>
      <c r="R1817" s="152" t="n">
        <v>17.9</v>
      </c>
      <c r="S1817" s="152" t="n">
        <v>741</v>
      </c>
      <c r="T1817" s="153" t="n">
        <v>59</v>
      </c>
      <c r="U1817" s="154" t="s">
        <v>93</v>
      </c>
      <c r="V1817" s="153" t="n">
        <v>2</v>
      </c>
      <c r="W1817" s="115" t="n">
        <v>0.75</v>
      </c>
      <c r="X1817" s="116" t="n">
        <f aca="false">RANDBETWEEN(80,100)/100</f>
        <v>1</v>
      </c>
      <c r="Y1817" s="117"/>
      <c r="Z1817" s="118"/>
      <c r="AA1817" s="119"/>
      <c r="AB1817" s="123"/>
      <c r="AC1817" s="124"/>
      <c r="AG1817" s="186"/>
      <c r="BO1817" s="202"/>
    </row>
    <row r="1818" customFormat="false" ht="13.25" hidden="false" customHeight="true" outlineLevel="0" collapsed="false">
      <c r="A1818" s="151" t="s">
        <v>1914</v>
      </c>
      <c r="B1818" s="152" t="n">
        <v>22.5</v>
      </c>
      <c r="C1818" s="152" t="n">
        <v>758.5</v>
      </c>
      <c r="D1818" s="153" t="n">
        <v>57</v>
      </c>
      <c r="E1818" s="154" t="s">
        <v>93</v>
      </c>
      <c r="F1818" s="153" t="n">
        <v>1.5</v>
      </c>
      <c r="G1818" s="182" t="s">
        <v>194</v>
      </c>
      <c r="H1818" s="116" t="n">
        <f aca="false">RANDBETWEEN(80,100)/100</f>
        <v>0.97</v>
      </c>
      <c r="I1818" s="117" t="n">
        <v>0.650856481481482</v>
      </c>
      <c r="J1818" s="118" t="n">
        <v>0.650856481481482</v>
      </c>
      <c r="K1818" s="119" t="n">
        <f aca="false">(J1818 * 24) * $B$3 * $F$3 * (1 - 0.7*AVERAGE(G1818:G1825)) * AVERAGE(H1818:H1825)</f>
        <v>8324.97508333334</v>
      </c>
      <c r="L1818" s="118" t="n">
        <f aca="false">IF(AVERAGE(F1818:F1825)&gt; $J$3, $B$4*$F$4*AVERAGE(F1818:F1825)/$B$5*24*AVERAGE(H1818:H1825), $B$4*$F$4*AVERAGE(F1818:F1825)/$B$5*24*AVERAGE(H1818:H1825) * 0.2)</f>
        <v>3814.8</v>
      </c>
      <c r="M1818" s="179" t="n">
        <f aca="false">K1818+L1818</f>
        <v>12139.7750833333</v>
      </c>
      <c r="Q1818" s="151" t="s">
        <v>1914</v>
      </c>
      <c r="R1818" s="152" t="n">
        <v>20.8</v>
      </c>
      <c r="S1818" s="152" t="n">
        <v>740.8</v>
      </c>
      <c r="T1818" s="153" t="n">
        <v>57</v>
      </c>
      <c r="U1818" s="154" t="s">
        <v>93</v>
      </c>
      <c r="V1818" s="153" t="n">
        <v>2</v>
      </c>
      <c r="W1818" s="115" t="n">
        <v>0.9</v>
      </c>
      <c r="X1818" s="116" t="n">
        <f aca="false">RANDBETWEEN(80,100)/100</f>
        <v>0.83</v>
      </c>
      <c r="Y1818" s="117" t="n">
        <v>0.731388888888889</v>
      </c>
      <c r="Z1818" s="118" t="n">
        <v>0.731388888888889</v>
      </c>
      <c r="AA1818" s="119" t="n">
        <f aca="false">(Z1818 * 24) * $B$3 * $F$3 * (1 - 0.7*AVERAGE(W1818:W1825)) * AVERAGE(X1818:X1825)</f>
        <v>6422.28195</v>
      </c>
      <c r="AB1818" s="123" t="n">
        <f aca="false">IF(AVERAGE(V1818:V1825)&gt; $J$3, $B$4*$F$4*AVERAGE(V1818:V1825)/$B$5*24*AVERAGE(X1818:X1825), $B$4*$F$4*AVERAGE(V1818:V1825)/$B$5*24*AVERAGE(X1818:X1825) * 0.2)</f>
        <v>1131.2</v>
      </c>
      <c r="AC1818" s="124" t="n">
        <f aca="false">AA1818+AB1818</f>
        <v>7553.48195</v>
      </c>
      <c r="AG1818" s="186"/>
      <c r="BO1818" s="202"/>
    </row>
    <row r="1819" customFormat="false" ht="13.25" hidden="false" customHeight="true" outlineLevel="0" collapsed="false">
      <c r="A1819" s="151" t="s">
        <v>1915</v>
      </c>
      <c r="B1819" s="152" t="n">
        <v>29.4</v>
      </c>
      <c r="C1819" s="152" t="n">
        <v>758.2</v>
      </c>
      <c r="D1819" s="153" t="n">
        <v>29</v>
      </c>
      <c r="E1819" s="154" t="s">
        <v>83</v>
      </c>
      <c r="F1819" s="153" t="n">
        <v>4.5</v>
      </c>
      <c r="G1819" s="182" t="s">
        <v>110</v>
      </c>
      <c r="H1819" s="116" t="n">
        <f aca="false">RANDBETWEEN(80,100)/100</f>
        <v>0.97</v>
      </c>
      <c r="I1819" s="117"/>
      <c r="J1819" s="118"/>
      <c r="K1819" s="119"/>
      <c r="L1819" s="118"/>
      <c r="M1819" s="179"/>
      <c r="Q1819" s="151" t="s">
        <v>1915</v>
      </c>
      <c r="R1819" s="152" t="n">
        <v>19.1</v>
      </c>
      <c r="S1819" s="152" t="n">
        <v>740.2</v>
      </c>
      <c r="T1819" s="153" t="n">
        <v>80</v>
      </c>
      <c r="U1819" s="154" t="n">
        <v>0</v>
      </c>
      <c r="V1819" s="153" t="n">
        <v>0</v>
      </c>
      <c r="W1819" s="115" t="n">
        <v>0.9</v>
      </c>
      <c r="X1819" s="116" t="n">
        <f aca="false">RANDBETWEEN(80,100)/100</f>
        <v>0.89</v>
      </c>
      <c r="Y1819" s="117"/>
      <c r="Z1819" s="118"/>
      <c r="AA1819" s="119"/>
      <c r="AB1819" s="123"/>
      <c r="AC1819" s="124"/>
      <c r="AG1819" s="186"/>
      <c r="BO1819" s="202"/>
    </row>
    <row r="1820" customFormat="false" ht="13.25" hidden="false" customHeight="true" outlineLevel="0" collapsed="false">
      <c r="A1820" s="151" t="s">
        <v>1916</v>
      </c>
      <c r="B1820" s="152" t="n">
        <v>29.4</v>
      </c>
      <c r="C1820" s="152" t="n">
        <v>758.5</v>
      </c>
      <c r="D1820" s="153" t="n">
        <v>32</v>
      </c>
      <c r="E1820" s="154" t="s">
        <v>83</v>
      </c>
      <c r="F1820" s="153" t="n">
        <v>6</v>
      </c>
      <c r="G1820" s="115" t="n">
        <v>0.75</v>
      </c>
      <c r="H1820" s="116" t="n">
        <f aca="false">RANDBETWEEN(80,100)/100</f>
        <v>1</v>
      </c>
      <c r="I1820" s="117"/>
      <c r="J1820" s="118"/>
      <c r="K1820" s="119"/>
      <c r="L1820" s="118"/>
      <c r="M1820" s="179"/>
      <c r="Q1820" s="151" t="s">
        <v>1916</v>
      </c>
      <c r="R1820" s="152" t="n">
        <v>23.2</v>
      </c>
      <c r="S1820" s="152" t="n">
        <v>741.1</v>
      </c>
      <c r="T1820" s="153" t="n">
        <v>53</v>
      </c>
      <c r="U1820" s="154" t="s">
        <v>78</v>
      </c>
      <c r="V1820" s="153" t="n">
        <v>2</v>
      </c>
      <c r="W1820" s="115" t="n">
        <v>0.95</v>
      </c>
      <c r="X1820" s="116" t="n">
        <f aca="false">RANDBETWEEN(80,100)/100</f>
        <v>0.93</v>
      </c>
      <c r="Y1820" s="117"/>
      <c r="Z1820" s="118"/>
      <c r="AA1820" s="119"/>
      <c r="AB1820" s="123"/>
      <c r="AC1820" s="124"/>
      <c r="AG1820" s="186"/>
      <c r="BO1820" s="202"/>
    </row>
    <row r="1821" customFormat="false" ht="13.25" hidden="false" customHeight="true" outlineLevel="0" collapsed="false">
      <c r="A1821" s="151" t="s">
        <v>1917</v>
      </c>
      <c r="B1821" s="152" t="n">
        <v>27.9</v>
      </c>
      <c r="C1821" s="152" t="n">
        <v>758.8</v>
      </c>
      <c r="D1821" s="153" t="n">
        <v>38</v>
      </c>
      <c r="E1821" s="154" t="s">
        <v>83</v>
      </c>
      <c r="F1821" s="153" t="n">
        <v>4.5</v>
      </c>
      <c r="G1821" s="115" t="n">
        <v>0.75</v>
      </c>
      <c r="H1821" s="116" t="n">
        <f aca="false">RANDBETWEEN(80,100)/100</f>
        <v>0.92</v>
      </c>
      <c r="I1821" s="117"/>
      <c r="J1821" s="118"/>
      <c r="K1821" s="119"/>
      <c r="L1821" s="118"/>
      <c r="M1821" s="179"/>
      <c r="Q1821" s="151" t="s">
        <v>1917</v>
      </c>
      <c r="R1821" s="152" t="n">
        <v>21.4</v>
      </c>
      <c r="S1821" s="152" t="n">
        <v>742.5</v>
      </c>
      <c r="T1821" s="153" t="n">
        <v>55</v>
      </c>
      <c r="U1821" s="154" t="s">
        <v>101</v>
      </c>
      <c r="V1821" s="153" t="n">
        <v>2</v>
      </c>
      <c r="W1821" s="182" t="s">
        <v>185</v>
      </c>
      <c r="X1821" s="116" t="n">
        <f aca="false">RANDBETWEEN(80,100)/100</f>
        <v>0.98</v>
      </c>
      <c r="Y1821" s="117"/>
      <c r="Z1821" s="118"/>
      <c r="AA1821" s="119"/>
      <c r="AB1821" s="123"/>
      <c r="AC1821" s="124"/>
      <c r="AG1821" s="186"/>
      <c r="BO1821" s="202"/>
    </row>
    <row r="1822" customFormat="false" ht="13.25" hidden="false" customHeight="true" outlineLevel="0" collapsed="false">
      <c r="A1822" s="151" t="s">
        <v>1918</v>
      </c>
      <c r="B1822" s="152" t="n">
        <v>24.3</v>
      </c>
      <c r="C1822" s="152" t="n">
        <v>759.2</v>
      </c>
      <c r="D1822" s="153" t="n">
        <v>53</v>
      </c>
      <c r="E1822" s="154" t="s">
        <v>77</v>
      </c>
      <c r="F1822" s="153" t="n">
        <v>3</v>
      </c>
      <c r="G1822" s="115" t="n">
        <v>0.95</v>
      </c>
      <c r="H1822" s="116" t="n">
        <f aca="false">RANDBETWEEN(80,100)/100</f>
        <v>0.85</v>
      </c>
      <c r="I1822" s="117"/>
      <c r="J1822" s="118"/>
      <c r="K1822" s="119"/>
      <c r="L1822" s="118"/>
      <c r="M1822" s="179"/>
      <c r="Q1822" s="151" t="s">
        <v>1918</v>
      </c>
      <c r="R1822" s="152" t="n">
        <v>19.3</v>
      </c>
      <c r="S1822" s="152" t="n">
        <v>743.9</v>
      </c>
      <c r="T1822" s="153" t="n">
        <v>60</v>
      </c>
      <c r="U1822" s="154" t="s">
        <v>101</v>
      </c>
      <c r="V1822" s="153" t="n">
        <v>1</v>
      </c>
      <c r="W1822" s="115" t="n">
        <v>0.95</v>
      </c>
      <c r="X1822" s="116" t="n">
        <f aca="false">RANDBETWEEN(80,100)/100</f>
        <v>0.87</v>
      </c>
      <c r="Y1822" s="117"/>
      <c r="Z1822" s="118"/>
      <c r="AA1822" s="119"/>
      <c r="AB1822" s="123"/>
      <c r="AC1822" s="124"/>
      <c r="AG1822" s="186"/>
      <c r="BO1822" s="202"/>
    </row>
    <row r="1823" customFormat="false" ht="13.25" hidden="false" customHeight="true" outlineLevel="0" collapsed="false">
      <c r="A1823" s="151" t="s">
        <v>1919</v>
      </c>
      <c r="B1823" s="152" t="n">
        <v>18.2</v>
      </c>
      <c r="C1823" s="152" t="n">
        <v>758.8</v>
      </c>
      <c r="D1823" s="153" t="n">
        <v>74</v>
      </c>
      <c r="E1823" s="154" t="s">
        <v>93</v>
      </c>
      <c r="F1823" s="153" t="n">
        <v>1.5</v>
      </c>
      <c r="G1823" s="115" t="n">
        <v>0.95</v>
      </c>
      <c r="H1823" s="116" t="n">
        <f aca="false">RANDBETWEEN(80,100)/100</f>
        <v>0.87</v>
      </c>
      <c r="I1823" s="117"/>
      <c r="J1823" s="118"/>
      <c r="K1823" s="119"/>
      <c r="L1823" s="118"/>
      <c r="M1823" s="179"/>
      <c r="Q1823" s="151" t="s">
        <v>1919</v>
      </c>
      <c r="R1823" s="152" t="n">
        <v>16.7</v>
      </c>
      <c r="S1823" s="152" t="n">
        <v>744.8</v>
      </c>
      <c r="T1823" s="153" t="n">
        <v>65</v>
      </c>
      <c r="U1823" s="154" t="s">
        <v>78</v>
      </c>
      <c r="V1823" s="153" t="n">
        <v>1</v>
      </c>
      <c r="W1823" s="115" t="n">
        <v>0.95</v>
      </c>
      <c r="X1823" s="116" t="n">
        <f aca="false">RANDBETWEEN(80,100)/100</f>
        <v>0.85</v>
      </c>
      <c r="Y1823" s="117"/>
      <c r="Z1823" s="118"/>
      <c r="AA1823" s="119"/>
      <c r="AB1823" s="123"/>
      <c r="AC1823" s="124"/>
      <c r="AG1823" s="186"/>
      <c r="BO1823" s="202"/>
    </row>
    <row r="1824" customFormat="false" ht="13.25" hidden="false" customHeight="true" outlineLevel="0" collapsed="false">
      <c r="A1824" s="151" t="s">
        <v>1920</v>
      </c>
      <c r="B1824" s="152" t="n">
        <v>17.7</v>
      </c>
      <c r="C1824" s="152" t="n">
        <v>758.6</v>
      </c>
      <c r="D1824" s="153" t="n">
        <v>74</v>
      </c>
      <c r="E1824" s="154" t="s">
        <v>91</v>
      </c>
      <c r="F1824" s="153" t="n">
        <v>1.5</v>
      </c>
      <c r="G1824" s="115" t="n">
        <v>0.95</v>
      </c>
      <c r="H1824" s="116" t="n">
        <f aca="false">RANDBETWEEN(80,100)/100</f>
        <v>0.98</v>
      </c>
      <c r="I1824" s="117"/>
      <c r="J1824" s="118"/>
      <c r="K1824" s="119"/>
      <c r="L1824" s="118"/>
      <c r="M1824" s="179"/>
      <c r="Q1824" s="151" t="s">
        <v>1920</v>
      </c>
      <c r="R1824" s="152" t="n">
        <v>14.6</v>
      </c>
      <c r="S1824" s="152" t="n">
        <v>745.8</v>
      </c>
      <c r="T1824" s="153" t="n">
        <v>75</v>
      </c>
      <c r="U1824" s="154" t="n">
        <v>0</v>
      </c>
      <c r="V1824" s="153" t="n">
        <v>0</v>
      </c>
      <c r="W1824" s="115" t="n">
        <v>0.95</v>
      </c>
      <c r="X1824" s="116" t="n">
        <f aca="false">RANDBETWEEN(80,100)/100</f>
        <v>0.81</v>
      </c>
      <c r="Y1824" s="117"/>
      <c r="Z1824" s="118"/>
      <c r="AA1824" s="119"/>
      <c r="AB1824" s="123"/>
      <c r="AC1824" s="124"/>
      <c r="AG1824" s="186"/>
      <c r="BO1824" s="202"/>
    </row>
    <row r="1825" customFormat="false" ht="13.25" hidden="false" customHeight="true" outlineLevel="0" collapsed="false">
      <c r="A1825" s="151" t="s">
        <v>1921</v>
      </c>
      <c r="B1825" s="152" t="n">
        <v>18.9</v>
      </c>
      <c r="C1825" s="152" t="n">
        <v>758.4</v>
      </c>
      <c r="D1825" s="153" t="n">
        <v>68</v>
      </c>
      <c r="E1825" s="154" t="s">
        <v>77</v>
      </c>
      <c r="F1825" s="153" t="n">
        <v>3</v>
      </c>
      <c r="G1825" s="115" t="n">
        <v>0.15</v>
      </c>
      <c r="H1825" s="116" t="n">
        <f aca="false">RANDBETWEEN(80,100)/100</f>
        <v>0.92</v>
      </c>
      <c r="I1825" s="117"/>
      <c r="J1825" s="118"/>
      <c r="K1825" s="119"/>
      <c r="L1825" s="118"/>
      <c r="M1825" s="179"/>
      <c r="Q1825" s="151" t="s">
        <v>1921</v>
      </c>
      <c r="R1825" s="152" t="n">
        <v>15.8</v>
      </c>
      <c r="S1825" s="152" t="n">
        <v>746.5</v>
      </c>
      <c r="T1825" s="153" t="n">
        <v>77</v>
      </c>
      <c r="U1825" s="154" t="n">
        <v>0</v>
      </c>
      <c r="V1825" s="153" t="n">
        <v>0</v>
      </c>
      <c r="W1825" s="115" t="n">
        <v>0.95</v>
      </c>
      <c r="X1825" s="116" t="n">
        <f aca="false">RANDBETWEEN(80,100)/100</f>
        <v>0.91</v>
      </c>
      <c r="Y1825" s="117"/>
      <c r="Z1825" s="118"/>
      <c r="AA1825" s="119"/>
      <c r="AB1825" s="123"/>
      <c r="AC1825" s="124"/>
      <c r="AG1825" s="186"/>
      <c r="BO1825" s="202"/>
    </row>
    <row r="1826" customFormat="false" ht="13.25" hidden="false" customHeight="true" outlineLevel="0" collapsed="false">
      <c r="A1826" s="151" t="s">
        <v>1922</v>
      </c>
      <c r="B1826" s="152" t="n">
        <v>22.7</v>
      </c>
      <c r="C1826" s="152" t="n">
        <v>758.4</v>
      </c>
      <c r="D1826" s="153" t="n">
        <v>48</v>
      </c>
      <c r="E1826" s="154" t="s">
        <v>77</v>
      </c>
      <c r="F1826" s="153" t="n">
        <v>3</v>
      </c>
      <c r="G1826" s="115" t="n">
        <v>0.25</v>
      </c>
      <c r="H1826" s="116" t="n">
        <f aca="false">RANDBETWEEN(80,100)/100</f>
        <v>0.95</v>
      </c>
      <c r="I1826" s="117" t="n">
        <v>0.650717592592593</v>
      </c>
      <c r="J1826" s="118" t="n">
        <v>0.650717592592593</v>
      </c>
      <c r="K1826" s="119" t="n">
        <f aca="false">(J1826 * 24) * $B$3 * $F$3 * (1 - 0.7*AVERAGE(G1826:G1833)) * AVERAGE(H1826:H1833)</f>
        <v>10106.9586625</v>
      </c>
      <c r="L1826" s="118" t="n">
        <f aca="false">IF(AVERAGE(F1826:F1833)&gt; $J$3, $B$4*$F$4*AVERAGE(F1826:F1833)/$B$5*24*AVERAGE(H1826:H1833), $B$4*$F$4*AVERAGE(F1826:F1833)/$B$5*24*AVERAGE(H1826:H1833) * 0.2)</f>
        <v>3528</v>
      </c>
      <c r="M1826" s="179" t="n">
        <f aca="false">K1826+L1826</f>
        <v>13634.9586625</v>
      </c>
      <c r="Q1826" s="151" t="s">
        <v>1922</v>
      </c>
      <c r="R1826" s="152" t="n">
        <v>17.3</v>
      </c>
      <c r="S1826" s="152" t="n">
        <v>746.5</v>
      </c>
      <c r="T1826" s="153" t="n">
        <v>67</v>
      </c>
      <c r="U1826" s="154" t="n">
        <v>0</v>
      </c>
      <c r="V1826" s="153" t="n">
        <v>0</v>
      </c>
      <c r="W1826" s="182" t="s">
        <v>110</v>
      </c>
      <c r="X1826" s="116" t="n">
        <f aca="false">RANDBETWEEN(80,100)/100</f>
        <v>0.88</v>
      </c>
      <c r="Y1826" s="117" t="n">
        <v>0.731122685185185</v>
      </c>
      <c r="Z1826" s="118" t="n">
        <v>0.731122685185185</v>
      </c>
      <c r="AA1826" s="119" t="n">
        <f aca="false">(Z1826 * 24) * $B$3 * $F$3 * (1 - 0.7*AVERAGE(W1826:W1833)) * AVERAGE(X1826:X1833)</f>
        <v>12182.14165</v>
      </c>
      <c r="AB1826" s="123" t="n">
        <f aca="false">IF(AVERAGE(V1826:V1833)&gt; $J$3, $B$4*$F$4*AVERAGE(V1826:V1833)/$B$5*24*AVERAGE(X1826:X1833), $B$4*$F$4*AVERAGE(V1826:V1833)/$B$5*24*AVERAGE(X1826:X1833) * 0.2)</f>
        <v>556.8</v>
      </c>
      <c r="AC1826" s="124" t="n">
        <f aca="false">AA1826+AB1826</f>
        <v>12738.94165</v>
      </c>
      <c r="AG1826" s="186"/>
      <c r="BO1826" s="202"/>
    </row>
    <row r="1827" customFormat="false" ht="13.25" hidden="false" customHeight="true" outlineLevel="0" collapsed="false">
      <c r="A1827" s="151" t="s">
        <v>1923</v>
      </c>
      <c r="B1827" s="152" t="n">
        <v>27.1</v>
      </c>
      <c r="C1827" s="152" t="n">
        <v>757.4</v>
      </c>
      <c r="D1827" s="153" t="n">
        <v>31</v>
      </c>
      <c r="E1827" s="154" t="s">
        <v>77</v>
      </c>
      <c r="F1827" s="153" t="n">
        <v>4.5</v>
      </c>
      <c r="G1827" s="115" t="n">
        <v>0.25</v>
      </c>
      <c r="H1827" s="116" t="n">
        <f aca="false">RANDBETWEEN(80,100)/100</f>
        <v>0.96</v>
      </c>
      <c r="I1827" s="117"/>
      <c r="J1827" s="118"/>
      <c r="K1827" s="119"/>
      <c r="L1827" s="118"/>
      <c r="M1827" s="179"/>
      <c r="Q1827" s="151" t="s">
        <v>1923</v>
      </c>
      <c r="R1827" s="152" t="n">
        <v>19.8</v>
      </c>
      <c r="S1827" s="152" t="n">
        <v>746.6</v>
      </c>
      <c r="T1827" s="153" t="n">
        <v>50</v>
      </c>
      <c r="U1827" s="154" t="s">
        <v>93</v>
      </c>
      <c r="V1827" s="153" t="n">
        <v>1</v>
      </c>
      <c r="W1827" s="115" t="n">
        <v>0.95</v>
      </c>
      <c r="X1827" s="116" t="n">
        <f aca="false">RANDBETWEEN(80,100)/100</f>
        <v>0.84</v>
      </c>
      <c r="Y1827" s="117"/>
      <c r="Z1827" s="118"/>
      <c r="AA1827" s="119"/>
      <c r="AB1827" s="123"/>
      <c r="AC1827" s="124"/>
      <c r="AG1827" s="186"/>
      <c r="BO1827" s="202"/>
    </row>
    <row r="1828" customFormat="false" ht="13.25" hidden="false" customHeight="true" outlineLevel="0" collapsed="false">
      <c r="A1828" s="151" t="s">
        <v>1924</v>
      </c>
      <c r="B1828" s="152" t="n">
        <v>29</v>
      </c>
      <c r="C1828" s="152" t="n">
        <v>757.6</v>
      </c>
      <c r="D1828" s="153" t="n">
        <v>30</v>
      </c>
      <c r="E1828" s="154" t="s">
        <v>91</v>
      </c>
      <c r="F1828" s="153" t="n">
        <v>4.5</v>
      </c>
      <c r="G1828" s="182" t="s">
        <v>185</v>
      </c>
      <c r="H1828" s="116" t="n">
        <f aca="false">RANDBETWEEN(80,100)/100</f>
        <v>0.81</v>
      </c>
      <c r="I1828" s="117"/>
      <c r="J1828" s="118"/>
      <c r="K1828" s="119"/>
      <c r="L1828" s="118"/>
      <c r="M1828" s="179"/>
      <c r="Q1828" s="151" t="s">
        <v>1924</v>
      </c>
      <c r="R1828" s="152" t="n">
        <v>20.3</v>
      </c>
      <c r="S1828" s="152" t="n">
        <v>747</v>
      </c>
      <c r="T1828" s="153" t="n">
        <v>43</v>
      </c>
      <c r="U1828" s="154" t="s">
        <v>93</v>
      </c>
      <c r="V1828" s="153" t="n">
        <v>1</v>
      </c>
      <c r="W1828" s="115" t="n">
        <v>0.95</v>
      </c>
      <c r="X1828" s="116" t="n">
        <f aca="false">RANDBETWEEN(80,100)/100</f>
        <v>0.82</v>
      </c>
      <c r="Y1828" s="117"/>
      <c r="Z1828" s="118"/>
      <c r="AA1828" s="119"/>
      <c r="AB1828" s="123"/>
      <c r="AC1828" s="124"/>
      <c r="AG1828" s="186"/>
      <c r="BO1828" s="202"/>
    </row>
    <row r="1829" customFormat="false" ht="13.25" hidden="false" customHeight="true" outlineLevel="0" collapsed="false">
      <c r="A1829" s="151" t="s">
        <v>1925</v>
      </c>
      <c r="B1829" s="152" t="n">
        <v>27.7</v>
      </c>
      <c r="C1829" s="152" t="n">
        <v>758.2</v>
      </c>
      <c r="D1829" s="153" t="n">
        <v>33</v>
      </c>
      <c r="E1829" s="154" t="s">
        <v>83</v>
      </c>
      <c r="F1829" s="153" t="n">
        <v>3</v>
      </c>
      <c r="G1829" s="182" t="s">
        <v>194</v>
      </c>
      <c r="H1829" s="116" t="n">
        <f aca="false">RANDBETWEEN(80,100)/100</f>
        <v>1</v>
      </c>
      <c r="I1829" s="117"/>
      <c r="J1829" s="118"/>
      <c r="K1829" s="119"/>
      <c r="L1829" s="118"/>
      <c r="M1829" s="179"/>
      <c r="Q1829" s="151" t="s">
        <v>1925</v>
      </c>
      <c r="R1829" s="152" t="n">
        <v>19</v>
      </c>
      <c r="S1829" s="152" t="n">
        <v>747.4</v>
      </c>
      <c r="T1829" s="153" t="n">
        <v>54</v>
      </c>
      <c r="U1829" s="154" t="s">
        <v>129</v>
      </c>
      <c r="V1829" s="153" t="n">
        <v>1</v>
      </c>
      <c r="W1829" s="115" t="n">
        <v>0.95</v>
      </c>
      <c r="X1829" s="116" t="n">
        <f aca="false">RANDBETWEEN(80,100)/100</f>
        <v>0.91</v>
      </c>
      <c r="Y1829" s="117"/>
      <c r="Z1829" s="118"/>
      <c r="AA1829" s="119"/>
      <c r="AB1829" s="123"/>
      <c r="AC1829" s="124"/>
      <c r="AG1829" s="186"/>
      <c r="BO1829" s="202"/>
    </row>
    <row r="1830" customFormat="false" ht="13.25" hidden="false" customHeight="true" outlineLevel="0" collapsed="false">
      <c r="A1830" s="151" t="s">
        <v>1926</v>
      </c>
      <c r="B1830" s="152" t="n">
        <v>23.9</v>
      </c>
      <c r="C1830" s="152" t="n">
        <v>758.5</v>
      </c>
      <c r="D1830" s="153" t="n">
        <v>50</v>
      </c>
      <c r="E1830" s="154" t="s">
        <v>93</v>
      </c>
      <c r="F1830" s="153" t="n">
        <v>1.5</v>
      </c>
      <c r="G1830" s="115" t="n">
        <v>0.95</v>
      </c>
      <c r="H1830" s="116" t="n">
        <f aca="false">RANDBETWEEN(80,100)/100</f>
        <v>0.96</v>
      </c>
      <c r="I1830" s="117"/>
      <c r="J1830" s="118"/>
      <c r="K1830" s="119"/>
      <c r="L1830" s="118"/>
      <c r="M1830" s="179"/>
      <c r="Q1830" s="151" t="s">
        <v>1926</v>
      </c>
      <c r="R1830" s="152" t="n">
        <v>17.4</v>
      </c>
      <c r="S1830" s="152" t="n">
        <v>747.7</v>
      </c>
      <c r="T1830" s="153" t="n">
        <v>57</v>
      </c>
      <c r="U1830" s="154" t="s">
        <v>93</v>
      </c>
      <c r="V1830" s="153" t="n">
        <v>1</v>
      </c>
      <c r="W1830" s="115" t="n">
        <v>0.25</v>
      </c>
      <c r="X1830" s="116" t="n">
        <f aca="false">RANDBETWEEN(80,100)/100</f>
        <v>0.84</v>
      </c>
      <c r="Y1830" s="117"/>
      <c r="Z1830" s="118"/>
      <c r="AA1830" s="119"/>
      <c r="AB1830" s="123"/>
      <c r="AC1830" s="124"/>
      <c r="AG1830" s="186"/>
      <c r="BO1830" s="202"/>
    </row>
    <row r="1831" customFormat="false" ht="13.25" hidden="false" customHeight="true" outlineLevel="0" collapsed="false">
      <c r="A1831" s="151" t="s">
        <v>1927</v>
      </c>
      <c r="B1831" s="152" t="n">
        <v>17.7</v>
      </c>
      <c r="C1831" s="152" t="n">
        <v>758.5</v>
      </c>
      <c r="D1831" s="153" t="n">
        <v>66</v>
      </c>
      <c r="E1831" s="154" t="s">
        <v>77</v>
      </c>
      <c r="F1831" s="153" t="n">
        <v>1.5</v>
      </c>
      <c r="G1831" s="115" t="n">
        <v>0.75</v>
      </c>
      <c r="H1831" s="116" t="n">
        <f aca="false">RANDBETWEEN(80,100)/100</f>
        <v>0.8</v>
      </c>
      <c r="I1831" s="117"/>
      <c r="J1831" s="118"/>
      <c r="K1831" s="119"/>
      <c r="L1831" s="118"/>
      <c r="M1831" s="179"/>
      <c r="Q1831" s="151" t="s">
        <v>1927</v>
      </c>
      <c r="R1831" s="152" t="n">
        <v>12.2</v>
      </c>
      <c r="S1831" s="152" t="n">
        <v>747.4</v>
      </c>
      <c r="T1831" s="153" t="n">
        <v>98</v>
      </c>
      <c r="U1831" s="154" t="n">
        <v>0</v>
      </c>
      <c r="V1831" s="153" t="n">
        <v>0</v>
      </c>
      <c r="W1831" s="115" t="n">
        <v>0</v>
      </c>
      <c r="X1831" s="116" t="n">
        <f aca="false">RANDBETWEEN(80,100)/100</f>
        <v>0.85</v>
      </c>
      <c r="Y1831" s="117"/>
      <c r="Z1831" s="118"/>
      <c r="AA1831" s="119"/>
      <c r="AB1831" s="123"/>
      <c r="AC1831" s="124"/>
      <c r="AG1831" s="186"/>
      <c r="BO1831" s="202"/>
    </row>
    <row r="1832" customFormat="false" ht="13.25" hidden="false" customHeight="true" outlineLevel="0" collapsed="false">
      <c r="A1832" s="151" t="s">
        <v>1928</v>
      </c>
      <c r="B1832" s="152" t="n">
        <v>16.3</v>
      </c>
      <c r="C1832" s="152" t="n">
        <v>758.3</v>
      </c>
      <c r="D1832" s="153" t="n">
        <v>74</v>
      </c>
      <c r="E1832" s="154" t="s">
        <v>93</v>
      </c>
      <c r="F1832" s="153" t="n">
        <v>1.5</v>
      </c>
      <c r="G1832" s="115" t="n">
        <v>0.75</v>
      </c>
      <c r="H1832" s="116" t="n">
        <f aca="false">RANDBETWEEN(80,100)/100</f>
        <v>1</v>
      </c>
      <c r="I1832" s="117"/>
      <c r="J1832" s="118"/>
      <c r="K1832" s="119"/>
      <c r="L1832" s="118"/>
      <c r="M1832" s="179"/>
      <c r="Q1832" s="151" t="s">
        <v>1928</v>
      </c>
      <c r="R1832" s="152" t="n">
        <v>11.5</v>
      </c>
      <c r="S1832" s="152" t="n">
        <v>746.9</v>
      </c>
      <c r="T1832" s="153" t="n">
        <v>99</v>
      </c>
      <c r="U1832" s="154" t="n">
        <v>0</v>
      </c>
      <c r="V1832" s="153" t="n">
        <v>0</v>
      </c>
      <c r="W1832" s="115" t="n">
        <v>0</v>
      </c>
      <c r="X1832" s="116" t="n">
        <f aca="false">RANDBETWEEN(80,100)/100</f>
        <v>0.93</v>
      </c>
      <c r="Y1832" s="117"/>
      <c r="Z1832" s="118"/>
      <c r="AA1832" s="119"/>
      <c r="AB1832" s="123"/>
      <c r="AC1832" s="124"/>
      <c r="AG1832" s="186"/>
      <c r="BO1832" s="202"/>
    </row>
    <row r="1833" customFormat="false" ht="13.25" hidden="false" customHeight="true" outlineLevel="0" collapsed="false">
      <c r="A1833" s="151" t="s">
        <v>1929</v>
      </c>
      <c r="B1833" s="152" t="n">
        <v>19.2</v>
      </c>
      <c r="C1833" s="152" t="n">
        <v>758.4</v>
      </c>
      <c r="D1833" s="153" t="n">
        <v>59</v>
      </c>
      <c r="E1833" s="154" t="s">
        <v>77</v>
      </c>
      <c r="F1833" s="153" t="n">
        <v>4.5</v>
      </c>
      <c r="G1833" s="182" t="s">
        <v>110</v>
      </c>
      <c r="H1833" s="116" t="n">
        <f aca="false">RANDBETWEEN(80,100)/100</f>
        <v>0.87</v>
      </c>
      <c r="I1833" s="117"/>
      <c r="J1833" s="118"/>
      <c r="K1833" s="119"/>
      <c r="L1833" s="118"/>
      <c r="M1833" s="179"/>
      <c r="Q1833" s="151" t="s">
        <v>1929</v>
      </c>
      <c r="R1833" s="152" t="n">
        <v>12.5</v>
      </c>
      <c r="S1833" s="152" t="n">
        <v>746.8</v>
      </c>
      <c r="T1833" s="153" t="n">
        <v>99</v>
      </c>
      <c r="U1833" s="154" t="n">
        <v>0</v>
      </c>
      <c r="V1833" s="153" t="n">
        <v>0</v>
      </c>
      <c r="W1833" s="115" t="n">
        <v>0.25</v>
      </c>
      <c r="X1833" s="116" t="n">
        <f aca="false">RANDBETWEEN(80,100)/100</f>
        <v>0.89</v>
      </c>
      <c r="Y1833" s="117"/>
      <c r="Z1833" s="118"/>
      <c r="AA1833" s="119"/>
      <c r="AB1833" s="123"/>
      <c r="AC1833" s="124"/>
      <c r="AG1833" s="186"/>
      <c r="BO1833" s="202"/>
    </row>
    <row r="1834" customFormat="false" ht="13.25" hidden="false" customHeight="true" outlineLevel="0" collapsed="false">
      <c r="A1834" s="151" t="s">
        <v>1930</v>
      </c>
      <c r="B1834" s="152" t="n">
        <v>20.4</v>
      </c>
      <c r="C1834" s="152" t="n">
        <v>758.7</v>
      </c>
      <c r="D1834" s="153" t="n">
        <v>59</v>
      </c>
      <c r="E1834" s="154" t="s">
        <v>83</v>
      </c>
      <c r="F1834" s="153" t="n">
        <v>3</v>
      </c>
      <c r="G1834" s="182" t="s">
        <v>110</v>
      </c>
      <c r="H1834" s="116" t="n">
        <f aca="false">RANDBETWEEN(80,100)/100</f>
        <v>1</v>
      </c>
      <c r="I1834" s="117" t="n">
        <v>0.650509259259259</v>
      </c>
      <c r="J1834" s="118" t="n">
        <v>0.650509259259259</v>
      </c>
      <c r="K1834" s="119" t="n">
        <f aca="false">(J1834 * 24) * $B$3 * $F$3 * (1 - 0.7*AVERAGE(G1834:G1841)) * AVERAGE(H1834:H1841)</f>
        <v>12175.542775</v>
      </c>
      <c r="L1834" s="118" t="n">
        <f aca="false">IF(AVERAGE(F1834:F1841)&gt; $J$3, $B$4*$F$4*AVERAGE(F1834:F1841)/$B$5*24*AVERAGE(H1834:H1841), $B$4*$F$4*AVERAGE(F1834:F1841)/$B$5*24*AVERAGE(H1834:H1841) * 0.2)</f>
        <v>3415.5</v>
      </c>
      <c r="M1834" s="179" t="n">
        <f aca="false">K1834+L1834</f>
        <v>15591.042775</v>
      </c>
      <c r="Q1834" s="151" t="s">
        <v>1930</v>
      </c>
      <c r="R1834" s="152" t="n">
        <v>13.5</v>
      </c>
      <c r="S1834" s="152" t="n">
        <v>746.5</v>
      </c>
      <c r="T1834" s="153" t="n">
        <v>96</v>
      </c>
      <c r="U1834" s="154" t="n">
        <v>0</v>
      </c>
      <c r="V1834" s="153" t="n">
        <v>0</v>
      </c>
      <c r="W1834" s="182" t="s">
        <v>110</v>
      </c>
      <c r="X1834" s="116" t="n">
        <f aca="false">RANDBETWEEN(80,100)/100</f>
        <v>0.84</v>
      </c>
      <c r="Y1834" s="117" t="n">
        <v>0.730787037037037</v>
      </c>
      <c r="Z1834" s="118" t="n">
        <v>0.730787037037037</v>
      </c>
      <c r="AA1834" s="119" t="n">
        <f aca="false">(Z1834 * 24) * $B$3 * $F$3 * (1 - 0.7*AVERAGE(W1834:W1841)) * AVERAGE(X1834:X1841)</f>
        <v>11853.8334444444</v>
      </c>
      <c r="AB1834" s="123" t="n">
        <f aca="false">IF(AVERAGE(V1834:V1841)&gt; $J$3, $B$4*$F$4*AVERAGE(V1834:V1841)/$B$5*24*AVERAGE(X1834:X1841), $B$4*$F$4*AVERAGE(V1834:V1841)/$B$5*24*AVERAGE(X1834:X1841) * 0.2)</f>
        <v>431.4</v>
      </c>
      <c r="AC1834" s="124" t="n">
        <f aca="false">AA1834+AB1834</f>
        <v>12285.2334444444</v>
      </c>
      <c r="AG1834" s="186"/>
      <c r="BO1834" s="202"/>
    </row>
    <row r="1835" customFormat="false" ht="13.25" hidden="false" customHeight="true" outlineLevel="0" collapsed="false">
      <c r="A1835" s="151" t="s">
        <v>1931</v>
      </c>
      <c r="B1835" s="152" t="n">
        <v>26.6</v>
      </c>
      <c r="C1835" s="152" t="n">
        <v>758.5</v>
      </c>
      <c r="D1835" s="153" t="n">
        <v>35</v>
      </c>
      <c r="E1835" s="154" t="s">
        <v>83</v>
      </c>
      <c r="F1835" s="153" t="n">
        <v>4.5</v>
      </c>
      <c r="G1835" s="182" t="s">
        <v>185</v>
      </c>
      <c r="H1835" s="116" t="n">
        <f aca="false">RANDBETWEEN(80,100)/100</f>
        <v>0.85</v>
      </c>
      <c r="I1835" s="117"/>
      <c r="J1835" s="118"/>
      <c r="K1835" s="119"/>
      <c r="L1835" s="118"/>
      <c r="M1835" s="179"/>
      <c r="Q1835" s="151" t="s">
        <v>1931</v>
      </c>
      <c r="R1835" s="152" t="n">
        <v>17.5</v>
      </c>
      <c r="S1835" s="152" t="n">
        <v>746.2</v>
      </c>
      <c r="T1835" s="153" t="n">
        <v>77</v>
      </c>
      <c r="U1835" s="154" t="n">
        <v>0</v>
      </c>
      <c r="V1835" s="153" t="n">
        <v>0</v>
      </c>
      <c r="W1835" s="115" t="n">
        <v>0.75</v>
      </c>
      <c r="X1835" s="116" t="n">
        <f aca="false">RANDBETWEEN(80,100)/100</f>
        <v>0.97</v>
      </c>
      <c r="Y1835" s="117"/>
      <c r="Z1835" s="118"/>
      <c r="AA1835" s="119"/>
      <c r="AB1835" s="123"/>
      <c r="AC1835" s="124"/>
      <c r="AG1835" s="186"/>
      <c r="BO1835" s="202"/>
    </row>
    <row r="1836" customFormat="false" ht="13.25" hidden="false" customHeight="true" outlineLevel="0" collapsed="false">
      <c r="A1836" s="151" t="s">
        <v>1932</v>
      </c>
      <c r="B1836" s="152" t="n">
        <v>25.8</v>
      </c>
      <c r="C1836" s="152" t="n">
        <v>759.1</v>
      </c>
      <c r="D1836" s="153" t="n">
        <v>39</v>
      </c>
      <c r="E1836" s="154" t="s">
        <v>91</v>
      </c>
      <c r="F1836" s="153" t="n">
        <v>4.5</v>
      </c>
      <c r="G1836" s="115" t="n">
        <v>0.75</v>
      </c>
      <c r="H1836" s="116" t="n">
        <f aca="false">RANDBETWEEN(80,100)/100</f>
        <v>0.97</v>
      </c>
      <c r="I1836" s="117"/>
      <c r="J1836" s="118"/>
      <c r="K1836" s="119"/>
      <c r="L1836" s="118"/>
      <c r="M1836" s="179"/>
      <c r="Q1836" s="151" t="s">
        <v>1932</v>
      </c>
      <c r="R1836" s="152" t="n">
        <v>19.7</v>
      </c>
      <c r="S1836" s="152" t="n">
        <v>746.3</v>
      </c>
      <c r="T1836" s="153" t="n">
        <v>59</v>
      </c>
      <c r="U1836" s="154" t="s">
        <v>78</v>
      </c>
      <c r="V1836" s="153" t="n">
        <v>1</v>
      </c>
      <c r="W1836" s="115" t="n">
        <v>0.95</v>
      </c>
      <c r="X1836" s="116" t="n">
        <f aca="false">RANDBETWEEN(80,100)/100</f>
        <v>0.96</v>
      </c>
      <c r="Y1836" s="117"/>
      <c r="Z1836" s="118"/>
      <c r="AA1836" s="119"/>
      <c r="AB1836" s="123"/>
      <c r="AC1836" s="124"/>
      <c r="AG1836" s="186"/>
      <c r="BO1836" s="202"/>
    </row>
    <row r="1837" customFormat="false" ht="13.25" hidden="false" customHeight="true" outlineLevel="0" collapsed="false">
      <c r="A1837" s="151" t="s">
        <v>1933</v>
      </c>
      <c r="B1837" s="152" t="n">
        <v>26.1</v>
      </c>
      <c r="C1837" s="152" t="n">
        <v>759.7</v>
      </c>
      <c r="D1837" s="153" t="n">
        <v>43</v>
      </c>
      <c r="E1837" s="154" t="s">
        <v>91</v>
      </c>
      <c r="F1837" s="153" t="n">
        <v>4.5</v>
      </c>
      <c r="G1837" s="115" t="n">
        <v>0.75</v>
      </c>
      <c r="H1837" s="116" t="n">
        <f aca="false">RANDBETWEEN(80,100)/100</f>
        <v>0.96</v>
      </c>
      <c r="I1837" s="117"/>
      <c r="J1837" s="118"/>
      <c r="K1837" s="119"/>
      <c r="L1837" s="118"/>
      <c r="M1837" s="179"/>
      <c r="Q1837" s="151" t="s">
        <v>1933</v>
      </c>
      <c r="R1837" s="152" t="n">
        <v>20.3</v>
      </c>
      <c r="S1837" s="152" t="n">
        <v>746.3</v>
      </c>
      <c r="T1837" s="153" t="n">
        <v>50</v>
      </c>
      <c r="U1837" s="154" t="s">
        <v>83</v>
      </c>
      <c r="V1837" s="153" t="n">
        <v>1</v>
      </c>
      <c r="W1837" s="115" t="n">
        <v>0.75</v>
      </c>
      <c r="X1837" s="116" t="n">
        <f aca="false">RANDBETWEEN(80,100)/100</f>
        <v>0.89</v>
      </c>
      <c r="Y1837" s="117"/>
      <c r="Z1837" s="118"/>
      <c r="AA1837" s="119"/>
      <c r="AB1837" s="123"/>
      <c r="AC1837" s="124"/>
      <c r="AG1837" s="186"/>
      <c r="BO1837" s="202"/>
    </row>
    <row r="1838" customFormat="false" ht="13.25" hidden="false" customHeight="true" outlineLevel="0" collapsed="false">
      <c r="A1838" s="151" t="s">
        <v>1934</v>
      </c>
      <c r="B1838" s="152" t="n">
        <v>24</v>
      </c>
      <c r="C1838" s="152" t="n">
        <v>760.5</v>
      </c>
      <c r="D1838" s="153" t="n">
        <v>52</v>
      </c>
      <c r="E1838" s="154" t="s">
        <v>107</v>
      </c>
      <c r="F1838" s="153" t="n">
        <v>1.5</v>
      </c>
      <c r="G1838" s="182" t="s">
        <v>185</v>
      </c>
      <c r="H1838" s="116" t="n">
        <f aca="false">RANDBETWEEN(80,100)/100</f>
        <v>1</v>
      </c>
      <c r="I1838" s="117"/>
      <c r="J1838" s="118"/>
      <c r="K1838" s="119"/>
      <c r="L1838" s="118"/>
      <c r="M1838" s="179"/>
      <c r="Q1838" s="151" t="s">
        <v>1934</v>
      </c>
      <c r="R1838" s="152" t="n">
        <v>19</v>
      </c>
      <c r="S1838" s="152" t="n">
        <v>746.9</v>
      </c>
      <c r="T1838" s="153" t="n">
        <v>53</v>
      </c>
      <c r="U1838" s="154" t="s">
        <v>93</v>
      </c>
      <c r="V1838" s="153" t="n">
        <v>1</v>
      </c>
      <c r="W1838" s="115" t="n">
        <v>0.75</v>
      </c>
      <c r="X1838" s="116" t="n">
        <f aca="false">RANDBETWEEN(80,100)/100</f>
        <v>0.82</v>
      </c>
      <c r="Y1838" s="117"/>
      <c r="Z1838" s="118"/>
      <c r="AA1838" s="119"/>
      <c r="AB1838" s="123"/>
      <c r="AC1838" s="124"/>
      <c r="AG1838" s="186"/>
      <c r="BO1838" s="202"/>
    </row>
    <row r="1839" customFormat="false" ht="13.25" hidden="false" customHeight="true" outlineLevel="0" collapsed="false">
      <c r="A1839" s="151" t="s">
        <v>1935</v>
      </c>
      <c r="B1839" s="152" t="n">
        <v>17</v>
      </c>
      <c r="C1839" s="152" t="n">
        <v>760.7</v>
      </c>
      <c r="D1839" s="153" t="n">
        <v>92</v>
      </c>
      <c r="E1839" s="154" t="n">
        <v>0</v>
      </c>
      <c r="F1839" s="153" t="n">
        <v>0</v>
      </c>
      <c r="G1839" s="182" t="s">
        <v>194</v>
      </c>
      <c r="H1839" s="116" t="n">
        <f aca="false">RANDBETWEEN(80,100)/100</f>
        <v>0.84</v>
      </c>
      <c r="I1839" s="117"/>
      <c r="J1839" s="118"/>
      <c r="K1839" s="119"/>
      <c r="L1839" s="118"/>
      <c r="M1839" s="179"/>
      <c r="Q1839" s="151" t="s">
        <v>1935</v>
      </c>
      <c r="R1839" s="152" t="n">
        <v>13.7</v>
      </c>
      <c r="S1839" s="152" t="n">
        <v>747.2</v>
      </c>
      <c r="T1839" s="153" t="n">
        <v>73</v>
      </c>
      <c r="U1839" s="154" t="n">
        <v>0</v>
      </c>
      <c r="V1839" s="153" t="n">
        <v>0</v>
      </c>
      <c r="W1839" s="182" t="s">
        <v>110</v>
      </c>
      <c r="X1839" s="116" t="n">
        <f aca="false">RANDBETWEEN(80,100)/100</f>
        <v>0.81</v>
      </c>
      <c r="Y1839" s="117"/>
      <c r="Z1839" s="118"/>
      <c r="AA1839" s="119"/>
      <c r="AB1839" s="123"/>
      <c r="AC1839" s="124"/>
      <c r="AG1839" s="186"/>
      <c r="BO1839" s="202"/>
    </row>
    <row r="1840" customFormat="false" ht="13.25" hidden="false" customHeight="true" outlineLevel="0" collapsed="false">
      <c r="A1840" s="151" t="s">
        <v>1936</v>
      </c>
      <c r="B1840" s="152" t="n">
        <v>14.8</v>
      </c>
      <c r="C1840" s="152" t="n">
        <v>760.6</v>
      </c>
      <c r="D1840" s="153" t="n">
        <v>80</v>
      </c>
      <c r="E1840" s="154" t="s">
        <v>93</v>
      </c>
      <c r="F1840" s="153" t="n">
        <v>1.5</v>
      </c>
      <c r="G1840" s="115" t="n">
        <v>0.25</v>
      </c>
      <c r="H1840" s="116" t="n">
        <f aca="false">RANDBETWEEN(80,100)/100</f>
        <v>0.99</v>
      </c>
      <c r="I1840" s="117"/>
      <c r="J1840" s="118"/>
      <c r="K1840" s="119"/>
      <c r="L1840" s="118"/>
      <c r="M1840" s="179"/>
      <c r="Q1840" s="151" t="s">
        <v>1936</v>
      </c>
      <c r="R1840" s="152" t="n">
        <v>11</v>
      </c>
      <c r="S1840" s="152" t="n">
        <v>747</v>
      </c>
      <c r="T1840" s="153" t="n">
        <v>88</v>
      </c>
      <c r="U1840" s="154" t="n">
        <v>0</v>
      </c>
      <c r="V1840" s="153" t="n">
        <v>0</v>
      </c>
      <c r="W1840" s="115" t="n">
        <v>0</v>
      </c>
      <c r="X1840" s="116" t="n">
        <f aca="false">RANDBETWEEN(80,100)/100</f>
        <v>0.95</v>
      </c>
      <c r="Y1840" s="117"/>
      <c r="Z1840" s="118"/>
      <c r="AA1840" s="119"/>
      <c r="AB1840" s="123"/>
      <c r="AC1840" s="124"/>
      <c r="AG1840" s="186"/>
      <c r="BO1840" s="202"/>
    </row>
    <row r="1841" customFormat="false" ht="13.25" hidden="false" customHeight="true" outlineLevel="0" collapsed="false">
      <c r="A1841" s="151" t="s">
        <v>1937</v>
      </c>
      <c r="B1841" s="152" t="n">
        <v>17.7</v>
      </c>
      <c r="C1841" s="152" t="n">
        <v>760.8</v>
      </c>
      <c r="D1841" s="153" t="n">
        <v>62</v>
      </c>
      <c r="E1841" s="154" t="s">
        <v>93</v>
      </c>
      <c r="F1841" s="153" t="n">
        <v>3</v>
      </c>
      <c r="G1841" s="115" t="n">
        <v>0.05</v>
      </c>
      <c r="H1841" s="116" t="n">
        <f aca="false">RANDBETWEEN(80,100)/100</f>
        <v>0.98</v>
      </c>
      <c r="I1841" s="117"/>
      <c r="J1841" s="118"/>
      <c r="K1841" s="119"/>
      <c r="L1841" s="118"/>
      <c r="M1841" s="179"/>
      <c r="Q1841" s="151" t="s">
        <v>1937</v>
      </c>
      <c r="R1841" s="152" t="n">
        <v>14.1</v>
      </c>
      <c r="S1841" s="152" t="n">
        <v>746.8</v>
      </c>
      <c r="T1841" s="153" t="n">
        <v>72</v>
      </c>
      <c r="U1841" s="154" t="n">
        <v>0</v>
      </c>
      <c r="V1841" s="153" t="n">
        <v>0</v>
      </c>
      <c r="W1841" s="115" t="n">
        <v>0</v>
      </c>
      <c r="X1841" s="116" t="n">
        <f aca="false">RANDBETWEEN(80,100)/100</f>
        <v>0.95</v>
      </c>
      <c r="Y1841" s="117"/>
      <c r="Z1841" s="118"/>
      <c r="AA1841" s="119"/>
      <c r="AB1841" s="123"/>
      <c r="AC1841" s="124"/>
      <c r="AG1841" s="186"/>
      <c r="BO1841" s="202"/>
    </row>
    <row r="1842" customFormat="false" ht="13.25" hidden="false" customHeight="true" outlineLevel="0" collapsed="false">
      <c r="A1842" s="151" t="s">
        <v>1938</v>
      </c>
      <c r="B1842" s="152" t="n">
        <v>19.5</v>
      </c>
      <c r="C1842" s="152" t="n">
        <v>760.6</v>
      </c>
      <c r="D1842" s="153" t="n">
        <v>58</v>
      </c>
      <c r="E1842" s="154" t="s">
        <v>83</v>
      </c>
      <c r="F1842" s="153" t="n">
        <v>3</v>
      </c>
      <c r="G1842" s="115" t="n">
        <v>0.25</v>
      </c>
      <c r="H1842" s="116" t="n">
        <f aca="false">RANDBETWEEN(80,100)/100</f>
        <v>0.97</v>
      </c>
      <c r="I1842" s="117" t="n">
        <v>0.65025462962963</v>
      </c>
      <c r="J1842" s="118" t="n">
        <v>0.65025462962963</v>
      </c>
      <c r="K1842" s="119" t="n">
        <f aca="false">(J1842 * 24) * $B$3 * $F$3 * (1 - 0.7*AVERAGE(G1842:G1849)) * AVERAGE(H1842:H1849)</f>
        <v>11155.638375</v>
      </c>
      <c r="L1842" s="118" t="n">
        <f aca="false">IF(AVERAGE(F1842:F1849)&gt; $J$3, $B$4*$F$4*AVERAGE(F1842:F1849)/$B$5*24*AVERAGE(H1842:H1849), $B$4*$F$4*AVERAGE(F1842:F1849)/$B$5*24*AVERAGE(H1842:H1849) * 0.2)</f>
        <v>31770</v>
      </c>
      <c r="M1842" s="179" t="n">
        <f aca="false">K1842+L1842</f>
        <v>42925.638375</v>
      </c>
      <c r="Q1842" s="151" t="s">
        <v>1938</v>
      </c>
      <c r="R1842" s="152" t="n">
        <v>17.2</v>
      </c>
      <c r="S1842" s="152" t="n">
        <v>746.3</v>
      </c>
      <c r="T1842" s="153" t="n">
        <v>53</v>
      </c>
      <c r="U1842" s="154" t="n">
        <v>0</v>
      </c>
      <c r="V1842" s="153" t="n">
        <v>0</v>
      </c>
      <c r="W1842" s="115" t="n">
        <v>0.05</v>
      </c>
      <c r="X1842" s="116" t="n">
        <f aca="false">RANDBETWEEN(80,100)/100</f>
        <v>0.8</v>
      </c>
      <c r="Y1842" s="117" t="n">
        <v>0.730347222222222</v>
      </c>
      <c r="Z1842" s="118" t="n">
        <v>0.730347222222222</v>
      </c>
      <c r="AA1842" s="119" t="n">
        <f aca="false">(Z1842 * 24) * $B$3 * $F$3 * (1 - 0.7*AVERAGE(W1842:W1849)) * AVERAGE(X1842:X1849)</f>
        <v>12527.061625</v>
      </c>
      <c r="AB1842" s="123" t="n">
        <f aca="false">IF(AVERAGE(V1842:V1849)&gt; $J$3, $B$4*$F$4*AVERAGE(V1842:V1849)/$B$5*24*AVERAGE(X1842:X1849), $B$4*$F$4*AVERAGE(V1842:V1849)/$B$5*24*AVERAGE(X1842:X1849) * 0.2)</f>
        <v>1026.2</v>
      </c>
      <c r="AC1842" s="124" t="n">
        <f aca="false">AA1842+AB1842</f>
        <v>13553.261625</v>
      </c>
      <c r="AG1842" s="186"/>
      <c r="BO1842" s="202"/>
    </row>
    <row r="1843" customFormat="false" ht="13.25" hidden="false" customHeight="true" outlineLevel="0" collapsed="false">
      <c r="A1843" s="151" t="s">
        <v>1939</v>
      </c>
      <c r="B1843" s="152" t="n">
        <v>25.3</v>
      </c>
      <c r="C1843" s="152" t="n">
        <v>760.1</v>
      </c>
      <c r="D1843" s="153" t="n">
        <v>35</v>
      </c>
      <c r="E1843" s="154" t="s">
        <v>93</v>
      </c>
      <c r="F1843" s="153" t="n">
        <v>6</v>
      </c>
      <c r="G1843" s="115" t="n">
        <v>0.25</v>
      </c>
      <c r="H1843" s="116" t="n">
        <f aca="false">RANDBETWEEN(80,100)/100</f>
        <v>0.84</v>
      </c>
      <c r="I1843" s="117"/>
      <c r="J1843" s="118"/>
      <c r="K1843" s="119"/>
      <c r="L1843" s="118"/>
      <c r="M1843" s="179"/>
      <c r="Q1843" s="151" t="s">
        <v>1939</v>
      </c>
      <c r="R1843" s="152" t="n">
        <v>21.1</v>
      </c>
      <c r="S1843" s="152" t="n">
        <v>745.7</v>
      </c>
      <c r="T1843" s="153" t="n">
        <v>41</v>
      </c>
      <c r="U1843" s="154" t="s">
        <v>129</v>
      </c>
      <c r="V1843" s="153" t="n">
        <v>1</v>
      </c>
      <c r="W1843" s="182" t="s">
        <v>185</v>
      </c>
      <c r="X1843" s="116" t="n">
        <f aca="false">RANDBETWEEN(80,100)/100</f>
        <v>0.85</v>
      </c>
      <c r="Y1843" s="117"/>
      <c r="Z1843" s="118"/>
      <c r="AA1843" s="119"/>
      <c r="AB1843" s="123"/>
      <c r="AC1843" s="124"/>
      <c r="AG1843" s="186"/>
      <c r="BO1843" s="202"/>
    </row>
    <row r="1844" customFormat="false" ht="13.25" hidden="false" customHeight="true" outlineLevel="0" collapsed="false">
      <c r="A1844" s="151" t="s">
        <v>1940</v>
      </c>
      <c r="B1844" s="152" t="n">
        <v>26.4</v>
      </c>
      <c r="C1844" s="152" t="n">
        <v>760.2</v>
      </c>
      <c r="D1844" s="153" t="n">
        <v>33</v>
      </c>
      <c r="E1844" s="154" t="s">
        <v>93</v>
      </c>
      <c r="F1844" s="153" t="n">
        <v>7.5</v>
      </c>
      <c r="G1844" s="115" t="n">
        <v>0.25</v>
      </c>
      <c r="H1844" s="116" t="n">
        <f aca="false">RANDBETWEEN(80,100)/100</f>
        <v>0.81</v>
      </c>
      <c r="I1844" s="117"/>
      <c r="J1844" s="118"/>
      <c r="K1844" s="119"/>
      <c r="L1844" s="118"/>
      <c r="M1844" s="179"/>
      <c r="Q1844" s="151" t="s">
        <v>1940</v>
      </c>
      <c r="R1844" s="152" t="n">
        <v>20.5</v>
      </c>
      <c r="S1844" s="152" t="n">
        <v>745.9</v>
      </c>
      <c r="T1844" s="153" t="n">
        <v>59</v>
      </c>
      <c r="U1844" s="154" t="s">
        <v>129</v>
      </c>
      <c r="V1844" s="153" t="n">
        <v>1</v>
      </c>
      <c r="W1844" s="182" t="s">
        <v>194</v>
      </c>
      <c r="X1844" s="116" t="n">
        <f aca="false">RANDBETWEEN(80,100)/100</f>
        <v>1</v>
      </c>
      <c r="Y1844" s="117"/>
      <c r="Z1844" s="118"/>
      <c r="AA1844" s="119"/>
      <c r="AB1844" s="123"/>
      <c r="AC1844" s="124"/>
      <c r="AG1844" s="186"/>
      <c r="BO1844" s="202"/>
    </row>
    <row r="1845" customFormat="false" ht="13.25" hidden="false" customHeight="true" outlineLevel="0" collapsed="false">
      <c r="A1845" s="151" t="s">
        <v>1941</v>
      </c>
      <c r="B1845" s="152" t="n">
        <v>25.2</v>
      </c>
      <c r="C1845" s="152" t="n">
        <v>760.1</v>
      </c>
      <c r="D1845" s="153" t="n">
        <v>40</v>
      </c>
      <c r="E1845" s="154" t="s">
        <v>93</v>
      </c>
      <c r="F1845" s="153" t="n">
        <v>4.5</v>
      </c>
      <c r="G1845" s="115" t="n">
        <v>0.25</v>
      </c>
      <c r="H1845" s="116" t="n">
        <f aca="false">RANDBETWEEN(80,100)/100</f>
        <v>0.86</v>
      </c>
      <c r="I1845" s="117"/>
      <c r="J1845" s="118"/>
      <c r="K1845" s="119"/>
      <c r="L1845" s="118"/>
      <c r="M1845" s="179"/>
      <c r="Q1845" s="151" t="s">
        <v>1941</v>
      </c>
      <c r="R1845" s="152" t="n">
        <v>16.4</v>
      </c>
      <c r="S1845" s="152" t="n">
        <v>746.4</v>
      </c>
      <c r="T1845" s="153" t="n">
        <v>75</v>
      </c>
      <c r="U1845" s="154" t="s">
        <v>101</v>
      </c>
      <c r="V1845" s="153" t="n">
        <v>1</v>
      </c>
      <c r="W1845" s="115" t="n">
        <v>0.95</v>
      </c>
      <c r="X1845" s="116" t="n">
        <f aca="false">RANDBETWEEN(80,100)/100</f>
        <v>0.98</v>
      </c>
      <c r="Y1845" s="117"/>
      <c r="Z1845" s="118"/>
      <c r="AA1845" s="119"/>
      <c r="AB1845" s="123"/>
      <c r="AC1845" s="124"/>
      <c r="AG1845" s="186"/>
      <c r="BO1845" s="202"/>
    </row>
    <row r="1846" customFormat="false" ht="13.25" hidden="false" customHeight="true" outlineLevel="0" collapsed="false">
      <c r="A1846" s="151" t="s">
        <v>1942</v>
      </c>
      <c r="B1846" s="152" t="n">
        <v>21.9</v>
      </c>
      <c r="C1846" s="152" t="n">
        <v>759.8</v>
      </c>
      <c r="D1846" s="153" t="n">
        <v>65</v>
      </c>
      <c r="E1846" s="154" t="s">
        <v>93</v>
      </c>
      <c r="F1846" s="153" t="n">
        <v>7.5</v>
      </c>
      <c r="G1846" s="115" t="n">
        <v>0.75</v>
      </c>
      <c r="H1846" s="116" t="n">
        <f aca="false">RANDBETWEEN(80,100)/100</f>
        <v>0.89</v>
      </c>
      <c r="I1846" s="117"/>
      <c r="J1846" s="118"/>
      <c r="K1846" s="119"/>
      <c r="L1846" s="118"/>
      <c r="M1846" s="179"/>
      <c r="Q1846" s="151" t="s">
        <v>1942</v>
      </c>
      <c r="R1846" s="152" t="n">
        <v>18.6</v>
      </c>
      <c r="S1846" s="152" t="n">
        <v>746.2</v>
      </c>
      <c r="T1846" s="153" t="n">
        <v>59</v>
      </c>
      <c r="U1846" s="154" t="s">
        <v>93</v>
      </c>
      <c r="V1846" s="153" t="n">
        <v>1</v>
      </c>
      <c r="W1846" s="115" t="n">
        <v>0.25</v>
      </c>
      <c r="X1846" s="116" t="n">
        <f aca="false">RANDBETWEEN(80,100)/100</f>
        <v>0.98</v>
      </c>
      <c r="Y1846" s="117"/>
      <c r="Z1846" s="118"/>
      <c r="AA1846" s="119"/>
      <c r="AB1846" s="123"/>
      <c r="AC1846" s="124"/>
      <c r="AG1846" s="186"/>
      <c r="BO1846" s="202"/>
    </row>
    <row r="1847" customFormat="false" ht="13.25" hidden="false" customHeight="true" outlineLevel="0" collapsed="false">
      <c r="A1847" s="151" t="s">
        <v>1943</v>
      </c>
      <c r="B1847" s="152" t="n">
        <v>18.9</v>
      </c>
      <c r="C1847" s="152" t="n">
        <v>759.1</v>
      </c>
      <c r="D1847" s="153" t="n">
        <v>84</v>
      </c>
      <c r="E1847" s="154" t="s">
        <v>129</v>
      </c>
      <c r="F1847" s="153" t="n">
        <v>4.5</v>
      </c>
      <c r="G1847" s="182" t="s">
        <v>194</v>
      </c>
      <c r="H1847" s="116" t="n">
        <f aca="false">RANDBETWEEN(80,100)/100</f>
        <v>1</v>
      </c>
      <c r="I1847" s="117"/>
      <c r="J1847" s="118"/>
      <c r="K1847" s="119"/>
      <c r="L1847" s="118"/>
      <c r="M1847" s="179"/>
      <c r="Q1847" s="151" t="s">
        <v>1943</v>
      </c>
      <c r="R1847" s="152" t="n">
        <v>13.9</v>
      </c>
      <c r="S1847" s="152" t="n">
        <v>746</v>
      </c>
      <c r="T1847" s="153" t="n">
        <v>78</v>
      </c>
      <c r="U1847" s="154" t="s">
        <v>129</v>
      </c>
      <c r="V1847" s="153" t="n">
        <v>1</v>
      </c>
      <c r="W1847" s="115" t="n">
        <v>0.75</v>
      </c>
      <c r="X1847" s="116" t="n">
        <f aca="false">RANDBETWEEN(80,100)/100</f>
        <v>0.96</v>
      </c>
      <c r="Y1847" s="117"/>
      <c r="Z1847" s="118"/>
      <c r="AA1847" s="119"/>
      <c r="AB1847" s="123"/>
      <c r="AC1847" s="124"/>
      <c r="AG1847" s="186"/>
      <c r="BO1847" s="202"/>
    </row>
    <row r="1848" customFormat="false" ht="13.25" hidden="false" customHeight="true" outlineLevel="0" collapsed="false">
      <c r="A1848" s="151" t="s">
        <v>1944</v>
      </c>
      <c r="B1848" s="152" t="n">
        <v>18.9</v>
      </c>
      <c r="C1848" s="152" t="n">
        <v>758.6</v>
      </c>
      <c r="D1848" s="153" t="n">
        <v>99</v>
      </c>
      <c r="E1848" s="154" t="s">
        <v>129</v>
      </c>
      <c r="F1848" s="153" t="n">
        <v>6</v>
      </c>
      <c r="G1848" s="115" t="n">
        <v>0.75</v>
      </c>
      <c r="H1848" s="116" t="n">
        <f aca="false">RANDBETWEEN(80,100)/100</f>
        <v>0.82</v>
      </c>
      <c r="I1848" s="117"/>
      <c r="J1848" s="118"/>
      <c r="K1848" s="119"/>
      <c r="L1848" s="118"/>
      <c r="M1848" s="179"/>
      <c r="Q1848" s="151" t="s">
        <v>1944</v>
      </c>
      <c r="R1848" s="152" t="n">
        <v>14</v>
      </c>
      <c r="S1848" s="152" t="n">
        <v>745.4</v>
      </c>
      <c r="T1848" s="153" t="n">
        <v>80</v>
      </c>
      <c r="U1848" s="154" t="s">
        <v>129</v>
      </c>
      <c r="V1848" s="153" t="n">
        <v>1</v>
      </c>
      <c r="W1848" s="115" t="n">
        <v>0.75</v>
      </c>
      <c r="X1848" s="116" t="n">
        <f aca="false">RANDBETWEEN(80,100)/100</f>
        <v>0.92</v>
      </c>
      <c r="Y1848" s="117"/>
      <c r="Z1848" s="118"/>
      <c r="AA1848" s="119"/>
      <c r="AB1848" s="123"/>
      <c r="AC1848" s="124"/>
      <c r="AG1848" s="186"/>
      <c r="BO1848" s="202"/>
    </row>
    <row r="1849" customFormat="false" ht="13.25" hidden="false" customHeight="true" outlineLevel="0" collapsed="false">
      <c r="A1849" s="151" t="s">
        <v>1945</v>
      </c>
      <c r="B1849" s="152" t="n">
        <v>20.5</v>
      </c>
      <c r="C1849" s="152" t="n">
        <v>758.4</v>
      </c>
      <c r="D1849" s="153" t="n">
        <v>88</v>
      </c>
      <c r="E1849" s="154" t="s">
        <v>101</v>
      </c>
      <c r="F1849" s="153" t="n">
        <v>6</v>
      </c>
      <c r="G1849" s="115" t="n">
        <v>0.75</v>
      </c>
      <c r="H1849" s="116" t="n">
        <f aca="false">RANDBETWEEN(80,100)/100</f>
        <v>0.87</v>
      </c>
      <c r="I1849" s="117"/>
      <c r="J1849" s="118"/>
      <c r="K1849" s="119"/>
      <c r="L1849" s="118"/>
      <c r="M1849" s="179"/>
      <c r="Q1849" s="151" t="s">
        <v>1945</v>
      </c>
      <c r="R1849" s="152" t="n">
        <v>15</v>
      </c>
      <c r="S1849" s="152" t="n">
        <v>745.3</v>
      </c>
      <c r="T1849" s="153" t="n">
        <v>73</v>
      </c>
      <c r="U1849" s="154" t="s">
        <v>129</v>
      </c>
      <c r="V1849" s="153" t="n">
        <v>1</v>
      </c>
      <c r="W1849" s="115" t="n">
        <v>0.25</v>
      </c>
      <c r="X1849" s="116" t="n">
        <f aca="false">RANDBETWEEN(80,100)/100</f>
        <v>0.84</v>
      </c>
      <c r="Y1849" s="117"/>
      <c r="Z1849" s="118"/>
      <c r="AA1849" s="119"/>
      <c r="AB1849" s="123"/>
      <c r="AC1849" s="124"/>
      <c r="AG1849" s="186"/>
      <c r="BO1849" s="202"/>
    </row>
    <row r="1850" customFormat="false" ht="13.25" hidden="false" customHeight="true" outlineLevel="0" collapsed="false">
      <c r="A1850" s="151" t="s">
        <v>1946</v>
      </c>
      <c r="B1850" s="152" t="n">
        <v>21.7</v>
      </c>
      <c r="C1850" s="152" t="n">
        <v>757.9</v>
      </c>
      <c r="D1850" s="153" t="n">
        <v>79</v>
      </c>
      <c r="E1850" s="154" t="s">
        <v>101</v>
      </c>
      <c r="F1850" s="153" t="n">
        <v>4.5</v>
      </c>
      <c r="G1850" s="115" t="n">
        <v>0.75</v>
      </c>
      <c r="H1850" s="116" t="n">
        <f aca="false">RANDBETWEEN(80,100)/100</f>
        <v>0.83</v>
      </c>
      <c r="I1850" s="117" t="n">
        <v>0.649953703703704</v>
      </c>
      <c r="J1850" s="118" t="n">
        <v>0.649953703703704</v>
      </c>
      <c r="K1850" s="119" t="n">
        <f aca="false">(J1850 * 24) * $B$3 * $F$3 * (1 - 0.7*AVERAGE(G1850:G1857)) * AVERAGE(H1850:H1857)</f>
        <v>6879.11</v>
      </c>
      <c r="L1850" s="118" t="n">
        <f aca="false">IF(AVERAGE(F1850:F1857)&gt; $J$3, $B$4*$F$4*AVERAGE(F1850:F1857)/$B$5*24*AVERAGE(H1850:H1857), $B$4*$F$4*AVERAGE(F1850:F1857)/$B$5*24*AVERAGE(H1850:H1857) * 0.2)</f>
        <v>3307.5</v>
      </c>
      <c r="M1850" s="179" t="n">
        <f aca="false">K1850+L1850</f>
        <v>10186.61</v>
      </c>
      <c r="Q1850" s="151" t="s">
        <v>1946</v>
      </c>
      <c r="R1850" s="152" t="n">
        <v>16.9</v>
      </c>
      <c r="S1850" s="152" t="n">
        <v>744.8</v>
      </c>
      <c r="T1850" s="153" t="n">
        <v>62</v>
      </c>
      <c r="U1850" s="154" t="s">
        <v>107</v>
      </c>
      <c r="V1850" s="153" t="n">
        <v>1</v>
      </c>
      <c r="W1850" s="182" t="s">
        <v>110</v>
      </c>
      <c r="X1850" s="116" t="n">
        <f aca="false">RANDBETWEEN(80,100)/100</f>
        <v>0.98</v>
      </c>
      <c r="Y1850" s="117" t="n">
        <v>0.729814814814815</v>
      </c>
      <c r="Z1850" s="118" t="n">
        <v>0.729814814814815</v>
      </c>
      <c r="AA1850" s="119" t="n">
        <f aca="false">(Z1850 * 24) * $B$3 * $F$3 * (1 - 0.7*AVERAGE(W1850:W1857)) * AVERAGE(X1850:X1857)</f>
        <v>10836.4363333333</v>
      </c>
      <c r="AB1850" s="123" t="n">
        <f aca="false">IF(AVERAGE(V1850:V1857)&gt; $J$3, $B$4*$F$4*AVERAGE(V1850:V1857)/$B$5*24*AVERAGE(X1850:X1857), $B$4*$F$4*AVERAGE(V1850:V1857)/$B$5*24*AVERAGE(X1850:X1857) * 0.2)</f>
        <v>1022</v>
      </c>
      <c r="AC1850" s="124" t="n">
        <f aca="false">AA1850+AB1850</f>
        <v>11858.4363333333</v>
      </c>
      <c r="AG1850" s="186"/>
      <c r="BO1850" s="202"/>
    </row>
    <row r="1851" customFormat="false" ht="13.25" hidden="false" customHeight="true" outlineLevel="0" collapsed="false">
      <c r="A1851" s="151" t="s">
        <v>1947</v>
      </c>
      <c r="B1851" s="152" t="n">
        <v>24</v>
      </c>
      <c r="C1851" s="152" t="n">
        <v>756.9</v>
      </c>
      <c r="D1851" s="153" t="n">
        <v>67</v>
      </c>
      <c r="E1851" s="154" t="s">
        <v>101</v>
      </c>
      <c r="F1851" s="153" t="n">
        <v>6</v>
      </c>
      <c r="G1851" s="115" t="n">
        <v>0.75</v>
      </c>
      <c r="H1851" s="116" t="n">
        <f aca="false">RANDBETWEEN(80,100)/100</f>
        <v>0.9</v>
      </c>
      <c r="I1851" s="117"/>
      <c r="J1851" s="118"/>
      <c r="K1851" s="119"/>
      <c r="L1851" s="118"/>
      <c r="M1851" s="179"/>
      <c r="Q1851" s="151" t="s">
        <v>1947</v>
      </c>
      <c r="R1851" s="152" t="n">
        <v>18.5</v>
      </c>
      <c r="S1851" s="152" t="n">
        <v>744.4</v>
      </c>
      <c r="T1851" s="153" t="n">
        <v>54</v>
      </c>
      <c r="U1851" s="154" t="s">
        <v>101</v>
      </c>
      <c r="V1851" s="153" t="n">
        <v>1</v>
      </c>
      <c r="W1851" s="115" t="n">
        <v>0.75</v>
      </c>
      <c r="X1851" s="116" t="n">
        <f aca="false">RANDBETWEEN(80,100)/100</f>
        <v>0.93</v>
      </c>
      <c r="Y1851" s="117"/>
      <c r="Z1851" s="118"/>
      <c r="AA1851" s="119"/>
      <c r="AB1851" s="123"/>
      <c r="AC1851" s="124"/>
      <c r="AG1851" s="186"/>
      <c r="BO1851" s="202"/>
    </row>
    <row r="1852" customFormat="false" ht="13.25" hidden="false" customHeight="true" outlineLevel="0" collapsed="false">
      <c r="A1852" s="151" t="s">
        <v>1948</v>
      </c>
      <c r="B1852" s="152" t="n">
        <v>26.7</v>
      </c>
      <c r="C1852" s="152" t="n">
        <v>755.9</v>
      </c>
      <c r="D1852" s="153" t="n">
        <v>59</v>
      </c>
      <c r="E1852" s="154" t="s">
        <v>93</v>
      </c>
      <c r="F1852" s="153" t="n">
        <v>3</v>
      </c>
      <c r="G1852" s="182" t="s">
        <v>110</v>
      </c>
      <c r="H1852" s="116" t="n">
        <f aca="false">RANDBETWEEN(80,100)/100</f>
        <v>0.85</v>
      </c>
      <c r="I1852" s="117"/>
      <c r="J1852" s="118"/>
      <c r="K1852" s="119"/>
      <c r="L1852" s="118"/>
      <c r="M1852" s="179"/>
      <c r="Q1852" s="151" t="s">
        <v>1948</v>
      </c>
      <c r="R1852" s="152" t="n">
        <v>17.9</v>
      </c>
      <c r="S1852" s="152" t="n">
        <v>744.7</v>
      </c>
      <c r="T1852" s="153" t="n">
        <v>55</v>
      </c>
      <c r="U1852" s="154" t="s">
        <v>101</v>
      </c>
      <c r="V1852" s="153" t="n">
        <v>1</v>
      </c>
      <c r="W1852" s="115" t="n">
        <v>0.75</v>
      </c>
      <c r="X1852" s="116" t="n">
        <f aca="false">RANDBETWEEN(80,100)/100</f>
        <v>0.95</v>
      </c>
      <c r="Y1852" s="117"/>
      <c r="Z1852" s="118"/>
      <c r="AA1852" s="119"/>
      <c r="AB1852" s="123"/>
      <c r="AC1852" s="124"/>
      <c r="AG1852" s="186"/>
      <c r="BO1852" s="202"/>
    </row>
    <row r="1853" customFormat="false" ht="13.25" hidden="false" customHeight="true" outlineLevel="0" collapsed="false">
      <c r="A1853" s="151" t="s">
        <v>1949</v>
      </c>
      <c r="B1853" s="152" t="n">
        <v>19.9</v>
      </c>
      <c r="C1853" s="152" t="n">
        <v>756.4</v>
      </c>
      <c r="D1853" s="153" t="n">
        <v>100</v>
      </c>
      <c r="E1853" s="154" t="s">
        <v>101</v>
      </c>
      <c r="F1853" s="153" t="n">
        <v>3</v>
      </c>
      <c r="G1853" s="115" t="n">
        <v>0.9</v>
      </c>
      <c r="H1853" s="116" t="n">
        <f aca="false">RANDBETWEEN(80,100)/100</f>
        <v>0.99</v>
      </c>
      <c r="I1853" s="117"/>
      <c r="J1853" s="118"/>
      <c r="K1853" s="119"/>
      <c r="L1853" s="118"/>
      <c r="M1853" s="179"/>
      <c r="Q1853" s="151" t="s">
        <v>1949</v>
      </c>
      <c r="R1853" s="152" t="n">
        <v>16.6</v>
      </c>
      <c r="S1853" s="152" t="n">
        <v>744.1</v>
      </c>
      <c r="T1853" s="153" t="n">
        <v>59</v>
      </c>
      <c r="U1853" s="154" t="s">
        <v>101</v>
      </c>
      <c r="V1853" s="153" t="n">
        <v>1</v>
      </c>
      <c r="W1853" s="115" t="n">
        <v>0.95</v>
      </c>
      <c r="X1853" s="116" t="n">
        <f aca="false">RANDBETWEEN(80,100)/100</f>
        <v>0.94</v>
      </c>
      <c r="Y1853" s="117"/>
      <c r="Z1853" s="118"/>
      <c r="AA1853" s="119"/>
      <c r="AB1853" s="123"/>
      <c r="AC1853" s="124"/>
      <c r="AG1853" s="186"/>
      <c r="BO1853" s="202"/>
    </row>
    <row r="1854" customFormat="false" ht="13.25" hidden="false" customHeight="true" outlineLevel="0" collapsed="false">
      <c r="A1854" s="151" t="s">
        <v>1950</v>
      </c>
      <c r="B1854" s="152" t="n">
        <v>22.1</v>
      </c>
      <c r="C1854" s="152" t="n">
        <v>756.1</v>
      </c>
      <c r="D1854" s="153" t="n">
        <v>96</v>
      </c>
      <c r="E1854" s="154" t="s">
        <v>83</v>
      </c>
      <c r="F1854" s="153" t="n">
        <v>1.5</v>
      </c>
      <c r="G1854" s="115" t="n">
        <v>0.95</v>
      </c>
      <c r="H1854" s="116" t="n">
        <f aca="false">RANDBETWEEN(80,100)/100</f>
        <v>0.87</v>
      </c>
      <c r="I1854" s="117"/>
      <c r="J1854" s="118"/>
      <c r="K1854" s="119"/>
      <c r="L1854" s="118"/>
      <c r="M1854" s="179"/>
      <c r="Q1854" s="151" t="s">
        <v>1950</v>
      </c>
      <c r="R1854" s="152" t="n">
        <v>14.6</v>
      </c>
      <c r="S1854" s="152" t="n">
        <v>743.6</v>
      </c>
      <c r="T1854" s="153" t="n">
        <v>67</v>
      </c>
      <c r="U1854" s="154" t="s">
        <v>129</v>
      </c>
      <c r="V1854" s="153" t="n">
        <v>1</v>
      </c>
      <c r="W1854" s="115" t="n">
        <v>0.95</v>
      </c>
      <c r="X1854" s="116" t="n">
        <f aca="false">RANDBETWEEN(80,100)/100</f>
        <v>0.87</v>
      </c>
      <c r="Y1854" s="117"/>
      <c r="Z1854" s="118"/>
      <c r="AA1854" s="119"/>
      <c r="AB1854" s="123"/>
      <c r="AC1854" s="124"/>
      <c r="AG1854" s="186"/>
      <c r="BO1854" s="202"/>
    </row>
    <row r="1855" customFormat="false" ht="13.25" hidden="false" customHeight="true" outlineLevel="0" collapsed="false">
      <c r="A1855" s="151" t="s">
        <v>1951</v>
      </c>
      <c r="B1855" s="152" t="n">
        <v>18.7</v>
      </c>
      <c r="C1855" s="152" t="n">
        <v>755.6</v>
      </c>
      <c r="D1855" s="153" t="n">
        <v>100</v>
      </c>
      <c r="E1855" s="154" t="n">
        <v>0</v>
      </c>
      <c r="F1855" s="153" t="n">
        <v>0</v>
      </c>
      <c r="G1855" s="115" t="n">
        <v>0.95</v>
      </c>
      <c r="H1855" s="116" t="n">
        <f aca="false">RANDBETWEEN(80,100)/100</f>
        <v>0.95</v>
      </c>
      <c r="I1855" s="117"/>
      <c r="J1855" s="118"/>
      <c r="K1855" s="119"/>
      <c r="L1855" s="118"/>
      <c r="M1855" s="179"/>
      <c r="Q1855" s="151" t="s">
        <v>1951</v>
      </c>
      <c r="R1855" s="152" t="n">
        <v>13.6</v>
      </c>
      <c r="S1855" s="152" t="n">
        <v>743.3</v>
      </c>
      <c r="T1855" s="153" t="n">
        <v>74</v>
      </c>
      <c r="U1855" s="154" t="s">
        <v>91</v>
      </c>
      <c r="V1855" s="153" t="n">
        <v>1</v>
      </c>
      <c r="W1855" s="115" t="n">
        <v>0</v>
      </c>
      <c r="X1855" s="116" t="n">
        <f aca="false">RANDBETWEEN(80,100)/100</f>
        <v>0.84</v>
      </c>
      <c r="Y1855" s="117"/>
      <c r="Z1855" s="118"/>
      <c r="AA1855" s="119"/>
      <c r="AB1855" s="123"/>
      <c r="AC1855" s="124"/>
      <c r="AG1855" s="186"/>
      <c r="BO1855" s="202"/>
    </row>
    <row r="1856" customFormat="false" ht="13.25" hidden="false" customHeight="true" outlineLevel="0" collapsed="false">
      <c r="A1856" s="151" t="s">
        <v>1952</v>
      </c>
      <c r="B1856" s="152" t="n">
        <v>18.2</v>
      </c>
      <c r="C1856" s="152" t="n">
        <v>755.4</v>
      </c>
      <c r="D1856" s="153" t="n">
        <v>100</v>
      </c>
      <c r="E1856" s="154" t="s">
        <v>83</v>
      </c>
      <c r="F1856" s="153" t="n">
        <v>1.5</v>
      </c>
      <c r="G1856" s="115" t="n">
        <v>0.95</v>
      </c>
      <c r="H1856" s="116" t="n">
        <f aca="false">RANDBETWEEN(80,100)/100</f>
        <v>0.97</v>
      </c>
      <c r="I1856" s="117"/>
      <c r="J1856" s="118"/>
      <c r="K1856" s="119"/>
      <c r="L1856" s="118"/>
      <c r="M1856" s="179"/>
      <c r="Q1856" s="151" t="s">
        <v>1952</v>
      </c>
      <c r="R1856" s="152" t="n">
        <v>12.7</v>
      </c>
      <c r="S1856" s="152" t="n">
        <v>743.2</v>
      </c>
      <c r="T1856" s="153" t="n">
        <v>91</v>
      </c>
      <c r="U1856" s="154" t="n">
        <v>0</v>
      </c>
      <c r="V1856" s="153" t="n">
        <v>0</v>
      </c>
      <c r="W1856" s="115" t="n">
        <v>0</v>
      </c>
      <c r="X1856" s="116" t="n">
        <f aca="false">RANDBETWEEN(80,100)/100</f>
        <v>0.89</v>
      </c>
      <c r="Y1856" s="117"/>
      <c r="Z1856" s="118"/>
      <c r="AA1856" s="119"/>
      <c r="AB1856" s="123"/>
      <c r="AC1856" s="124"/>
      <c r="AG1856" s="186"/>
      <c r="BO1856" s="202"/>
    </row>
    <row r="1857" customFormat="false" ht="13.25" hidden="false" customHeight="true" outlineLevel="0" collapsed="false">
      <c r="A1857" s="151" t="s">
        <v>1953</v>
      </c>
      <c r="B1857" s="152" t="n">
        <v>18.3</v>
      </c>
      <c r="C1857" s="152" t="n">
        <v>755.2</v>
      </c>
      <c r="D1857" s="153" t="n">
        <v>100</v>
      </c>
      <c r="E1857" s="154" t="s">
        <v>77</v>
      </c>
      <c r="F1857" s="153" t="n">
        <v>3</v>
      </c>
      <c r="G1857" s="115" t="n">
        <v>0.75</v>
      </c>
      <c r="H1857" s="116" t="n">
        <f aca="false">RANDBETWEEN(80,100)/100</f>
        <v>0.99</v>
      </c>
      <c r="I1857" s="117"/>
      <c r="J1857" s="118"/>
      <c r="K1857" s="119"/>
      <c r="L1857" s="118"/>
      <c r="M1857" s="179"/>
      <c r="Q1857" s="151" t="s">
        <v>1953</v>
      </c>
      <c r="R1857" s="152" t="n">
        <v>15.8</v>
      </c>
      <c r="S1857" s="152" t="n">
        <v>743.2</v>
      </c>
      <c r="T1857" s="153" t="n">
        <v>84</v>
      </c>
      <c r="U1857" s="154" t="s">
        <v>93</v>
      </c>
      <c r="V1857" s="153" t="n">
        <v>1</v>
      </c>
      <c r="W1857" s="115" t="n">
        <v>0.95</v>
      </c>
      <c r="X1857" s="116" t="n">
        <f aca="false">RANDBETWEEN(80,100)/100</f>
        <v>0.9</v>
      </c>
      <c r="Y1857" s="117"/>
      <c r="Z1857" s="118"/>
      <c r="AA1857" s="119"/>
      <c r="AB1857" s="123"/>
      <c r="AC1857" s="124"/>
      <c r="AG1857" s="186"/>
      <c r="BO1857" s="202"/>
    </row>
    <row r="1858" customFormat="false" ht="13.25" hidden="false" customHeight="true" outlineLevel="0" collapsed="false">
      <c r="A1858" s="151" t="s">
        <v>1954</v>
      </c>
      <c r="B1858" s="152" t="n">
        <v>20.9</v>
      </c>
      <c r="C1858" s="152" t="n">
        <v>755.2</v>
      </c>
      <c r="D1858" s="153" t="n">
        <v>88</v>
      </c>
      <c r="E1858" s="154" t="s">
        <v>83</v>
      </c>
      <c r="F1858" s="153" t="n">
        <v>3</v>
      </c>
      <c r="G1858" s="115" t="n">
        <v>0.95</v>
      </c>
      <c r="H1858" s="116" t="n">
        <f aca="false">RANDBETWEEN(80,100)/100</f>
        <v>0.93</v>
      </c>
      <c r="I1858" s="117" t="n">
        <v>0.649594907407407</v>
      </c>
      <c r="J1858" s="118" t="n">
        <v>0.649594907407407</v>
      </c>
      <c r="K1858" s="119" t="n">
        <f aca="false">(J1858 * 24) * $B$3 * $F$3 * (1 - 0.7*AVERAGE(G1858:G1865)) * AVERAGE(H1858:H1865)</f>
        <v>8004.53580729167</v>
      </c>
      <c r="L1858" s="118" t="n">
        <f aca="false">IF(AVERAGE(F1858:F1865)&gt; $J$3, $B$4*$F$4*AVERAGE(F1858:F1865)/$B$5*24*AVERAGE(H1858:H1865), $B$4*$F$4*AVERAGE(F1858:F1865)/$B$5*24*AVERAGE(H1858:H1865) * 0.2)</f>
        <v>4170</v>
      </c>
      <c r="M1858" s="179" t="n">
        <f aca="false">K1858+L1858</f>
        <v>12174.5358072917</v>
      </c>
      <c r="Q1858" s="151" t="s">
        <v>1954</v>
      </c>
      <c r="R1858" s="152" t="n">
        <v>16.9</v>
      </c>
      <c r="S1858" s="152" t="n">
        <v>742.2</v>
      </c>
      <c r="T1858" s="153" t="n">
        <v>93</v>
      </c>
      <c r="U1858" s="154" t="s">
        <v>91</v>
      </c>
      <c r="V1858" s="153" t="n">
        <v>1</v>
      </c>
      <c r="W1858" s="115" t="n">
        <v>0.9</v>
      </c>
      <c r="X1858" s="116" t="n">
        <f aca="false">RANDBETWEEN(80,100)/100</f>
        <v>0.99</v>
      </c>
      <c r="Y1858" s="117" t="n">
        <v>0.729201388888889</v>
      </c>
      <c r="Z1858" s="118" t="n">
        <v>0.729201388888889</v>
      </c>
      <c r="AA1858" s="119" t="n">
        <f aca="false">(Z1858 * 24) * $B$3 * $F$3 * (1 - 0.7*AVERAGE(W1858:W1865)) * AVERAGE(X1858:X1865)</f>
        <v>7668.055753125</v>
      </c>
      <c r="AB1858" s="123" t="n">
        <f aca="false">IF(AVERAGE(V1858:V1865)&gt; $J$3, $B$4*$F$4*AVERAGE(V1858:V1865)/$B$5*24*AVERAGE(X1858:X1865), $B$4*$F$4*AVERAGE(V1858:V1865)/$B$5*24*AVERAGE(X1858:X1865) * 0.2)</f>
        <v>995.4</v>
      </c>
      <c r="AC1858" s="124" t="n">
        <f aca="false">AA1858+AB1858</f>
        <v>8663.455753125</v>
      </c>
      <c r="AG1858" s="186"/>
      <c r="BO1858" s="202"/>
    </row>
    <row r="1859" customFormat="false" ht="13.25" hidden="false" customHeight="true" outlineLevel="0" collapsed="false">
      <c r="A1859" s="151" t="s">
        <v>1955</v>
      </c>
      <c r="B1859" s="152" t="n">
        <v>22.7</v>
      </c>
      <c r="C1859" s="152" t="n">
        <v>754.6</v>
      </c>
      <c r="D1859" s="153" t="n">
        <v>75</v>
      </c>
      <c r="E1859" s="154" t="s">
        <v>77</v>
      </c>
      <c r="F1859" s="153" t="n">
        <v>4.5</v>
      </c>
      <c r="G1859" s="115" t="n">
        <v>0.9</v>
      </c>
      <c r="H1859" s="116" t="n">
        <f aca="false">RANDBETWEEN(80,100)/100</f>
        <v>0.83</v>
      </c>
      <c r="I1859" s="117"/>
      <c r="J1859" s="118"/>
      <c r="K1859" s="119"/>
      <c r="L1859" s="118"/>
      <c r="M1859" s="179"/>
      <c r="Q1859" s="151" t="s">
        <v>1955</v>
      </c>
      <c r="R1859" s="152" t="n">
        <v>21.5</v>
      </c>
      <c r="S1859" s="152" t="n">
        <v>741.4</v>
      </c>
      <c r="T1859" s="153" t="n">
        <v>64</v>
      </c>
      <c r="U1859" s="154" t="s">
        <v>129</v>
      </c>
      <c r="V1859" s="153" t="n">
        <v>2</v>
      </c>
      <c r="W1859" s="115" t="n">
        <v>0.95</v>
      </c>
      <c r="X1859" s="116" t="n">
        <f aca="false">RANDBETWEEN(80,100)/100</f>
        <v>0.96</v>
      </c>
      <c r="Y1859" s="117"/>
      <c r="Z1859" s="118"/>
      <c r="AA1859" s="119"/>
      <c r="AB1859" s="123"/>
      <c r="AC1859" s="124"/>
      <c r="AG1859" s="186"/>
      <c r="BO1859" s="202"/>
    </row>
    <row r="1860" customFormat="false" ht="13.25" hidden="false" customHeight="true" outlineLevel="0" collapsed="false">
      <c r="A1860" s="151" t="s">
        <v>1956</v>
      </c>
      <c r="B1860" s="152" t="n">
        <v>20.7</v>
      </c>
      <c r="C1860" s="152" t="n">
        <v>754.3</v>
      </c>
      <c r="D1860" s="153" t="n">
        <v>88</v>
      </c>
      <c r="E1860" s="154" t="s">
        <v>107</v>
      </c>
      <c r="F1860" s="153" t="n">
        <v>3</v>
      </c>
      <c r="G1860" s="115" t="n">
        <v>0.9</v>
      </c>
      <c r="H1860" s="116" t="n">
        <f aca="false">RANDBETWEEN(80,100)/100</f>
        <v>0.89</v>
      </c>
      <c r="I1860" s="117"/>
      <c r="J1860" s="118"/>
      <c r="K1860" s="119"/>
      <c r="L1860" s="118"/>
      <c r="M1860" s="179"/>
      <c r="Q1860" s="151" t="s">
        <v>1956</v>
      </c>
      <c r="R1860" s="152" t="n">
        <v>25.9</v>
      </c>
      <c r="S1860" s="152" t="n">
        <v>742</v>
      </c>
      <c r="T1860" s="153" t="n">
        <v>42</v>
      </c>
      <c r="U1860" s="154" t="s">
        <v>78</v>
      </c>
      <c r="V1860" s="153" t="n">
        <v>2</v>
      </c>
      <c r="W1860" s="115" t="n">
        <v>0.75</v>
      </c>
      <c r="X1860" s="116" t="n">
        <f aca="false">RANDBETWEEN(80,100)/100</f>
        <v>0.82</v>
      </c>
      <c r="Y1860" s="117"/>
      <c r="Z1860" s="118"/>
      <c r="AA1860" s="119"/>
      <c r="AB1860" s="123"/>
      <c r="AC1860" s="124"/>
      <c r="AG1860" s="186"/>
      <c r="BO1860" s="202"/>
    </row>
    <row r="1861" customFormat="false" ht="13.25" hidden="false" customHeight="true" outlineLevel="0" collapsed="false">
      <c r="A1861" s="151" t="s">
        <v>1957</v>
      </c>
      <c r="B1861" s="152" t="n">
        <v>25.3</v>
      </c>
      <c r="C1861" s="152" t="n">
        <v>754.3</v>
      </c>
      <c r="D1861" s="153" t="n">
        <v>51</v>
      </c>
      <c r="E1861" s="154" t="s">
        <v>78</v>
      </c>
      <c r="F1861" s="153" t="n">
        <v>7.5</v>
      </c>
      <c r="G1861" s="115" t="n">
        <v>0.95</v>
      </c>
      <c r="H1861" s="116" t="n">
        <f aca="false">RANDBETWEEN(80,100)/100</f>
        <v>0.82</v>
      </c>
      <c r="I1861" s="117"/>
      <c r="J1861" s="118"/>
      <c r="K1861" s="119"/>
      <c r="L1861" s="118"/>
      <c r="M1861" s="179"/>
      <c r="Q1861" s="151" t="s">
        <v>1957</v>
      </c>
      <c r="R1861" s="152" t="n">
        <v>24.5</v>
      </c>
      <c r="S1861" s="152" t="n">
        <v>743.4</v>
      </c>
      <c r="T1861" s="153" t="n">
        <v>51</v>
      </c>
      <c r="U1861" s="154" t="s">
        <v>91</v>
      </c>
      <c r="V1861" s="153" t="n">
        <v>1</v>
      </c>
      <c r="W1861" s="115" t="n">
        <v>0.75</v>
      </c>
      <c r="X1861" s="116" t="n">
        <f aca="false">RANDBETWEEN(80,100)/100</f>
        <v>0.97</v>
      </c>
      <c r="Y1861" s="117"/>
      <c r="Z1861" s="118"/>
      <c r="AA1861" s="119"/>
      <c r="AB1861" s="123"/>
      <c r="AC1861" s="124"/>
      <c r="AG1861" s="186"/>
      <c r="BO1861" s="202"/>
    </row>
    <row r="1862" customFormat="false" ht="13.25" hidden="false" customHeight="true" outlineLevel="0" collapsed="false">
      <c r="A1862" s="151" t="s">
        <v>1958</v>
      </c>
      <c r="B1862" s="152" t="n">
        <v>23.8</v>
      </c>
      <c r="C1862" s="152" t="n">
        <v>753.8</v>
      </c>
      <c r="D1862" s="153" t="n">
        <v>58</v>
      </c>
      <c r="E1862" s="154" t="s">
        <v>107</v>
      </c>
      <c r="F1862" s="153" t="n">
        <v>6</v>
      </c>
      <c r="G1862" s="115" t="n">
        <v>0.95</v>
      </c>
      <c r="H1862" s="116" t="n">
        <f aca="false">RANDBETWEEN(80,100)/100</f>
        <v>0.94</v>
      </c>
      <c r="I1862" s="117"/>
      <c r="J1862" s="118"/>
      <c r="K1862" s="119"/>
      <c r="L1862" s="118"/>
      <c r="M1862" s="179"/>
      <c r="Q1862" s="151" t="s">
        <v>1958</v>
      </c>
      <c r="R1862" s="152" t="n">
        <v>22</v>
      </c>
      <c r="S1862" s="152" t="n">
        <v>744.2</v>
      </c>
      <c r="T1862" s="153" t="n">
        <v>73</v>
      </c>
      <c r="U1862" s="154" t="s">
        <v>78</v>
      </c>
      <c r="V1862" s="153" t="n">
        <v>1</v>
      </c>
      <c r="W1862" s="115" t="n">
        <v>0.95</v>
      </c>
      <c r="X1862" s="116" t="n">
        <f aca="false">RANDBETWEEN(80,100)/100</f>
        <v>0.87</v>
      </c>
      <c r="Y1862" s="117"/>
      <c r="Z1862" s="118"/>
      <c r="AA1862" s="119"/>
      <c r="AB1862" s="123"/>
      <c r="AC1862" s="124"/>
      <c r="AG1862" s="186"/>
      <c r="BO1862" s="202"/>
    </row>
    <row r="1863" customFormat="false" ht="13.25" hidden="false" customHeight="true" outlineLevel="0" collapsed="false">
      <c r="A1863" s="151" t="s">
        <v>1959</v>
      </c>
      <c r="B1863" s="152" t="n">
        <v>16.9</v>
      </c>
      <c r="C1863" s="152" t="n">
        <v>753.4</v>
      </c>
      <c r="D1863" s="153" t="n">
        <v>77</v>
      </c>
      <c r="E1863" s="154" t="s">
        <v>77</v>
      </c>
      <c r="F1863" s="153" t="n">
        <v>1.5</v>
      </c>
      <c r="G1863" s="115" t="n">
        <v>0.75</v>
      </c>
      <c r="H1863" s="116" t="n">
        <f aca="false">RANDBETWEEN(80,100)/100</f>
        <v>0.8</v>
      </c>
      <c r="I1863" s="117"/>
      <c r="J1863" s="118"/>
      <c r="K1863" s="119"/>
      <c r="L1863" s="118"/>
      <c r="M1863" s="179"/>
      <c r="Q1863" s="151" t="s">
        <v>1959</v>
      </c>
      <c r="R1863" s="152" t="n">
        <v>16.2</v>
      </c>
      <c r="S1863" s="152" t="n">
        <v>744.4</v>
      </c>
      <c r="T1863" s="153" t="n">
        <v>97</v>
      </c>
      <c r="U1863" s="154" t="n">
        <v>0</v>
      </c>
      <c r="V1863" s="153" t="n">
        <v>0</v>
      </c>
      <c r="W1863" s="115" t="n">
        <v>0.75</v>
      </c>
      <c r="X1863" s="116" t="n">
        <f aca="false">RANDBETWEEN(80,100)/100</f>
        <v>0.87</v>
      </c>
      <c r="Y1863" s="117"/>
      <c r="Z1863" s="118"/>
      <c r="AA1863" s="119"/>
      <c r="AB1863" s="123"/>
      <c r="AC1863" s="124"/>
      <c r="AG1863" s="186"/>
      <c r="BO1863" s="202"/>
    </row>
    <row r="1864" customFormat="false" ht="13.25" hidden="false" customHeight="true" outlineLevel="0" collapsed="false">
      <c r="A1864" s="151" t="s">
        <v>1960</v>
      </c>
      <c r="B1864" s="152" t="n">
        <v>16.8</v>
      </c>
      <c r="C1864" s="152" t="n">
        <v>752.8</v>
      </c>
      <c r="D1864" s="153" t="n">
        <v>77</v>
      </c>
      <c r="E1864" s="154" t="s">
        <v>93</v>
      </c>
      <c r="F1864" s="153" t="n">
        <v>1.5</v>
      </c>
      <c r="G1864" s="115" t="n">
        <v>0.15</v>
      </c>
      <c r="H1864" s="116" t="n">
        <f aca="false">RANDBETWEEN(80,100)/100</f>
        <v>0.9</v>
      </c>
      <c r="I1864" s="117"/>
      <c r="J1864" s="118"/>
      <c r="K1864" s="119"/>
      <c r="L1864" s="118"/>
      <c r="M1864" s="179"/>
      <c r="Q1864" s="151" t="s">
        <v>1960</v>
      </c>
      <c r="R1864" s="152" t="n">
        <v>15.1</v>
      </c>
      <c r="S1864" s="152" t="n">
        <v>744.4</v>
      </c>
      <c r="T1864" s="153" t="n">
        <v>97</v>
      </c>
      <c r="U1864" s="154" t="n">
        <v>0</v>
      </c>
      <c r="V1864" s="153" t="n">
        <v>0</v>
      </c>
      <c r="W1864" s="182" t="s">
        <v>185</v>
      </c>
      <c r="X1864" s="116" t="n">
        <f aca="false">RANDBETWEEN(80,100)/100</f>
        <v>0.82</v>
      </c>
      <c r="Y1864" s="117"/>
      <c r="Z1864" s="118"/>
      <c r="AA1864" s="119"/>
      <c r="AB1864" s="123"/>
      <c r="AC1864" s="124"/>
      <c r="AG1864" s="186"/>
      <c r="BO1864" s="202"/>
    </row>
    <row r="1865" customFormat="false" ht="13.25" hidden="false" customHeight="true" outlineLevel="0" collapsed="false">
      <c r="A1865" s="151" t="s">
        <v>1961</v>
      </c>
      <c r="B1865" s="152" t="n">
        <v>20</v>
      </c>
      <c r="C1865" s="152" t="n">
        <v>752.5</v>
      </c>
      <c r="D1865" s="153" t="n">
        <v>62</v>
      </c>
      <c r="E1865" s="154" t="s">
        <v>83</v>
      </c>
      <c r="F1865" s="153" t="n">
        <v>3</v>
      </c>
      <c r="G1865" s="115" t="n">
        <v>0.25</v>
      </c>
      <c r="H1865" s="116" t="n">
        <f aca="false">RANDBETWEEN(80,100)/100</f>
        <v>0.84</v>
      </c>
      <c r="I1865" s="117"/>
      <c r="J1865" s="118"/>
      <c r="K1865" s="119"/>
      <c r="L1865" s="118"/>
      <c r="M1865" s="179"/>
      <c r="Q1865" s="151" t="s">
        <v>1961</v>
      </c>
      <c r="R1865" s="152" t="n">
        <v>16.3</v>
      </c>
      <c r="S1865" s="152" t="n">
        <v>744.2</v>
      </c>
      <c r="T1865" s="153" t="n">
        <v>96</v>
      </c>
      <c r="U1865" s="154" t="n">
        <v>0</v>
      </c>
      <c r="V1865" s="153" t="n">
        <v>0</v>
      </c>
      <c r="W1865" s="182" t="s">
        <v>194</v>
      </c>
      <c r="X1865" s="116" t="n">
        <f aca="false">RANDBETWEEN(80,100)/100</f>
        <v>0.81</v>
      </c>
      <c r="Y1865" s="117"/>
      <c r="Z1865" s="118"/>
      <c r="AA1865" s="119"/>
      <c r="AB1865" s="123"/>
      <c r="AC1865" s="124"/>
      <c r="AG1865" s="186"/>
      <c r="BO1865" s="202"/>
    </row>
    <row r="1866" customFormat="false" ht="13.25" hidden="false" customHeight="true" outlineLevel="0" collapsed="false">
      <c r="A1866" s="151" t="s">
        <v>1962</v>
      </c>
      <c r="B1866" s="152" t="n">
        <v>23.8</v>
      </c>
      <c r="C1866" s="152" t="n">
        <v>752.4</v>
      </c>
      <c r="D1866" s="153" t="n">
        <v>53</v>
      </c>
      <c r="E1866" s="154" t="s">
        <v>107</v>
      </c>
      <c r="F1866" s="153" t="n">
        <v>4.5</v>
      </c>
      <c r="G1866" s="182" t="s">
        <v>185</v>
      </c>
      <c r="H1866" s="116" t="n">
        <f aca="false">RANDBETWEEN(80,100)/100</f>
        <v>0.8</v>
      </c>
      <c r="I1866" s="117" t="n">
        <v>0.649189814814815</v>
      </c>
      <c r="J1866" s="118" t="n">
        <v>0.649189814814815</v>
      </c>
      <c r="K1866" s="119" t="n">
        <f aca="false">(J1866 * 24) * $B$3 * $F$3 * (1 - 0.7*AVERAGE(G1866:G1873)) * AVERAGE(H1866:H1873)</f>
        <v>8955.28265833334</v>
      </c>
      <c r="L1866" s="118" t="n">
        <f aca="false">IF(AVERAGE(F1866:F1873)&gt; $J$3, $B$4*$F$4*AVERAGE(F1866:F1873)/$B$5*24*AVERAGE(H1866:H1873), $B$4*$F$4*AVERAGE(F1866:F1873)/$B$5*24*AVERAGE(H1866:H1873) * 0.2)</f>
        <v>43666.5</v>
      </c>
      <c r="M1866" s="179" t="n">
        <f aca="false">K1866+L1866</f>
        <v>52621.7826583333</v>
      </c>
      <c r="Q1866" s="151" t="s">
        <v>1962</v>
      </c>
      <c r="R1866" s="152" t="n">
        <v>18</v>
      </c>
      <c r="S1866" s="152" t="n">
        <v>744.2</v>
      </c>
      <c r="T1866" s="153" t="n">
        <v>90</v>
      </c>
      <c r="U1866" s="154" t="n">
        <v>0</v>
      </c>
      <c r="V1866" s="153" t="n">
        <v>0</v>
      </c>
      <c r="W1866" s="182" t="s">
        <v>110</v>
      </c>
      <c r="X1866" s="116" t="n">
        <f aca="false">RANDBETWEEN(80,100)/100</f>
        <v>0.89</v>
      </c>
      <c r="Y1866" s="117" t="n">
        <v>0.728506944444445</v>
      </c>
      <c r="Z1866" s="118" t="n">
        <v>0.728506944444445</v>
      </c>
      <c r="AA1866" s="119" t="n">
        <f aca="false">(Z1866 * 24) * $B$3 * $F$3 * (1 - 0.7*AVERAGE(W1866:W1873)) * AVERAGE(X1866:X1873)</f>
        <v>9670.4051625</v>
      </c>
      <c r="AB1866" s="123" t="n">
        <f aca="false">IF(AVERAGE(V1866:V1873)&gt; $J$3, $B$4*$F$4*AVERAGE(V1866:V1873)/$B$5*24*AVERAGE(X1866:X1873), $B$4*$F$4*AVERAGE(V1866:V1873)/$B$5*24*AVERAGE(X1866:X1873) * 0.2)</f>
        <v>1012.2</v>
      </c>
      <c r="AC1866" s="124" t="n">
        <f aca="false">AA1866+AB1866</f>
        <v>10682.6051625</v>
      </c>
      <c r="AG1866" s="186"/>
      <c r="BO1866" s="202"/>
    </row>
    <row r="1867" customFormat="false" ht="13.25" hidden="false" customHeight="true" outlineLevel="0" collapsed="false">
      <c r="A1867" s="151" t="s">
        <v>1963</v>
      </c>
      <c r="B1867" s="152" t="n">
        <v>29.2</v>
      </c>
      <c r="C1867" s="152" t="n">
        <v>751.1</v>
      </c>
      <c r="D1867" s="153" t="n">
        <v>33</v>
      </c>
      <c r="E1867" s="154" t="s">
        <v>83</v>
      </c>
      <c r="F1867" s="153" t="n">
        <v>7.5</v>
      </c>
      <c r="G1867" s="115" t="n">
        <v>0.95</v>
      </c>
      <c r="H1867" s="116" t="n">
        <f aca="false">RANDBETWEEN(80,100)/100</f>
        <v>0.92</v>
      </c>
      <c r="I1867" s="117"/>
      <c r="J1867" s="118"/>
      <c r="K1867" s="119"/>
      <c r="L1867" s="118"/>
      <c r="M1867" s="179"/>
      <c r="Q1867" s="151" t="s">
        <v>1963</v>
      </c>
      <c r="R1867" s="152" t="n">
        <v>19.8</v>
      </c>
      <c r="S1867" s="152" t="n">
        <v>744.2</v>
      </c>
      <c r="T1867" s="153" t="n">
        <v>86</v>
      </c>
      <c r="U1867" s="154" t="s">
        <v>78</v>
      </c>
      <c r="V1867" s="153" t="n">
        <v>1</v>
      </c>
      <c r="W1867" s="115" t="n">
        <v>0.75</v>
      </c>
      <c r="X1867" s="116" t="n">
        <f aca="false">RANDBETWEEN(80,100)/100</f>
        <v>0.9</v>
      </c>
      <c r="Y1867" s="117"/>
      <c r="Z1867" s="118"/>
      <c r="AA1867" s="119"/>
      <c r="AB1867" s="123"/>
      <c r="AC1867" s="124"/>
      <c r="AG1867" s="186"/>
      <c r="BO1867" s="202"/>
    </row>
    <row r="1868" customFormat="false" ht="13.25" hidden="false" customHeight="true" outlineLevel="0" collapsed="false">
      <c r="A1868" s="151" t="s">
        <v>1964</v>
      </c>
      <c r="B1868" s="152" t="n">
        <v>31.6</v>
      </c>
      <c r="C1868" s="152" t="n">
        <v>751.3</v>
      </c>
      <c r="D1868" s="153" t="n">
        <v>25</v>
      </c>
      <c r="E1868" s="154" t="s">
        <v>83</v>
      </c>
      <c r="F1868" s="153" t="n">
        <v>13.5</v>
      </c>
      <c r="G1868" s="182" t="s">
        <v>185</v>
      </c>
      <c r="H1868" s="116" t="n">
        <f aca="false">RANDBETWEEN(80,100)/100</f>
        <v>0.81</v>
      </c>
      <c r="I1868" s="117"/>
      <c r="J1868" s="118"/>
      <c r="K1868" s="119"/>
      <c r="L1868" s="118"/>
      <c r="M1868" s="179"/>
      <c r="Q1868" s="151" t="s">
        <v>1964</v>
      </c>
      <c r="R1868" s="152" t="n">
        <v>22.3</v>
      </c>
      <c r="S1868" s="152" t="n">
        <v>744.3</v>
      </c>
      <c r="T1868" s="153" t="n">
        <v>56</v>
      </c>
      <c r="U1868" s="154" t="s">
        <v>78</v>
      </c>
      <c r="V1868" s="153" t="n">
        <v>2</v>
      </c>
      <c r="W1868" s="115" t="n">
        <v>0.95</v>
      </c>
      <c r="X1868" s="116" t="n">
        <f aca="false">RANDBETWEEN(80,100)/100</f>
        <v>0.89</v>
      </c>
      <c r="Y1868" s="117"/>
      <c r="Z1868" s="118"/>
      <c r="AA1868" s="119"/>
      <c r="AB1868" s="123"/>
      <c r="AC1868" s="124"/>
      <c r="AG1868" s="186"/>
      <c r="BO1868" s="202"/>
    </row>
    <row r="1869" customFormat="false" ht="13.25" hidden="false" customHeight="true" outlineLevel="0" collapsed="false">
      <c r="A1869" s="151" t="s">
        <v>1965</v>
      </c>
      <c r="B1869" s="152" t="n">
        <v>30.5</v>
      </c>
      <c r="C1869" s="152" t="n">
        <v>751.4</v>
      </c>
      <c r="D1869" s="153" t="n">
        <v>27</v>
      </c>
      <c r="E1869" s="154" t="s">
        <v>83</v>
      </c>
      <c r="F1869" s="153" t="n">
        <v>12</v>
      </c>
      <c r="G1869" s="115" t="n">
        <v>0.75</v>
      </c>
      <c r="H1869" s="116" t="n">
        <f aca="false">RANDBETWEEN(80,100)/100</f>
        <v>0.91</v>
      </c>
      <c r="I1869" s="117"/>
      <c r="J1869" s="118"/>
      <c r="K1869" s="119"/>
      <c r="L1869" s="118"/>
      <c r="M1869" s="179"/>
      <c r="Q1869" s="151" t="s">
        <v>1965</v>
      </c>
      <c r="R1869" s="152" t="n">
        <v>22.7</v>
      </c>
      <c r="S1869" s="152" t="n">
        <v>744.8</v>
      </c>
      <c r="T1869" s="153" t="n">
        <v>57</v>
      </c>
      <c r="U1869" s="154" t="s">
        <v>78</v>
      </c>
      <c r="V1869" s="153" t="n">
        <v>1</v>
      </c>
      <c r="W1869" s="115" t="n">
        <v>0.75</v>
      </c>
      <c r="X1869" s="116" t="n">
        <f aca="false">RANDBETWEEN(80,100)/100</f>
        <v>0.94</v>
      </c>
      <c r="Y1869" s="117"/>
      <c r="Z1869" s="118"/>
      <c r="AA1869" s="119"/>
      <c r="AB1869" s="123"/>
      <c r="AC1869" s="124"/>
      <c r="AG1869" s="186"/>
      <c r="BO1869" s="202"/>
    </row>
    <row r="1870" customFormat="false" ht="13.25" hidden="false" customHeight="true" outlineLevel="0" collapsed="false">
      <c r="A1870" s="151" t="s">
        <v>1966</v>
      </c>
      <c r="B1870" s="152" t="n">
        <v>26.4</v>
      </c>
      <c r="C1870" s="152" t="n">
        <v>751</v>
      </c>
      <c r="D1870" s="153" t="n">
        <v>39</v>
      </c>
      <c r="E1870" s="154" t="s">
        <v>83</v>
      </c>
      <c r="F1870" s="153" t="n">
        <v>9</v>
      </c>
      <c r="G1870" s="115" t="n">
        <v>0.9</v>
      </c>
      <c r="H1870" s="116" t="n">
        <f aca="false">RANDBETWEEN(80,100)/100</f>
        <v>0.8</v>
      </c>
      <c r="I1870" s="117"/>
      <c r="J1870" s="118"/>
      <c r="K1870" s="119"/>
      <c r="L1870" s="118"/>
      <c r="M1870" s="179"/>
      <c r="Q1870" s="151" t="s">
        <v>1966</v>
      </c>
      <c r="R1870" s="152" t="n">
        <v>22.5</v>
      </c>
      <c r="S1870" s="152" t="n">
        <v>745.3</v>
      </c>
      <c r="T1870" s="153" t="n">
        <v>52</v>
      </c>
      <c r="U1870" s="154" t="s">
        <v>78</v>
      </c>
      <c r="V1870" s="153" t="n">
        <v>1</v>
      </c>
      <c r="W1870" s="115" t="n">
        <v>0.75</v>
      </c>
      <c r="X1870" s="116" t="n">
        <f aca="false">RANDBETWEEN(80,100)/100</f>
        <v>0.93</v>
      </c>
      <c r="Y1870" s="117"/>
      <c r="Z1870" s="118"/>
      <c r="AA1870" s="119"/>
      <c r="AB1870" s="123"/>
      <c r="AC1870" s="124"/>
      <c r="AG1870" s="186"/>
      <c r="BO1870" s="202"/>
    </row>
    <row r="1871" customFormat="false" ht="13.25" hidden="false" customHeight="true" outlineLevel="0" collapsed="false">
      <c r="A1871" s="151" t="s">
        <v>1967</v>
      </c>
      <c r="B1871" s="152" t="n">
        <v>20</v>
      </c>
      <c r="C1871" s="152" t="n">
        <v>750.2</v>
      </c>
      <c r="D1871" s="153" t="n">
        <v>54</v>
      </c>
      <c r="E1871" s="154" t="s">
        <v>83</v>
      </c>
      <c r="F1871" s="153" t="n">
        <v>6</v>
      </c>
      <c r="G1871" s="182" t="s">
        <v>194</v>
      </c>
      <c r="H1871" s="116" t="n">
        <f aca="false">RANDBETWEEN(80,100)/100</f>
        <v>0.8</v>
      </c>
      <c r="I1871" s="117"/>
      <c r="J1871" s="118"/>
      <c r="K1871" s="119"/>
      <c r="L1871" s="118"/>
      <c r="M1871" s="179"/>
      <c r="Q1871" s="151" t="s">
        <v>1967</v>
      </c>
      <c r="R1871" s="152" t="n">
        <v>17.8</v>
      </c>
      <c r="S1871" s="152" t="n">
        <v>745.7</v>
      </c>
      <c r="T1871" s="153" t="n">
        <v>55</v>
      </c>
      <c r="U1871" s="154" t="s">
        <v>78</v>
      </c>
      <c r="V1871" s="153" t="n">
        <v>1</v>
      </c>
      <c r="W1871" s="182" t="s">
        <v>110</v>
      </c>
      <c r="X1871" s="116" t="n">
        <f aca="false">RANDBETWEEN(80,100)/100</f>
        <v>0.85</v>
      </c>
      <c r="Y1871" s="117"/>
      <c r="Z1871" s="118"/>
      <c r="AA1871" s="119"/>
      <c r="AB1871" s="123"/>
      <c r="AC1871" s="124"/>
      <c r="AG1871" s="186"/>
      <c r="BO1871" s="202"/>
    </row>
    <row r="1872" customFormat="false" ht="13.25" hidden="false" customHeight="true" outlineLevel="0" collapsed="false">
      <c r="A1872" s="151" t="s">
        <v>1968</v>
      </c>
      <c r="B1872" s="152" t="n">
        <v>20.1</v>
      </c>
      <c r="C1872" s="152" t="n">
        <v>749.8</v>
      </c>
      <c r="D1872" s="153" t="n">
        <v>57</v>
      </c>
      <c r="E1872" s="154" t="s">
        <v>83</v>
      </c>
      <c r="F1872" s="153" t="n">
        <v>6</v>
      </c>
      <c r="G1872" s="115" t="n">
        <v>0.25</v>
      </c>
      <c r="H1872" s="116" t="n">
        <f aca="false">RANDBETWEEN(80,100)/100</f>
        <v>0.82</v>
      </c>
      <c r="I1872" s="117"/>
      <c r="J1872" s="118"/>
      <c r="K1872" s="119"/>
      <c r="L1872" s="118"/>
      <c r="M1872" s="179"/>
      <c r="Q1872" s="151" t="s">
        <v>1968</v>
      </c>
      <c r="R1872" s="152" t="n">
        <v>17.8</v>
      </c>
      <c r="S1872" s="152" t="n">
        <v>746.2</v>
      </c>
      <c r="T1872" s="153" t="n">
        <v>46</v>
      </c>
      <c r="U1872" s="154" t="s">
        <v>78</v>
      </c>
      <c r="V1872" s="153" t="n">
        <v>1</v>
      </c>
      <c r="W1872" s="115" t="n">
        <v>0.95</v>
      </c>
      <c r="X1872" s="116" t="n">
        <f aca="false">RANDBETWEEN(80,100)/100</f>
        <v>0.9</v>
      </c>
      <c r="Y1872" s="117"/>
      <c r="Z1872" s="118"/>
      <c r="AA1872" s="119"/>
      <c r="AB1872" s="123"/>
      <c r="AC1872" s="124"/>
      <c r="AG1872" s="186"/>
      <c r="BO1872" s="202"/>
    </row>
    <row r="1873" customFormat="false" ht="13.25" hidden="false" customHeight="true" outlineLevel="0" collapsed="false">
      <c r="A1873" s="151" t="s">
        <v>1969</v>
      </c>
      <c r="B1873" s="152" t="n">
        <v>22.2</v>
      </c>
      <c r="C1873" s="152" t="n">
        <v>749.5</v>
      </c>
      <c r="D1873" s="153" t="n">
        <v>51</v>
      </c>
      <c r="E1873" s="154" t="s">
        <v>83</v>
      </c>
      <c r="F1873" s="153" t="n">
        <v>6</v>
      </c>
      <c r="G1873" s="115" t="n">
        <v>0.25</v>
      </c>
      <c r="H1873" s="116" t="n">
        <f aca="false">RANDBETWEEN(80,100)/100</f>
        <v>0.91</v>
      </c>
      <c r="I1873" s="117"/>
      <c r="J1873" s="118"/>
      <c r="K1873" s="119"/>
      <c r="L1873" s="118"/>
      <c r="M1873" s="179"/>
      <c r="Q1873" s="151" t="s">
        <v>1969</v>
      </c>
      <c r="R1873" s="152" t="n">
        <v>18.3</v>
      </c>
      <c r="S1873" s="152" t="n">
        <v>746.6</v>
      </c>
      <c r="T1873" s="153" t="n">
        <v>50</v>
      </c>
      <c r="U1873" s="154" t="n">
        <v>0</v>
      </c>
      <c r="V1873" s="153" t="n">
        <v>0</v>
      </c>
      <c r="W1873" s="115" t="n">
        <v>0.05</v>
      </c>
      <c r="X1873" s="116" t="n">
        <f aca="false">RANDBETWEEN(80,100)/100</f>
        <v>0.93</v>
      </c>
      <c r="Y1873" s="117"/>
      <c r="Z1873" s="118"/>
      <c r="AA1873" s="119"/>
      <c r="AB1873" s="123"/>
      <c r="AC1873" s="124"/>
      <c r="AG1873" s="186"/>
      <c r="BO1873" s="202"/>
    </row>
    <row r="1874" customFormat="false" ht="13.25" hidden="false" customHeight="true" outlineLevel="0" collapsed="false">
      <c r="A1874" s="151" t="s">
        <v>1970</v>
      </c>
      <c r="B1874" s="152" t="n">
        <v>25.1</v>
      </c>
      <c r="C1874" s="152" t="n">
        <v>748.8</v>
      </c>
      <c r="D1874" s="153" t="n">
        <v>44</v>
      </c>
      <c r="E1874" s="154" t="s">
        <v>83</v>
      </c>
      <c r="F1874" s="153" t="n">
        <v>6</v>
      </c>
      <c r="G1874" s="115" t="n">
        <v>0.25</v>
      </c>
      <c r="H1874" s="116" t="n">
        <f aca="false">RANDBETWEEN(80,100)/100</f>
        <v>0.98</v>
      </c>
      <c r="I1874" s="117" t="n">
        <v>0.64875</v>
      </c>
      <c r="J1874" s="118" t="n">
        <v>0.64875</v>
      </c>
      <c r="K1874" s="119" t="n">
        <f aca="false">(J1874 * 24) * $B$3 * $F$3 * (1 - 0.7*AVERAGE(G1874:G1881)) * AVERAGE(H1874:H1881)</f>
        <v>11452.8249</v>
      </c>
      <c r="L1874" s="118" t="n">
        <f aca="false">IF(AVERAGE(F1874:F1881)&gt; $J$3, $B$4*$F$4*AVERAGE(F1874:F1881)/$B$5*24*AVERAGE(H1874:H1881), $B$4*$F$4*AVERAGE(F1874:F1881)/$B$5*24*AVERAGE(H1874:H1881) * 0.2)</f>
        <v>37893</v>
      </c>
      <c r="M1874" s="179" t="n">
        <f aca="false">K1874+L1874</f>
        <v>49345.8249</v>
      </c>
      <c r="Q1874" s="151" t="s">
        <v>1970</v>
      </c>
      <c r="R1874" s="152" t="n">
        <v>21.5</v>
      </c>
      <c r="S1874" s="152" t="n">
        <v>746.2</v>
      </c>
      <c r="T1874" s="153" t="n">
        <v>46</v>
      </c>
      <c r="U1874" s="154" t="s">
        <v>78</v>
      </c>
      <c r="V1874" s="153" t="n">
        <v>1</v>
      </c>
      <c r="W1874" s="115" t="n">
        <v>0.75</v>
      </c>
      <c r="X1874" s="116" t="n">
        <f aca="false">RANDBETWEEN(80,100)/100</f>
        <v>0.97</v>
      </c>
      <c r="Y1874" s="117" t="n">
        <v>0.727719907407407</v>
      </c>
      <c r="Z1874" s="118" t="n">
        <v>0.727719907407407</v>
      </c>
      <c r="AA1874" s="119" t="n">
        <f aca="false">(Z1874 * 24) * $B$3 * $F$3 * (1 - 0.7*AVERAGE(W1874:W1881)) * AVERAGE(X1874:X1881)</f>
        <v>7757.5175</v>
      </c>
      <c r="AB1874" s="123" t="n">
        <f aca="false">IF(AVERAGE(V1874:V1881)&gt; $J$3, $B$4*$F$4*AVERAGE(V1874:V1881)/$B$5*24*AVERAGE(X1874:X1881), $B$4*$F$4*AVERAGE(V1874:V1881)/$B$5*24*AVERAGE(X1874:X1881) * 0.2)</f>
        <v>744</v>
      </c>
      <c r="AC1874" s="124" t="n">
        <f aca="false">AA1874+AB1874</f>
        <v>8501.5175</v>
      </c>
      <c r="AG1874" s="186"/>
      <c r="BO1874" s="202"/>
    </row>
    <row r="1875" customFormat="false" ht="13.25" hidden="false" customHeight="true" outlineLevel="0" collapsed="false">
      <c r="A1875" s="151" t="s">
        <v>1971</v>
      </c>
      <c r="B1875" s="152" t="n">
        <v>30.1</v>
      </c>
      <c r="C1875" s="152" t="n">
        <v>748.6</v>
      </c>
      <c r="D1875" s="153" t="n">
        <v>31</v>
      </c>
      <c r="E1875" s="154" t="s">
        <v>83</v>
      </c>
      <c r="F1875" s="153" t="n">
        <v>7.5</v>
      </c>
      <c r="G1875" s="115" t="n">
        <v>0.75</v>
      </c>
      <c r="H1875" s="116" t="n">
        <f aca="false">RANDBETWEEN(80,100)/100</f>
        <v>0.97</v>
      </c>
      <c r="I1875" s="117"/>
      <c r="J1875" s="118"/>
      <c r="K1875" s="119"/>
      <c r="L1875" s="118"/>
      <c r="M1875" s="179"/>
      <c r="Q1875" s="151" t="s">
        <v>1971</v>
      </c>
      <c r="R1875" s="152" t="n">
        <v>23.9</v>
      </c>
      <c r="S1875" s="152" t="n">
        <v>746.4</v>
      </c>
      <c r="T1875" s="153" t="n">
        <v>41</v>
      </c>
      <c r="U1875" s="154" t="s">
        <v>83</v>
      </c>
      <c r="V1875" s="153" t="n">
        <v>1</v>
      </c>
      <c r="W1875" s="182" t="s">
        <v>110</v>
      </c>
      <c r="X1875" s="116" t="n">
        <f aca="false">RANDBETWEEN(80,100)/100</f>
        <v>0.98</v>
      </c>
      <c r="Y1875" s="117"/>
      <c r="Z1875" s="118"/>
      <c r="AA1875" s="119"/>
      <c r="AB1875" s="123"/>
      <c r="AC1875" s="124"/>
      <c r="AG1875" s="186"/>
      <c r="BO1875" s="202"/>
    </row>
    <row r="1876" customFormat="false" ht="13.25" hidden="false" customHeight="true" outlineLevel="0" collapsed="false">
      <c r="A1876" s="151" t="s">
        <v>1972</v>
      </c>
      <c r="B1876" s="152" t="n">
        <v>31.3</v>
      </c>
      <c r="C1876" s="152" t="n">
        <v>749.3</v>
      </c>
      <c r="D1876" s="153" t="n">
        <v>27</v>
      </c>
      <c r="E1876" s="154" t="s">
        <v>83</v>
      </c>
      <c r="F1876" s="153" t="n">
        <v>10.5</v>
      </c>
      <c r="G1876" s="115" t="n">
        <v>0.9</v>
      </c>
      <c r="H1876" s="116" t="n">
        <f aca="false">RANDBETWEEN(80,100)/100</f>
        <v>0.8</v>
      </c>
      <c r="I1876" s="117"/>
      <c r="J1876" s="118"/>
      <c r="K1876" s="119"/>
      <c r="L1876" s="118"/>
      <c r="M1876" s="179"/>
      <c r="Q1876" s="151" t="s">
        <v>1972</v>
      </c>
      <c r="R1876" s="152" t="n">
        <v>23.4</v>
      </c>
      <c r="S1876" s="152" t="n">
        <v>747.2</v>
      </c>
      <c r="T1876" s="153" t="n">
        <v>41</v>
      </c>
      <c r="U1876" s="154" t="s">
        <v>83</v>
      </c>
      <c r="V1876" s="153" t="n">
        <v>1</v>
      </c>
      <c r="W1876" s="115" t="n">
        <v>0.75</v>
      </c>
      <c r="X1876" s="116" t="n">
        <f aca="false">RANDBETWEEN(80,100)/100</f>
        <v>0.8</v>
      </c>
      <c r="Y1876" s="117"/>
      <c r="Z1876" s="118"/>
      <c r="AA1876" s="119"/>
      <c r="AB1876" s="123"/>
      <c r="AC1876" s="124"/>
      <c r="AG1876" s="186"/>
      <c r="BO1876" s="202"/>
    </row>
    <row r="1877" customFormat="false" ht="13.25" hidden="false" customHeight="true" outlineLevel="0" collapsed="false">
      <c r="A1877" s="151" t="s">
        <v>1973</v>
      </c>
      <c r="B1877" s="152" t="n">
        <v>31.4</v>
      </c>
      <c r="C1877" s="152" t="n">
        <v>750.5</v>
      </c>
      <c r="D1877" s="153" t="n">
        <v>29</v>
      </c>
      <c r="E1877" s="154" t="s">
        <v>83</v>
      </c>
      <c r="F1877" s="153" t="n">
        <v>9</v>
      </c>
      <c r="G1877" s="115" t="n">
        <v>0.75</v>
      </c>
      <c r="H1877" s="116" t="n">
        <f aca="false">RANDBETWEEN(80,100)/100</f>
        <v>0.94</v>
      </c>
      <c r="I1877" s="117"/>
      <c r="J1877" s="118"/>
      <c r="K1877" s="119"/>
      <c r="L1877" s="118"/>
      <c r="M1877" s="179"/>
      <c r="Q1877" s="151" t="s">
        <v>1973</v>
      </c>
      <c r="R1877" s="152" t="n">
        <v>23.1</v>
      </c>
      <c r="S1877" s="152" t="n">
        <v>748</v>
      </c>
      <c r="T1877" s="153" t="n">
        <v>47</v>
      </c>
      <c r="U1877" s="154" t="s">
        <v>107</v>
      </c>
      <c r="V1877" s="153" t="n">
        <v>1</v>
      </c>
      <c r="W1877" s="182" t="s">
        <v>110</v>
      </c>
      <c r="X1877" s="116" t="n">
        <f aca="false">RANDBETWEEN(80,100)/100</f>
        <v>0.98</v>
      </c>
      <c r="Y1877" s="117"/>
      <c r="Z1877" s="118"/>
      <c r="AA1877" s="119"/>
      <c r="AB1877" s="123"/>
      <c r="AC1877" s="124"/>
      <c r="AG1877" s="186"/>
      <c r="BO1877" s="202"/>
    </row>
    <row r="1878" customFormat="false" ht="13.25" hidden="false" customHeight="true" outlineLevel="0" collapsed="false">
      <c r="A1878" s="151" t="s">
        <v>1974</v>
      </c>
      <c r="B1878" s="152" t="n">
        <v>26.5</v>
      </c>
      <c r="C1878" s="152" t="n">
        <v>751.3</v>
      </c>
      <c r="D1878" s="153" t="n">
        <v>41</v>
      </c>
      <c r="E1878" s="154" t="s">
        <v>83</v>
      </c>
      <c r="F1878" s="153" t="n">
        <v>4.5</v>
      </c>
      <c r="G1878" s="115" t="n">
        <v>0.25</v>
      </c>
      <c r="H1878" s="116" t="n">
        <f aca="false">RANDBETWEEN(80,100)/100</f>
        <v>0.93</v>
      </c>
      <c r="I1878" s="117"/>
      <c r="J1878" s="118"/>
      <c r="K1878" s="119"/>
      <c r="L1878" s="118"/>
      <c r="M1878" s="179"/>
      <c r="Q1878" s="151" t="s">
        <v>1974</v>
      </c>
      <c r="R1878" s="152" t="n">
        <v>21.2</v>
      </c>
      <c r="S1878" s="152" t="n">
        <v>748.7</v>
      </c>
      <c r="T1878" s="153" t="n">
        <v>60</v>
      </c>
      <c r="U1878" s="154" t="s">
        <v>107</v>
      </c>
      <c r="V1878" s="153" t="n">
        <v>1</v>
      </c>
      <c r="W1878" s="182" t="s">
        <v>110</v>
      </c>
      <c r="X1878" s="116" t="n">
        <f aca="false">RANDBETWEEN(80,100)/100</f>
        <v>0.81</v>
      </c>
      <c r="Y1878" s="117"/>
      <c r="Z1878" s="118"/>
      <c r="AA1878" s="119"/>
      <c r="AB1878" s="123"/>
      <c r="AC1878" s="124"/>
      <c r="AG1878" s="186"/>
      <c r="BO1878" s="202"/>
    </row>
    <row r="1879" customFormat="false" ht="13.25" hidden="false" customHeight="true" outlineLevel="0" collapsed="false">
      <c r="A1879" s="151" t="s">
        <v>1975</v>
      </c>
      <c r="B1879" s="152" t="n">
        <v>19.5</v>
      </c>
      <c r="C1879" s="152" t="n">
        <v>752.2</v>
      </c>
      <c r="D1879" s="153" t="n">
        <v>63</v>
      </c>
      <c r="E1879" s="154" t="s">
        <v>83</v>
      </c>
      <c r="F1879" s="153" t="n">
        <v>4.5</v>
      </c>
      <c r="G1879" s="182" t="s">
        <v>194</v>
      </c>
      <c r="H1879" s="116" t="n">
        <f aca="false">RANDBETWEEN(80,100)/100</f>
        <v>0.99</v>
      </c>
      <c r="I1879" s="117"/>
      <c r="J1879" s="118"/>
      <c r="K1879" s="119"/>
      <c r="L1879" s="118"/>
      <c r="M1879" s="179"/>
      <c r="Q1879" s="151" t="s">
        <v>1975</v>
      </c>
      <c r="R1879" s="152" t="n">
        <v>17.6</v>
      </c>
      <c r="S1879" s="152" t="n">
        <v>748.5</v>
      </c>
      <c r="T1879" s="153" t="n">
        <v>79</v>
      </c>
      <c r="U1879" s="154" t="n">
        <v>0</v>
      </c>
      <c r="V1879" s="153" t="n">
        <v>0</v>
      </c>
      <c r="W1879" s="115" t="n">
        <v>0.95</v>
      </c>
      <c r="X1879" s="116" t="n">
        <f aca="false">RANDBETWEEN(80,100)/100</f>
        <v>0.97</v>
      </c>
      <c r="Y1879" s="117"/>
      <c r="Z1879" s="118"/>
      <c r="AA1879" s="119"/>
      <c r="AB1879" s="123"/>
      <c r="AC1879" s="124"/>
      <c r="AG1879" s="186"/>
      <c r="BO1879" s="202"/>
    </row>
    <row r="1880" customFormat="false" ht="13.25" hidden="false" customHeight="true" outlineLevel="0" collapsed="false">
      <c r="A1880" s="151" t="s">
        <v>1976</v>
      </c>
      <c r="B1880" s="152" t="n">
        <v>19.3</v>
      </c>
      <c r="C1880" s="152" t="n">
        <v>752.8</v>
      </c>
      <c r="D1880" s="153" t="n">
        <v>57</v>
      </c>
      <c r="E1880" s="154" t="s">
        <v>83</v>
      </c>
      <c r="F1880" s="153" t="n">
        <v>3</v>
      </c>
      <c r="G1880" s="115" t="n">
        <v>0.25</v>
      </c>
      <c r="H1880" s="116" t="n">
        <f aca="false">RANDBETWEEN(80,100)/100</f>
        <v>0.97</v>
      </c>
      <c r="I1880" s="117"/>
      <c r="J1880" s="118"/>
      <c r="K1880" s="119"/>
      <c r="L1880" s="118"/>
      <c r="M1880" s="179"/>
      <c r="Q1880" s="151" t="s">
        <v>1976</v>
      </c>
      <c r="R1880" s="152" t="n">
        <v>16.7</v>
      </c>
      <c r="S1880" s="152" t="n">
        <v>748.3</v>
      </c>
      <c r="T1880" s="153" t="n">
        <v>90</v>
      </c>
      <c r="U1880" s="154" t="n">
        <v>0</v>
      </c>
      <c r="V1880" s="153" t="n">
        <v>0</v>
      </c>
      <c r="W1880" s="115" t="n">
        <v>0.9</v>
      </c>
      <c r="X1880" s="116" t="n">
        <f aca="false">RANDBETWEEN(80,100)/100</f>
        <v>0.98</v>
      </c>
      <c r="Y1880" s="117"/>
      <c r="Z1880" s="118"/>
      <c r="AA1880" s="119"/>
      <c r="AB1880" s="123"/>
      <c r="AC1880" s="124"/>
      <c r="AG1880" s="186"/>
      <c r="BO1880" s="202"/>
    </row>
    <row r="1881" customFormat="false" ht="13.25" hidden="false" customHeight="true" outlineLevel="0" collapsed="false">
      <c r="A1881" s="151" t="s">
        <v>1977</v>
      </c>
      <c r="B1881" s="152" t="n">
        <v>23.2</v>
      </c>
      <c r="C1881" s="152" t="n">
        <v>753.6</v>
      </c>
      <c r="D1881" s="153" t="n">
        <v>47</v>
      </c>
      <c r="E1881" s="154" t="s">
        <v>83</v>
      </c>
      <c r="F1881" s="153" t="n">
        <v>6</v>
      </c>
      <c r="G1881" s="115" t="n">
        <v>0.25</v>
      </c>
      <c r="H1881" s="116" t="n">
        <f aca="false">RANDBETWEEN(80,100)/100</f>
        <v>0.85</v>
      </c>
      <c r="I1881" s="117"/>
      <c r="J1881" s="118"/>
      <c r="K1881" s="119"/>
      <c r="L1881" s="118"/>
      <c r="M1881" s="179"/>
      <c r="Q1881" s="151" t="s">
        <v>1977</v>
      </c>
      <c r="R1881" s="152" t="n">
        <v>16.9</v>
      </c>
      <c r="S1881" s="152" t="n">
        <v>748.5</v>
      </c>
      <c r="T1881" s="153" t="n">
        <v>92</v>
      </c>
      <c r="U1881" s="154" t="n">
        <v>0</v>
      </c>
      <c r="V1881" s="153" t="n">
        <v>0</v>
      </c>
      <c r="W1881" s="115" t="n">
        <v>0.95</v>
      </c>
      <c r="X1881" s="116" t="n">
        <f aca="false">RANDBETWEEN(80,100)/100</f>
        <v>0.95</v>
      </c>
      <c r="Y1881" s="117"/>
      <c r="Z1881" s="118"/>
      <c r="AA1881" s="119"/>
      <c r="AB1881" s="123"/>
      <c r="AC1881" s="124"/>
      <c r="AG1881" s="186"/>
      <c r="BO1881" s="202"/>
    </row>
    <row r="1882" customFormat="false" ht="13.25" hidden="false" customHeight="true" outlineLevel="0" collapsed="false">
      <c r="A1882" s="151" t="s">
        <v>1978</v>
      </c>
      <c r="B1882" s="152" t="n">
        <v>25</v>
      </c>
      <c r="C1882" s="152" t="n">
        <v>754.3</v>
      </c>
      <c r="D1882" s="153" t="n">
        <v>56</v>
      </c>
      <c r="E1882" s="154" t="s">
        <v>83</v>
      </c>
      <c r="F1882" s="153" t="n">
        <v>3</v>
      </c>
      <c r="G1882" s="115" t="n">
        <v>0.25</v>
      </c>
      <c r="H1882" s="116" t="n">
        <f aca="false">RANDBETWEEN(80,100)/100</f>
        <v>0.81</v>
      </c>
      <c r="I1882" s="117" t="n">
        <v>0.648229166666667</v>
      </c>
      <c r="J1882" s="118" t="n">
        <v>0.648229166666667</v>
      </c>
      <c r="K1882" s="119" t="n">
        <f aca="false">(J1882 * 24) * $B$3 * $F$3 * (1 - 0.7*AVERAGE(G1882:G1889)) * AVERAGE(H1882:H1889)</f>
        <v>11351.218725</v>
      </c>
      <c r="L1882" s="118" t="n">
        <f aca="false">IF(AVERAGE(F1882:F1889)&gt; $J$3, $B$4*$F$4*AVERAGE(F1882:F1889)/$B$5*24*AVERAGE(H1882:H1889), $B$4*$F$4*AVERAGE(F1882:F1889)/$B$5*24*AVERAGE(H1882:H1889) * 0.2)</f>
        <v>3484.8</v>
      </c>
      <c r="M1882" s="179" t="n">
        <f aca="false">K1882+L1882</f>
        <v>14836.018725</v>
      </c>
      <c r="Q1882" s="151" t="s">
        <v>1978</v>
      </c>
      <c r="R1882" s="152" t="n">
        <v>19.9</v>
      </c>
      <c r="S1882" s="152" t="n">
        <v>748.2</v>
      </c>
      <c r="T1882" s="153" t="n">
        <v>63</v>
      </c>
      <c r="U1882" s="154" t="n">
        <v>0</v>
      </c>
      <c r="V1882" s="153" t="n">
        <v>0</v>
      </c>
      <c r="W1882" s="115" t="n">
        <v>0.95</v>
      </c>
      <c r="X1882" s="116" t="n">
        <f aca="false">RANDBETWEEN(80,100)/100</f>
        <v>0.88</v>
      </c>
      <c r="Y1882" s="117" t="n">
        <v>0.726851851851852</v>
      </c>
      <c r="Z1882" s="118" t="n">
        <v>0.726851851851852</v>
      </c>
      <c r="AA1882" s="119" t="n">
        <f aca="false">(Z1882 * 24) * $B$3 * $F$3 * (1 - 0.7*AVERAGE(W1882:W1889)) * AVERAGE(X1882:X1889)</f>
        <v>11328.4167708333</v>
      </c>
      <c r="AB1882" s="123" t="n">
        <f aca="false">IF(AVERAGE(V1882:V1889)&gt; $J$3, $B$4*$F$4*AVERAGE(V1882:V1889)/$B$5*24*AVERAGE(X1882:X1889), $B$4*$F$4*AVERAGE(V1882:V1889)/$B$5*24*AVERAGE(X1882:X1889) * 0.2)</f>
        <v>567.2</v>
      </c>
      <c r="AC1882" s="124" t="n">
        <f aca="false">AA1882+AB1882</f>
        <v>11895.6167708333</v>
      </c>
      <c r="AG1882" s="186"/>
      <c r="BO1882" s="202"/>
    </row>
    <row r="1883" customFormat="false" ht="13.25" hidden="false" customHeight="true" outlineLevel="0" collapsed="false">
      <c r="A1883" s="151" t="s">
        <v>1979</v>
      </c>
      <c r="B1883" s="152" t="n">
        <v>30.7</v>
      </c>
      <c r="C1883" s="152" t="n">
        <v>754.7</v>
      </c>
      <c r="D1883" s="153" t="n">
        <v>33</v>
      </c>
      <c r="E1883" s="154" t="s">
        <v>83</v>
      </c>
      <c r="F1883" s="153" t="n">
        <v>7.5</v>
      </c>
      <c r="G1883" s="115" t="n">
        <v>0.75</v>
      </c>
      <c r="H1883" s="116" t="n">
        <f aca="false">RANDBETWEEN(80,100)/100</f>
        <v>1</v>
      </c>
      <c r="I1883" s="117"/>
      <c r="J1883" s="118"/>
      <c r="K1883" s="119"/>
      <c r="L1883" s="118"/>
      <c r="M1883" s="179"/>
      <c r="Q1883" s="151" t="s">
        <v>1979</v>
      </c>
      <c r="R1883" s="152" t="n">
        <v>22.7</v>
      </c>
      <c r="S1883" s="152" t="n">
        <v>748.1</v>
      </c>
      <c r="T1883" s="153" t="n">
        <v>54</v>
      </c>
      <c r="U1883" s="154" t="s">
        <v>107</v>
      </c>
      <c r="V1883" s="153" t="n">
        <v>1</v>
      </c>
      <c r="W1883" s="115" t="n">
        <v>0.75</v>
      </c>
      <c r="X1883" s="116" t="n">
        <f aca="false">RANDBETWEEN(80,100)/100</f>
        <v>0.87</v>
      </c>
      <c r="Y1883" s="117"/>
      <c r="Z1883" s="118"/>
      <c r="AA1883" s="119"/>
      <c r="AB1883" s="123"/>
      <c r="AC1883" s="124"/>
      <c r="AG1883" s="186"/>
      <c r="BO1883" s="202"/>
    </row>
    <row r="1884" customFormat="false" ht="13.25" hidden="false" customHeight="true" outlineLevel="0" collapsed="false">
      <c r="A1884" s="151" t="s">
        <v>1980</v>
      </c>
      <c r="B1884" s="152" t="n">
        <v>31.8</v>
      </c>
      <c r="C1884" s="152" t="n">
        <v>755.8</v>
      </c>
      <c r="D1884" s="153" t="n">
        <v>35</v>
      </c>
      <c r="E1884" s="154" t="s">
        <v>78</v>
      </c>
      <c r="F1884" s="153" t="n">
        <v>6</v>
      </c>
      <c r="G1884" s="182" t="s">
        <v>194</v>
      </c>
      <c r="H1884" s="116" t="n">
        <f aca="false">RANDBETWEEN(80,100)/100</f>
        <v>0.83</v>
      </c>
      <c r="I1884" s="117"/>
      <c r="J1884" s="118"/>
      <c r="K1884" s="119"/>
      <c r="L1884" s="118"/>
      <c r="M1884" s="179"/>
      <c r="Q1884" s="151" t="s">
        <v>1980</v>
      </c>
      <c r="R1884" s="152" t="n">
        <v>21.2</v>
      </c>
      <c r="S1884" s="152" t="n">
        <v>748.9</v>
      </c>
      <c r="T1884" s="153" t="n">
        <v>56</v>
      </c>
      <c r="U1884" s="154" t="s">
        <v>83</v>
      </c>
      <c r="V1884" s="153" t="n">
        <v>1</v>
      </c>
      <c r="W1884" s="115" t="n">
        <v>0.9</v>
      </c>
      <c r="X1884" s="116" t="n">
        <f aca="false">RANDBETWEEN(80,100)/100</f>
        <v>0.89</v>
      </c>
      <c r="Y1884" s="117"/>
      <c r="Z1884" s="118"/>
      <c r="AA1884" s="119"/>
      <c r="AB1884" s="123"/>
      <c r="AC1884" s="124"/>
      <c r="AG1884" s="186"/>
      <c r="BO1884" s="202"/>
    </row>
    <row r="1885" customFormat="false" ht="13.25" hidden="false" customHeight="true" outlineLevel="0" collapsed="false">
      <c r="A1885" s="151" t="s">
        <v>1981</v>
      </c>
      <c r="B1885" s="152" t="n">
        <v>28.7</v>
      </c>
      <c r="C1885" s="152" t="n">
        <v>756.5</v>
      </c>
      <c r="D1885" s="153" t="n">
        <v>49</v>
      </c>
      <c r="E1885" s="154" t="s">
        <v>78</v>
      </c>
      <c r="F1885" s="153" t="n">
        <v>1.5</v>
      </c>
      <c r="G1885" s="115" t="n">
        <v>0.15</v>
      </c>
      <c r="H1885" s="116" t="n">
        <f aca="false">RANDBETWEEN(80,100)/100</f>
        <v>0.97</v>
      </c>
      <c r="I1885" s="117"/>
      <c r="J1885" s="118"/>
      <c r="K1885" s="119"/>
      <c r="L1885" s="118"/>
      <c r="M1885" s="179"/>
      <c r="Q1885" s="151" t="s">
        <v>1981</v>
      </c>
      <c r="R1885" s="152" t="n">
        <v>21.6</v>
      </c>
      <c r="S1885" s="152" t="n">
        <v>749</v>
      </c>
      <c r="T1885" s="153" t="n">
        <v>53</v>
      </c>
      <c r="U1885" s="154" t="s">
        <v>83</v>
      </c>
      <c r="V1885" s="153" t="n">
        <v>2</v>
      </c>
      <c r="W1885" s="115" t="n">
        <v>0.9</v>
      </c>
      <c r="X1885" s="116" t="n">
        <f aca="false">RANDBETWEEN(80,100)/100</f>
        <v>0.94</v>
      </c>
      <c r="Y1885" s="117"/>
      <c r="Z1885" s="118"/>
      <c r="AA1885" s="119"/>
      <c r="AB1885" s="123"/>
      <c r="AC1885" s="124"/>
      <c r="AG1885" s="186"/>
      <c r="BO1885" s="202"/>
    </row>
    <row r="1886" customFormat="false" ht="13.25" hidden="false" customHeight="true" outlineLevel="0" collapsed="false">
      <c r="A1886" s="151" t="s">
        <v>1982</v>
      </c>
      <c r="B1886" s="152" t="n">
        <v>25.8</v>
      </c>
      <c r="C1886" s="152" t="n">
        <v>756.7</v>
      </c>
      <c r="D1886" s="153" t="n">
        <v>54</v>
      </c>
      <c r="E1886" s="154" t="s">
        <v>83</v>
      </c>
      <c r="F1886" s="153" t="n">
        <v>1.5</v>
      </c>
      <c r="G1886" s="115" t="n">
        <v>0.25</v>
      </c>
      <c r="H1886" s="116" t="n">
        <f aca="false">RANDBETWEEN(80,100)/100</f>
        <v>0.83</v>
      </c>
      <c r="I1886" s="117"/>
      <c r="J1886" s="118"/>
      <c r="K1886" s="119"/>
      <c r="L1886" s="118"/>
      <c r="M1886" s="179"/>
      <c r="Q1886" s="151" t="s">
        <v>1982</v>
      </c>
      <c r="R1886" s="152" t="n">
        <v>21.3</v>
      </c>
      <c r="S1886" s="152" t="n">
        <v>748.7</v>
      </c>
      <c r="T1886" s="153" t="n">
        <v>60</v>
      </c>
      <c r="U1886" s="154" t="n">
        <v>0</v>
      </c>
      <c r="V1886" s="153" t="n">
        <v>0</v>
      </c>
      <c r="W1886" s="115" t="n">
        <v>0.9</v>
      </c>
      <c r="X1886" s="116" t="n">
        <f aca="false">RANDBETWEEN(80,100)/100</f>
        <v>0.85</v>
      </c>
      <c r="Y1886" s="117"/>
      <c r="Z1886" s="118"/>
      <c r="AA1886" s="119"/>
      <c r="AB1886" s="123"/>
      <c r="AC1886" s="124"/>
      <c r="AG1886" s="186"/>
      <c r="BO1886" s="202"/>
    </row>
    <row r="1887" customFormat="false" ht="13.25" hidden="false" customHeight="true" outlineLevel="0" collapsed="false">
      <c r="A1887" s="151" t="s">
        <v>1983</v>
      </c>
      <c r="B1887" s="152" t="n">
        <v>18.1</v>
      </c>
      <c r="C1887" s="152" t="n">
        <v>757.1</v>
      </c>
      <c r="D1887" s="153" t="n">
        <v>100</v>
      </c>
      <c r="E1887" s="154" t="s">
        <v>93</v>
      </c>
      <c r="F1887" s="153" t="n">
        <v>1.5</v>
      </c>
      <c r="G1887" s="115" t="n">
        <v>0.25</v>
      </c>
      <c r="H1887" s="116" t="n">
        <f aca="false">RANDBETWEEN(80,100)/100</f>
        <v>0.92</v>
      </c>
      <c r="I1887" s="117"/>
      <c r="J1887" s="118"/>
      <c r="K1887" s="119"/>
      <c r="L1887" s="118"/>
      <c r="M1887" s="179"/>
      <c r="Q1887" s="151" t="s">
        <v>1983</v>
      </c>
      <c r="R1887" s="152" t="n">
        <v>16.8</v>
      </c>
      <c r="S1887" s="152" t="n">
        <v>748.4</v>
      </c>
      <c r="T1887" s="153" t="n">
        <v>78</v>
      </c>
      <c r="U1887" s="154" t="n">
        <v>0</v>
      </c>
      <c r="V1887" s="153" t="n">
        <v>0</v>
      </c>
      <c r="W1887" s="115" t="n">
        <v>0.05</v>
      </c>
      <c r="X1887" s="116" t="n">
        <f aca="false">RANDBETWEEN(80,100)/100</f>
        <v>0.84</v>
      </c>
      <c r="Y1887" s="117"/>
      <c r="Z1887" s="118"/>
      <c r="AA1887" s="119"/>
      <c r="AB1887" s="123"/>
      <c r="AC1887" s="124"/>
      <c r="AG1887" s="186"/>
      <c r="BO1887" s="202"/>
    </row>
    <row r="1888" customFormat="false" ht="13.25" hidden="false" customHeight="true" outlineLevel="0" collapsed="false">
      <c r="A1888" s="151" t="s">
        <v>1984</v>
      </c>
      <c r="B1888" s="152" t="n">
        <v>16.7</v>
      </c>
      <c r="C1888" s="152" t="n">
        <v>756.7</v>
      </c>
      <c r="D1888" s="153" t="n">
        <v>100</v>
      </c>
      <c r="E1888" s="154" t="s">
        <v>101</v>
      </c>
      <c r="F1888" s="153" t="n">
        <v>1.5</v>
      </c>
      <c r="G1888" s="115" t="n">
        <v>0.9</v>
      </c>
      <c r="H1888" s="116" t="n">
        <f aca="false">RANDBETWEEN(80,100)/100</f>
        <v>1</v>
      </c>
      <c r="I1888" s="117"/>
      <c r="J1888" s="118"/>
      <c r="K1888" s="119"/>
      <c r="L1888" s="118"/>
      <c r="M1888" s="179"/>
      <c r="Q1888" s="151" t="s">
        <v>1984</v>
      </c>
      <c r="R1888" s="152" t="n">
        <v>14.7</v>
      </c>
      <c r="S1888" s="152" t="n">
        <v>748.2</v>
      </c>
      <c r="T1888" s="153" t="n">
        <v>85</v>
      </c>
      <c r="U1888" s="154" t="n">
        <v>0</v>
      </c>
      <c r="V1888" s="153" t="n">
        <v>0</v>
      </c>
      <c r="W1888" s="115" t="n">
        <v>0</v>
      </c>
      <c r="X1888" s="116" t="n">
        <f aca="false">RANDBETWEEN(80,100)/100</f>
        <v>0.94</v>
      </c>
      <c r="Y1888" s="117"/>
      <c r="Z1888" s="118"/>
      <c r="AA1888" s="119"/>
      <c r="AB1888" s="123"/>
      <c r="AC1888" s="124"/>
      <c r="AG1888" s="186"/>
      <c r="BO1888" s="202"/>
    </row>
    <row r="1889" customFormat="false" ht="13.25" hidden="false" customHeight="true" outlineLevel="0" collapsed="false">
      <c r="A1889" s="151" t="s">
        <v>1985</v>
      </c>
      <c r="B1889" s="152" t="n">
        <v>19.7</v>
      </c>
      <c r="C1889" s="152" t="n">
        <v>756.9</v>
      </c>
      <c r="D1889" s="153" t="n">
        <v>98</v>
      </c>
      <c r="E1889" s="154" t="s">
        <v>93</v>
      </c>
      <c r="F1889" s="153" t="n">
        <v>1.5</v>
      </c>
      <c r="G1889" s="115" t="n">
        <v>0.75</v>
      </c>
      <c r="H1889" s="116" t="n">
        <f aca="false">RANDBETWEEN(80,100)/100</f>
        <v>0.9</v>
      </c>
      <c r="I1889" s="117"/>
      <c r="J1889" s="118"/>
      <c r="K1889" s="119"/>
      <c r="L1889" s="118"/>
      <c r="M1889" s="179"/>
      <c r="Q1889" s="151" t="s">
        <v>1985</v>
      </c>
      <c r="R1889" s="152" t="n">
        <v>17.4</v>
      </c>
      <c r="S1889" s="152" t="n">
        <v>747.9</v>
      </c>
      <c r="T1889" s="153" t="n">
        <v>75</v>
      </c>
      <c r="U1889" s="154" t="n">
        <v>0</v>
      </c>
      <c r="V1889" s="153" t="n">
        <v>0</v>
      </c>
      <c r="W1889" s="115" t="n">
        <v>0</v>
      </c>
      <c r="X1889" s="116" t="n">
        <f aca="false">RANDBETWEEN(80,100)/100</f>
        <v>0.88</v>
      </c>
      <c r="Y1889" s="117"/>
      <c r="Z1889" s="118"/>
      <c r="AA1889" s="119"/>
      <c r="AB1889" s="123"/>
      <c r="AC1889" s="124"/>
      <c r="AG1889" s="186"/>
      <c r="BO1889" s="202"/>
    </row>
    <row r="1890" customFormat="false" ht="13.25" hidden="false" customHeight="true" outlineLevel="0" collapsed="false">
      <c r="A1890" s="151" t="s">
        <v>1986</v>
      </c>
      <c r="B1890" s="152" t="n">
        <v>20.8</v>
      </c>
      <c r="C1890" s="152" t="n">
        <v>756.8</v>
      </c>
      <c r="D1890" s="153" t="n">
        <v>81</v>
      </c>
      <c r="E1890" s="154" t="s">
        <v>93</v>
      </c>
      <c r="F1890" s="153" t="n">
        <v>3</v>
      </c>
      <c r="G1890" s="115" t="n">
        <v>0.9</v>
      </c>
      <c r="H1890" s="116" t="n">
        <f aca="false">RANDBETWEEN(80,100)/100</f>
        <v>0.96</v>
      </c>
      <c r="I1890" s="117" t="n">
        <v>0.647685185185185</v>
      </c>
      <c r="J1890" s="118" t="n">
        <v>0.647685185185185</v>
      </c>
      <c r="K1890" s="119" t="n">
        <f aca="false">(J1890 * 24) * $B$3 * $F$3 * (1 - 0.7*AVERAGE(G1890:G1897)) * AVERAGE(H1890:H1897)</f>
        <v>9228.5035</v>
      </c>
      <c r="L1890" s="118" t="n">
        <f aca="false">IF(AVERAGE(F1890:F1897)&gt; $J$3, $B$4*$F$4*AVERAGE(F1890:F1897)/$B$5*24*AVERAGE(H1890:H1897), $B$4*$F$4*AVERAGE(F1890:F1897)/$B$5*24*AVERAGE(H1890:H1897) * 0.2)</f>
        <v>3412.8</v>
      </c>
      <c r="M1890" s="179" t="n">
        <f aca="false">K1890+L1890</f>
        <v>12641.3035</v>
      </c>
      <c r="Q1890" s="151" t="s">
        <v>1986</v>
      </c>
      <c r="R1890" s="152" t="n">
        <v>21.3</v>
      </c>
      <c r="S1890" s="152" t="n">
        <v>747.4</v>
      </c>
      <c r="T1890" s="153" t="n">
        <v>56</v>
      </c>
      <c r="U1890" s="154" t="n">
        <v>0</v>
      </c>
      <c r="V1890" s="153" t="n">
        <v>0</v>
      </c>
      <c r="W1890" s="115" t="n">
        <v>0.25</v>
      </c>
      <c r="X1890" s="116" t="n">
        <f aca="false">RANDBETWEEN(80,100)/100</f>
        <v>0.92</v>
      </c>
      <c r="Y1890" s="117" t="n">
        <v>0.725891203703704</v>
      </c>
      <c r="Z1890" s="118" t="n">
        <v>0.725891203703704</v>
      </c>
      <c r="AA1890" s="119" t="n">
        <f aca="false">(Z1890 * 24) * $B$3 * $F$3 * (1 - 0.7*AVERAGE(W1890:W1897)) * AVERAGE(X1890:X1897)</f>
        <v>10020.7828888889</v>
      </c>
      <c r="AB1890" s="123" t="n">
        <f aca="false">IF(AVERAGE(V1890:V1897)&gt; $J$3, $B$4*$F$4*AVERAGE(V1890:V1897)/$B$5*24*AVERAGE(X1890:X1897), $B$4*$F$4*AVERAGE(V1890:V1897)/$B$5*24*AVERAGE(X1890:X1897) * 0.2)</f>
        <v>1294.2</v>
      </c>
      <c r="AC1890" s="124" t="n">
        <f aca="false">AA1890+AB1890</f>
        <v>11314.9828888889</v>
      </c>
      <c r="AG1890" s="186"/>
      <c r="BO1890" s="202"/>
    </row>
    <row r="1891" customFormat="false" ht="13.25" hidden="false" customHeight="true" outlineLevel="0" collapsed="false">
      <c r="A1891" s="151" t="s">
        <v>1987</v>
      </c>
      <c r="B1891" s="152" t="n">
        <v>24.4</v>
      </c>
      <c r="C1891" s="152" t="n">
        <v>756.2</v>
      </c>
      <c r="D1891" s="153" t="n">
        <v>67</v>
      </c>
      <c r="E1891" s="154" t="s">
        <v>107</v>
      </c>
      <c r="F1891" s="153" t="n">
        <v>3</v>
      </c>
      <c r="G1891" s="115" t="n">
        <v>0.9</v>
      </c>
      <c r="H1891" s="116" t="n">
        <f aca="false">RANDBETWEEN(80,100)/100</f>
        <v>0.81</v>
      </c>
      <c r="I1891" s="117"/>
      <c r="J1891" s="118"/>
      <c r="K1891" s="119"/>
      <c r="L1891" s="118"/>
      <c r="M1891" s="179"/>
      <c r="Q1891" s="151" t="s">
        <v>1987</v>
      </c>
      <c r="R1891" s="152" t="n">
        <v>24.9</v>
      </c>
      <c r="S1891" s="152" t="n">
        <v>746.9</v>
      </c>
      <c r="T1891" s="153" t="n">
        <v>39</v>
      </c>
      <c r="U1891" s="154" t="s">
        <v>93</v>
      </c>
      <c r="V1891" s="153" t="n">
        <v>2</v>
      </c>
      <c r="W1891" s="182" t="s">
        <v>185</v>
      </c>
      <c r="X1891" s="116" t="n">
        <f aca="false">RANDBETWEEN(80,100)/100</f>
        <v>0.96</v>
      </c>
      <c r="Y1891" s="117"/>
      <c r="Z1891" s="118"/>
      <c r="AA1891" s="119"/>
      <c r="AB1891" s="123"/>
      <c r="AC1891" s="124"/>
      <c r="AG1891" s="186"/>
      <c r="BO1891" s="202"/>
    </row>
    <row r="1892" customFormat="false" ht="13.25" hidden="false" customHeight="true" outlineLevel="0" collapsed="false">
      <c r="A1892" s="151" t="s">
        <v>1988</v>
      </c>
      <c r="B1892" s="152" t="n">
        <v>26.3</v>
      </c>
      <c r="C1892" s="152" t="n">
        <v>756.1</v>
      </c>
      <c r="D1892" s="153" t="n">
        <v>52</v>
      </c>
      <c r="E1892" s="154" t="s">
        <v>91</v>
      </c>
      <c r="F1892" s="153" t="n">
        <v>4.5</v>
      </c>
      <c r="G1892" s="115" t="n">
        <v>0.95</v>
      </c>
      <c r="H1892" s="116" t="n">
        <f aca="false">RANDBETWEEN(80,100)/100</f>
        <v>0.86</v>
      </c>
      <c r="I1892" s="117"/>
      <c r="J1892" s="118"/>
      <c r="K1892" s="119"/>
      <c r="L1892" s="118"/>
      <c r="M1892" s="179"/>
      <c r="Q1892" s="151" t="s">
        <v>1988</v>
      </c>
      <c r="R1892" s="152" t="n">
        <v>25.4</v>
      </c>
      <c r="S1892" s="152" t="n">
        <v>747.3</v>
      </c>
      <c r="T1892" s="153" t="n">
        <v>40</v>
      </c>
      <c r="U1892" s="154" t="s">
        <v>93</v>
      </c>
      <c r="V1892" s="153" t="n">
        <v>3</v>
      </c>
      <c r="W1892" s="115" t="n">
        <v>0.75</v>
      </c>
      <c r="X1892" s="116" t="n">
        <f aca="false">RANDBETWEEN(80,100)/100</f>
        <v>0.81</v>
      </c>
      <c r="Y1892" s="117"/>
      <c r="Z1892" s="118"/>
      <c r="AA1892" s="119"/>
      <c r="AB1892" s="123"/>
      <c r="AC1892" s="124"/>
      <c r="AG1892" s="186"/>
      <c r="BO1892" s="202"/>
    </row>
    <row r="1893" customFormat="false" ht="13.25" hidden="false" customHeight="true" outlineLevel="0" collapsed="false">
      <c r="A1893" s="151" t="s">
        <v>1989</v>
      </c>
      <c r="B1893" s="152" t="n">
        <v>27.5</v>
      </c>
      <c r="C1893" s="152" t="n">
        <v>756.4</v>
      </c>
      <c r="D1893" s="153" t="n">
        <v>53</v>
      </c>
      <c r="E1893" s="154" t="s">
        <v>78</v>
      </c>
      <c r="F1893" s="153" t="n">
        <v>4.5</v>
      </c>
      <c r="G1893" s="115" t="n">
        <v>0.75</v>
      </c>
      <c r="H1893" s="116" t="n">
        <f aca="false">RANDBETWEEN(80,100)/100</f>
        <v>0.85</v>
      </c>
      <c r="I1893" s="117"/>
      <c r="J1893" s="118"/>
      <c r="K1893" s="119"/>
      <c r="L1893" s="118"/>
      <c r="M1893" s="179"/>
      <c r="Q1893" s="151" t="s">
        <v>1989</v>
      </c>
      <c r="R1893" s="152" t="n">
        <v>24.9</v>
      </c>
      <c r="S1893" s="152" t="n">
        <v>747.3</v>
      </c>
      <c r="T1893" s="153" t="n">
        <v>44</v>
      </c>
      <c r="U1893" s="154" t="s">
        <v>93</v>
      </c>
      <c r="V1893" s="153" t="n">
        <v>2</v>
      </c>
      <c r="W1893" s="115" t="n">
        <v>0.75</v>
      </c>
      <c r="X1893" s="116" t="n">
        <f aca="false">RANDBETWEEN(80,100)/100</f>
        <v>0.8</v>
      </c>
      <c r="Y1893" s="117"/>
      <c r="Z1893" s="118"/>
      <c r="AA1893" s="119"/>
      <c r="AB1893" s="123"/>
      <c r="AC1893" s="124"/>
      <c r="AG1893" s="186"/>
      <c r="BO1893" s="202"/>
    </row>
    <row r="1894" customFormat="false" ht="13.25" hidden="false" customHeight="true" outlineLevel="0" collapsed="false">
      <c r="A1894" s="151" t="s">
        <v>1990</v>
      </c>
      <c r="B1894" s="152" t="n">
        <v>24.2</v>
      </c>
      <c r="C1894" s="152" t="n">
        <v>756.2</v>
      </c>
      <c r="D1894" s="153" t="n">
        <v>71</v>
      </c>
      <c r="E1894" s="154" t="s">
        <v>78</v>
      </c>
      <c r="F1894" s="153" t="n">
        <v>3</v>
      </c>
      <c r="G1894" s="182" t="s">
        <v>110</v>
      </c>
      <c r="H1894" s="116" t="n">
        <f aca="false">RANDBETWEEN(80,100)/100</f>
        <v>0.9</v>
      </c>
      <c r="I1894" s="117"/>
      <c r="J1894" s="118"/>
      <c r="K1894" s="119"/>
      <c r="L1894" s="118"/>
      <c r="M1894" s="179"/>
      <c r="Q1894" s="151" t="s">
        <v>1990</v>
      </c>
      <c r="R1894" s="152" t="n">
        <v>22.5</v>
      </c>
      <c r="S1894" s="152" t="n">
        <v>747.3</v>
      </c>
      <c r="T1894" s="153" t="n">
        <v>64</v>
      </c>
      <c r="U1894" s="154" t="s">
        <v>77</v>
      </c>
      <c r="V1894" s="153" t="n">
        <v>2</v>
      </c>
      <c r="W1894" s="115" t="n">
        <v>0.75</v>
      </c>
      <c r="X1894" s="116" t="n">
        <f aca="false">RANDBETWEEN(80,100)/100</f>
        <v>0.88</v>
      </c>
      <c r="Y1894" s="117"/>
      <c r="Z1894" s="118"/>
      <c r="AA1894" s="119"/>
      <c r="AB1894" s="123"/>
      <c r="AC1894" s="124"/>
      <c r="AG1894" s="186"/>
      <c r="BO1894" s="202"/>
    </row>
    <row r="1895" customFormat="false" ht="13.25" hidden="false" customHeight="true" outlineLevel="0" collapsed="false">
      <c r="A1895" s="151" t="s">
        <v>1991</v>
      </c>
      <c r="B1895" s="152" t="n">
        <v>17</v>
      </c>
      <c r="C1895" s="152" t="n">
        <v>755.7</v>
      </c>
      <c r="D1895" s="153" t="n">
        <v>100</v>
      </c>
      <c r="E1895" s="154" t="s">
        <v>129</v>
      </c>
      <c r="F1895" s="153" t="n">
        <v>1.5</v>
      </c>
      <c r="G1895" s="182" t="s">
        <v>194</v>
      </c>
      <c r="H1895" s="116" t="n">
        <f aca="false">RANDBETWEEN(80,100)/100</f>
        <v>0.88</v>
      </c>
      <c r="I1895" s="117"/>
      <c r="J1895" s="118"/>
      <c r="K1895" s="119"/>
      <c r="L1895" s="118"/>
      <c r="M1895" s="179"/>
      <c r="Q1895" s="151" t="s">
        <v>1991</v>
      </c>
      <c r="R1895" s="152" t="n">
        <v>18.7</v>
      </c>
      <c r="S1895" s="152" t="n">
        <v>747.1</v>
      </c>
      <c r="T1895" s="153" t="n">
        <v>92</v>
      </c>
      <c r="U1895" s="154" t="n">
        <v>0</v>
      </c>
      <c r="V1895" s="153" t="n">
        <v>0</v>
      </c>
      <c r="W1895" s="182" t="s">
        <v>110</v>
      </c>
      <c r="X1895" s="116" t="n">
        <f aca="false">RANDBETWEEN(80,100)/100</f>
        <v>0.94</v>
      </c>
      <c r="Y1895" s="117"/>
      <c r="Z1895" s="118"/>
      <c r="AA1895" s="119"/>
      <c r="AB1895" s="123"/>
      <c r="AC1895" s="124"/>
      <c r="AG1895" s="186"/>
      <c r="BO1895" s="202"/>
    </row>
    <row r="1896" customFormat="false" ht="13.25" hidden="false" customHeight="true" outlineLevel="0" collapsed="false">
      <c r="A1896" s="151" t="s">
        <v>1992</v>
      </c>
      <c r="B1896" s="152" t="n">
        <v>17.4</v>
      </c>
      <c r="C1896" s="152" t="n">
        <v>755.1</v>
      </c>
      <c r="D1896" s="153" t="n">
        <v>100</v>
      </c>
      <c r="E1896" s="154" t="s">
        <v>101</v>
      </c>
      <c r="F1896" s="153" t="n">
        <v>1.5</v>
      </c>
      <c r="G1896" s="115" t="n">
        <v>0.15</v>
      </c>
      <c r="H1896" s="116" t="n">
        <f aca="false">RANDBETWEEN(80,100)/100</f>
        <v>0.93</v>
      </c>
      <c r="I1896" s="117"/>
      <c r="J1896" s="118"/>
      <c r="K1896" s="119"/>
      <c r="L1896" s="118"/>
      <c r="M1896" s="179"/>
      <c r="Q1896" s="151" t="s">
        <v>1992</v>
      </c>
      <c r="R1896" s="152" t="n">
        <v>18.8</v>
      </c>
      <c r="S1896" s="152" t="n">
        <v>746.5</v>
      </c>
      <c r="T1896" s="153" t="n">
        <v>80</v>
      </c>
      <c r="U1896" s="154" t="n">
        <v>0</v>
      </c>
      <c r="V1896" s="153" t="n">
        <v>0</v>
      </c>
      <c r="W1896" s="115" t="n">
        <v>0.75</v>
      </c>
      <c r="X1896" s="116" t="n">
        <f aca="false">RANDBETWEEN(80,100)/100</f>
        <v>0.93</v>
      </c>
      <c r="Y1896" s="117"/>
      <c r="Z1896" s="118"/>
      <c r="AA1896" s="119"/>
      <c r="AB1896" s="123"/>
      <c r="AC1896" s="124"/>
      <c r="AG1896" s="186"/>
      <c r="BO1896" s="202"/>
    </row>
    <row r="1897" customFormat="false" ht="13.25" hidden="false" customHeight="true" outlineLevel="0" collapsed="false">
      <c r="A1897" s="151" t="s">
        <v>1993</v>
      </c>
      <c r="B1897" s="152" t="n">
        <v>17.9</v>
      </c>
      <c r="C1897" s="152" t="n">
        <v>754.6</v>
      </c>
      <c r="D1897" s="153" t="n">
        <v>100</v>
      </c>
      <c r="E1897" s="154" t="s">
        <v>101</v>
      </c>
      <c r="F1897" s="153" t="n">
        <v>3</v>
      </c>
      <c r="G1897" s="115" t="n">
        <v>0.15</v>
      </c>
      <c r="H1897" s="116" t="n">
        <f aca="false">RANDBETWEEN(80,100)/100</f>
        <v>0.92</v>
      </c>
      <c r="I1897" s="117"/>
      <c r="J1897" s="118"/>
      <c r="K1897" s="119"/>
      <c r="L1897" s="118"/>
      <c r="M1897" s="179"/>
      <c r="Q1897" s="151" t="s">
        <v>1993</v>
      </c>
      <c r="R1897" s="152" t="n">
        <v>18.9</v>
      </c>
      <c r="S1897" s="152" t="n">
        <v>746.1</v>
      </c>
      <c r="T1897" s="153" t="n">
        <v>81</v>
      </c>
      <c r="U1897" s="154" t="n">
        <v>0</v>
      </c>
      <c r="V1897" s="153" t="n">
        <v>0</v>
      </c>
      <c r="W1897" s="115" t="n">
        <v>0.75</v>
      </c>
      <c r="X1897" s="116" t="n">
        <f aca="false">RANDBETWEEN(80,100)/100</f>
        <v>0.95</v>
      </c>
      <c r="Y1897" s="117"/>
      <c r="Z1897" s="118"/>
      <c r="AA1897" s="119"/>
      <c r="AB1897" s="123"/>
      <c r="AC1897" s="124"/>
      <c r="AG1897" s="186"/>
      <c r="BO1897" s="202"/>
    </row>
    <row r="1898" customFormat="false" ht="13.25" hidden="false" customHeight="true" outlineLevel="0" collapsed="false">
      <c r="A1898" s="151" t="s">
        <v>1994</v>
      </c>
      <c r="B1898" s="152" t="n">
        <v>20.4</v>
      </c>
      <c r="C1898" s="152" t="n">
        <v>754.1</v>
      </c>
      <c r="D1898" s="153" t="n">
        <v>78</v>
      </c>
      <c r="E1898" s="154" t="s">
        <v>91</v>
      </c>
      <c r="F1898" s="153" t="n">
        <v>1.5</v>
      </c>
      <c r="G1898" s="182" t="s">
        <v>185</v>
      </c>
      <c r="H1898" s="116" t="n">
        <f aca="false">RANDBETWEEN(80,100)/100</f>
        <v>0.91</v>
      </c>
      <c r="I1898" s="117" t="n">
        <v>0.647083333333333</v>
      </c>
      <c r="J1898" s="118" t="n">
        <v>0.647083333333333</v>
      </c>
      <c r="K1898" s="119" t="n">
        <f aca="false">(J1898 * 24) * $B$3 * $F$3 * (1 - 0.7*AVERAGE(G1898:G1905)) * AVERAGE(H1898:H1905)</f>
        <v>6075.8601375</v>
      </c>
      <c r="L1898" s="118" t="n">
        <f aca="false">IF(AVERAGE(F1898:F1905)&gt; $J$3, $B$4*$F$4*AVERAGE(F1898:F1905)/$B$5*24*AVERAGE(H1898:H1905), $B$4*$F$4*AVERAGE(F1898:F1905)/$B$5*24*AVERAGE(H1898:H1905) * 0.2)</f>
        <v>4548.6</v>
      </c>
      <c r="M1898" s="179" t="n">
        <f aca="false">K1898+L1898</f>
        <v>10624.4601375</v>
      </c>
      <c r="Q1898" s="151" t="s">
        <v>1994</v>
      </c>
      <c r="R1898" s="152" t="n">
        <v>22.3</v>
      </c>
      <c r="S1898" s="152" t="n">
        <v>745.6</v>
      </c>
      <c r="T1898" s="153" t="n">
        <v>58</v>
      </c>
      <c r="U1898" s="154" t="n">
        <v>0</v>
      </c>
      <c r="V1898" s="153" t="n">
        <v>0</v>
      </c>
      <c r="W1898" s="115" t="n">
        <v>0.75</v>
      </c>
      <c r="X1898" s="116" t="n">
        <f aca="false">RANDBETWEEN(80,100)/100</f>
        <v>0.98</v>
      </c>
      <c r="Y1898" s="117" t="n">
        <v>0.724849537037037</v>
      </c>
      <c r="Z1898" s="118" t="n">
        <v>0.724849537037037</v>
      </c>
      <c r="AA1898" s="119" t="n">
        <f aca="false">(Z1898 * 24) * $B$3 * $F$3 * (1 - 0.7*AVERAGE(W1898:W1905)) * AVERAGE(X1898:X1905)</f>
        <v>16628.5122833333</v>
      </c>
      <c r="AB1898" s="123" t="n">
        <f aca="false">IF(AVERAGE(V1898:V1905)&gt; $J$3, $B$4*$F$4*AVERAGE(V1898:V1905)/$B$5*24*AVERAGE(X1898:X1905), $B$4*$F$4*AVERAGE(V1898:V1905)/$B$5*24*AVERAGE(X1898:X1905) * 0.2)</f>
        <v>569.6</v>
      </c>
      <c r="AC1898" s="124" t="n">
        <f aca="false">AA1898+AB1898</f>
        <v>17198.1122833333</v>
      </c>
      <c r="AG1898" s="186"/>
      <c r="BO1898" s="202"/>
    </row>
    <row r="1899" customFormat="false" ht="13.25" hidden="false" customHeight="true" outlineLevel="0" collapsed="false">
      <c r="A1899" s="151" t="s">
        <v>1995</v>
      </c>
      <c r="B1899" s="152" t="n">
        <v>23.6</v>
      </c>
      <c r="C1899" s="152" t="n">
        <v>753.7</v>
      </c>
      <c r="D1899" s="153" t="n">
        <v>61</v>
      </c>
      <c r="E1899" s="154" t="s">
        <v>91</v>
      </c>
      <c r="F1899" s="153" t="n">
        <v>7.5</v>
      </c>
      <c r="G1899" s="115" t="n">
        <v>0.9</v>
      </c>
      <c r="H1899" s="116" t="n">
        <f aca="false">RANDBETWEEN(80,100)/100</f>
        <v>0.85</v>
      </c>
      <c r="I1899" s="117"/>
      <c r="J1899" s="118"/>
      <c r="K1899" s="119"/>
      <c r="L1899" s="118"/>
      <c r="M1899" s="179"/>
      <c r="Q1899" s="151" t="s">
        <v>1995</v>
      </c>
      <c r="R1899" s="152" t="n">
        <v>26.8</v>
      </c>
      <c r="S1899" s="152" t="n">
        <v>745.6</v>
      </c>
      <c r="T1899" s="153" t="n">
        <v>38</v>
      </c>
      <c r="U1899" s="154" t="s">
        <v>91</v>
      </c>
      <c r="V1899" s="153" t="n">
        <v>1</v>
      </c>
      <c r="W1899" s="182" t="s">
        <v>110</v>
      </c>
      <c r="X1899" s="116" t="n">
        <f aca="false">RANDBETWEEN(80,100)/100</f>
        <v>0.94</v>
      </c>
      <c r="Y1899" s="117"/>
      <c r="Z1899" s="118"/>
      <c r="AA1899" s="119"/>
      <c r="AB1899" s="123"/>
      <c r="AC1899" s="124"/>
      <c r="AG1899" s="186"/>
      <c r="BO1899" s="202"/>
    </row>
    <row r="1900" customFormat="false" ht="13.25" hidden="false" customHeight="true" outlineLevel="0" collapsed="false">
      <c r="A1900" s="151" t="s">
        <v>1996</v>
      </c>
      <c r="B1900" s="152" t="n">
        <v>24.8</v>
      </c>
      <c r="C1900" s="152" t="n">
        <v>753.4</v>
      </c>
      <c r="D1900" s="153" t="n">
        <v>51</v>
      </c>
      <c r="E1900" s="154" t="s">
        <v>107</v>
      </c>
      <c r="F1900" s="153" t="n">
        <v>3</v>
      </c>
      <c r="G1900" s="115" t="n">
        <v>0.9</v>
      </c>
      <c r="H1900" s="116" t="n">
        <f aca="false">RANDBETWEEN(80,100)/100</f>
        <v>0.91</v>
      </c>
      <c r="I1900" s="117"/>
      <c r="J1900" s="118"/>
      <c r="K1900" s="119"/>
      <c r="L1900" s="118"/>
      <c r="M1900" s="179"/>
      <c r="Q1900" s="151" t="s">
        <v>1996</v>
      </c>
      <c r="R1900" s="152" t="n">
        <v>27.3</v>
      </c>
      <c r="S1900" s="152" t="n">
        <v>746.2</v>
      </c>
      <c r="T1900" s="153" t="n">
        <v>29</v>
      </c>
      <c r="U1900" s="154" t="s">
        <v>78</v>
      </c>
      <c r="V1900" s="153" t="n">
        <v>1</v>
      </c>
      <c r="W1900" s="182" t="s">
        <v>185</v>
      </c>
      <c r="X1900" s="116" t="n">
        <f aca="false">RANDBETWEEN(80,100)/100</f>
        <v>0.91</v>
      </c>
      <c r="Y1900" s="117"/>
      <c r="Z1900" s="118"/>
      <c r="AA1900" s="119"/>
      <c r="AB1900" s="123"/>
      <c r="AC1900" s="124"/>
      <c r="AG1900" s="186"/>
      <c r="BO1900" s="202"/>
    </row>
    <row r="1901" customFormat="false" ht="13.25" hidden="false" customHeight="true" outlineLevel="0" collapsed="false">
      <c r="A1901" s="151" t="s">
        <v>1997</v>
      </c>
      <c r="B1901" s="152" t="n">
        <v>23.2</v>
      </c>
      <c r="C1901" s="152" t="n">
        <v>753.8</v>
      </c>
      <c r="D1901" s="153" t="n">
        <v>60</v>
      </c>
      <c r="E1901" s="154" t="s">
        <v>78</v>
      </c>
      <c r="F1901" s="153" t="n">
        <v>4.5</v>
      </c>
      <c r="G1901" s="115" t="n">
        <v>0.9</v>
      </c>
      <c r="H1901" s="116" t="n">
        <f aca="false">RANDBETWEEN(80,100)/100</f>
        <v>0.88</v>
      </c>
      <c r="I1901" s="117"/>
      <c r="J1901" s="118"/>
      <c r="K1901" s="119"/>
      <c r="L1901" s="118"/>
      <c r="M1901" s="179"/>
      <c r="Q1901" s="151" t="s">
        <v>1997</v>
      </c>
      <c r="R1901" s="152" t="n">
        <v>24.7</v>
      </c>
      <c r="S1901" s="152" t="n">
        <v>746.9</v>
      </c>
      <c r="T1901" s="153" t="n">
        <v>29</v>
      </c>
      <c r="U1901" s="154" t="s">
        <v>93</v>
      </c>
      <c r="V1901" s="153" t="n">
        <v>1</v>
      </c>
      <c r="W1901" s="115" t="n">
        <v>0</v>
      </c>
      <c r="X1901" s="116" t="n">
        <f aca="false">RANDBETWEEN(80,100)/100</f>
        <v>0.84</v>
      </c>
      <c r="Y1901" s="117"/>
      <c r="Z1901" s="118"/>
      <c r="AA1901" s="119"/>
      <c r="AB1901" s="123"/>
      <c r="AC1901" s="124"/>
      <c r="AG1901" s="186"/>
      <c r="BO1901" s="202"/>
    </row>
    <row r="1902" customFormat="false" ht="13.25" hidden="false" customHeight="true" outlineLevel="0" collapsed="false">
      <c r="A1902" s="151" t="s">
        <v>1998</v>
      </c>
      <c r="B1902" s="152" t="n">
        <v>21.8</v>
      </c>
      <c r="C1902" s="152" t="n">
        <v>753.4</v>
      </c>
      <c r="D1902" s="153" t="n">
        <v>55</v>
      </c>
      <c r="E1902" s="154" t="s">
        <v>83</v>
      </c>
      <c r="F1902" s="153" t="n">
        <v>1.5</v>
      </c>
      <c r="G1902" s="115" t="n">
        <v>0.95</v>
      </c>
      <c r="H1902" s="116" t="n">
        <f aca="false">RANDBETWEEN(80,100)/100</f>
        <v>0.93</v>
      </c>
      <c r="I1902" s="117"/>
      <c r="J1902" s="118"/>
      <c r="K1902" s="119"/>
      <c r="L1902" s="118"/>
      <c r="M1902" s="179"/>
      <c r="Q1902" s="151" t="s">
        <v>1998</v>
      </c>
      <c r="R1902" s="152" t="n">
        <v>22.6</v>
      </c>
      <c r="S1902" s="152" t="n">
        <v>747.2</v>
      </c>
      <c r="T1902" s="153" t="n">
        <v>38</v>
      </c>
      <c r="U1902" s="154" t="s">
        <v>83</v>
      </c>
      <c r="V1902" s="153" t="n">
        <v>1</v>
      </c>
      <c r="W1902" s="115" t="n">
        <v>0</v>
      </c>
      <c r="X1902" s="116" t="n">
        <f aca="false">RANDBETWEEN(80,100)/100</f>
        <v>0.91</v>
      </c>
      <c r="Y1902" s="117"/>
      <c r="Z1902" s="118"/>
      <c r="AA1902" s="119"/>
      <c r="AB1902" s="123"/>
      <c r="AC1902" s="124"/>
      <c r="AG1902" s="186"/>
      <c r="BO1902" s="202"/>
    </row>
    <row r="1903" customFormat="false" ht="13.25" hidden="false" customHeight="true" outlineLevel="0" collapsed="false">
      <c r="A1903" s="151" t="s">
        <v>1999</v>
      </c>
      <c r="B1903" s="152" t="n">
        <v>18.2</v>
      </c>
      <c r="C1903" s="152" t="n">
        <v>753.3</v>
      </c>
      <c r="D1903" s="153" t="n">
        <v>61</v>
      </c>
      <c r="E1903" s="154" t="s">
        <v>83</v>
      </c>
      <c r="F1903" s="153" t="n">
        <v>1.5</v>
      </c>
      <c r="G1903" s="182" t="s">
        <v>110</v>
      </c>
      <c r="H1903" s="116" t="n">
        <f aca="false">RANDBETWEEN(80,100)/100</f>
        <v>0.85</v>
      </c>
      <c r="I1903" s="117"/>
      <c r="J1903" s="118"/>
      <c r="K1903" s="119"/>
      <c r="L1903" s="118"/>
      <c r="M1903" s="179"/>
      <c r="Q1903" s="151" t="s">
        <v>1999</v>
      </c>
      <c r="R1903" s="152" t="n">
        <v>13</v>
      </c>
      <c r="S1903" s="152" t="n">
        <v>747.2</v>
      </c>
      <c r="T1903" s="153" t="n">
        <v>84</v>
      </c>
      <c r="U1903" s="154" t="n">
        <v>0</v>
      </c>
      <c r="V1903" s="153" t="n">
        <v>0</v>
      </c>
      <c r="W1903" s="115" t="n">
        <v>0</v>
      </c>
      <c r="X1903" s="116" t="n">
        <f aca="false">RANDBETWEEN(80,100)/100</f>
        <v>0.85</v>
      </c>
      <c r="Y1903" s="117"/>
      <c r="Z1903" s="118"/>
      <c r="AA1903" s="119"/>
      <c r="AB1903" s="123"/>
      <c r="AC1903" s="124"/>
      <c r="AG1903" s="186"/>
      <c r="BO1903" s="202"/>
    </row>
    <row r="1904" customFormat="false" ht="13.25" hidden="false" customHeight="true" outlineLevel="0" collapsed="false">
      <c r="A1904" s="151" t="s">
        <v>2000</v>
      </c>
      <c r="B1904" s="152" t="n">
        <v>20.7</v>
      </c>
      <c r="C1904" s="152" t="n">
        <v>753.1</v>
      </c>
      <c r="D1904" s="153" t="n">
        <v>48</v>
      </c>
      <c r="E1904" s="154" t="s">
        <v>83</v>
      </c>
      <c r="F1904" s="153" t="n">
        <v>4.5</v>
      </c>
      <c r="G1904" s="182" t="s">
        <v>110</v>
      </c>
      <c r="H1904" s="116" t="n">
        <f aca="false">RANDBETWEEN(80,100)/100</f>
        <v>0.9</v>
      </c>
      <c r="I1904" s="117"/>
      <c r="J1904" s="118"/>
      <c r="K1904" s="119"/>
      <c r="L1904" s="118"/>
      <c r="M1904" s="179"/>
      <c r="Q1904" s="151" t="s">
        <v>2000</v>
      </c>
      <c r="R1904" s="152" t="n">
        <v>10.3</v>
      </c>
      <c r="S1904" s="152" t="n">
        <v>747.4</v>
      </c>
      <c r="T1904" s="153" t="n">
        <v>83</v>
      </c>
      <c r="U1904" s="154" t="n">
        <v>0</v>
      </c>
      <c r="V1904" s="153" t="n">
        <v>0</v>
      </c>
      <c r="W1904" s="115" t="n">
        <v>0</v>
      </c>
      <c r="X1904" s="116" t="n">
        <f aca="false">RANDBETWEEN(80,100)/100</f>
        <v>0.8</v>
      </c>
      <c r="Y1904" s="117"/>
      <c r="Z1904" s="118"/>
      <c r="AA1904" s="119"/>
      <c r="AB1904" s="123"/>
      <c r="AC1904" s="124"/>
      <c r="AG1904" s="186"/>
      <c r="BO1904" s="202"/>
    </row>
    <row r="1905" customFormat="false" ht="13.25" hidden="false" customHeight="true" outlineLevel="0" collapsed="false">
      <c r="A1905" s="151" t="s">
        <v>2001</v>
      </c>
      <c r="B1905" s="152" t="n">
        <v>22.4</v>
      </c>
      <c r="C1905" s="152" t="n">
        <v>753.3</v>
      </c>
      <c r="D1905" s="153" t="n">
        <v>53</v>
      </c>
      <c r="E1905" s="154" t="s">
        <v>83</v>
      </c>
      <c r="F1905" s="153" t="n">
        <v>7.5</v>
      </c>
      <c r="G1905" s="182" t="s">
        <v>110</v>
      </c>
      <c r="H1905" s="116" t="n">
        <f aca="false">RANDBETWEEN(80,100)/100</f>
        <v>0.99</v>
      </c>
      <c r="I1905" s="117"/>
      <c r="J1905" s="118"/>
      <c r="K1905" s="119"/>
      <c r="L1905" s="118"/>
      <c r="M1905" s="179"/>
      <c r="Q1905" s="151" t="s">
        <v>2001</v>
      </c>
      <c r="R1905" s="152" t="n">
        <v>12.9</v>
      </c>
      <c r="S1905" s="152" t="n">
        <v>747.4</v>
      </c>
      <c r="T1905" s="153" t="n">
        <v>66</v>
      </c>
      <c r="U1905" s="154" t="n">
        <v>0</v>
      </c>
      <c r="V1905" s="153" t="n">
        <v>0</v>
      </c>
      <c r="W1905" s="182" t="s">
        <v>185</v>
      </c>
      <c r="X1905" s="116" t="n">
        <f aca="false">RANDBETWEEN(80,100)/100</f>
        <v>0.89</v>
      </c>
      <c r="Y1905" s="117"/>
      <c r="Z1905" s="118"/>
      <c r="AA1905" s="119"/>
      <c r="AB1905" s="123"/>
      <c r="AC1905" s="124"/>
      <c r="AG1905" s="186"/>
      <c r="BO1905" s="202"/>
    </row>
    <row r="1906" customFormat="false" ht="13.25" hidden="false" customHeight="true" outlineLevel="0" collapsed="false">
      <c r="A1906" s="151" t="s">
        <v>2002</v>
      </c>
      <c r="B1906" s="152" t="n">
        <v>25.3</v>
      </c>
      <c r="C1906" s="152" t="n">
        <v>753.4</v>
      </c>
      <c r="D1906" s="153" t="n">
        <v>47</v>
      </c>
      <c r="E1906" s="154" t="s">
        <v>83</v>
      </c>
      <c r="F1906" s="153" t="n">
        <v>6</v>
      </c>
      <c r="G1906" s="115" t="n">
        <v>0.75</v>
      </c>
      <c r="H1906" s="116" t="n">
        <f aca="false">RANDBETWEEN(80,100)/100</f>
        <v>1</v>
      </c>
      <c r="I1906" s="117" t="n">
        <v>0.646435185185185</v>
      </c>
      <c r="J1906" s="118" t="n">
        <v>0.646435185185185</v>
      </c>
      <c r="K1906" s="119" t="n">
        <f aca="false">(J1906 * 24) * $B$3 * $F$3 * (1 - 0.7*AVERAGE(G1906:G1913)) * AVERAGE(H1906:H1913)</f>
        <v>10410.8128</v>
      </c>
      <c r="L1906" s="118" t="n">
        <f aca="false">IF(AVERAGE(F1906:F1913)&gt; $J$3, $B$4*$F$4*AVERAGE(F1906:F1913)/$B$5*24*AVERAGE(H1906:H1913), $B$4*$F$4*AVERAGE(F1906:F1913)/$B$5*24*AVERAGE(H1906:H1913) * 0.2)</f>
        <v>29358</v>
      </c>
      <c r="M1906" s="179" t="n">
        <f aca="false">K1906+L1906</f>
        <v>39768.8128</v>
      </c>
      <c r="Q1906" s="151" t="s">
        <v>2002</v>
      </c>
      <c r="R1906" s="152" t="n">
        <v>17.5</v>
      </c>
      <c r="S1906" s="152" t="n">
        <v>747</v>
      </c>
      <c r="T1906" s="153" t="n">
        <v>55</v>
      </c>
      <c r="U1906" s="154" t="n">
        <v>0</v>
      </c>
      <c r="V1906" s="153" t="n">
        <v>0</v>
      </c>
      <c r="W1906" s="115" t="n">
        <v>0.75</v>
      </c>
      <c r="X1906" s="116" t="n">
        <f aca="false">RANDBETWEEN(80,100)/100</f>
        <v>0.99</v>
      </c>
      <c r="Y1906" s="117" t="n">
        <v>0.723738425925926</v>
      </c>
      <c r="Z1906" s="118" t="n">
        <v>0.723738425925926</v>
      </c>
      <c r="AA1906" s="119" t="n">
        <f aca="false">(Z1906 * 24) * $B$3 * $F$3 * (1 - 0.7*AVERAGE(W1906:W1913)) * AVERAGE(X1906:X1913)</f>
        <v>15526.4147317708</v>
      </c>
      <c r="AB1906" s="123" t="n">
        <f aca="false">IF(AVERAGE(V1906:V1913)&gt; $J$3, $B$4*$F$4*AVERAGE(V1906:V1913)/$B$5*24*AVERAGE(X1906:X1913), $B$4*$F$4*AVERAGE(V1906:V1913)/$B$5*24*AVERAGE(X1906:X1913) * 0.2)</f>
        <v>890.4</v>
      </c>
      <c r="AC1906" s="124" t="n">
        <f aca="false">AA1906+AB1906</f>
        <v>16416.8147317708</v>
      </c>
      <c r="AG1906" s="186"/>
      <c r="BO1906" s="202"/>
    </row>
    <row r="1907" customFormat="false" ht="13.25" hidden="false" customHeight="true" outlineLevel="0" collapsed="false">
      <c r="A1907" s="151" t="s">
        <v>2003</v>
      </c>
      <c r="B1907" s="152" t="n">
        <v>28.3</v>
      </c>
      <c r="C1907" s="152" t="n">
        <v>753.2</v>
      </c>
      <c r="D1907" s="153" t="n">
        <v>39</v>
      </c>
      <c r="E1907" s="154" t="s">
        <v>83</v>
      </c>
      <c r="F1907" s="153" t="n">
        <v>6</v>
      </c>
      <c r="G1907" s="115" t="n">
        <v>0.9</v>
      </c>
      <c r="H1907" s="116" t="n">
        <f aca="false">RANDBETWEEN(80,100)/100</f>
        <v>0.95</v>
      </c>
      <c r="I1907" s="117"/>
      <c r="J1907" s="118"/>
      <c r="K1907" s="119"/>
      <c r="L1907" s="118"/>
      <c r="M1907" s="179"/>
      <c r="Q1907" s="151" t="s">
        <v>2003</v>
      </c>
      <c r="R1907" s="152" t="n">
        <v>23.4</v>
      </c>
      <c r="S1907" s="152" t="n">
        <v>746.8</v>
      </c>
      <c r="T1907" s="153" t="n">
        <v>24</v>
      </c>
      <c r="U1907" s="154" t="s">
        <v>77</v>
      </c>
      <c r="V1907" s="153" t="n">
        <v>2</v>
      </c>
      <c r="W1907" s="115" t="n">
        <v>0</v>
      </c>
      <c r="X1907" s="116" t="n">
        <f aca="false">RANDBETWEEN(80,100)/100</f>
        <v>0.84</v>
      </c>
      <c r="Y1907" s="117"/>
      <c r="Z1907" s="118"/>
      <c r="AA1907" s="119"/>
      <c r="AB1907" s="123"/>
      <c r="AC1907" s="124"/>
      <c r="AG1907" s="186"/>
      <c r="BO1907" s="202"/>
    </row>
    <row r="1908" customFormat="false" ht="13.25" hidden="false" customHeight="true" outlineLevel="0" collapsed="false">
      <c r="A1908" s="151" t="s">
        <v>2004</v>
      </c>
      <c r="B1908" s="152" t="n">
        <v>30.8</v>
      </c>
      <c r="C1908" s="152" t="n">
        <v>753.7</v>
      </c>
      <c r="D1908" s="153" t="n">
        <v>30</v>
      </c>
      <c r="E1908" s="154" t="s">
        <v>83</v>
      </c>
      <c r="F1908" s="153" t="n">
        <v>9</v>
      </c>
      <c r="G1908" s="115" t="n">
        <v>0.95</v>
      </c>
      <c r="H1908" s="116" t="n">
        <f aca="false">RANDBETWEEN(80,100)/100</f>
        <v>0.81</v>
      </c>
      <c r="I1908" s="117"/>
      <c r="J1908" s="118"/>
      <c r="K1908" s="119"/>
      <c r="L1908" s="118"/>
      <c r="M1908" s="179"/>
      <c r="Q1908" s="151" t="s">
        <v>2004</v>
      </c>
      <c r="R1908" s="152" t="n">
        <v>22.9</v>
      </c>
      <c r="S1908" s="152" t="n">
        <v>747.4</v>
      </c>
      <c r="T1908" s="153" t="n">
        <v>26</v>
      </c>
      <c r="U1908" s="154" t="s">
        <v>77</v>
      </c>
      <c r="V1908" s="153" t="n">
        <v>2</v>
      </c>
      <c r="W1908" s="115" t="n">
        <v>0</v>
      </c>
      <c r="X1908" s="116" t="n">
        <f aca="false">RANDBETWEEN(80,100)/100</f>
        <v>0.85</v>
      </c>
      <c r="Y1908" s="117"/>
      <c r="Z1908" s="118"/>
      <c r="AA1908" s="119"/>
      <c r="AB1908" s="123"/>
      <c r="AC1908" s="124"/>
      <c r="AG1908" s="186"/>
      <c r="BO1908" s="202"/>
    </row>
    <row r="1909" customFormat="false" ht="13.25" hidden="false" customHeight="true" outlineLevel="0" collapsed="false">
      <c r="A1909" s="151" t="s">
        <v>2005</v>
      </c>
      <c r="B1909" s="152" t="n">
        <v>29.7</v>
      </c>
      <c r="C1909" s="152" t="n">
        <v>754.3</v>
      </c>
      <c r="D1909" s="153" t="n">
        <v>35</v>
      </c>
      <c r="E1909" s="154" t="s">
        <v>83</v>
      </c>
      <c r="F1909" s="153" t="n">
        <v>7.5</v>
      </c>
      <c r="G1909" s="182" t="s">
        <v>185</v>
      </c>
      <c r="H1909" s="116" t="n">
        <f aca="false">RANDBETWEEN(80,100)/100</f>
        <v>0.84</v>
      </c>
      <c r="I1909" s="117"/>
      <c r="J1909" s="118"/>
      <c r="K1909" s="119"/>
      <c r="L1909" s="118"/>
      <c r="M1909" s="179"/>
      <c r="Q1909" s="151" t="s">
        <v>2005</v>
      </c>
      <c r="R1909" s="152" t="n">
        <v>20.9</v>
      </c>
      <c r="S1909" s="152" t="n">
        <v>748</v>
      </c>
      <c r="T1909" s="153" t="n">
        <v>32</v>
      </c>
      <c r="U1909" s="154" t="s">
        <v>93</v>
      </c>
      <c r="V1909" s="153" t="n">
        <v>1</v>
      </c>
      <c r="W1909" s="115" t="n">
        <v>0</v>
      </c>
      <c r="X1909" s="116" t="n">
        <f aca="false">RANDBETWEEN(80,100)/100</f>
        <v>0.96</v>
      </c>
      <c r="Y1909" s="117"/>
      <c r="Z1909" s="118"/>
      <c r="AA1909" s="119"/>
      <c r="AB1909" s="123"/>
      <c r="AC1909" s="124"/>
      <c r="AG1909" s="186"/>
      <c r="BO1909" s="202"/>
    </row>
    <row r="1910" customFormat="false" ht="13.25" hidden="false" customHeight="true" outlineLevel="0" collapsed="false">
      <c r="A1910" s="151" t="s">
        <v>2006</v>
      </c>
      <c r="B1910" s="152" t="n">
        <v>24.1</v>
      </c>
      <c r="C1910" s="152" t="n">
        <v>754.9</v>
      </c>
      <c r="D1910" s="153" t="n">
        <v>46</v>
      </c>
      <c r="E1910" s="154" t="s">
        <v>83</v>
      </c>
      <c r="F1910" s="153" t="n">
        <v>4.5</v>
      </c>
      <c r="G1910" s="115" t="n">
        <v>0.25</v>
      </c>
      <c r="H1910" s="116" t="n">
        <f aca="false">RANDBETWEEN(80,100)/100</f>
        <v>0.87</v>
      </c>
      <c r="I1910" s="117"/>
      <c r="J1910" s="118"/>
      <c r="K1910" s="119"/>
      <c r="L1910" s="118"/>
      <c r="M1910" s="179"/>
      <c r="Q1910" s="151" t="s">
        <v>2006</v>
      </c>
      <c r="R1910" s="152" t="n">
        <v>19.1</v>
      </c>
      <c r="S1910" s="152" t="n">
        <v>748</v>
      </c>
      <c r="T1910" s="153" t="n">
        <v>42</v>
      </c>
      <c r="U1910" s="154" t="s">
        <v>83</v>
      </c>
      <c r="V1910" s="153" t="n">
        <v>1</v>
      </c>
      <c r="W1910" s="115" t="n">
        <v>0</v>
      </c>
      <c r="X1910" s="116" t="n">
        <f aca="false">RANDBETWEEN(80,100)/100</f>
        <v>0.92</v>
      </c>
      <c r="Y1910" s="117"/>
      <c r="Z1910" s="118"/>
      <c r="AA1910" s="119"/>
      <c r="AB1910" s="123"/>
      <c r="AC1910" s="124"/>
      <c r="AG1910" s="186"/>
      <c r="BO1910" s="202"/>
    </row>
    <row r="1911" customFormat="false" ht="13.25" hidden="false" customHeight="true" outlineLevel="0" collapsed="false">
      <c r="A1911" s="151" t="s">
        <v>2007</v>
      </c>
      <c r="B1911" s="152" t="n">
        <v>18.4</v>
      </c>
      <c r="C1911" s="152" t="n">
        <v>755</v>
      </c>
      <c r="D1911" s="153" t="n">
        <v>61</v>
      </c>
      <c r="E1911" s="154" t="s">
        <v>77</v>
      </c>
      <c r="F1911" s="153" t="n">
        <v>1.5</v>
      </c>
      <c r="G1911" s="115" t="n">
        <v>0.25</v>
      </c>
      <c r="H1911" s="116" t="n">
        <f aca="false">RANDBETWEEN(80,100)/100</f>
        <v>0.91</v>
      </c>
      <c r="I1911" s="117"/>
      <c r="J1911" s="118"/>
      <c r="K1911" s="119"/>
      <c r="L1911" s="118"/>
      <c r="M1911" s="179"/>
      <c r="Q1911" s="151" t="s">
        <v>2007</v>
      </c>
      <c r="R1911" s="152" t="n">
        <v>12.6</v>
      </c>
      <c r="S1911" s="152" t="n">
        <v>747.7</v>
      </c>
      <c r="T1911" s="153" t="n">
        <v>75</v>
      </c>
      <c r="U1911" s="154" t="n">
        <v>0</v>
      </c>
      <c r="V1911" s="153" t="n">
        <v>0</v>
      </c>
      <c r="W1911" s="115" t="n">
        <v>0.75</v>
      </c>
      <c r="X1911" s="116" t="n">
        <f aca="false">RANDBETWEEN(80,100)/100</f>
        <v>0.99</v>
      </c>
      <c r="Y1911" s="117"/>
      <c r="Z1911" s="118"/>
      <c r="AA1911" s="119"/>
      <c r="AB1911" s="123"/>
      <c r="AC1911" s="124"/>
      <c r="AG1911" s="186"/>
      <c r="BO1911" s="202"/>
    </row>
    <row r="1912" customFormat="false" ht="13.25" hidden="false" customHeight="true" outlineLevel="0" collapsed="false">
      <c r="A1912" s="151" t="s">
        <v>2008</v>
      </c>
      <c r="B1912" s="152" t="n">
        <v>17.8</v>
      </c>
      <c r="C1912" s="152" t="n">
        <v>754.9</v>
      </c>
      <c r="D1912" s="153" t="n">
        <v>59</v>
      </c>
      <c r="E1912" s="154" t="s">
        <v>83</v>
      </c>
      <c r="F1912" s="153" t="n">
        <v>3</v>
      </c>
      <c r="G1912" s="115" t="n">
        <v>0.25</v>
      </c>
      <c r="H1912" s="116" t="n">
        <f aca="false">RANDBETWEEN(80,100)/100</f>
        <v>0.81</v>
      </c>
      <c r="I1912" s="117"/>
      <c r="J1912" s="118"/>
      <c r="K1912" s="119"/>
      <c r="L1912" s="118"/>
      <c r="M1912" s="179"/>
      <c r="Q1912" s="151" t="s">
        <v>2008</v>
      </c>
      <c r="R1912" s="152" t="n">
        <v>9.8</v>
      </c>
      <c r="S1912" s="152" t="n">
        <v>747.4</v>
      </c>
      <c r="T1912" s="153" t="n">
        <v>81</v>
      </c>
      <c r="U1912" s="154" t="n">
        <v>0</v>
      </c>
      <c r="V1912" s="153" t="n">
        <v>0</v>
      </c>
      <c r="W1912" s="115" t="n">
        <v>0.75</v>
      </c>
      <c r="X1912" s="116" t="n">
        <f aca="false">RANDBETWEEN(80,100)/100</f>
        <v>0.9</v>
      </c>
      <c r="Y1912" s="117"/>
      <c r="Z1912" s="118"/>
      <c r="AA1912" s="119"/>
      <c r="AB1912" s="123"/>
      <c r="AC1912" s="124"/>
      <c r="AG1912" s="186"/>
      <c r="BO1912" s="202"/>
    </row>
    <row r="1913" customFormat="false" ht="13.25" hidden="false" customHeight="true" outlineLevel="0" collapsed="false">
      <c r="A1913" s="151" t="s">
        <v>2009</v>
      </c>
      <c r="B1913" s="152" t="n">
        <v>19.5</v>
      </c>
      <c r="C1913" s="152" t="n">
        <v>755.5</v>
      </c>
      <c r="D1913" s="153" t="n">
        <v>53</v>
      </c>
      <c r="E1913" s="154" t="s">
        <v>83</v>
      </c>
      <c r="F1913" s="153" t="n">
        <v>4.5</v>
      </c>
      <c r="G1913" s="115" t="n">
        <v>0.25</v>
      </c>
      <c r="H1913" s="116" t="n">
        <f aca="false">RANDBETWEEN(80,100)/100</f>
        <v>0.8</v>
      </c>
      <c r="I1913" s="117"/>
      <c r="J1913" s="118"/>
      <c r="K1913" s="119"/>
      <c r="L1913" s="118"/>
      <c r="M1913" s="179"/>
      <c r="Q1913" s="151" t="s">
        <v>2009</v>
      </c>
      <c r="R1913" s="152" t="n">
        <v>11.3</v>
      </c>
      <c r="S1913" s="152" t="n">
        <v>747.5</v>
      </c>
      <c r="T1913" s="153" t="n">
        <v>71</v>
      </c>
      <c r="U1913" s="154" t="n">
        <v>0</v>
      </c>
      <c r="V1913" s="153" t="n">
        <v>0</v>
      </c>
      <c r="W1913" s="115" t="n">
        <v>0</v>
      </c>
      <c r="X1913" s="116" t="n">
        <f aca="false">RANDBETWEEN(80,100)/100</f>
        <v>0.97</v>
      </c>
      <c r="Y1913" s="117"/>
      <c r="Z1913" s="118"/>
      <c r="AA1913" s="119"/>
      <c r="AB1913" s="123"/>
      <c r="AC1913" s="124"/>
      <c r="AG1913" s="186"/>
      <c r="BO1913" s="202"/>
    </row>
    <row r="1914" customFormat="false" ht="13.25" hidden="false" customHeight="true" outlineLevel="0" collapsed="false">
      <c r="A1914" s="151" t="s">
        <v>2010</v>
      </c>
      <c r="B1914" s="152" t="n">
        <v>22.8</v>
      </c>
      <c r="C1914" s="152" t="n">
        <v>755.5</v>
      </c>
      <c r="D1914" s="153" t="n">
        <v>45</v>
      </c>
      <c r="E1914" s="154" t="s">
        <v>83</v>
      </c>
      <c r="F1914" s="153" t="n">
        <v>4.5</v>
      </c>
      <c r="G1914" s="182" t="s">
        <v>185</v>
      </c>
      <c r="H1914" s="116" t="n">
        <f aca="false">RANDBETWEEN(80,100)/100</f>
        <v>0.93</v>
      </c>
      <c r="I1914" s="117" t="n">
        <v>0.645740740740741</v>
      </c>
      <c r="J1914" s="118" t="n">
        <v>0.645740740740741</v>
      </c>
      <c r="K1914" s="119" t="n">
        <f aca="false">(J1914 * 24) * $B$3 * $F$3 * (1 - 0.7*AVERAGE(G1914:G1921)) * AVERAGE(H1914:H1921)</f>
        <v>12952.8102</v>
      </c>
      <c r="L1914" s="118" t="n">
        <f aca="false">IF(AVERAGE(F1914:F1921)&gt; $J$3, $B$4*$F$4*AVERAGE(F1914:F1921)/$B$5*24*AVERAGE(H1914:H1921), $B$4*$F$4*AVERAGE(F1914:F1921)/$B$5*24*AVERAGE(H1914:H1921) * 0.2)</f>
        <v>44280</v>
      </c>
      <c r="M1914" s="179" t="n">
        <f aca="false">K1914+L1914</f>
        <v>57232.8102</v>
      </c>
      <c r="Q1914" s="151" t="s">
        <v>2010</v>
      </c>
      <c r="R1914" s="152" t="n">
        <v>16.5</v>
      </c>
      <c r="S1914" s="152" t="n">
        <v>747.8</v>
      </c>
      <c r="T1914" s="153" t="n">
        <v>46</v>
      </c>
      <c r="U1914" s="154" t="n">
        <v>0</v>
      </c>
      <c r="V1914" s="153" t="n">
        <v>0</v>
      </c>
      <c r="W1914" s="115" t="n">
        <v>0</v>
      </c>
      <c r="X1914" s="116" t="n">
        <f aca="false">RANDBETWEEN(80,100)/100</f>
        <v>0.86</v>
      </c>
      <c r="Y1914" s="117" t="n">
        <v>0.722534722222222</v>
      </c>
      <c r="Z1914" s="118" t="n">
        <v>0.722534722222222</v>
      </c>
      <c r="AA1914" s="119" t="n">
        <f aca="false">(Z1914 * 24) * $B$3 * $F$3 * (1 - 0.7*AVERAGE(W1914:W1921)) * AVERAGE(X1914:X1921)</f>
        <v>18203.258003125</v>
      </c>
      <c r="AB1914" s="123" t="n">
        <f aca="false">IF(AVERAGE(V1914:V1921)&gt; $J$3, $B$4*$F$4*AVERAGE(V1914:V1921)/$B$5*24*AVERAGE(X1914:X1921), $B$4*$F$4*AVERAGE(V1914:V1921)/$B$5*24*AVERAGE(X1914:X1921) * 0.2)</f>
        <v>1270.8</v>
      </c>
      <c r="AC1914" s="124" t="n">
        <f aca="false">AA1914+AB1914</f>
        <v>19474.058003125</v>
      </c>
      <c r="AG1914" s="186"/>
      <c r="BO1914" s="202"/>
    </row>
    <row r="1915" customFormat="false" ht="13.25" hidden="false" customHeight="true" outlineLevel="0" collapsed="false">
      <c r="A1915" s="151" t="s">
        <v>2011</v>
      </c>
      <c r="B1915" s="152" t="n">
        <v>27.7</v>
      </c>
      <c r="C1915" s="152" t="n">
        <v>755</v>
      </c>
      <c r="D1915" s="153" t="n">
        <v>37</v>
      </c>
      <c r="E1915" s="154" t="s">
        <v>83</v>
      </c>
      <c r="F1915" s="153" t="n">
        <v>7.5</v>
      </c>
      <c r="G1915" s="182" t="s">
        <v>194</v>
      </c>
      <c r="H1915" s="116" t="n">
        <f aca="false">RANDBETWEEN(80,100)/100</f>
        <v>0.99</v>
      </c>
      <c r="I1915" s="117"/>
      <c r="J1915" s="118"/>
      <c r="K1915" s="119"/>
      <c r="L1915" s="118"/>
      <c r="M1915" s="179"/>
      <c r="Q1915" s="151" t="s">
        <v>2011</v>
      </c>
      <c r="R1915" s="152" t="n">
        <v>20</v>
      </c>
      <c r="S1915" s="152" t="n">
        <v>747.8</v>
      </c>
      <c r="T1915" s="153" t="n">
        <v>25</v>
      </c>
      <c r="U1915" s="154" t="s">
        <v>93</v>
      </c>
      <c r="V1915" s="153" t="n">
        <v>2</v>
      </c>
      <c r="W1915" s="115" t="n">
        <v>0</v>
      </c>
      <c r="X1915" s="116" t="n">
        <f aca="false">RANDBETWEEN(80,100)/100</f>
        <v>0.91</v>
      </c>
      <c r="Y1915" s="117"/>
      <c r="Z1915" s="118"/>
      <c r="AA1915" s="119"/>
      <c r="AB1915" s="123"/>
      <c r="AC1915" s="124"/>
      <c r="AG1915" s="186"/>
      <c r="BO1915" s="202"/>
    </row>
    <row r="1916" customFormat="false" ht="13.25" hidden="false" customHeight="true" outlineLevel="0" collapsed="false">
      <c r="A1916" s="151" t="s">
        <v>2012</v>
      </c>
      <c r="B1916" s="152" t="n">
        <v>28.4</v>
      </c>
      <c r="C1916" s="152" t="n">
        <v>755.5</v>
      </c>
      <c r="D1916" s="153" t="n">
        <v>33</v>
      </c>
      <c r="E1916" s="154" t="s">
        <v>83</v>
      </c>
      <c r="F1916" s="153" t="n">
        <v>9</v>
      </c>
      <c r="G1916" s="115" t="n">
        <v>0.75</v>
      </c>
      <c r="H1916" s="116" t="n">
        <f aca="false">RANDBETWEEN(80,100)/100</f>
        <v>0.85</v>
      </c>
      <c r="I1916" s="117"/>
      <c r="J1916" s="118"/>
      <c r="K1916" s="119"/>
      <c r="L1916" s="118"/>
      <c r="M1916" s="179"/>
      <c r="Q1916" s="151" t="s">
        <v>2012</v>
      </c>
      <c r="R1916" s="152" t="n">
        <v>20.1</v>
      </c>
      <c r="S1916" s="152" t="n">
        <v>748.4</v>
      </c>
      <c r="T1916" s="153" t="n">
        <v>31</v>
      </c>
      <c r="U1916" s="154" t="s">
        <v>93</v>
      </c>
      <c r="V1916" s="153" t="n">
        <v>2</v>
      </c>
      <c r="W1916" s="115" t="n">
        <v>0</v>
      </c>
      <c r="X1916" s="116" t="n">
        <f aca="false">RANDBETWEEN(80,100)/100</f>
        <v>0.83</v>
      </c>
      <c r="Y1916" s="117"/>
      <c r="Z1916" s="118"/>
      <c r="AA1916" s="119"/>
      <c r="AB1916" s="123"/>
      <c r="AC1916" s="124"/>
      <c r="AG1916" s="186"/>
      <c r="BO1916" s="202"/>
    </row>
    <row r="1917" customFormat="false" ht="13.25" hidden="false" customHeight="true" outlineLevel="0" collapsed="false">
      <c r="A1917" s="151" t="s">
        <v>2013</v>
      </c>
      <c r="B1917" s="152" t="n">
        <v>27.7</v>
      </c>
      <c r="C1917" s="152" t="n">
        <v>756.1</v>
      </c>
      <c r="D1917" s="153" t="n">
        <v>34</v>
      </c>
      <c r="E1917" s="154" t="s">
        <v>83</v>
      </c>
      <c r="F1917" s="153" t="n">
        <v>9</v>
      </c>
      <c r="G1917" s="182" t="s">
        <v>185</v>
      </c>
      <c r="H1917" s="116" t="n">
        <f aca="false">RANDBETWEEN(80,100)/100</f>
        <v>0.85</v>
      </c>
      <c r="I1917" s="117"/>
      <c r="J1917" s="118"/>
      <c r="K1917" s="119"/>
      <c r="L1917" s="118"/>
      <c r="M1917" s="179"/>
      <c r="Q1917" s="151" t="s">
        <v>2013</v>
      </c>
      <c r="R1917" s="152" t="n">
        <v>18.4</v>
      </c>
      <c r="S1917" s="152" t="n">
        <v>749.2</v>
      </c>
      <c r="T1917" s="153" t="n">
        <v>33</v>
      </c>
      <c r="U1917" s="154" t="s">
        <v>77</v>
      </c>
      <c r="V1917" s="153" t="n">
        <v>2</v>
      </c>
      <c r="W1917" s="115" t="n">
        <v>0</v>
      </c>
      <c r="X1917" s="116" t="n">
        <f aca="false">RANDBETWEEN(80,100)/100</f>
        <v>0.92</v>
      </c>
      <c r="Y1917" s="117"/>
      <c r="Z1917" s="118"/>
      <c r="AA1917" s="119"/>
      <c r="AB1917" s="123"/>
      <c r="AC1917" s="124"/>
      <c r="AG1917" s="186"/>
      <c r="BO1917" s="202"/>
    </row>
    <row r="1918" customFormat="false" ht="13.25" hidden="false" customHeight="true" outlineLevel="0" collapsed="false">
      <c r="A1918" s="151" t="s">
        <v>2014</v>
      </c>
      <c r="B1918" s="152" t="n">
        <v>24.5</v>
      </c>
      <c r="C1918" s="152" t="n">
        <v>756.2</v>
      </c>
      <c r="D1918" s="153" t="n">
        <v>41</v>
      </c>
      <c r="E1918" s="154" t="s">
        <v>83</v>
      </c>
      <c r="F1918" s="153" t="n">
        <v>9</v>
      </c>
      <c r="G1918" s="115" t="n">
        <v>0.25</v>
      </c>
      <c r="H1918" s="116" t="n">
        <f aca="false">RANDBETWEEN(80,100)/100</f>
        <v>0.94</v>
      </c>
      <c r="I1918" s="117"/>
      <c r="J1918" s="118"/>
      <c r="K1918" s="119"/>
      <c r="L1918" s="118"/>
      <c r="M1918" s="179"/>
      <c r="Q1918" s="151" t="s">
        <v>2014</v>
      </c>
      <c r="R1918" s="152" t="n">
        <v>16.3</v>
      </c>
      <c r="S1918" s="152" t="n">
        <v>749.8</v>
      </c>
      <c r="T1918" s="153" t="n">
        <v>44</v>
      </c>
      <c r="U1918" s="154" t="s">
        <v>93</v>
      </c>
      <c r="V1918" s="153" t="n">
        <v>2</v>
      </c>
      <c r="W1918" s="115" t="n">
        <v>0.05</v>
      </c>
      <c r="X1918" s="116" t="n">
        <f aca="false">RANDBETWEEN(80,100)/100</f>
        <v>0.8</v>
      </c>
      <c r="Y1918" s="117"/>
      <c r="Z1918" s="118"/>
      <c r="AA1918" s="119"/>
      <c r="AB1918" s="123"/>
      <c r="AC1918" s="124"/>
      <c r="AG1918" s="186"/>
      <c r="BO1918" s="202"/>
    </row>
    <row r="1919" customFormat="false" ht="13.25" hidden="false" customHeight="true" outlineLevel="0" collapsed="false">
      <c r="A1919" s="151" t="s">
        <v>2015</v>
      </c>
      <c r="B1919" s="152" t="n">
        <v>17.5</v>
      </c>
      <c r="C1919" s="152" t="n">
        <v>755.9</v>
      </c>
      <c r="D1919" s="153" t="n">
        <v>61</v>
      </c>
      <c r="E1919" s="154" t="s">
        <v>83</v>
      </c>
      <c r="F1919" s="153" t="n">
        <v>7.5</v>
      </c>
      <c r="G1919" s="115" t="n">
        <v>0.25</v>
      </c>
      <c r="H1919" s="116" t="n">
        <f aca="false">RANDBETWEEN(80,100)/100</f>
        <v>0.86</v>
      </c>
      <c r="I1919" s="117"/>
      <c r="J1919" s="118"/>
      <c r="K1919" s="119"/>
      <c r="L1919" s="118"/>
      <c r="M1919" s="179"/>
      <c r="Q1919" s="151" t="s">
        <v>2015</v>
      </c>
      <c r="R1919" s="152" t="n">
        <v>11.8</v>
      </c>
      <c r="S1919" s="152" t="n">
        <v>749.5</v>
      </c>
      <c r="T1919" s="153" t="n">
        <v>67</v>
      </c>
      <c r="U1919" s="154" t="s">
        <v>93</v>
      </c>
      <c r="V1919" s="153" t="n">
        <v>1</v>
      </c>
      <c r="W1919" s="115" t="n">
        <v>0</v>
      </c>
      <c r="X1919" s="116" t="n">
        <f aca="false">RANDBETWEEN(80,100)/100</f>
        <v>0.91</v>
      </c>
      <c r="Y1919" s="117"/>
      <c r="Z1919" s="118"/>
      <c r="AA1919" s="119"/>
      <c r="AB1919" s="123"/>
      <c r="AC1919" s="124"/>
      <c r="AG1919" s="186"/>
      <c r="BO1919" s="202"/>
    </row>
    <row r="1920" customFormat="false" ht="13.25" hidden="false" customHeight="true" outlineLevel="0" collapsed="false">
      <c r="A1920" s="151" t="s">
        <v>2016</v>
      </c>
      <c r="B1920" s="152" t="n">
        <v>18.4</v>
      </c>
      <c r="C1920" s="152" t="n">
        <v>755.5</v>
      </c>
      <c r="D1920" s="153" t="n">
        <v>57</v>
      </c>
      <c r="E1920" s="154" t="s">
        <v>83</v>
      </c>
      <c r="F1920" s="153" t="n">
        <v>7.5</v>
      </c>
      <c r="G1920" s="182" t="s">
        <v>194</v>
      </c>
      <c r="H1920" s="116" t="n">
        <f aca="false">RANDBETWEEN(80,100)/100</f>
        <v>0.97</v>
      </c>
      <c r="I1920" s="117"/>
      <c r="J1920" s="118"/>
      <c r="K1920" s="119"/>
      <c r="L1920" s="118"/>
      <c r="M1920" s="179"/>
      <c r="Q1920" s="151" t="s">
        <v>2016</v>
      </c>
      <c r="R1920" s="152" t="n">
        <v>9.7</v>
      </c>
      <c r="S1920" s="152" t="n">
        <v>749.1</v>
      </c>
      <c r="T1920" s="153" t="n">
        <v>97</v>
      </c>
      <c r="U1920" s="154" t="n">
        <v>0</v>
      </c>
      <c r="V1920" s="153" t="n">
        <v>0</v>
      </c>
      <c r="W1920" s="115" t="n">
        <v>0</v>
      </c>
      <c r="X1920" s="116" t="n">
        <f aca="false">RANDBETWEEN(80,100)/100</f>
        <v>1</v>
      </c>
      <c r="Y1920" s="117"/>
      <c r="Z1920" s="118"/>
      <c r="AA1920" s="119"/>
      <c r="AB1920" s="123"/>
      <c r="AC1920" s="124"/>
      <c r="AG1920" s="186"/>
      <c r="BO1920" s="202"/>
    </row>
    <row r="1921" customFormat="false" ht="13.25" hidden="false" customHeight="true" outlineLevel="0" collapsed="false">
      <c r="A1921" s="151" t="s">
        <v>2017</v>
      </c>
      <c r="B1921" s="152" t="n">
        <v>19.6</v>
      </c>
      <c r="C1921" s="152" t="n">
        <v>755.6</v>
      </c>
      <c r="D1921" s="153" t="n">
        <v>60</v>
      </c>
      <c r="E1921" s="154" t="s">
        <v>77</v>
      </c>
      <c r="F1921" s="153" t="n">
        <v>6</v>
      </c>
      <c r="G1921" s="115" t="n">
        <v>0.15</v>
      </c>
      <c r="H1921" s="116" t="n">
        <f aca="false">RANDBETWEEN(80,100)/100</f>
        <v>0.99</v>
      </c>
      <c r="I1921" s="117"/>
      <c r="J1921" s="118"/>
      <c r="K1921" s="119"/>
      <c r="L1921" s="118"/>
      <c r="M1921" s="179"/>
      <c r="Q1921" s="151" t="s">
        <v>2017</v>
      </c>
      <c r="R1921" s="152" t="n">
        <v>11.1</v>
      </c>
      <c r="S1921" s="152" t="n">
        <v>748.9</v>
      </c>
      <c r="T1921" s="153" t="n">
        <v>95</v>
      </c>
      <c r="U1921" s="154" t="n">
        <v>0</v>
      </c>
      <c r="V1921" s="153" t="n">
        <v>0</v>
      </c>
      <c r="W1921" s="115" t="n">
        <v>0.05</v>
      </c>
      <c r="X1921" s="116" t="n">
        <f aca="false">RANDBETWEEN(80,100)/100</f>
        <v>0.83</v>
      </c>
      <c r="Y1921" s="117"/>
      <c r="Z1921" s="118"/>
      <c r="AA1921" s="119"/>
      <c r="AB1921" s="123"/>
      <c r="AC1921" s="124"/>
      <c r="AG1921" s="186"/>
      <c r="BO1921" s="202"/>
    </row>
    <row r="1922" customFormat="false" ht="13.25" hidden="false" customHeight="true" outlineLevel="0" collapsed="false">
      <c r="A1922" s="151" t="s">
        <v>2018</v>
      </c>
      <c r="B1922" s="152" t="n">
        <v>22.5</v>
      </c>
      <c r="C1922" s="152" t="n">
        <v>755.9</v>
      </c>
      <c r="D1922" s="153" t="n">
        <v>53</v>
      </c>
      <c r="E1922" s="154" t="s">
        <v>83</v>
      </c>
      <c r="F1922" s="153" t="n">
        <v>4.5</v>
      </c>
      <c r="G1922" s="115" t="n">
        <v>0.25</v>
      </c>
      <c r="H1922" s="116" t="n">
        <f aca="false">RANDBETWEEN(80,100)/100</f>
        <v>0.95</v>
      </c>
      <c r="I1922" s="117" t="n">
        <v>0.644988425925926</v>
      </c>
      <c r="J1922" s="118" t="n">
        <v>0.644988425925926</v>
      </c>
      <c r="K1922" s="119" t="n">
        <f aca="false">(J1922 * 24) * $B$3 * $F$3 * (1 - 0.7*AVERAGE(G1922:G1929)) * AVERAGE(H1922:H1929)</f>
        <v>7961.87902708333</v>
      </c>
      <c r="L1922" s="118" t="n">
        <f aca="false">IF(AVERAGE(F1922:F1929)&gt; $J$3, $B$4*$F$4*AVERAGE(F1922:F1929)/$B$5*24*AVERAGE(H1922:H1929), $B$4*$F$4*AVERAGE(F1922:F1929)/$B$5*24*AVERAGE(H1922:H1929) * 0.2)</f>
        <v>27573</v>
      </c>
      <c r="M1922" s="179" t="n">
        <f aca="false">K1922+L1922</f>
        <v>35534.8790270833</v>
      </c>
      <c r="Q1922" s="151" t="s">
        <v>2018</v>
      </c>
      <c r="R1922" s="152" t="n">
        <v>13.6</v>
      </c>
      <c r="S1922" s="152" t="n">
        <v>748.6</v>
      </c>
      <c r="T1922" s="153" t="n">
        <v>93</v>
      </c>
      <c r="U1922" s="154" t="n">
        <v>0</v>
      </c>
      <c r="V1922" s="153" t="n">
        <v>0</v>
      </c>
      <c r="W1922" s="182" t="s">
        <v>194</v>
      </c>
      <c r="X1922" s="116" t="n">
        <f aca="false">RANDBETWEEN(80,100)/100</f>
        <v>0.88</v>
      </c>
      <c r="Y1922" s="117" t="n">
        <v>0.72125</v>
      </c>
      <c r="Z1922" s="118" t="n">
        <v>0.72125</v>
      </c>
      <c r="AA1922" s="119" t="n">
        <f aca="false">(Z1922 * 24) * $B$3 * $F$3 * (1 - 0.7*AVERAGE(W1922:W1929)) * AVERAGE(X1922:X1929)</f>
        <v>14348.69175</v>
      </c>
      <c r="AB1922" s="123" t="n">
        <f aca="false">IF(AVERAGE(V1922:V1929)&gt; $J$3, $B$4*$F$4*AVERAGE(V1922:V1929)/$B$5*24*AVERAGE(X1922:X1929), $B$4*$F$4*AVERAGE(V1922:V1929)/$B$5*24*AVERAGE(X1922:X1929) * 0.2)</f>
        <v>1136</v>
      </c>
      <c r="AC1922" s="124" t="n">
        <f aca="false">AA1922+AB1922</f>
        <v>15484.69175</v>
      </c>
      <c r="AG1922" s="186"/>
      <c r="BO1922" s="202"/>
    </row>
    <row r="1923" customFormat="false" ht="13.25" hidden="false" customHeight="true" outlineLevel="0" collapsed="false">
      <c r="A1923" s="151" t="s">
        <v>2019</v>
      </c>
      <c r="B1923" s="152" t="n">
        <v>27.4</v>
      </c>
      <c r="C1923" s="152" t="n">
        <v>754.9</v>
      </c>
      <c r="D1923" s="153" t="n">
        <v>41</v>
      </c>
      <c r="E1923" s="154" t="s">
        <v>83</v>
      </c>
      <c r="F1923" s="153" t="n">
        <v>7.5</v>
      </c>
      <c r="G1923" s="182" t="s">
        <v>194</v>
      </c>
      <c r="H1923" s="116" t="n">
        <f aca="false">RANDBETWEEN(80,100)/100</f>
        <v>0.85</v>
      </c>
      <c r="I1923" s="117"/>
      <c r="J1923" s="118"/>
      <c r="K1923" s="119"/>
      <c r="L1923" s="118"/>
      <c r="M1923" s="179"/>
      <c r="Q1923" s="151" t="s">
        <v>2019</v>
      </c>
      <c r="R1923" s="152" t="n">
        <v>17.5</v>
      </c>
      <c r="S1923" s="152" t="n">
        <v>748.3</v>
      </c>
      <c r="T1923" s="153" t="n">
        <v>60</v>
      </c>
      <c r="U1923" s="154" t="s">
        <v>93</v>
      </c>
      <c r="V1923" s="153" t="n">
        <v>1</v>
      </c>
      <c r="W1923" s="115" t="n">
        <v>0.9</v>
      </c>
      <c r="X1923" s="116" t="n">
        <f aca="false">RANDBETWEEN(80,100)/100</f>
        <v>0.95</v>
      </c>
      <c r="Y1923" s="117"/>
      <c r="Z1923" s="118"/>
      <c r="AA1923" s="119"/>
      <c r="AB1923" s="123"/>
      <c r="AC1923" s="124"/>
      <c r="AG1923" s="186"/>
      <c r="BO1923" s="202"/>
    </row>
    <row r="1924" customFormat="false" ht="13.25" hidden="false" customHeight="true" outlineLevel="0" collapsed="false">
      <c r="A1924" s="151" t="s">
        <v>2020</v>
      </c>
      <c r="B1924" s="152" t="n">
        <v>28.2</v>
      </c>
      <c r="C1924" s="152" t="n">
        <v>754.9</v>
      </c>
      <c r="D1924" s="153" t="n">
        <v>45</v>
      </c>
      <c r="E1924" s="154" t="s">
        <v>83</v>
      </c>
      <c r="F1924" s="153" t="n">
        <v>7.5</v>
      </c>
      <c r="G1924" s="115" t="n">
        <v>0.75</v>
      </c>
      <c r="H1924" s="116" t="n">
        <f aca="false">RANDBETWEEN(80,100)/100</f>
        <v>0.83</v>
      </c>
      <c r="I1924" s="117"/>
      <c r="J1924" s="118"/>
      <c r="K1924" s="119"/>
      <c r="L1924" s="118"/>
      <c r="M1924" s="179"/>
      <c r="Q1924" s="151" t="s">
        <v>2020</v>
      </c>
      <c r="R1924" s="152" t="n">
        <v>21.2</v>
      </c>
      <c r="S1924" s="152" t="n">
        <v>748</v>
      </c>
      <c r="T1924" s="153" t="n">
        <v>38</v>
      </c>
      <c r="U1924" s="154" t="s">
        <v>93</v>
      </c>
      <c r="V1924" s="153" t="n">
        <v>1</v>
      </c>
      <c r="W1924" s="182" t="s">
        <v>194</v>
      </c>
      <c r="X1924" s="116" t="n">
        <f aca="false">RANDBETWEEN(80,100)/100</f>
        <v>0.83</v>
      </c>
      <c r="Y1924" s="117"/>
      <c r="Z1924" s="118"/>
      <c r="AA1924" s="119"/>
      <c r="AB1924" s="123"/>
      <c r="AC1924" s="124"/>
      <c r="AG1924" s="186"/>
      <c r="BO1924" s="202"/>
    </row>
    <row r="1925" customFormat="false" ht="13.25" hidden="false" customHeight="true" outlineLevel="0" collapsed="false">
      <c r="A1925" s="151" t="s">
        <v>2021</v>
      </c>
      <c r="B1925" s="152" t="n">
        <v>26.4</v>
      </c>
      <c r="C1925" s="152" t="n">
        <v>755.2</v>
      </c>
      <c r="D1925" s="153" t="n">
        <v>57</v>
      </c>
      <c r="E1925" s="154" t="s">
        <v>77</v>
      </c>
      <c r="F1925" s="153" t="n">
        <v>4.5</v>
      </c>
      <c r="G1925" s="115" t="n">
        <v>0.75</v>
      </c>
      <c r="H1925" s="116" t="n">
        <f aca="false">RANDBETWEEN(80,100)/100</f>
        <v>0.91</v>
      </c>
      <c r="I1925" s="117"/>
      <c r="J1925" s="118"/>
      <c r="K1925" s="119"/>
      <c r="L1925" s="118"/>
      <c r="M1925" s="179"/>
      <c r="Q1925" s="151" t="s">
        <v>2021</v>
      </c>
      <c r="R1925" s="152" t="n">
        <v>20.1</v>
      </c>
      <c r="S1925" s="152" t="n">
        <v>748.6</v>
      </c>
      <c r="T1925" s="153" t="n">
        <v>49</v>
      </c>
      <c r="U1925" s="154" t="s">
        <v>93</v>
      </c>
      <c r="V1925" s="153" t="n">
        <v>2</v>
      </c>
      <c r="W1925" s="115" t="n">
        <v>0.75</v>
      </c>
      <c r="X1925" s="116" t="n">
        <f aca="false">RANDBETWEEN(80,100)/100</f>
        <v>0.97</v>
      </c>
      <c r="Y1925" s="117"/>
      <c r="Z1925" s="118"/>
      <c r="AA1925" s="119"/>
      <c r="AB1925" s="123"/>
      <c r="AC1925" s="124"/>
      <c r="AG1925" s="186"/>
      <c r="BO1925" s="202"/>
    </row>
    <row r="1926" customFormat="false" ht="13.25" hidden="false" customHeight="true" outlineLevel="0" collapsed="false">
      <c r="A1926" s="151" t="s">
        <v>2022</v>
      </c>
      <c r="B1926" s="152" t="n">
        <v>23.4</v>
      </c>
      <c r="C1926" s="152" t="n">
        <v>755.2</v>
      </c>
      <c r="D1926" s="153" t="n">
        <v>73</v>
      </c>
      <c r="E1926" s="154" t="s">
        <v>78</v>
      </c>
      <c r="F1926" s="153" t="n">
        <v>3</v>
      </c>
      <c r="G1926" s="115" t="n">
        <v>0.95</v>
      </c>
      <c r="H1926" s="116" t="n">
        <f aca="false">RANDBETWEEN(80,100)/100</f>
        <v>0.93</v>
      </c>
      <c r="I1926" s="117"/>
      <c r="J1926" s="118"/>
      <c r="K1926" s="119"/>
      <c r="L1926" s="118"/>
      <c r="M1926" s="179"/>
      <c r="Q1926" s="151" t="s">
        <v>2022</v>
      </c>
      <c r="R1926" s="152" t="n">
        <v>17.2</v>
      </c>
      <c r="S1926" s="152" t="n">
        <v>749</v>
      </c>
      <c r="T1926" s="153" t="n">
        <v>61</v>
      </c>
      <c r="U1926" s="154" t="s">
        <v>93</v>
      </c>
      <c r="V1926" s="153" t="n">
        <v>3</v>
      </c>
      <c r="W1926" s="115" t="n">
        <v>0.25</v>
      </c>
      <c r="X1926" s="116" t="n">
        <f aca="false">RANDBETWEEN(80,100)/100</f>
        <v>1</v>
      </c>
      <c r="Y1926" s="117"/>
      <c r="Z1926" s="118"/>
      <c r="AA1926" s="119"/>
      <c r="AB1926" s="123"/>
      <c r="AC1926" s="124"/>
      <c r="AG1926" s="186"/>
      <c r="BO1926" s="202"/>
    </row>
    <row r="1927" customFormat="false" ht="13.25" hidden="false" customHeight="true" outlineLevel="0" collapsed="false">
      <c r="A1927" s="151" t="s">
        <v>2023</v>
      </c>
      <c r="B1927" s="152" t="n">
        <v>20.4</v>
      </c>
      <c r="C1927" s="152" t="n">
        <v>754.6</v>
      </c>
      <c r="D1927" s="153" t="n">
        <v>98</v>
      </c>
      <c r="E1927" s="154" t="s">
        <v>93</v>
      </c>
      <c r="F1927" s="153" t="n">
        <v>3</v>
      </c>
      <c r="G1927" s="115" t="n">
        <v>0.95</v>
      </c>
      <c r="H1927" s="116" t="n">
        <f aca="false">RANDBETWEEN(80,100)/100</f>
        <v>0.89</v>
      </c>
      <c r="I1927" s="117"/>
      <c r="J1927" s="118"/>
      <c r="K1927" s="119"/>
      <c r="L1927" s="118"/>
      <c r="M1927" s="179"/>
      <c r="Q1927" s="151" t="s">
        <v>2023</v>
      </c>
      <c r="R1927" s="152" t="n">
        <v>12.6</v>
      </c>
      <c r="S1927" s="152" t="n">
        <v>748.6</v>
      </c>
      <c r="T1927" s="153" t="n">
        <v>83</v>
      </c>
      <c r="U1927" s="154" t="s">
        <v>93</v>
      </c>
      <c r="V1927" s="153" t="n">
        <v>1</v>
      </c>
      <c r="W1927" s="115" t="n">
        <v>0</v>
      </c>
      <c r="X1927" s="116" t="n">
        <f aca="false">RANDBETWEEN(80,100)/100</f>
        <v>0.81</v>
      </c>
      <c r="Y1927" s="117"/>
      <c r="Z1927" s="118"/>
      <c r="AA1927" s="119"/>
      <c r="AB1927" s="123"/>
      <c r="AC1927" s="124"/>
      <c r="AG1927" s="186"/>
      <c r="BO1927" s="202"/>
    </row>
    <row r="1928" customFormat="false" ht="13.25" hidden="false" customHeight="true" outlineLevel="0" collapsed="false">
      <c r="A1928" s="151" t="s">
        <v>2024</v>
      </c>
      <c r="B1928" s="152" t="n">
        <v>20.8</v>
      </c>
      <c r="C1928" s="152" t="n">
        <v>754.3</v>
      </c>
      <c r="D1928" s="153" t="n">
        <v>98</v>
      </c>
      <c r="E1928" s="154" t="s">
        <v>129</v>
      </c>
      <c r="F1928" s="153" t="n">
        <v>4.5</v>
      </c>
      <c r="G1928" s="115" t="n">
        <v>0.75</v>
      </c>
      <c r="H1928" s="116" t="n">
        <f aca="false">RANDBETWEEN(80,100)/100</f>
        <v>0.84</v>
      </c>
      <c r="I1928" s="117"/>
      <c r="J1928" s="118"/>
      <c r="K1928" s="119"/>
      <c r="L1928" s="118"/>
      <c r="M1928" s="179"/>
      <c r="Q1928" s="151" t="s">
        <v>2024</v>
      </c>
      <c r="R1928" s="152" t="n">
        <v>10.6</v>
      </c>
      <c r="S1928" s="152" t="n">
        <v>748.3</v>
      </c>
      <c r="T1928" s="153" t="n">
        <v>92</v>
      </c>
      <c r="U1928" s="154" t="n">
        <v>0</v>
      </c>
      <c r="V1928" s="153" t="n">
        <v>0</v>
      </c>
      <c r="W1928" s="115" t="n">
        <v>0</v>
      </c>
      <c r="X1928" s="116" t="n">
        <f aca="false">RANDBETWEEN(80,100)/100</f>
        <v>0.82</v>
      </c>
      <c r="Y1928" s="117"/>
      <c r="Z1928" s="118"/>
      <c r="AA1928" s="119"/>
      <c r="AB1928" s="123"/>
      <c r="AC1928" s="124"/>
      <c r="AG1928" s="186"/>
      <c r="BO1928" s="202"/>
    </row>
    <row r="1929" customFormat="false" ht="13.25" hidden="false" customHeight="true" outlineLevel="0" collapsed="false">
      <c r="A1929" s="151" t="s">
        <v>2025</v>
      </c>
      <c r="B1929" s="152" t="n">
        <v>22.8</v>
      </c>
      <c r="C1929" s="152" t="n">
        <v>753.7</v>
      </c>
      <c r="D1929" s="153" t="n">
        <v>81</v>
      </c>
      <c r="E1929" s="154" t="s">
        <v>129</v>
      </c>
      <c r="F1929" s="153" t="n">
        <v>4.5</v>
      </c>
      <c r="G1929" s="115" t="n">
        <v>0.75</v>
      </c>
      <c r="H1929" s="116" t="n">
        <f aca="false">RANDBETWEEN(80,100)/100</f>
        <v>0.87</v>
      </c>
      <c r="I1929" s="117"/>
      <c r="J1929" s="118"/>
      <c r="K1929" s="119"/>
      <c r="L1929" s="118"/>
      <c r="M1929" s="179"/>
      <c r="Q1929" s="151" t="s">
        <v>2025</v>
      </c>
      <c r="R1929" s="152" t="n">
        <v>12.5</v>
      </c>
      <c r="S1929" s="152" t="n">
        <v>748</v>
      </c>
      <c r="T1929" s="153" t="n">
        <v>83</v>
      </c>
      <c r="U1929" s="154" t="n">
        <v>0</v>
      </c>
      <c r="V1929" s="153" t="n">
        <v>0</v>
      </c>
      <c r="W1929" s="115" t="n">
        <v>0</v>
      </c>
      <c r="X1929" s="116" t="n">
        <f aca="false">RANDBETWEEN(80,100)/100</f>
        <v>0.84</v>
      </c>
      <c r="Y1929" s="117"/>
      <c r="Z1929" s="118"/>
      <c r="AA1929" s="119"/>
      <c r="AB1929" s="123"/>
      <c r="AC1929" s="124"/>
      <c r="AG1929" s="186"/>
      <c r="BO1929" s="202"/>
    </row>
    <row r="1930" customFormat="false" ht="12.75" hidden="false" customHeight="true" outlineLevel="0" collapsed="false">
      <c r="A1930" s="151" t="s">
        <v>2026</v>
      </c>
      <c r="B1930" s="152" t="n">
        <v>26.1</v>
      </c>
      <c r="C1930" s="152" t="n">
        <v>753.6</v>
      </c>
      <c r="D1930" s="153" t="n">
        <v>61</v>
      </c>
      <c r="E1930" s="154" t="s">
        <v>93</v>
      </c>
      <c r="F1930" s="153" t="n">
        <v>4.5</v>
      </c>
      <c r="G1930" s="115" t="n">
        <v>0.25</v>
      </c>
      <c r="H1930" s="116" t="n">
        <f aca="false">RANDBETWEEN(80,100)/100</f>
        <v>0.84</v>
      </c>
      <c r="I1930" s="117" t="n">
        <v>0.644201388888889</v>
      </c>
      <c r="J1930" s="118" t="n">
        <v>0.644201388888889</v>
      </c>
      <c r="K1930" s="119" t="n">
        <f aca="false">(J1930 * 24) * $B$3 * $F$3 * (1 - 0.7*AVERAGE(G1930:G1936)) * AVERAGE(H1930:H1936)</f>
        <v>12638.48913</v>
      </c>
      <c r="L1930" s="118" t="n">
        <f aca="false">IF(AVERAGE(F1930:F1936)&gt; $J$3, $B$4*$F$4*AVERAGE(F1930:F1936)/$B$5*24*AVERAGE(H1930:H1936), $B$4*$F$4*AVERAGE(F1930:F1936)/$B$5*24*AVERAGE(H1930:H1936) * 0.2)</f>
        <v>4295.31428571429</v>
      </c>
      <c r="M1930" s="179" t="n">
        <f aca="false">K1930+L1930</f>
        <v>16933.8034157143</v>
      </c>
      <c r="Q1930" s="151" t="s">
        <v>2026</v>
      </c>
      <c r="R1930" s="152" t="n">
        <v>14.9</v>
      </c>
      <c r="S1930" s="152" t="n">
        <v>747.7</v>
      </c>
      <c r="T1930" s="153" t="n">
        <v>71</v>
      </c>
      <c r="U1930" s="154" t="n">
        <v>0</v>
      </c>
      <c r="V1930" s="153" t="n">
        <v>0</v>
      </c>
      <c r="W1930" s="182" t="s">
        <v>194</v>
      </c>
      <c r="X1930" s="116" t="n">
        <f aca="false">RANDBETWEEN(80,100)/100</f>
        <v>0.87</v>
      </c>
      <c r="Y1930" s="117" t="n">
        <v>0.719907407407407</v>
      </c>
      <c r="Z1930" s="118" t="n">
        <v>0.719907407407407</v>
      </c>
      <c r="AA1930" s="119" t="n">
        <f aca="false">(Z1930 * 24) * $B$3 * $F$3 * (1 - 0.7*AVERAGE(W1930:W1936)) * AVERAGE(X1930:X1936)</f>
        <v>7219.27261904762</v>
      </c>
      <c r="AB1930" s="123" t="n">
        <f aca="false">IF(AVERAGE(V1930:V1936)&gt; $J$3, $B$4*$F$4*AVERAGE(V1930:V1936)/$B$5*24*AVERAGE(X1930:X1936), $B$4*$F$4*AVERAGE(V1930:V1936)/$B$5*24*AVERAGE(X1930:X1936) * 0.2)</f>
        <v>657.240816326531</v>
      </c>
      <c r="AC1930" s="124" t="n">
        <f aca="false">AA1930+AB1930</f>
        <v>7876.51343537415</v>
      </c>
      <c r="AG1930" s="186"/>
      <c r="BO1930" s="202"/>
    </row>
    <row r="1931" customFormat="false" ht="12.75" hidden="false" customHeight="true" outlineLevel="0" collapsed="false">
      <c r="A1931" s="151" t="s">
        <v>2027</v>
      </c>
      <c r="B1931" s="152" t="n">
        <v>30.5</v>
      </c>
      <c r="C1931" s="152" t="n">
        <v>753.2</v>
      </c>
      <c r="D1931" s="153" t="n">
        <v>41</v>
      </c>
      <c r="E1931" s="154" t="s">
        <v>78</v>
      </c>
      <c r="F1931" s="153" t="n">
        <v>1.5</v>
      </c>
      <c r="G1931" s="115" t="n">
        <v>0.75</v>
      </c>
      <c r="H1931" s="116" t="n">
        <f aca="false">RANDBETWEEN(80,100)/100</f>
        <v>0.84</v>
      </c>
      <c r="I1931" s="117"/>
      <c r="J1931" s="118"/>
      <c r="K1931" s="119"/>
      <c r="L1931" s="118"/>
      <c r="M1931" s="179"/>
      <c r="Q1931" s="151" t="s">
        <v>2027</v>
      </c>
      <c r="R1931" s="152" t="n">
        <v>16.9</v>
      </c>
      <c r="S1931" s="152" t="n">
        <v>747.5</v>
      </c>
      <c r="T1931" s="153" t="n">
        <v>61</v>
      </c>
      <c r="U1931" s="154" t="s">
        <v>93</v>
      </c>
      <c r="V1931" s="153" t="n">
        <v>1</v>
      </c>
      <c r="W1931" s="182" t="s">
        <v>185</v>
      </c>
      <c r="X1931" s="116" t="n">
        <f aca="false">RANDBETWEEN(80,100)/100</f>
        <v>0.91</v>
      </c>
      <c r="Y1931" s="117"/>
      <c r="Z1931" s="118"/>
      <c r="AA1931" s="119"/>
      <c r="AB1931" s="123"/>
      <c r="AC1931" s="124"/>
      <c r="AG1931" s="186"/>
      <c r="BO1931" s="202"/>
    </row>
    <row r="1932" customFormat="false" ht="12.75" hidden="false" customHeight="true" outlineLevel="0" collapsed="false">
      <c r="A1932" s="151" t="s">
        <v>2028</v>
      </c>
      <c r="B1932" s="152" t="n">
        <v>32.3</v>
      </c>
      <c r="C1932" s="152" t="n">
        <v>753.5</v>
      </c>
      <c r="D1932" s="153" t="n">
        <v>34</v>
      </c>
      <c r="E1932" s="154" t="s">
        <v>93</v>
      </c>
      <c r="F1932" s="153" t="n">
        <v>3</v>
      </c>
      <c r="G1932" s="115" t="n">
        <v>0.25</v>
      </c>
      <c r="H1932" s="116" t="n">
        <f aca="false">RANDBETWEEN(80,100)/100</f>
        <v>0.82</v>
      </c>
      <c r="I1932" s="117"/>
      <c r="J1932" s="118"/>
      <c r="K1932" s="119"/>
      <c r="L1932" s="118"/>
      <c r="M1932" s="179"/>
      <c r="Q1932" s="151" t="s">
        <v>2028</v>
      </c>
      <c r="R1932" s="152" t="n">
        <v>17.1</v>
      </c>
      <c r="S1932" s="152" t="n">
        <v>747.7</v>
      </c>
      <c r="T1932" s="153" t="n">
        <v>60</v>
      </c>
      <c r="U1932" s="154" t="s">
        <v>93</v>
      </c>
      <c r="V1932" s="153" t="n">
        <v>2</v>
      </c>
      <c r="W1932" s="182" t="s">
        <v>110</v>
      </c>
      <c r="X1932" s="116" t="n">
        <f aca="false">RANDBETWEEN(80,100)/100</f>
        <v>0.96</v>
      </c>
      <c r="Y1932" s="117"/>
      <c r="Z1932" s="118"/>
      <c r="AA1932" s="119"/>
      <c r="AB1932" s="123"/>
      <c r="AC1932" s="124"/>
      <c r="AG1932" s="186"/>
      <c r="BO1932" s="202"/>
    </row>
    <row r="1933" customFormat="false" ht="12.75" hidden="false" customHeight="true" outlineLevel="0" collapsed="false">
      <c r="A1933" s="151" t="s">
        <v>2029</v>
      </c>
      <c r="B1933" s="152" t="n">
        <v>26.3</v>
      </c>
      <c r="C1933" s="152" t="n">
        <v>754.6</v>
      </c>
      <c r="D1933" s="153" t="n">
        <v>59</v>
      </c>
      <c r="E1933" s="154" t="s">
        <v>129</v>
      </c>
      <c r="F1933" s="153" t="n">
        <v>4.5</v>
      </c>
      <c r="G1933" s="182" t="s">
        <v>185</v>
      </c>
      <c r="H1933" s="116" t="n">
        <f aca="false">RANDBETWEEN(80,100)/100</f>
        <v>0.87</v>
      </c>
      <c r="I1933" s="117"/>
      <c r="J1933" s="118"/>
      <c r="K1933" s="119"/>
      <c r="L1933" s="118"/>
      <c r="M1933" s="179"/>
      <c r="Q1933" s="151" t="s">
        <v>2030</v>
      </c>
      <c r="R1933" s="152" t="n">
        <v>13.6</v>
      </c>
      <c r="S1933" s="152" t="n">
        <v>748.2</v>
      </c>
      <c r="T1933" s="153" t="n">
        <v>88</v>
      </c>
      <c r="U1933" s="154" t="s">
        <v>93</v>
      </c>
      <c r="V1933" s="153" t="n">
        <v>1</v>
      </c>
      <c r="W1933" s="115" t="n">
        <v>0.95</v>
      </c>
      <c r="X1933" s="116" t="n">
        <f aca="false">RANDBETWEEN(80,100)/100</f>
        <v>0.8</v>
      </c>
      <c r="Y1933" s="117"/>
      <c r="Z1933" s="118"/>
      <c r="AA1933" s="119"/>
      <c r="AB1933" s="123"/>
      <c r="AC1933" s="124"/>
      <c r="AG1933" s="186"/>
      <c r="BO1933" s="202"/>
    </row>
    <row r="1934" customFormat="false" ht="12.75" hidden="false" customHeight="true" outlineLevel="0" collapsed="false">
      <c r="A1934" s="151" t="s">
        <v>2031</v>
      </c>
      <c r="B1934" s="152" t="n">
        <v>20.8</v>
      </c>
      <c r="C1934" s="152" t="n">
        <v>754.9</v>
      </c>
      <c r="D1934" s="153" t="n">
        <v>79</v>
      </c>
      <c r="E1934" s="154" t="s">
        <v>101</v>
      </c>
      <c r="F1934" s="153" t="n">
        <v>6</v>
      </c>
      <c r="G1934" s="182" t="s">
        <v>110</v>
      </c>
      <c r="H1934" s="116" t="n">
        <f aca="false">RANDBETWEEN(80,100)/100</f>
        <v>0.87</v>
      </c>
      <c r="I1934" s="117"/>
      <c r="J1934" s="118"/>
      <c r="K1934" s="119"/>
      <c r="L1934" s="118"/>
      <c r="M1934" s="179"/>
      <c r="Q1934" s="151" t="s">
        <v>2029</v>
      </c>
      <c r="R1934" s="152" t="n">
        <v>11.8</v>
      </c>
      <c r="S1934" s="152" t="n">
        <v>748.4</v>
      </c>
      <c r="T1934" s="153" t="n">
        <v>92</v>
      </c>
      <c r="U1934" s="154" t="n">
        <v>0</v>
      </c>
      <c r="V1934" s="153" t="n">
        <v>0</v>
      </c>
      <c r="W1934" s="115" t="n">
        <v>0.9</v>
      </c>
      <c r="X1934" s="116" t="n">
        <f aca="false">RANDBETWEEN(80,100)/100</f>
        <v>0.94</v>
      </c>
      <c r="Y1934" s="117"/>
      <c r="Z1934" s="118"/>
      <c r="AA1934" s="119"/>
      <c r="AB1934" s="123"/>
      <c r="AC1934" s="124"/>
      <c r="AG1934" s="186"/>
      <c r="BO1934" s="202"/>
    </row>
    <row r="1935" customFormat="false" ht="12.75" hidden="false" customHeight="true" outlineLevel="0" collapsed="false">
      <c r="A1935" s="151" t="s">
        <v>2032</v>
      </c>
      <c r="B1935" s="152" t="n">
        <v>19.9</v>
      </c>
      <c r="C1935" s="152" t="n">
        <v>754.6</v>
      </c>
      <c r="D1935" s="153" t="n">
        <v>72</v>
      </c>
      <c r="E1935" s="154" t="s">
        <v>93</v>
      </c>
      <c r="F1935" s="153" t="n">
        <v>3</v>
      </c>
      <c r="G1935" s="115" t="n">
        <v>0.15</v>
      </c>
      <c r="H1935" s="116" t="n">
        <f aca="false">RANDBETWEEN(80,100)/100</f>
        <v>0.93</v>
      </c>
      <c r="I1935" s="117"/>
      <c r="J1935" s="118"/>
      <c r="K1935" s="119"/>
      <c r="L1935" s="118"/>
      <c r="M1935" s="179"/>
      <c r="Q1935" s="151" t="s">
        <v>2031</v>
      </c>
      <c r="R1935" s="152" t="n">
        <v>13.5</v>
      </c>
      <c r="S1935" s="152" t="n">
        <v>748</v>
      </c>
      <c r="T1935" s="153" t="n">
        <v>86</v>
      </c>
      <c r="U1935" s="154" t="n">
        <v>0</v>
      </c>
      <c r="V1935" s="153" t="n">
        <v>0</v>
      </c>
      <c r="W1935" s="115" t="n">
        <v>0.75</v>
      </c>
      <c r="X1935" s="116" t="n">
        <f aca="false">RANDBETWEEN(80,100)/100</f>
        <v>0.84</v>
      </c>
      <c r="Y1935" s="117"/>
      <c r="Z1935" s="118"/>
      <c r="AA1935" s="119"/>
      <c r="AB1935" s="123"/>
      <c r="AC1935" s="124"/>
      <c r="AG1935" s="186"/>
      <c r="BO1935" s="202"/>
    </row>
    <row r="1936" customFormat="false" ht="12.75" hidden="false" customHeight="true" outlineLevel="0" collapsed="false">
      <c r="A1936" s="151" t="s">
        <v>2033</v>
      </c>
      <c r="B1936" s="152" t="n">
        <v>23.1</v>
      </c>
      <c r="C1936" s="152" t="n">
        <v>754.6</v>
      </c>
      <c r="D1936" s="153" t="n">
        <v>57</v>
      </c>
      <c r="E1936" s="154" t="s">
        <v>77</v>
      </c>
      <c r="F1936" s="153" t="n">
        <v>4.5</v>
      </c>
      <c r="G1936" s="115" t="n">
        <v>0.15</v>
      </c>
      <c r="H1936" s="116" t="n">
        <f aca="false">RANDBETWEEN(80,100)/100</f>
        <v>0.92</v>
      </c>
      <c r="I1936" s="117"/>
      <c r="J1936" s="118"/>
      <c r="K1936" s="119"/>
      <c r="L1936" s="118"/>
      <c r="M1936" s="179"/>
      <c r="Q1936" s="151" t="s">
        <v>2032</v>
      </c>
      <c r="R1936" s="152" t="n">
        <v>11.9</v>
      </c>
      <c r="S1936" s="152" t="n">
        <v>748.9</v>
      </c>
      <c r="T1936" s="153" t="n">
        <v>88</v>
      </c>
      <c r="U1936" s="154" t="n">
        <v>0</v>
      </c>
      <c r="V1936" s="153" t="n">
        <v>0</v>
      </c>
      <c r="W1936" s="115" t="n">
        <v>0.9</v>
      </c>
      <c r="X1936" s="116" t="n">
        <f aca="false">RANDBETWEEN(80,100)/100</f>
        <v>0.97</v>
      </c>
      <c r="Y1936" s="117"/>
      <c r="Z1936" s="118"/>
      <c r="AA1936" s="119"/>
      <c r="AB1936" s="123"/>
      <c r="AC1936" s="124"/>
      <c r="AG1936" s="186"/>
      <c r="BO1936" s="202"/>
    </row>
    <row r="1937" customFormat="false" ht="12.75" hidden="false" customHeight="true" outlineLevel="0" collapsed="false">
      <c r="A1937" s="151" t="s">
        <v>2034</v>
      </c>
      <c r="B1937" s="152" t="n">
        <v>25.2</v>
      </c>
      <c r="C1937" s="152" t="n">
        <v>754.9</v>
      </c>
      <c r="D1937" s="153" t="n">
        <v>55</v>
      </c>
      <c r="E1937" s="154" t="s">
        <v>77</v>
      </c>
      <c r="F1937" s="153" t="n">
        <v>4.5</v>
      </c>
      <c r="G1937" s="115" t="n">
        <v>0.05</v>
      </c>
      <c r="H1937" s="116" t="n">
        <f aca="false">RANDBETWEEN(80,100)/100</f>
        <v>0.95</v>
      </c>
      <c r="I1937" s="117" t="n">
        <v>0.643368055555556</v>
      </c>
      <c r="J1937" s="118" t="n">
        <v>0.643368055555556</v>
      </c>
      <c r="K1937" s="119" t="n">
        <f aca="false">(J1937 * 24) * $B$3 * $F$3 * (1 - 0.7*AVERAGE(G1937:G1944)) * AVERAGE(H1937:H1944)</f>
        <v>11110.6446354167</v>
      </c>
      <c r="L1937" s="118" t="n">
        <f aca="false">IF(AVERAGE(F1937:F1944)&gt; $J$3, $B$4*$F$4*AVERAGE(F1937:F1944)/$B$5*24*AVERAGE(H1937:H1944), $B$4*$F$4*AVERAGE(F1937:F1944)/$B$5*24*AVERAGE(H1937:H1944) * 0.2)</f>
        <v>25012.5</v>
      </c>
      <c r="M1937" s="179" t="n">
        <f aca="false">K1937+L1937</f>
        <v>36123.1446354167</v>
      </c>
      <c r="Q1937" s="151" t="s">
        <v>2033</v>
      </c>
      <c r="R1937" s="152" t="n">
        <v>13.3</v>
      </c>
      <c r="S1937" s="152" t="n">
        <v>749.6</v>
      </c>
      <c r="T1937" s="153" t="n">
        <v>80</v>
      </c>
      <c r="U1937" s="154" t="n">
        <v>0</v>
      </c>
      <c r="V1937" s="153" t="n">
        <v>0</v>
      </c>
      <c r="W1937" s="182" t="s">
        <v>194</v>
      </c>
      <c r="X1937" s="116" t="n">
        <f aca="false">RANDBETWEEN(80,100)/100</f>
        <v>0.85</v>
      </c>
      <c r="Y1937" s="117" t="n">
        <v>0.718483796296296</v>
      </c>
      <c r="Z1937" s="118" t="n">
        <v>0.718483796296296</v>
      </c>
      <c r="AA1937" s="119" t="n">
        <f aca="false">(Z1937 * 24) * $B$3 * $F$3 * (1 - 0.7*AVERAGE(W1937:W1944)) * AVERAGE(X1937:X1944)</f>
        <v>14262.7080583333</v>
      </c>
      <c r="AB1937" s="123" t="n">
        <f aca="false">IF(AVERAGE(V1937:V1944)&gt; $J$3, $B$4*$F$4*AVERAGE(V1937:V1944)/$B$5*24*AVERAGE(X1937:X1944), $B$4*$F$4*AVERAGE(V1937:V1944)/$B$5*24*AVERAGE(X1937:X1944) * 0.2)</f>
        <v>558.4</v>
      </c>
      <c r="AC1937" s="124" t="n">
        <f aca="false">AA1937+AB1937</f>
        <v>14821.1080583333</v>
      </c>
      <c r="AG1937" s="186"/>
      <c r="BO1937" s="202"/>
    </row>
    <row r="1938" customFormat="false" ht="12.75" hidden="false" customHeight="true" outlineLevel="0" collapsed="false">
      <c r="A1938" s="151" t="s">
        <v>2035</v>
      </c>
      <c r="B1938" s="152" t="n">
        <v>30.9</v>
      </c>
      <c r="C1938" s="152" t="n">
        <v>755</v>
      </c>
      <c r="D1938" s="153" t="n">
        <v>38</v>
      </c>
      <c r="E1938" s="154" t="s">
        <v>83</v>
      </c>
      <c r="F1938" s="153" t="n">
        <v>6</v>
      </c>
      <c r="G1938" s="115" t="n">
        <v>0.25</v>
      </c>
      <c r="H1938" s="116" t="n">
        <f aca="false">RANDBETWEEN(80,100)/100</f>
        <v>0.8</v>
      </c>
      <c r="I1938" s="117"/>
      <c r="J1938" s="118"/>
      <c r="K1938" s="119"/>
      <c r="L1938" s="118"/>
      <c r="M1938" s="179"/>
      <c r="Q1938" s="151" t="s">
        <v>2034</v>
      </c>
      <c r="R1938" s="152" t="n">
        <v>16.4</v>
      </c>
      <c r="S1938" s="152" t="n">
        <v>749.9</v>
      </c>
      <c r="T1938" s="153" t="n">
        <v>65</v>
      </c>
      <c r="U1938" s="154" t="n">
        <v>0</v>
      </c>
      <c r="V1938" s="153" t="n">
        <v>0</v>
      </c>
      <c r="W1938" s="182" t="s">
        <v>185</v>
      </c>
      <c r="X1938" s="116" t="n">
        <f aca="false">RANDBETWEEN(80,100)/100</f>
        <v>0.85</v>
      </c>
      <c r="Y1938" s="117"/>
      <c r="Z1938" s="118"/>
      <c r="AA1938" s="119"/>
      <c r="AB1938" s="123"/>
      <c r="AC1938" s="124"/>
      <c r="AG1938" s="186"/>
      <c r="BO1938" s="202"/>
    </row>
    <row r="1939" customFormat="false" ht="12.75" hidden="false" customHeight="true" outlineLevel="0" collapsed="false">
      <c r="A1939" s="151" t="s">
        <v>2036</v>
      </c>
      <c r="B1939" s="152" t="n">
        <v>32.3</v>
      </c>
      <c r="C1939" s="152" t="n">
        <v>755.7</v>
      </c>
      <c r="D1939" s="153" t="n">
        <v>33</v>
      </c>
      <c r="E1939" s="154" t="s">
        <v>83</v>
      </c>
      <c r="F1939" s="153" t="n">
        <v>7.5</v>
      </c>
      <c r="G1939" s="182" t="s">
        <v>185</v>
      </c>
      <c r="H1939" s="116" t="n">
        <f aca="false">RANDBETWEEN(80,100)/100</f>
        <v>0.92</v>
      </c>
      <c r="I1939" s="117"/>
      <c r="J1939" s="118"/>
      <c r="K1939" s="119"/>
      <c r="L1939" s="118"/>
      <c r="M1939" s="179"/>
      <c r="Q1939" s="151" t="s">
        <v>2035</v>
      </c>
      <c r="R1939" s="152" t="n">
        <v>20</v>
      </c>
      <c r="S1939" s="152" t="n">
        <v>750.2</v>
      </c>
      <c r="T1939" s="153" t="n">
        <v>44</v>
      </c>
      <c r="U1939" s="154" t="n">
        <v>0</v>
      </c>
      <c r="V1939" s="153" t="n">
        <v>0</v>
      </c>
      <c r="W1939" s="182" t="s">
        <v>110</v>
      </c>
      <c r="X1939" s="116" t="n">
        <f aca="false">RANDBETWEEN(80,100)/100</f>
        <v>0.92</v>
      </c>
      <c r="Y1939" s="117"/>
      <c r="Z1939" s="118"/>
      <c r="AA1939" s="119"/>
      <c r="AB1939" s="123"/>
      <c r="AC1939" s="124"/>
      <c r="AG1939" s="186"/>
      <c r="BO1939" s="202"/>
    </row>
    <row r="1940" customFormat="false" ht="12.75" hidden="false" customHeight="true" outlineLevel="0" collapsed="false">
      <c r="A1940" s="151" t="s">
        <v>2037</v>
      </c>
      <c r="B1940" s="152" t="n">
        <v>28.9</v>
      </c>
      <c r="C1940" s="152" t="n">
        <v>756.2</v>
      </c>
      <c r="D1940" s="153" t="n">
        <v>48</v>
      </c>
      <c r="E1940" s="154" t="s">
        <v>83</v>
      </c>
      <c r="F1940" s="153" t="n">
        <v>6</v>
      </c>
      <c r="G1940" s="115" t="n">
        <v>0.75</v>
      </c>
      <c r="H1940" s="116" t="n">
        <f aca="false">RANDBETWEEN(80,100)/100</f>
        <v>0.99</v>
      </c>
      <c r="I1940" s="117"/>
      <c r="J1940" s="118"/>
      <c r="K1940" s="119"/>
      <c r="L1940" s="118"/>
      <c r="M1940" s="179"/>
      <c r="Q1940" s="151" t="s">
        <v>2036</v>
      </c>
      <c r="R1940" s="152" t="n">
        <v>21.2</v>
      </c>
      <c r="S1940" s="152" t="n">
        <v>751.2</v>
      </c>
      <c r="T1940" s="153" t="n">
        <v>39</v>
      </c>
      <c r="U1940" s="154" t="s">
        <v>129</v>
      </c>
      <c r="V1940" s="153" t="n">
        <v>1</v>
      </c>
      <c r="W1940" s="115" t="n">
        <v>0.75</v>
      </c>
      <c r="X1940" s="116" t="n">
        <f aca="false">RANDBETWEEN(80,100)/100</f>
        <v>0.81</v>
      </c>
      <c r="Y1940" s="117"/>
      <c r="Z1940" s="118"/>
      <c r="AA1940" s="119"/>
      <c r="AB1940" s="123"/>
      <c r="AC1940" s="124"/>
      <c r="AG1940" s="186"/>
      <c r="BO1940" s="202"/>
    </row>
    <row r="1941" customFormat="false" ht="12.75" hidden="false" customHeight="true" outlineLevel="0" collapsed="false">
      <c r="A1941" s="151" t="s">
        <v>2038</v>
      </c>
      <c r="B1941" s="152" t="n">
        <v>24.5</v>
      </c>
      <c r="C1941" s="152" t="n">
        <v>757.3</v>
      </c>
      <c r="D1941" s="153" t="n">
        <v>62</v>
      </c>
      <c r="E1941" s="154" t="s">
        <v>93</v>
      </c>
      <c r="F1941" s="153" t="n">
        <v>3</v>
      </c>
      <c r="G1941" s="115" t="n">
        <v>0.95</v>
      </c>
      <c r="H1941" s="116" t="n">
        <f aca="false">RANDBETWEEN(80,100)/100</f>
        <v>0.88</v>
      </c>
      <c r="I1941" s="117"/>
      <c r="J1941" s="118"/>
      <c r="K1941" s="119"/>
      <c r="L1941" s="118"/>
      <c r="M1941" s="179"/>
      <c r="Q1941" s="151" t="s">
        <v>2037</v>
      </c>
      <c r="R1941" s="152" t="n">
        <v>18.6</v>
      </c>
      <c r="S1941" s="152" t="n">
        <v>751.9</v>
      </c>
      <c r="T1941" s="153" t="n">
        <v>50</v>
      </c>
      <c r="U1941" s="154" t="s">
        <v>93</v>
      </c>
      <c r="V1941" s="153" t="n">
        <v>1</v>
      </c>
      <c r="W1941" s="115" t="n">
        <v>0.75</v>
      </c>
      <c r="X1941" s="116" t="n">
        <f aca="false">RANDBETWEEN(80,100)/100</f>
        <v>0.89</v>
      </c>
      <c r="Y1941" s="117"/>
      <c r="Z1941" s="118"/>
      <c r="AA1941" s="119"/>
      <c r="AB1941" s="123"/>
      <c r="AC1941" s="124"/>
      <c r="AG1941" s="186"/>
      <c r="BO1941" s="202"/>
    </row>
    <row r="1942" customFormat="false" ht="12.75" hidden="false" customHeight="true" outlineLevel="0" collapsed="false">
      <c r="A1942" s="151" t="s">
        <v>2039</v>
      </c>
      <c r="B1942" s="152" t="n">
        <v>18.4</v>
      </c>
      <c r="C1942" s="152" t="n">
        <v>757</v>
      </c>
      <c r="D1942" s="153" t="n">
        <v>78</v>
      </c>
      <c r="E1942" s="154" t="s">
        <v>77</v>
      </c>
      <c r="F1942" s="153" t="n">
        <v>3</v>
      </c>
      <c r="G1942" s="115" t="n">
        <v>0.75</v>
      </c>
      <c r="H1942" s="116" t="n">
        <f aca="false">RANDBETWEEN(80,100)/100</f>
        <v>0.84</v>
      </c>
      <c r="I1942" s="117"/>
      <c r="J1942" s="118"/>
      <c r="K1942" s="119"/>
      <c r="L1942" s="118"/>
      <c r="M1942" s="179"/>
      <c r="Q1942" s="151" t="s">
        <v>2038</v>
      </c>
      <c r="R1942" s="152" t="n">
        <v>16.9</v>
      </c>
      <c r="S1942" s="152" t="n">
        <v>752.4</v>
      </c>
      <c r="T1942" s="153" t="n">
        <v>59</v>
      </c>
      <c r="U1942" s="154" t="s">
        <v>101</v>
      </c>
      <c r="V1942" s="153" t="n">
        <v>1</v>
      </c>
      <c r="W1942" s="115" t="n">
        <v>0</v>
      </c>
      <c r="X1942" s="116" t="n">
        <f aca="false">RANDBETWEEN(80,100)/100</f>
        <v>0.89</v>
      </c>
      <c r="Y1942" s="117"/>
      <c r="Z1942" s="118"/>
      <c r="AA1942" s="119"/>
      <c r="AB1942" s="123"/>
      <c r="AC1942" s="124"/>
      <c r="AG1942" s="186"/>
      <c r="BO1942" s="202"/>
    </row>
    <row r="1943" customFormat="false" ht="12.75" hidden="false" customHeight="true" outlineLevel="0" collapsed="false">
      <c r="A1943" s="151" t="s">
        <v>2040</v>
      </c>
      <c r="B1943" s="152" t="n">
        <v>18.6</v>
      </c>
      <c r="C1943" s="152" t="n">
        <v>757.1</v>
      </c>
      <c r="D1943" s="153" t="n">
        <v>77</v>
      </c>
      <c r="E1943" s="154" t="s">
        <v>83</v>
      </c>
      <c r="F1943" s="153" t="n">
        <v>1.5</v>
      </c>
      <c r="G1943" s="115" t="n">
        <v>0.15</v>
      </c>
      <c r="H1943" s="116" t="n">
        <f aca="false">RANDBETWEEN(80,100)/100</f>
        <v>0.93</v>
      </c>
      <c r="I1943" s="117"/>
      <c r="J1943" s="118"/>
      <c r="K1943" s="119"/>
      <c r="L1943" s="118"/>
      <c r="M1943" s="179"/>
      <c r="Q1943" s="151" t="s">
        <v>2039</v>
      </c>
      <c r="R1943" s="152" t="n">
        <v>12</v>
      </c>
      <c r="S1943" s="152" t="n">
        <v>752.2</v>
      </c>
      <c r="T1943" s="153" t="n">
        <v>76</v>
      </c>
      <c r="U1943" s="154" t="s">
        <v>129</v>
      </c>
      <c r="V1943" s="153" t="n">
        <v>1</v>
      </c>
      <c r="W1943" s="115" t="n">
        <v>0</v>
      </c>
      <c r="X1943" s="116" t="n">
        <f aca="false">RANDBETWEEN(80,100)/100</f>
        <v>0.82</v>
      </c>
      <c r="Y1943" s="117"/>
      <c r="Z1943" s="118"/>
      <c r="AA1943" s="119"/>
      <c r="AB1943" s="123"/>
      <c r="AC1943" s="124"/>
      <c r="AG1943" s="186"/>
      <c r="BO1943" s="202"/>
    </row>
    <row r="1944" customFormat="false" ht="12.75" hidden="false" customHeight="true" outlineLevel="0" collapsed="false">
      <c r="A1944" s="151" t="s">
        <v>2041</v>
      </c>
      <c r="B1944" s="152" t="n">
        <v>20.1</v>
      </c>
      <c r="C1944" s="152" t="n">
        <v>757.5</v>
      </c>
      <c r="D1944" s="153" t="n">
        <v>70</v>
      </c>
      <c r="E1944" s="154" t="s">
        <v>83</v>
      </c>
      <c r="F1944" s="153" t="n">
        <v>3</v>
      </c>
      <c r="G1944" s="182" t="s">
        <v>110</v>
      </c>
      <c r="H1944" s="116" t="n">
        <f aca="false">RANDBETWEEN(80,100)/100</f>
        <v>0.94</v>
      </c>
      <c r="I1944" s="117"/>
      <c r="J1944" s="118"/>
      <c r="K1944" s="119"/>
      <c r="L1944" s="118"/>
      <c r="M1944" s="179"/>
      <c r="Q1944" s="151" t="s">
        <v>2040</v>
      </c>
      <c r="R1944" s="152" t="n">
        <v>11.2</v>
      </c>
      <c r="S1944" s="152" t="n">
        <v>751.9</v>
      </c>
      <c r="T1944" s="153" t="n">
        <v>79</v>
      </c>
      <c r="U1944" s="154" t="n">
        <v>0</v>
      </c>
      <c r="V1944" s="153" t="n">
        <v>0</v>
      </c>
      <c r="W1944" s="115" t="n">
        <v>0</v>
      </c>
      <c r="X1944" s="116" t="n">
        <f aca="false">RANDBETWEEN(80,100)/100</f>
        <v>0.95</v>
      </c>
      <c r="Y1944" s="117"/>
      <c r="Z1944" s="118"/>
      <c r="AA1944" s="119"/>
      <c r="AB1944" s="123"/>
      <c r="AC1944" s="124"/>
      <c r="AG1944" s="186"/>
      <c r="BO1944" s="202"/>
    </row>
    <row r="1945" customFormat="false" ht="13.25" hidden="false" customHeight="true" outlineLevel="0" collapsed="false">
      <c r="A1945" s="151" t="s">
        <v>2042</v>
      </c>
      <c r="B1945" s="152" t="n">
        <v>22.6</v>
      </c>
      <c r="C1945" s="152" t="n">
        <v>757.6</v>
      </c>
      <c r="D1945" s="153" t="n">
        <v>66</v>
      </c>
      <c r="E1945" s="154" t="s">
        <v>77</v>
      </c>
      <c r="F1945" s="153" t="n">
        <v>3</v>
      </c>
      <c r="G1945" s="115" t="n">
        <v>0.9</v>
      </c>
      <c r="H1945" s="116" t="n">
        <f aca="false">RANDBETWEEN(80,100)/100</f>
        <v>0.81</v>
      </c>
      <c r="I1945" s="117" t="n">
        <v>0.642488425925926</v>
      </c>
      <c r="J1945" s="118" t="n">
        <v>0.642488425925926</v>
      </c>
      <c r="K1945" s="119" t="n">
        <f aca="false">(J1945 * 24) * $B$3 * $F$3 * (1 - 0.7*AVERAGE(G1945:G1952)) * AVERAGE(H1945:H1952)</f>
        <v>8056.7277625</v>
      </c>
      <c r="L1945" s="118" t="n">
        <f aca="false">IF(AVERAGE(F1945:F1952)&gt; $J$3, $B$4*$F$4*AVERAGE(F1945:F1952)/$B$5*24*AVERAGE(H1945:H1952), $B$4*$F$4*AVERAGE(F1945:F1952)/$B$5*24*AVERAGE(H1945:H1952) * 0.2)</f>
        <v>4302.9</v>
      </c>
      <c r="M1945" s="179" t="n">
        <f aca="false">K1945+L1945</f>
        <v>12359.6277625</v>
      </c>
      <c r="Q1945" s="151" t="s">
        <v>2041</v>
      </c>
      <c r="R1945" s="152" t="n">
        <v>12</v>
      </c>
      <c r="S1945" s="152" t="n">
        <v>751.5</v>
      </c>
      <c r="T1945" s="153" t="n">
        <v>85</v>
      </c>
      <c r="U1945" s="154" t="n">
        <v>0</v>
      </c>
      <c r="V1945" s="153" t="n">
        <v>0</v>
      </c>
      <c r="W1945" s="115" t="n">
        <v>0.25</v>
      </c>
      <c r="X1945" s="116" t="n">
        <f aca="false">RANDBETWEEN(80,100)/100</f>
        <v>0.86</v>
      </c>
      <c r="Y1945" s="117" t="n">
        <v>0.716967592592593</v>
      </c>
      <c r="Z1945" s="118" t="n">
        <v>0.716967592592593</v>
      </c>
      <c r="AA1945" s="119" t="n">
        <f aca="false">(Z1945 * 24) * $B$3 * $F$3 * (1 - 0.7*AVERAGE(W1945:W1952)) * AVERAGE(X1945:X1952)</f>
        <v>11092.97995</v>
      </c>
      <c r="AB1945" s="123" t="n">
        <f aca="false">IF(AVERAGE(V1945:V1952)&gt; $J$3, $B$4*$F$4*AVERAGE(V1945:V1952)/$B$5*24*AVERAGE(X1945:X1952), $B$4*$F$4*AVERAGE(V1945:V1952)/$B$5*24*AVERAGE(X1945:X1952) * 0.2)</f>
        <v>889.2</v>
      </c>
      <c r="AC1945" s="124" t="n">
        <f aca="false">AA1945+AB1945</f>
        <v>11982.17995</v>
      </c>
      <c r="AG1945" s="186"/>
      <c r="BO1945" s="202"/>
    </row>
    <row r="1946" customFormat="false" ht="13.25" hidden="false" customHeight="true" outlineLevel="0" collapsed="false">
      <c r="A1946" s="151" t="s">
        <v>2043</v>
      </c>
      <c r="B1946" s="152" t="n">
        <v>27.6</v>
      </c>
      <c r="C1946" s="152" t="n">
        <v>757.4</v>
      </c>
      <c r="D1946" s="153" t="n">
        <v>53</v>
      </c>
      <c r="E1946" s="154" t="s">
        <v>83</v>
      </c>
      <c r="F1946" s="153" t="n">
        <v>3</v>
      </c>
      <c r="G1946" s="115" t="n">
        <v>0.9</v>
      </c>
      <c r="H1946" s="116" t="n">
        <f aca="false">RANDBETWEEN(80,100)/100</f>
        <v>0.81</v>
      </c>
      <c r="I1946" s="117"/>
      <c r="J1946" s="118"/>
      <c r="K1946" s="119"/>
      <c r="L1946" s="118"/>
      <c r="M1946" s="179"/>
      <c r="Q1946" s="151" t="s">
        <v>2042</v>
      </c>
      <c r="R1946" s="152" t="n">
        <v>14.3</v>
      </c>
      <c r="S1946" s="152" t="n">
        <v>751</v>
      </c>
      <c r="T1946" s="153" t="n">
        <v>75</v>
      </c>
      <c r="U1946" s="154" t="n">
        <v>0</v>
      </c>
      <c r="V1946" s="153" t="n">
        <v>0</v>
      </c>
      <c r="W1946" s="115" t="n">
        <v>0</v>
      </c>
      <c r="X1946" s="116" t="n">
        <f aca="false">RANDBETWEEN(80,100)/100</f>
        <v>0.85</v>
      </c>
      <c r="Y1946" s="117"/>
      <c r="Z1946" s="118"/>
      <c r="AA1946" s="119"/>
      <c r="AB1946" s="123"/>
      <c r="AC1946" s="124"/>
      <c r="AG1946" s="186"/>
      <c r="BO1946" s="202"/>
    </row>
    <row r="1947" customFormat="false" ht="13.25" hidden="false" customHeight="true" outlineLevel="0" collapsed="false">
      <c r="A1947" s="151" t="s">
        <v>2044</v>
      </c>
      <c r="B1947" s="152" t="n">
        <v>27.8</v>
      </c>
      <c r="C1947" s="152" t="n">
        <v>757.6</v>
      </c>
      <c r="D1947" s="153" t="n">
        <v>52</v>
      </c>
      <c r="E1947" s="154" t="s">
        <v>107</v>
      </c>
      <c r="F1947" s="153" t="n">
        <v>6</v>
      </c>
      <c r="G1947" s="115" t="n">
        <v>0.9</v>
      </c>
      <c r="H1947" s="116" t="n">
        <f aca="false">RANDBETWEEN(80,100)/100</f>
        <v>0.89</v>
      </c>
      <c r="I1947" s="117"/>
      <c r="J1947" s="118"/>
      <c r="K1947" s="119"/>
      <c r="L1947" s="118"/>
      <c r="M1947" s="179"/>
      <c r="Q1947" s="151" t="s">
        <v>2044</v>
      </c>
      <c r="R1947" s="152" t="n">
        <v>16.6</v>
      </c>
      <c r="S1947" s="152" t="n">
        <v>749.5</v>
      </c>
      <c r="T1947" s="153" t="n">
        <v>79</v>
      </c>
      <c r="U1947" s="154" t="s">
        <v>93</v>
      </c>
      <c r="V1947" s="153" t="n">
        <v>2</v>
      </c>
      <c r="W1947" s="115" t="n">
        <v>0.9</v>
      </c>
      <c r="X1947" s="116" t="n">
        <f aca="false">RANDBETWEEN(80,100)/100</f>
        <v>0.93</v>
      </c>
      <c r="Y1947" s="117"/>
      <c r="Z1947" s="118"/>
      <c r="AA1947" s="119"/>
      <c r="AB1947" s="123"/>
      <c r="AC1947" s="124"/>
      <c r="AG1947" s="186"/>
      <c r="BO1947" s="202"/>
    </row>
    <row r="1948" customFormat="false" ht="13.25" hidden="false" customHeight="true" outlineLevel="0" collapsed="false">
      <c r="A1948" s="151" t="s">
        <v>2045</v>
      </c>
      <c r="B1948" s="152" t="n">
        <v>24.8</v>
      </c>
      <c r="C1948" s="152" t="n">
        <v>758.3</v>
      </c>
      <c r="D1948" s="153" t="n">
        <v>57</v>
      </c>
      <c r="E1948" s="154" t="s">
        <v>107</v>
      </c>
      <c r="F1948" s="153" t="n">
        <v>3</v>
      </c>
      <c r="G1948" s="115" t="n">
        <v>0.9</v>
      </c>
      <c r="H1948" s="116" t="n">
        <f aca="false">RANDBETWEEN(80,100)/100</f>
        <v>0.83</v>
      </c>
      <c r="I1948" s="117"/>
      <c r="J1948" s="118"/>
      <c r="K1948" s="119"/>
      <c r="L1948" s="118"/>
      <c r="M1948" s="179"/>
      <c r="Q1948" s="151" t="s">
        <v>2045</v>
      </c>
      <c r="R1948" s="152" t="n">
        <v>19.5</v>
      </c>
      <c r="S1948" s="152" t="n">
        <v>748</v>
      </c>
      <c r="T1948" s="153" t="n">
        <v>83</v>
      </c>
      <c r="U1948" s="154" t="s">
        <v>101</v>
      </c>
      <c r="V1948" s="153" t="n">
        <v>1</v>
      </c>
      <c r="W1948" s="115" t="n">
        <v>0.9</v>
      </c>
      <c r="X1948" s="116" t="n">
        <f aca="false">RANDBETWEEN(80,100)/100</f>
        <v>0.96</v>
      </c>
      <c r="Y1948" s="117"/>
      <c r="Z1948" s="118"/>
      <c r="AA1948" s="119"/>
      <c r="AB1948" s="123"/>
      <c r="AC1948" s="124"/>
      <c r="AG1948" s="186"/>
      <c r="BO1948" s="202"/>
    </row>
    <row r="1949" customFormat="false" ht="13.25" hidden="false" customHeight="true" outlineLevel="0" collapsed="false">
      <c r="A1949" s="151" t="s">
        <v>2046</v>
      </c>
      <c r="B1949" s="152" t="n">
        <v>21.4</v>
      </c>
      <c r="C1949" s="152" t="n">
        <v>758.2</v>
      </c>
      <c r="D1949" s="153" t="n">
        <v>63</v>
      </c>
      <c r="E1949" s="154" t="s">
        <v>83</v>
      </c>
      <c r="F1949" s="153" t="n">
        <v>3</v>
      </c>
      <c r="G1949" s="115" t="n">
        <v>0.95</v>
      </c>
      <c r="H1949" s="116" t="n">
        <f aca="false">RANDBETWEEN(80,100)/100</f>
        <v>0.98</v>
      </c>
      <c r="I1949" s="117"/>
      <c r="J1949" s="118"/>
      <c r="K1949" s="119"/>
      <c r="L1949" s="118"/>
      <c r="M1949" s="179"/>
      <c r="Q1949" s="151" t="s">
        <v>2046</v>
      </c>
      <c r="R1949" s="152" t="n">
        <v>21.7</v>
      </c>
      <c r="S1949" s="152" t="n">
        <v>747.6</v>
      </c>
      <c r="T1949" s="153" t="n">
        <v>72</v>
      </c>
      <c r="U1949" s="154" t="s">
        <v>78</v>
      </c>
      <c r="V1949" s="153" t="n">
        <v>1</v>
      </c>
      <c r="W1949" s="115" t="n">
        <v>0.95</v>
      </c>
      <c r="X1949" s="116" t="n">
        <f aca="false">RANDBETWEEN(80,100)/100</f>
        <v>0.92</v>
      </c>
      <c r="Y1949" s="117"/>
      <c r="Z1949" s="118"/>
      <c r="AA1949" s="119"/>
      <c r="AB1949" s="123"/>
      <c r="AC1949" s="124"/>
      <c r="AG1949" s="186"/>
      <c r="BO1949" s="202"/>
    </row>
    <row r="1950" customFormat="false" ht="13.25" hidden="false" customHeight="true" outlineLevel="0" collapsed="false">
      <c r="A1950" s="151" t="s">
        <v>2047</v>
      </c>
      <c r="B1950" s="152" t="n">
        <v>19.5</v>
      </c>
      <c r="C1950" s="152" t="n">
        <v>757.4</v>
      </c>
      <c r="D1950" s="153" t="n">
        <v>68</v>
      </c>
      <c r="E1950" s="154" t="s">
        <v>83</v>
      </c>
      <c r="F1950" s="153" t="n">
        <v>4.5</v>
      </c>
      <c r="G1950" s="115" t="n">
        <v>0.75</v>
      </c>
      <c r="H1950" s="116" t="n">
        <f aca="false">RANDBETWEEN(80,100)/100</f>
        <v>0.87</v>
      </c>
      <c r="I1950" s="117"/>
      <c r="J1950" s="118"/>
      <c r="K1950" s="119"/>
      <c r="L1950" s="118"/>
      <c r="M1950" s="179"/>
      <c r="Q1950" s="151" t="s">
        <v>2047</v>
      </c>
      <c r="R1950" s="152" t="n">
        <v>17.4</v>
      </c>
      <c r="S1950" s="152" t="n">
        <v>748.4</v>
      </c>
      <c r="T1950" s="153" t="n">
        <v>86</v>
      </c>
      <c r="U1950" s="154" t="s">
        <v>78</v>
      </c>
      <c r="V1950" s="153" t="n">
        <v>1</v>
      </c>
      <c r="W1950" s="115" t="n">
        <v>0.95</v>
      </c>
      <c r="X1950" s="116" t="n">
        <f aca="false">RANDBETWEEN(80,100)/100</f>
        <v>0.94</v>
      </c>
      <c r="Y1950" s="117"/>
      <c r="Z1950" s="118"/>
      <c r="AA1950" s="119"/>
      <c r="AB1950" s="123"/>
      <c r="AC1950" s="124"/>
      <c r="AG1950" s="186"/>
      <c r="BO1950" s="202"/>
    </row>
    <row r="1951" customFormat="false" ht="13.25" hidden="false" customHeight="true" outlineLevel="0" collapsed="false">
      <c r="A1951" s="151" t="s">
        <v>2048</v>
      </c>
      <c r="B1951" s="152" t="n">
        <v>19.8</v>
      </c>
      <c r="C1951" s="152" t="n">
        <v>757</v>
      </c>
      <c r="D1951" s="153" t="n">
        <v>63</v>
      </c>
      <c r="E1951" s="154" t="s">
        <v>83</v>
      </c>
      <c r="F1951" s="153" t="n">
        <v>3</v>
      </c>
      <c r="G1951" s="115" t="n">
        <v>0.15</v>
      </c>
      <c r="H1951" s="116" t="n">
        <f aca="false">RANDBETWEEN(80,100)/100</f>
        <v>0.8</v>
      </c>
      <c r="I1951" s="117"/>
      <c r="J1951" s="118"/>
      <c r="K1951" s="119"/>
      <c r="L1951" s="118"/>
      <c r="M1951" s="179"/>
      <c r="Q1951" s="151" t="s">
        <v>2048</v>
      </c>
      <c r="R1951" s="152" t="n">
        <v>16.6</v>
      </c>
      <c r="S1951" s="152" t="n">
        <v>748.6</v>
      </c>
      <c r="T1951" s="153" t="n">
        <v>91</v>
      </c>
      <c r="U1951" s="154" t="n">
        <v>0</v>
      </c>
      <c r="V1951" s="153" t="n">
        <v>0</v>
      </c>
      <c r="W1951" s="115" t="n">
        <v>0.25</v>
      </c>
      <c r="X1951" s="116" t="n">
        <f aca="false">RANDBETWEEN(80,100)/100</f>
        <v>0.99</v>
      </c>
      <c r="Y1951" s="117"/>
      <c r="Z1951" s="118"/>
      <c r="AA1951" s="119"/>
      <c r="AB1951" s="123"/>
      <c r="AC1951" s="124"/>
      <c r="AG1951" s="186"/>
      <c r="BO1951" s="202"/>
    </row>
    <row r="1952" customFormat="false" ht="13.25" hidden="false" customHeight="true" outlineLevel="0" collapsed="false">
      <c r="A1952" s="151" t="s">
        <v>2049</v>
      </c>
      <c r="B1952" s="152" t="n">
        <v>23.2</v>
      </c>
      <c r="C1952" s="152" t="n">
        <v>756.6</v>
      </c>
      <c r="D1952" s="153" t="n">
        <v>57</v>
      </c>
      <c r="E1952" s="154" t="s">
        <v>83</v>
      </c>
      <c r="F1952" s="153" t="n">
        <v>6</v>
      </c>
      <c r="G1952" s="115" t="n">
        <v>0.15</v>
      </c>
      <c r="H1952" s="116" t="n">
        <f aca="false">RANDBETWEEN(80,100)/100</f>
        <v>0.84</v>
      </c>
      <c r="I1952" s="117"/>
      <c r="J1952" s="118"/>
      <c r="K1952" s="119"/>
      <c r="L1952" s="118"/>
      <c r="M1952" s="179"/>
      <c r="Q1952" s="151" t="s">
        <v>2049</v>
      </c>
      <c r="R1952" s="152" t="n">
        <v>18.6</v>
      </c>
      <c r="S1952" s="152" t="n">
        <v>749.8</v>
      </c>
      <c r="T1952" s="153" t="n">
        <v>80</v>
      </c>
      <c r="U1952" s="154" t="s">
        <v>78</v>
      </c>
      <c r="V1952" s="153" t="n">
        <v>1</v>
      </c>
      <c r="W1952" s="182" t="s">
        <v>110</v>
      </c>
      <c r="X1952" s="116" t="n">
        <f aca="false">RANDBETWEEN(80,100)/100</f>
        <v>0.96</v>
      </c>
      <c r="Y1952" s="117"/>
      <c r="Z1952" s="118"/>
      <c r="AA1952" s="119"/>
      <c r="AB1952" s="123"/>
      <c r="AC1952" s="124"/>
      <c r="AG1952" s="186"/>
      <c r="BO1952" s="202"/>
    </row>
    <row r="1953" customFormat="false" ht="13.25" hidden="false" customHeight="true" outlineLevel="0" collapsed="false">
      <c r="A1953" s="151" t="s">
        <v>2050</v>
      </c>
      <c r="B1953" s="152" t="n">
        <v>26.3</v>
      </c>
      <c r="C1953" s="152" t="n">
        <v>757.3</v>
      </c>
      <c r="D1953" s="153" t="n">
        <v>51</v>
      </c>
      <c r="E1953" s="154" t="s">
        <v>83</v>
      </c>
      <c r="F1953" s="153" t="n">
        <v>6</v>
      </c>
      <c r="G1953" s="115" t="n">
        <v>0.25</v>
      </c>
      <c r="H1953" s="116" t="n">
        <f aca="false">RANDBETWEEN(80,100)/100</f>
        <v>0.92</v>
      </c>
      <c r="I1953" s="117" t="n">
        <v>0.641550925925926</v>
      </c>
      <c r="J1953" s="118" t="n">
        <v>0.641550925925926</v>
      </c>
      <c r="K1953" s="119" t="n">
        <f aca="false">(J1953 * 24) * $B$3 * $F$3 * (1 - 0.7*AVERAGE(G1953:G1960)) * AVERAGE(H1953:H1960)</f>
        <v>13565.10675</v>
      </c>
      <c r="L1953" s="118" t="n">
        <f aca="false">IF(AVERAGE(F1953:F1960)&gt; $J$3, $B$4*$F$4*AVERAGE(F1953:F1960)/$B$5*24*AVERAGE(H1953:H1960), $B$4*$F$4*AVERAGE(F1953:F1960)/$B$5*24*AVERAGE(H1953:H1960) * 0.2)</f>
        <v>23166</v>
      </c>
      <c r="M1953" s="179" t="n">
        <f aca="false">K1953+L1953</f>
        <v>36731.10675</v>
      </c>
      <c r="Q1953" s="151" t="s">
        <v>2050</v>
      </c>
      <c r="R1953" s="152" t="n">
        <v>22.4</v>
      </c>
      <c r="S1953" s="152" t="n">
        <v>750.2</v>
      </c>
      <c r="T1953" s="153" t="n">
        <v>64</v>
      </c>
      <c r="U1953" s="154" t="s">
        <v>78</v>
      </c>
      <c r="V1953" s="153" t="n">
        <v>2</v>
      </c>
      <c r="W1953" s="115" t="n">
        <v>0.95</v>
      </c>
      <c r="X1953" s="116" t="n">
        <f aca="false">RANDBETWEEN(80,100)/100</f>
        <v>0.96</v>
      </c>
      <c r="Y1953" s="117" t="n">
        <v>0.715405092592593</v>
      </c>
      <c r="Z1953" s="118" t="n">
        <v>0.715405092592593</v>
      </c>
      <c r="AA1953" s="119" t="n">
        <f aca="false">(Z1953 * 24) * $B$3 * $F$3 * (1 - 0.7*AVERAGE(W1953:W1960)) * AVERAGE(X1953:X1960)</f>
        <v>9145.25938229167</v>
      </c>
      <c r="AB1953" s="123" t="n">
        <f aca="false">IF(AVERAGE(V1953:V1960)&gt; $J$3, $B$4*$F$4*AVERAGE(V1953:V1960)/$B$5*24*AVERAGE(X1953:X1960), $B$4*$F$4*AVERAGE(V1953:V1960)/$B$5*24*AVERAGE(X1953:X1960) * 0.2)</f>
        <v>1442</v>
      </c>
      <c r="AC1953" s="124" t="n">
        <f aca="false">AA1953+AB1953</f>
        <v>10587.2593822917</v>
      </c>
      <c r="AG1953" s="186"/>
      <c r="BO1953" s="202"/>
    </row>
    <row r="1954" customFormat="false" ht="13.25" hidden="false" customHeight="true" outlineLevel="0" collapsed="false">
      <c r="A1954" s="151" t="s">
        <v>2051</v>
      </c>
      <c r="B1954" s="152" t="n">
        <v>31.8</v>
      </c>
      <c r="C1954" s="152" t="n">
        <v>757.6</v>
      </c>
      <c r="D1954" s="153" t="n">
        <v>32</v>
      </c>
      <c r="E1954" s="154" t="s">
        <v>83</v>
      </c>
      <c r="F1954" s="153" t="n">
        <v>7.5</v>
      </c>
      <c r="G1954" s="115" t="n">
        <v>0.25</v>
      </c>
      <c r="H1954" s="116" t="n">
        <f aca="false">RANDBETWEEN(80,100)/100</f>
        <v>0.98</v>
      </c>
      <c r="I1954" s="117"/>
      <c r="J1954" s="118"/>
      <c r="K1954" s="119"/>
      <c r="L1954" s="118"/>
      <c r="M1954" s="179"/>
      <c r="Q1954" s="151" t="s">
        <v>2051</v>
      </c>
      <c r="R1954" s="152" t="n">
        <v>25.3</v>
      </c>
      <c r="S1954" s="152" t="n">
        <v>750.1</v>
      </c>
      <c r="T1954" s="153" t="n">
        <v>53</v>
      </c>
      <c r="U1954" s="154" t="s">
        <v>101</v>
      </c>
      <c r="V1954" s="153" t="n">
        <v>1</v>
      </c>
      <c r="W1954" s="115" t="n">
        <v>0.9</v>
      </c>
      <c r="X1954" s="116" t="n">
        <f aca="false">RANDBETWEEN(80,100)/100</f>
        <v>0.92</v>
      </c>
      <c r="Y1954" s="117"/>
      <c r="Z1954" s="118"/>
      <c r="AA1954" s="119"/>
      <c r="AB1954" s="123"/>
      <c r="AC1954" s="124"/>
      <c r="AG1954" s="186"/>
      <c r="BO1954" s="202"/>
    </row>
    <row r="1955" customFormat="false" ht="13.25" hidden="false" customHeight="true" outlineLevel="0" collapsed="false">
      <c r="A1955" s="151" t="s">
        <v>2052</v>
      </c>
      <c r="B1955" s="152" t="n">
        <v>32.6</v>
      </c>
      <c r="C1955" s="152" t="n">
        <v>757.9</v>
      </c>
      <c r="D1955" s="153" t="n">
        <v>34</v>
      </c>
      <c r="E1955" s="154" t="s">
        <v>83</v>
      </c>
      <c r="F1955" s="153" t="n">
        <v>6</v>
      </c>
      <c r="G1955" s="182" t="s">
        <v>185</v>
      </c>
      <c r="H1955" s="116" t="n">
        <f aca="false">RANDBETWEEN(80,100)/100</f>
        <v>0.83</v>
      </c>
      <c r="I1955" s="117"/>
      <c r="J1955" s="118"/>
      <c r="K1955" s="119"/>
      <c r="L1955" s="118"/>
      <c r="M1955" s="179"/>
      <c r="Q1955" s="151" t="s">
        <v>2052</v>
      </c>
      <c r="R1955" s="152" t="n">
        <v>25.3</v>
      </c>
      <c r="S1955" s="152" t="n">
        <v>750.8</v>
      </c>
      <c r="T1955" s="153" t="n">
        <v>53</v>
      </c>
      <c r="U1955" s="154" t="s">
        <v>91</v>
      </c>
      <c r="V1955" s="153" t="n">
        <v>1</v>
      </c>
      <c r="W1955" s="115" t="n">
        <v>0.75</v>
      </c>
      <c r="X1955" s="116" t="n">
        <f aca="false">RANDBETWEEN(80,100)/100</f>
        <v>0.91</v>
      </c>
      <c r="Y1955" s="117"/>
      <c r="Z1955" s="118"/>
      <c r="AA1955" s="119"/>
      <c r="AB1955" s="123"/>
      <c r="AC1955" s="124"/>
      <c r="AG1955" s="186"/>
      <c r="BO1955" s="202"/>
    </row>
    <row r="1956" customFormat="false" ht="13.25" hidden="false" customHeight="true" outlineLevel="0" collapsed="false">
      <c r="A1956" s="151" t="s">
        <v>2053</v>
      </c>
      <c r="B1956" s="152" t="n">
        <v>29.3</v>
      </c>
      <c r="C1956" s="152" t="n">
        <v>758.2</v>
      </c>
      <c r="D1956" s="153" t="n">
        <v>45</v>
      </c>
      <c r="E1956" s="154" t="s">
        <v>78</v>
      </c>
      <c r="F1956" s="153" t="n">
        <v>4.5</v>
      </c>
      <c r="G1956" s="115" t="n">
        <v>0.25</v>
      </c>
      <c r="H1956" s="116" t="n">
        <f aca="false">RANDBETWEEN(80,100)/100</f>
        <v>0.89</v>
      </c>
      <c r="I1956" s="117"/>
      <c r="J1956" s="118"/>
      <c r="K1956" s="119"/>
      <c r="L1956" s="118"/>
      <c r="M1956" s="179"/>
      <c r="Q1956" s="151" t="s">
        <v>2053</v>
      </c>
      <c r="R1956" s="152" t="n">
        <v>23.5</v>
      </c>
      <c r="S1956" s="152" t="n">
        <v>751.4</v>
      </c>
      <c r="T1956" s="153" t="n">
        <v>60</v>
      </c>
      <c r="U1956" s="154" t="s">
        <v>91</v>
      </c>
      <c r="V1956" s="153" t="n">
        <v>1</v>
      </c>
      <c r="W1956" s="115" t="n">
        <v>0.75</v>
      </c>
      <c r="X1956" s="116" t="n">
        <f aca="false">RANDBETWEEN(80,100)/100</f>
        <v>0.9</v>
      </c>
      <c r="Y1956" s="117"/>
      <c r="Z1956" s="118"/>
      <c r="AA1956" s="119"/>
      <c r="AB1956" s="123"/>
      <c r="AC1956" s="124"/>
      <c r="AG1956" s="186"/>
      <c r="BO1956" s="202"/>
    </row>
    <row r="1957" customFormat="false" ht="13.25" hidden="false" customHeight="true" outlineLevel="0" collapsed="false">
      <c r="A1957" s="151" t="s">
        <v>2054</v>
      </c>
      <c r="B1957" s="152" t="n">
        <v>25.2</v>
      </c>
      <c r="C1957" s="152" t="n">
        <v>758.1</v>
      </c>
      <c r="D1957" s="153" t="n">
        <v>64</v>
      </c>
      <c r="E1957" s="154" t="s">
        <v>78</v>
      </c>
      <c r="F1957" s="153" t="n">
        <v>1.5</v>
      </c>
      <c r="G1957" s="115" t="n">
        <v>0.15</v>
      </c>
      <c r="H1957" s="116" t="n">
        <f aca="false">RANDBETWEEN(80,100)/100</f>
        <v>0.83</v>
      </c>
      <c r="I1957" s="117"/>
      <c r="J1957" s="118"/>
      <c r="K1957" s="119"/>
      <c r="L1957" s="118"/>
      <c r="M1957" s="179"/>
      <c r="Q1957" s="151" t="s">
        <v>2054</v>
      </c>
      <c r="R1957" s="152" t="n">
        <v>20.2</v>
      </c>
      <c r="S1957" s="152" t="n">
        <v>751.5</v>
      </c>
      <c r="T1957" s="153" t="n">
        <v>66</v>
      </c>
      <c r="U1957" s="154" t="s">
        <v>78</v>
      </c>
      <c r="V1957" s="153" t="n">
        <v>2</v>
      </c>
      <c r="W1957" s="115" t="n">
        <v>0.25</v>
      </c>
      <c r="X1957" s="116" t="n">
        <f aca="false">RANDBETWEEN(80,100)/100</f>
        <v>0.97</v>
      </c>
      <c r="Y1957" s="117"/>
      <c r="Z1957" s="118"/>
      <c r="AA1957" s="119"/>
      <c r="AB1957" s="123"/>
      <c r="AC1957" s="124"/>
      <c r="AG1957" s="186"/>
      <c r="BO1957" s="202"/>
    </row>
    <row r="1958" customFormat="false" ht="13.25" hidden="false" customHeight="true" outlineLevel="0" collapsed="false">
      <c r="A1958" s="151" t="s">
        <v>2055</v>
      </c>
      <c r="B1958" s="152" t="n">
        <v>18.1</v>
      </c>
      <c r="C1958" s="152" t="n">
        <v>757.9</v>
      </c>
      <c r="D1958" s="153" t="n">
        <v>85</v>
      </c>
      <c r="E1958" s="154" t="n">
        <v>0</v>
      </c>
      <c r="F1958" s="153" t="n">
        <v>0</v>
      </c>
      <c r="G1958" s="115" t="n">
        <v>0.25</v>
      </c>
      <c r="H1958" s="116" t="n">
        <f aca="false">RANDBETWEEN(80,100)/100</f>
        <v>0.82</v>
      </c>
      <c r="I1958" s="117"/>
      <c r="J1958" s="118"/>
      <c r="K1958" s="119"/>
      <c r="L1958" s="118"/>
      <c r="M1958" s="179"/>
      <c r="Q1958" s="151" t="s">
        <v>2055</v>
      </c>
      <c r="R1958" s="152" t="n">
        <v>16.1</v>
      </c>
      <c r="S1958" s="152" t="n">
        <v>751.6</v>
      </c>
      <c r="T1958" s="153" t="n">
        <v>80</v>
      </c>
      <c r="U1958" s="154" t="s">
        <v>78</v>
      </c>
      <c r="V1958" s="153" t="n">
        <v>1</v>
      </c>
      <c r="W1958" s="182" t="s">
        <v>110</v>
      </c>
      <c r="X1958" s="116" t="n">
        <f aca="false">RANDBETWEEN(80,100)/100</f>
        <v>0.87</v>
      </c>
      <c r="Y1958" s="117"/>
      <c r="Z1958" s="118"/>
      <c r="AA1958" s="119"/>
      <c r="AB1958" s="123"/>
      <c r="AC1958" s="124"/>
      <c r="AG1958" s="186"/>
      <c r="BO1958" s="202"/>
    </row>
    <row r="1959" customFormat="false" ht="13.25" hidden="false" customHeight="true" outlineLevel="0" collapsed="false">
      <c r="A1959" s="151" t="s">
        <v>2056</v>
      </c>
      <c r="B1959" s="152" t="n">
        <v>18.3</v>
      </c>
      <c r="C1959" s="152" t="n">
        <v>757.6</v>
      </c>
      <c r="D1959" s="153" t="n">
        <v>81</v>
      </c>
      <c r="E1959" s="154" t="s">
        <v>93</v>
      </c>
      <c r="F1959" s="153" t="n">
        <v>3</v>
      </c>
      <c r="G1959" s="115" t="n">
        <v>0.25</v>
      </c>
      <c r="H1959" s="116" t="n">
        <f aca="false">RANDBETWEEN(80,100)/100</f>
        <v>0.91</v>
      </c>
      <c r="I1959" s="117"/>
      <c r="J1959" s="118"/>
      <c r="K1959" s="119"/>
      <c r="L1959" s="118"/>
      <c r="M1959" s="179"/>
      <c r="Q1959" s="151" t="s">
        <v>2056</v>
      </c>
      <c r="R1959" s="152" t="n">
        <v>15.8</v>
      </c>
      <c r="S1959" s="152" t="n">
        <v>751.9</v>
      </c>
      <c r="T1959" s="153" t="n">
        <v>83</v>
      </c>
      <c r="U1959" s="154" t="n">
        <v>0</v>
      </c>
      <c r="V1959" s="153" t="n">
        <v>0</v>
      </c>
      <c r="W1959" s="115" t="n">
        <v>0.75</v>
      </c>
      <c r="X1959" s="116" t="n">
        <f aca="false">RANDBETWEEN(80,100)/100</f>
        <v>0.82</v>
      </c>
      <c r="Y1959" s="117"/>
      <c r="Z1959" s="118"/>
      <c r="AA1959" s="119"/>
      <c r="AB1959" s="123"/>
      <c r="AC1959" s="124"/>
      <c r="AG1959" s="186"/>
      <c r="BO1959" s="202"/>
    </row>
    <row r="1960" customFormat="false" ht="13.25" hidden="false" customHeight="true" outlineLevel="0" collapsed="false">
      <c r="A1960" s="151" t="s">
        <v>2057</v>
      </c>
      <c r="B1960" s="152" t="n">
        <v>22.1</v>
      </c>
      <c r="C1960" s="152" t="n">
        <v>757.3</v>
      </c>
      <c r="D1960" s="153" t="n">
        <v>58</v>
      </c>
      <c r="E1960" s="154" t="s">
        <v>83</v>
      </c>
      <c r="F1960" s="153" t="n">
        <v>4.5</v>
      </c>
      <c r="G1960" s="182" t="s">
        <v>110</v>
      </c>
      <c r="H1960" s="116" t="n">
        <f aca="false">RANDBETWEEN(80,100)/100</f>
        <v>0.84</v>
      </c>
      <c r="I1960" s="117"/>
      <c r="J1960" s="118"/>
      <c r="K1960" s="119"/>
      <c r="L1960" s="118"/>
      <c r="M1960" s="179"/>
      <c r="Q1960" s="151" t="s">
        <v>2057</v>
      </c>
      <c r="R1960" s="152" t="n">
        <v>17.4</v>
      </c>
      <c r="S1960" s="152" t="n">
        <v>752.2</v>
      </c>
      <c r="T1960" s="153" t="n">
        <v>82</v>
      </c>
      <c r="U1960" s="154" t="s">
        <v>78</v>
      </c>
      <c r="V1960" s="153" t="n">
        <v>2</v>
      </c>
      <c r="W1960" s="182" t="s">
        <v>194</v>
      </c>
      <c r="X1960" s="116" t="n">
        <f aca="false">RANDBETWEEN(80,100)/100</f>
        <v>0.86</v>
      </c>
      <c r="Y1960" s="117"/>
      <c r="Z1960" s="118"/>
      <c r="AA1960" s="119"/>
      <c r="AB1960" s="123"/>
      <c r="AC1960" s="124"/>
      <c r="AG1960" s="186"/>
      <c r="BO1960" s="202"/>
    </row>
    <row r="1961" customFormat="false" ht="13.25" hidden="false" customHeight="true" outlineLevel="0" collapsed="false">
      <c r="A1961" s="151" t="s">
        <v>2058</v>
      </c>
      <c r="B1961" s="152" t="n">
        <v>25.6</v>
      </c>
      <c r="C1961" s="152" t="n">
        <v>757</v>
      </c>
      <c r="D1961" s="153" t="n">
        <v>48</v>
      </c>
      <c r="E1961" s="154" t="s">
        <v>83</v>
      </c>
      <c r="F1961" s="153" t="n">
        <v>4.5</v>
      </c>
      <c r="G1961" s="115" t="n">
        <v>0.75</v>
      </c>
      <c r="H1961" s="116" t="n">
        <f aca="false">RANDBETWEEN(80,100)/100</f>
        <v>0.99</v>
      </c>
      <c r="I1961" s="117" t="n">
        <v>0.640578703703704</v>
      </c>
      <c r="J1961" s="118" t="n">
        <v>0.640578703703704</v>
      </c>
      <c r="K1961" s="119" t="n">
        <f aca="false">(J1961 * 24) * $B$3 * $F$3 * (1 - 0.7*AVERAGE(G1961:G1968)) * AVERAGE(H1961:H1968)</f>
        <v>12884.0875833333</v>
      </c>
      <c r="L1961" s="118" t="n">
        <f aca="false">IF(AVERAGE(F1961:F1968)&gt; $J$3, $B$4*$F$4*AVERAGE(F1961:F1968)/$B$5*24*AVERAGE(H1961:H1968), $B$4*$F$4*AVERAGE(F1961:F1968)/$B$5*24*AVERAGE(H1961:H1968) * 0.2)</f>
        <v>3996</v>
      </c>
      <c r="M1961" s="179" t="n">
        <f aca="false">K1961+L1961</f>
        <v>16880.0875833333</v>
      </c>
      <c r="Q1961" s="151" t="s">
        <v>2058</v>
      </c>
      <c r="R1961" s="152" t="n">
        <v>19</v>
      </c>
      <c r="S1961" s="152" t="n">
        <v>752.2</v>
      </c>
      <c r="T1961" s="153" t="n">
        <v>74</v>
      </c>
      <c r="U1961" s="154" t="s">
        <v>78</v>
      </c>
      <c r="V1961" s="153" t="n">
        <v>1</v>
      </c>
      <c r="W1961" s="115" t="n">
        <v>0.9</v>
      </c>
      <c r="X1961" s="116" t="n">
        <f aca="false">RANDBETWEEN(80,100)/100</f>
        <v>0.91</v>
      </c>
      <c r="Y1961" s="117" t="n">
        <v>0.713761574074074</v>
      </c>
      <c r="Z1961" s="118" t="n">
        <v>0.713761574074074</v>
      </c>
      <c r="AA1961" s="119" t="n">
        <f aca="false">(Z1961 * 24) * $B$3 * $F$3 * (1 - 0.7*AVERAGE(W1961:W1968)) * AVERAGE(X1961:X1968)</f>
        <v>8690.18991666667</v>
      </c>
      <c r="AB1961" s="123" t="n">
        <f aca="false">IF(AVERAGE(V1961:V1968)&gt; $J$3, $B$4*$F$4*AVERAGE(V1961:V1968)/$B$5*24*AVERAGE(X1961:X1968), $B$4*$F$4*AVERAGE(V1961:V1968)/$B$5*24*AVERAGE(X1961:X1968) * 0.2)</f>
        <v>1139.2</v>
      </c>
      <c r="AC1961" s="124" t="n">
        <f aca="false">AA1961+AB1961</f>
        <v>9829.38991666667</v>
      </c>
      <c r="AG1961" s="186"/>
      <c r="BO1961" s="202"/>
    </row>
    <row r="1962" customFormat="false" ht="13.25" hidden="false" customHeight="true" outlineLevel="0" collapsed="false">
      <c r="A1962" s="151" t="s">
        <v>2059</v>
      </c>
      <c r="B1962" s="152" t="n">
        <v>29.2</v>
      </c>
      <c r="C1962" s="152" t="n">
        <v>756.7</v>
      </c>
      <c r="D1962" s="153" t="n">
        <v>37</v>
      </c>
      <c r="E1962" s="154" t="s">
        <v>83</v>
      </c>
      <c r="F1962" s="153" t="n">
        <v>4.5</v>
      </c>
      <c r="G1962" s="115" t="n">
        <v>0.75</v>
      </c>
      <c r="H1962" s="116" t="n">
        <f aca="false">RANDBETWEEN(80,100)/100</f>
        <v>0.9</v>
      </c>
      <c r="I1962" s="117"/>
      <c r="J1962" s="118"/>
      <c r="K1962" s="119"/>
      <c r="L1962" s="118"/>
      <c r="M1962" s="179"/>
      <c r="Q1962" s="151" t="s">
        <v>2059</v>
      </c>
      <c r="R1962" s="152" t="n">
        <v>21.8</v>
      </c>
      <c r="S1962" s="152" t="n">
        <v>752.5</v>
      </c>
      <c r="T1962" s="153" t="n">
        <v>54</v>
      </c>
      <c r="U1962" s="154" t="s">
        <v>78</v>
      </c>
      <c r="V1962" s="153" t="n">
        <v>2</v>
      </c>
      <c r="W1962" s="115" t="n">
        <v>0.75</v>
      </c>
      <c r="X1962" s="116" t="n">
        <f aca="false">RANDBETWEEN(80,100)/100</f>
        <v>0.87</v>
      </c>
      <c r="Y1962" s="117"/>
      <c r="Z1962" s="118"/>
      <c r="AA1962" s="119"/>
      <c r="AB1962" s="123"/>
      <c r="AC1962" s="124"/>
      <c r="AG1962" s="186"/>
      <c r="BO1962" s="202"/>
    </row>
    <row r="1963" customFormat="false" ht="13.25" hidden="false" customHeight="true" outlineLevel="0" collapsed="false">
      <c r="A1963" s="151" t="s">
        <v>2060</v>
      </c>
      <c r="B1963" s="152" t="n">
        <v>32.7</v>
      </c>
      <c r="C1963" s="152" t="n">
        <v>756.7</v>
      </c>
      <c r="D1963" s="153" t="n">
        <v>40</v>
      </c>
      <c r="E1963" s="154" t="s">
        <v>78</v>
      </c>
      <c r="F1963" s="153" t="n">
        <v>4.5</v>
      </c>
      <c r="G1963" s="115" t="n">
        <v>0.25</v>
      </c>
      <c r="H1963" s="116" t="n">
        <f aca="false">RANDBETWEEN(80,100)/100</f>
        <v>1</v>
      </c>
      <c r="I1963" s="117"/>
      <c r="J1963" s="118"/>
      <c r="K1963" s="119"/>
      <c r="L1963" s="118"/>
      <c r="M1963" s="179"/>
      <c r="Q1963" s="151" t="s">
        <v>2060</v>
      </c>
      <c r="R1963" s="152" t="n">
        <v>23.9</v>
      </c>
      <c r="S1963" s="152" t="n">
        <v>752.5</v>
      </c>
      <c r="T1963" s="153" t="n">
        <v>50</v>
      </c>
      <c r="U1963" s="154" t="s">
        <v>78</v>
      </c>
      <c r="V1963" s="153" t="n">
        <v>2</v>
      </c>
      <c r="W1963" s="115" t="n">
        <v>0.75</v>
      </c>
      <c r="X1963" s="116" t="n">
        <f aca="false">RANDBETWEEN(80,100)/100</f>
        <v>0.84</v>
      </c>
      <c r="Y1963" s="117"/>
      <c r="Z1963" s="118"/>
      <c r="AA1963" s="119"/>
      <c r="AB1963" s="123"/>
      <c r="AC1963" s="124"/>
      <c r="AG1963" s="186"/>
      <c r="BO1963" s="202"/>
    </row>
    <row r="1964" customFormat="false" ht="13.25" hidden="false" customHeight="true" outlineLevel="0" collapsed="false">
      <c r="A1964" s="151" t="s">
        <v>2061</v>
      </c>
      <c r="B1964" s="152" t="n">
        <v>30.3</v>
      </c>
      <c r="C1964" s="152" t="n">
        <v>757</v>
      </c>
      <c r="D1964" s="153" t="n">
        <v>47</v>
      </c>
      <c r="E1964" s="154" t="s">
        <v>78</v>
      </c>
      <c r="F1964" s="153" t="n">
        <v>3</v>
      </c>
      <c r="G1964" s="115" t="n">
        <v>0.05</v>
      </c>
      <c r="H1964" s="116" t="n">
        <f aca="false">RANDBETWEEN(80,100)/100</f>
        <v>0.86</v>
      </c>
      <c r="I1964" s="117"/>
      <c r="J1964" s="118"/>
      <c r="K1964" s="119"/>
      <c r="L1964" s="118"/>
      <c r="M1964" s="179"/>
      <c r="Q1964" s="151" t="s">
        <v>2061</v>
      </c>
      <c r="R1964" s="152" t="n">
        <v>23.1</v>
      </c>
      <c r="S1964" s="152" t="n">
        <v>752.5</v>
      </c>
      <c r="T1964" s="153" t="n">
        <v>45</v>
      </c>
      <c r="U1964" s="154" t="s">
        <v>101</v>
      </c>
      <c r="V1964" s="153" t="n">
        <v>1</v>
      </c>
      <c r="W1964" s="115" t="n">
        <v>0.75</v>
      </c>
      <c r="X1964" s="116" t="n">
        <f aca="false">RANDBETWEEN(80,100)/100</f>
        <v>0.89</v>
      </c>
      <c r="Y1964" s="117"/>
      <c r="Z1964" s="118"/>
      <c r="AA1964" s="119"/>
      <c r="AB1964" s="123"/>
      <c r="AC1964" s="124"/>
      <c r="AG1964" s="186"/>
      <c r="BO1964" s="202"/>
    </row>
    <row r="1965" customFormat="false" ht="13.25" hidden="false" customHeight="true" outlineLevel="0" collapsed="false">
      <c r="A1965" s="151" t="s">
        <v>2062</v>
      </c>
      <c r="B1965" s="152" t="n">
        <v>28.1</v>
      </c>
      <c r="C1965" s="152" t="n">
        <v>757.2</v>
      </c>
      <c r="D1965" s="153" t="n">
        <v>49</v>
      </c>
      <c r="E1965" s="154" t="s">
        <v>101</v>
      </c>
      <c r="F1965" s="153" t="n">
        <v>1.5</v>
      </c>
      <c r="G1965" s="115" t="n">
        <v>0.05</v>
      </c>
      <c r="H1965" s="116" t="n">
        <f aca="false">RANDBETWEEN(80,100)/100</f>
        <v>0.99</v>
      </c>
      <c r="I1965" s="117"/>
      <c r="J1965" s="118"/>
      <c r="K1965" s="119"/>
      <c r="L1965" s="118"/>
      <c r="M1965" s="179"/>
      <c r="Q1965" s="151" t="s">
        <v>2062</v>
      </c>
      <c r="R1965" s="152" t="n">
        <v>19.9</v>
      </c>
      <c r="S1965" s="152" t="n">
        <v>752.8</v>
      </c>
      <c r="T1965" s="153" t="n">
        <v>64</v>
      </c>
      <c r="U1965" s="154" t="s">
        <v>83</v>
      </c>
      <c r="V1965" s="153" t="n">
        <v>1</v>
      </c>
      <c r="W1965" s="115" t="n">
        <v>0.25</v>
      </c>
      <c r="X1965" s="116" t="n">
        <f aca="false">RANDBETWEEN(80,100)/100</f>
        <v>0.9</v>
      </c>
      <c r="Y1965" s="117"/>
      <c r="Z1965" s="118"/>
      <c r="AA1965" s="119"/>
      <c r="AB1965" s="123"/>
      <c r="AC1965" s="124"/>
      <c r="AG1965" s="186"/>
      <c r="BO1965" s="202"/>
    </row>
    <row r="1966" customFormat="false" ht="13.25" hidden="false" customHeight="true" outlineLevel="0" collapsed="false">
      <c r="A1966" s="151" t="s">
        <v>2063</v>
      </c>
      <c r="B1966" s="152" t="n">
        <v>20.1</v>
      </c>
      <c r="C1966" s="152" t="n">
        <v>757</v>
      </c>
      <c r="D1966" s="153" t="n">
        <v>79</v>
      </c>
      <c r="E1966" s="154" t="s">
        <v>101</v>
      </c>
      <c r="F1966" s="153" t="n">
        <v>3</v>
      </c>
      <c r="G1966" s="115" t="n">
        <v>0.25</v>
      </c>
      <c r="H1966" s="116" t="n">
        <f aca="false">RANDBETWEEN(80,100)/100</f>
        <v>0.97</v>
      </c>
      <c r="I1966" s="117"/>
      <c r="J1966" s="118"/>
      <c r="K1966" s="119"/>
      <c r="L1966" s="118"/>
      <c r="M1966" s="179"/>
      <c r="Q1966" s="151" t="s">
        <v>2063</v>
      </c>
      <c r="R1966" s="152" t="n">
        <v>14.5</v>
      </c>
      <c r="S1966" s="152" t="n">
        <v>752.9</v>
      </c>
      <c r="T1966" s="153" t="n">
        <v>97</v>
      </c>
      <c r="U1966" s="154" t="s">
        <v>77</v>
      </c>
      <c r="V1966" s="153" t="n">
        <v>1</v>
      </c>
      <c r="W1966" s="182" t="s">
        <v>110</v>
      </c>
      <c r="X1966" s="116" t="n">
        <f aca="false">RANDBETWEEN(80,100)/100</f>
        <v>0.98</v>
      </c>
      <c r="Y1966" s="117"/>
      <c r="Z1966" s="118"/>
      <c r="AA1966" s="119"/>
      <c r="AB1966" s="123"/>
      <c r="AC1966" s="124"/>
      <c r="AG1966" s="186"/>
      <c r="BO1966" s="202"/>
    </row>
    <row r="1967" customFormat="false" ht="13.25" hidden="false" customHeight="true" outlineLevel="0" collapsed="false">
      <c r="A1967" s="151" t="s">
        <v>2064</v>
      </c>
      <c r="B1967" s="152" t="n">
        <v>20.6</v>
      </c>
      <c r="C1967" s="152" t="n">
        <v>756.6</v>
      </c>
      <c r="D1967" s="153" t="n">
        <v>77</v>
      </c>
      <c r="E1967" s="154" t="s">
        <v>101</v>
      </c>
      <c r="F1967" s="153" t="n">
        <v>1.5</v>
      </c>
      <c r="G1967" s="182" t="s">
        <v>194</v>
      </c>
      <c r="H1967" s="116" t="n">
        <f aca="false">RANDBETWEEN(80,100)/100</f>
        <v>0.88</v>
      </c>
      <c r="I1967" s="117"/>
      <c r="J1967" s="118"/>
      <c r="K1967" s="119"/>
      <c r="L1967" s="118"/>
      <c r="M1967" s="179"/>
      <c r="Q1967" s="151" t="s">
        <v>2064</v>
      </c>
      <c r="R1967" s="152" t="n">
        <v>14.1</v>
      </c>
      <c r="S1967" s="152" t="n">
        <v>752.6</v>
      </c>
      <c r="T1967" s="153" t="n">
        <v>97</v>
      </c>
      <c r="U1967" s="154" t="n">
        <v>0</v>
      </c>
      <c r="V1967" s="153" t="n">
        <v>0</v>
      </c>
      <c r="W1967" s="115" t="n">
        <v>0.9</v>
      </c>
      <c r="X1967" s="116" t="n">
        <f aca="false">RANDBETWEEN(80,100)/100</f>
        <v>0.9</v>
      </c>
      <c r="Y1967" s="117"/>
      <c r="Z1967" s="118"/>
      <c r="AA1967" s="119"/>
      <c r="AB1967" s="123"/>
      <c r="AC1967" s="124"/>
      <c r="AG1967" s="186"/>
      <c r="BO1967" s="202"/>
    </row>
    <row r="1968" customFormat="false" ht="13.25" hidden="false" customHeight="true" outlineLevel="0" collapsed="false">
      <c r="A1968" s="151" t="s">
        <v>2065</v>
      </c>
      <c r="B1968" s="152" t="n">
        <v>22.7</v>
      </c>
      <c r="C1968" s="152" t="n">
        <v>756.1</v>
      </c>
      <c r="D1968" s="153" t="n">
        <v>78</v>
      </c>
      <c r="E1968" s="154" t="s">
        <v>93</v>
      </c>
      <c r="F1968" s="153" t="n">
        <v>4.5</v>
      </c>
      <c r="G1968" s="182" t="s">
        <v>194</v>
      </c>
      <c r="H1968" s="116" t="n">
        <f aca="false">RANDBETWEEN(80,100)/100</f>
        <v>0.81</v>
      </c>
      <c r="I1968" s="117"/>
      <c r="J1968" s="118"/>
      <c r="K1968" s="119"/>
      <c r="L1968" s="118"/>
      <c r="M1968" s="179"/>
      <c r="Q1968" s="151" t="s">
        <v>2065</v>
      </c>
      <c r="R1968" s="152" t="n">
        <v>14.5</v>
      </c>
      <c r="S1968" s="152" t="n">
        <v>752.3</v>
      </c>
      <c r="T1968" s="153" t="n">
        <v>96</v>
      </c>
      <c r="U1968" s="154" t="n">
        <v>0</v>
      </c>
      <c r="V1968" s="153" t="n">
        <v>0</v>
      </c>
      <c r="W1968" s="115" t="n">
        <v>0.95</v>
      </c>
      <c r="X1968" s="116" t="n">
        <f aca="false">RANDBETWEEN(80,100)/100</f>
        <v>0.83</v>
      </c>
      <c r="Y1968" s="117"/>
      <c r="Z1968" s="118"/>
      <c r="AA1968" s="119"/>
      <c r="AB1968" s="123"/>
      <c r="AC1968" s="124"/>
      <c r="AG1968" s="186"/>
      <c r="BO1968" s="202"/>
    </row>
    <row r="1969" customFormat="false" ht="13.25" hidden="false" customHeight="true" outlineLevel="0" collapsed="false">
      <c r="A1969" s="151" t="s">
        <v>2066</v>
      </c>
      <c r="B1969" s="152" t="n">
        <v>25.7</v>
      </c>
      <c r="C1969" s="152" t="n">
        <v>755.9</v>
      </c>
      <c r="D1969" s="153" t="n">
        <v>71</v>
      </c>
      <c r="E1969" s="154" t="s">
        <v>93</v>
      </c>
      <c r="F1969" s="153" t="n">
        <v>4.5</v>
      </c>
      <c r="G1969" s="115" t="n">
        <v>0.75</v>
      </c>
      <c r="H1969" s="116" t="n">
        <f aca="false">RANDBETWEEN(80,100)/100</f>
        <v>0.86</v>
      </c>
      <c r="I1969" s="117" t="n">
        <v>0.639571759259259</v>
      </c>
      <c r="J1969" s="118" t="n">
        <v>0.639571759259259</v>
      </c>
      <c r="K1969" s="119" t="n">
        <f aca="false">(J1969 * 24) * $B$3 * $F$3 * (1 - 0.7*AVERAGE(G1969:G1976)) * AVERAGE(H1969:H1976)</f>
        <v>11555.6066640625</v>
      </c>
      <c r="L1969" s="118" t="n">
        <f aca="false">IF(AVERAGE(F1969:F1976)&gt; $J$3, $B$4*$F$4*AVERAGE(F1969:F1976)/$B$5*24*AVERAGE(H1969:H1976), $B$4*$F$4*AVERAGE(F1969:F1976)/$B$5*24*AVERAGE(H1969:H1976) * 0.2)</f>
        <v>3834</v>
      </c>
      <c r="M1969" s="179" t="n">
        <f aca="false">K1969+L1969</f>
        <v>15389.6066640625</v>
      </c>
      <c r="Q1969" s="151" t="s">
        <v>2066</v>
      </c>
      <c r="R1969" s="152" t="n">
        <v>15.8</v>
      </c>
      <c r="S1969" s="152" t="n">
        <v>751.9</v>
      </c>
      <c r="T1969" s="153" t="n">
        <v>85</v>
      </c>
      <c r="U1969" s="154" t="s">
        <v>78</v>
      </c>
      <c r="V1969" s="153" t="n">
        <v>1</v>
      </c>
      <c r="W1969" s="115" t="n">
        <v>0.9</v>
      </c>
      <c r="X1969" s="116" t="n">
        <f aca="false">RANDBETWEEN(80,100)/100</f>
        <v>0.83</v>
      </c>
      <c r="Y1969" s="117" t="n">
        <v>0.712048611111111</v>
      </c>
      <c r="Z1969" s="118" t="n">
        <v>0.712048611111111</v>
      </c>
      <c r="AA1969" s="119" t="n">
        <f aca="false">(Z1969 * 24) * $B$3 * $F$3 * (1 - 0.7*AVERAGE(W1969:W1976)) * AVERAGE(X1969:X1976)</f>
        <v>6482.13453125</v>
      </c>
      <c r="AB1969" s="123" t="n">
        <f aca="false">IF(AVERAGE(V1969:V1976)&gt; $J$3, $B$4*$F$4*AVERAGE(V1969:V1976)/$B$5*24*AVERAGE(X1969:X1976), $B$4*$F$4*AVERAGE(V1969:V1976)/$B$5*24*AVERAGE(X1969:X1976) * 0.2)</f>
        <v>560</v>
      </c>
      <c r="AC1969" s="124" t="n">
        <f aca="false">AA1969+AB1969</f>
        <v>7042.13453125</v>
      </c>
      <c r="AG1969" s="186"/>
      <c r="BO1969" s="202"/>
    </row>
    <row r="1970" customFormat="false" ht="13.25" hidden="false" customHeight="true" outlineLevel="0" collapsed="false">
      <c r="A1970" s="151" t="s">
        <v>2067</v>
      </c>
      <c r="B1970" s="152" t="n">
        <v>30.9</v>
      </c>
      <c r="C1970" s="152" t="n">
        <v>755.7</v>
      </c>
      <c r="D1970" s="153" t="n">
        <v>50</v>
      </c>
      <c r="E1970" s="154" t="s">
        <v>78</v>
      </c>
      <c r="F1970" s="153" t="n">
        <v>3</v>
      </c>
      <c r="G1970" s="115" t="n">
        <v>0.9</v>
      </c>
      <c r="H1970" s="116" t="n">
        <f aca="false">RANDBETWEEN(80,100)/100</f>
        <v>0.94</v>
      </c>
      <c r="I1970" s="117"/>
      <c r="J1970" s="118"/>
      <c r="K1970" s="119"/>
      <c r="L1970" s="118"/>
      <c r="M1970" s="179"/>
      <c r="Q1970" s="151" t="s">
        <v>2067</v>
      </c>
      <c r="R1970" s="152" t="n">
        <v>16.6</v>
      </c>
      <c r="S1970" s="152" t="n">
        <v>751.6</v>
      </c>
      <c r="T1970" s="153" t="n">
        <v>85</v>
      </c>
      <c r="U1970" s="154" t="n">
        <v>0</v>
      </c>
      <c r="V1970" s="153" t="n">
        <v>0</v>
      </c>
      <c r="W1970" s="115" t="n">
        <v>0.9</v>
      </c>
      <c r="X1970" s="116" t="n">
        <f aca="false">RANDBETWEEN(80,100)/100</f>
        <v>0.9</v>
      </c>
      <c r="Y1970" s="117"/>
      <c r="Z1970" s="118"/>
      <c r="AA1970" s="119"/>
      <c r="AB1970" s="123"/>
      <c r="AC1970" s="124"/>
      <c r="AG1970" s="186"/>
      <c r="BO1970" s="202"/>
    </row>
    <row r="1971" customFormat="false" ht="13.25" hidden="false" customHeight="true" outlineLevel="0" collapsed="false">
      <c r="A1971" s="151" t="s">
        <v>2068</v>
      </c>
      <c r="B1971" s="152" t="n">
        <v>32.9</v>
      </c>
      <c r="C1971" s="152" t="n">
        <v>756.2</v>
      </c>
      <c r="D1971" s="153" t="n">
        <v>41</v>
      </c>
      <c r="E1971" s="154" t="s">
        <v>93</v>
      </c>
      <c r="F1971" s="153" t="n">
        <v>4.5</v>
      </c>
      <c r="G1971" s="115" t="n">
        <v>0.75</v>
      </c>
      <c r="H1971" s="116" t="n">
        <f aca="false">RANDBETWEEN(80,100)/100</f>
        <v>0.88</v>
      </c>
      <c r="I1971" s="117"/>
      <c r="J1971" s="118"/>
      <c r="K1971" s="119"/>
      <c r="L1971" s="118"/>
      <c r="M1971" s="179"/>
      <c r="Q1971" s="151" t="s">
        <v>2068</v>
      </c>
      <c r="R1971" s="152" t="n">
        <v>15.5</v>
      </c>
      <c r="S1971" s="152" t="n">
        <v>752</v>
      </c>
      <c r="T1971" s="153" t="n">
        <v>86</v>
      </c>
      <c r="U1971" s="154" t="n">
        <v>0</v>
      </c>
      <c r="V1971" s="153" t="n">
        <v>0</v>
      </c>
      <c r="W1971" s="115" t="n">
        <v>0.9</v>
      </c>
      <c r="X1971" s="116" t="n">
        <f aca="false">RANDBETWEEN(80,100)/100</f>
        <v>0.89</v>
      </c>
      <c r="Y1971" s="117"/>
      <c r="Z1971" s="118"/>
      <c r="AA1971" s="119"/>
      <c r="AB1971" s="123"/>
      <c r="AC1971" s="124"/>
      <c r="AG1971" s="186"/>
      <c r="BO1971" s="202"/>
    </row>
    <row r="1972" customFormat="false" ht="13.25" hidden="false" customHeight="true" outlineLevel="0" collapsed="false">
      <c r="A1972" s="151" t="s">
        <v>2069</v>
      </c>
      <c r="B1972" s="152" t="n">
        <v>30.8</v>
      </c>
      <c r="C1972" s="152" t="n">
        <v>756.7</v>
      </c>
      <c r="D1972" s="153" t="n">
        <v>49</v>
      </c>
      <c r="E1972" s="154" t="s">
        <v>101</v>
      </c>
      <c r="F1972" s="153" t="n">
        <v>6</v>
      </c>
      <c r="G1972" s="115" t="n">
        <v>0.25</v>
      </c>
      <c r="H1972" s="116" t="n">
        <f aca="false">RANDBETWEEN(80,100)/100</f>
        <v>0.89</v>
      </c>
      <c r="I1972" s="117"/>
      <c r="J1972" s="118"/>
      <c r="K1972" s="119"/>
      <c r="L1972" s="118"/>
      <c r="M1972" s="179"/>
      <c r="Q1972" s="151" t="s">
        <v>2069</v>
      </c>
      <c r="R1972" s="152" t="n">
        <v>15.8</v>
      </c>
      <c r="S1972" s="152" t="n">
        <v>751.9</v>
      </c>
      <c r="T1972" s="153" t="n">
        <v>80</v>
      </c>
      <c r="U1972" s="154" t="s">
        <v>78</v>
      </c>
      <c r="V1972" s="153" t="n">
        <v>1</v>
      </c>
      <c r="W1972" s="115" t="n">
        <v>0.9</v>
      </c>
      <c r="X1972" s="116" t="n">
        <f aca="false">RANDBETWEEN(80,100)/100</f>
        <v>0.83</v>
      </c>
      <c r="Y1972" s="117"/>
      <c r="Z1972" s="118"/>
      <c r="AA1972" s="119"/>
      <c r="AB1972" s="123"/>
      <c r="AC1972" s="124"/>
      <c r="AG1972" s="186"/>
      <c r="BO1972" s="202"/>
    </row>
    <row r="1973" customFormat="false" ht="13.25" hidden="false" customHeight="true" outlineLevel="0" collapsed="false">
      <c r="A1973" s="151" t="s">
        <v>2070</v>
      </c>
      <c r="B1973" s="152" t="n">
        <v>25.8</v>
      </c>
      <c r="C1973" s="152" t="n">
        <v>756.9</v>
      </c>
      <c r="D1973" s="153" t="n">
        <v>61</v>
      </c>
      <c r="E1973" s="154" t="s">
        <v>91</v>
      </c>
      <c r="F1973" s="153" t="n">
        <v>3</v>
      </c>
      <c r="G1973" s="115" t="n">
        <v>0.25</v>
      </c>
      <c r="H1973" s="116" t="n">
        <f aca="false">RANDBETWEEN(80,100)/100</f>
        <v>0.96</v>
      </c>
      <c r="I1973" s="117"/>
      <c r="J1973" s="118"/>
      <c r="K1973" s="119"/>
      <c r="L1973" s="118"/>
      <c r="M1973" s="179"/>
      <c r="Q1973" s="151" t="s">
        <v>2070</v>
      </c>
      <c r="R1973" s="152" t="n">
        <v>13.4</v>
      </c>
      <c r="S1973" s="152" t="n">
        <v>752.2</v>
      </c>
      <c r="T1973" s="153" t="n">
        <v>89</v>
      </c>
      <c r="U1973" s="154" t="s">
        <v>78</v>
      </c>
      <c r="V1973" s="153" t="n">
        <v>1</v>
      </c>
      <c r="W1973" s="115" t="n">
        <v>0.9</v>
      </c>
      <c r="X1973" s="116" t="n">
        <f aca="false">RANDBETWEEN(80,100)/100</f>
        <v>0.99</v>
      </c>
      <c r="Y1973" s="117"/>
      <c r="Z1973" s="118"/>
      <c r="AA1973" s="119"/>
      <c r="AB1973" s="123"/>
      <c r="AC1973" s="124"/>
      <c r="AG1973" s="186"/>
      <c r="BO1973" s="202"/>
    </row>
    <row r="1974" customFormat="false" ht="13.25" hidden="false" customHeight="true" outlineLevel="0" collapsed="false">
      <c r="A1974" s="151" t="s">
        <v>2071</v>
      </c>
      <c r="B1974" s="152" t="n">
        <v>19.5</v>
      </c>
      <c r="C1974" s="152" t="n">
        <v>756.7</v>
      </c>
      <c r="D1974" s="153" t="n">
        <v>80</v>
      </c>
      <c r="E1974" s="154" t="s">
        <v>129</v>
      </c>
      <c r="F1974" s="153" t="n">
        <v>1.5</v>
      </c>
      <c r="G1974" s="115" t="n">
        <v>0.15</v>
      </c>
      <c r="H1974" s="116" t="n">
        <f aca="false">RANDBETWEEN(80,100)/100</f>
        <v>0.84</v>
      </c>
      <c r="I1974" s="117"/>
      <c r="J1974" s="118"/>
      <c r="K1974" s="119"/>
      <c r="L1974" s="118"/>
      <c r="M1974" s="179"/>
      <c r="Q1974" s="151" t="s">
        <v>2071</v>
      </c>
      <c r="R1974" s="152" t="n">
        <v>13</v>
      </c>
      <c r="S1974" s="152" t="n">
        <v>752.2</v>
      </c>
      <c r="T1974" s="153" t="n">
        <v>91</v>
      </c>
      <c r="U1974" s="154" t="s">
        <v>78</v>
      </c>
      <c r="V1974" s="153" t="n">
        <v>1</v>
      </c>
      <c r="W1974" s="115" t="n">
        <v>0.9</v>
      </c>
      <c r="X1974" s="116" t="n">
        <f aca="false">RANDBETWEEN(80,100)/100</f>
        <v>0.9</v>
      </c>
      <c r="Y1974" s="117"/>
      <c r="Z1974" s="118"/>
      <c r="AA1974" s="119"/>
      <c r="AB1974" s="123"/>
      <c r="AC1974" s="124"/>
      <c r="AG1974" s="186"/>
      <c r="BO1974" s="202"/>
    </row>
    <row r="1975" customFormat="false" ht="13.25" hidden="false" customHeight="true" outlineLevel="0" collapsed="false">
      <c r="A1975" s="151" t="s">
        <v>2072</v>
      </c>
      <c r="B1975" s="152" t="n">
        <v>19.5</v>
      </c>
      <c r="C1975" s="152" t="n">
        <v>756.1</v>
      </c>
      <c r="D1975" s="153" t="n">
        <v>80</v>
      </c>
      <c r="E1975" s="154" t="s">
        <v>93</v>
      </c>
      <c r="F1975" s="153" t="n">
        <v>3</v>
      </c>
      <c r="G1975" s="115" t="n">
        <v>0.15</v>
      </c>
      <c r="H1975" s="116" t="n">
        <f aca="false">RANDBETWEEN(80,100)/100</f>
        <v>0.81</v>
      </c>
      <c r="I1975" s="117"/>
      <c r="J1975" s="118"/>
      <c r="K1975" s="119"/>
      <c r="L1975" s="118"/>
      <c r="M1975" s="179"/>
      <c r="Q1975" s="151" t="s">
        <v>2072</v>
      </c>
      <c r="R1975" s="152" t="n">
        <v>14</v>
      </c>
      <c r="S1975" s="152" t="n">
        <v>751.8</v>
      </c>
      <c r="T1975" s="153" t="n">
        <v>74</v>
      </c>
      <c r="U1975" s="154" t="n">
        <v>0</v>
      </c>
      <c r="V1975" s="153" t="n">
        <v>0</v>
      </c>
      <c r="W1975" s="115" t="n">
        <v>0.95</v>
      </c>
      <c r="X1975" s="116" t="n">
        <f aca="false">RANDBETWEEN(80,100)/100</f>
        <v>0.8</v>
      </c>
      <c r="Y1975" s="117"/>
      <c r="Z1975" s="118"/>
      <c r="AA1975" s="119"/>
      <c r="AB1975" s="123"/>
      <c r="AC1975" s="124"/>
      <c r="AG1975" s="186"/>
      <c r="BO1975" s="202"/>
    </row>
    <row r="1976" customFormat="false" ht="13.25" hidden="false" customHeight="true" outlineLevel="0" collapsed="false">
      <c r="A1976" s="151" t="s">
        <v>2073</v>
      </c>
      <c r="B1976" s="152" t="n">
        <v>23.1</v>
      </c>
      <c r="C1976" s="152" t="n">
        <v>756.4</v>
      </c>
      <c r="D1976" s="153" t="n">
        <v>68</v>
      </c>
      <c r="E1976" s="154" t="s">
        <v>129</v>
      </c>
      <c r="F1976" s="153" t="n">
        <v>1.5</v>
      </c>
      <c r="G1976" s="115" t="n">
        <v>0.15</v>
      </c>
      <c r="H1976" s="116" t="n">
        <f aca="false">RANDBETWEEN(80,100)/100</f>
        <v>0.92</v>
      </c>
      <c r="I1976" s="117"/>
      <c r="J1976" s="118"/>
      <c r="K1976" s="119"/>
      <c r="L1976" s="118"/>
      <c r="M1976" s="179"/>
      <c r="Q1976" s="151" t="s">
        <v>2073</v>
      </c>
      <c r="R1976" s="152" t="n">
        <v>14.3</v>
      </c>
      <c r="S1976" s="152" t="n">
        <v>751.9</v>
      </c>
      <c r="T1976" s="153" t="n">
        <v>69</v>
      </c>
      <c r="U1976" s="154" t="n">
        <v>0</v>
      </c>
      <c r="V1976" s="153" t="n">
        <v>0</v>
      </c>
      <c r="W1976" s="115" t="n">
        <v>0.95</v>
      </c>
      <c r="X1976" s="116" t="n">
        <f aca="false">RANDBETWEEN(80,100)/100</f>
        <v>0.86</v>
      </c>
      <c r="Y1976" s="117"/>
      <c r="Z1976" s="118"/>
      <c r="AA1976" s="119"/>
      <c r="AB1976" s="123"/>
      <c r="AC1976" s="124"/>
      <c r="AG1976" s="186"/>
      <c r="BO1976" s="202"/>
    </row>
    <row r="1977" customFormat="false" ht="13.25" hidden="false" customHeight="true" outlineLevel="0" collapsed="false">
      <c r="A1977" s="151" t="s">
        <v>2074</v>
      </c>
      <c r="B1977" s="152" t="n">
        <v>23.4</v>
      </c>
      <c r="C1977" s="152" t="n">
        <v>756.7</v>
      </c>
      <c r="D1977" s="153" t="n">
        <v>64</v>
      </c>
      <c r="E1977" s="154" t="s">
        <v>77</v>
      </c>
      <c r="F1977" s="153" t="n">
        <v>1.5</v>
      </c>
      <c r="G1977" s="115" t="n">
        <v>0.15</v>
      </c>
      <c r="H1977" s="116" t="n">
        <f aca="false">RANDBETWEEN(80,100)/100</f>
        <v>0.9</v>
      </c>
      <c r="I1977" s="117" t="n">
        <v>0.638518518518518</v>
      </c>
      <c r="J1977" s="118" t="n">
        <v>0.638518518518518</v>
      </c>
      <c r="K1977" s="119" t="n">
        <f aca="false">(J1977 * 24) * $B$3 * $F$3 * (1 - 0.7*AVERAGE(G1977:G1984)) * AVERAGE(H1977:H1984)</f>
        <v>14956.6194666667</v>
      </c>
      <c r="L1977" s="118" t="n">
        <f aca="false">IF(AVERAGE(F1977:F1984)&gt; $J$3, $B$4*$F$4*AVERAGE(F1977:F1984)/$B$5*24*AVERAGE(H1977:H1984), $B$4*$F$4*AVERAGE(F1977:F1984)/$B$5*24*AVERAGE(H1977:H1984) * 0.2)</f>
        <v>4362</v>
      </c>
      <c r="M1977" s="179" t="n">
        <f aca="false">K1977+L1977</f>
        <v>19318.6194666667</v>
      </c>
      <c r="Q1977" s="151" t="s">
        <v>2074</v>
      </c>
      <c r="R1977" s="152" t="n">
        <v>16.5</v>
      </c>
      <c r="S1977" s="152" t="n">
        <v>751.6</v>
      </c>
      <c r="T1977" s="153" t="n">
        <v>49</v>
      </c>
      <c r="U1977" s="154" t="n">
        <v>0</v>
      </c>
      <c r="V1977" s="153" t="n">
        <v>0</v>
      </c>
      <c r="W1977" s="115" t="n">
        <v>0.9</v>
      </c>
      <c r="X1977" s="116" t="n">
        <f aca="false">RANDBETWEEN(80,100)/100</f>
        <v>0.86</v>
      </c>
      <c r="Y1977" s="117" t="n">
        <v>0.710277777777778</v>
      </c>
      <c r="Z1977" s="118" t="n">
        <v>0.710277777777778</v>
      </c>
      <c r="AA1977" s="119" t="n">
        <f aca="false">(Z1977 * 24) * $B$3 * $F$3 * (1 - 0.7*AVERAGE(W1977:W1984)) * AVERAGE(X1977:X1984)</f>
        <v>14766.4193</v>
      </c>
      <c r="AB1977" s="123" t="n">
        <f aca="false">IF(AVERAGE(V1977:V1984)&gt; $J$3, $B$4*$F$4*AVERAGE(V1977:V1984)/$B$5*24*AVERAGE(X1977:X1984), $B$4*$F$4*AVERAGE(V1977:V1984)/$B$5*24*AVERAGE(X1977:X1984) * 0.2)</f>
        <v>584.8</v>
      </c>
      <c r="AC1977" s="124" t="n">
        <f aca="false">AA1977+AB1977</f>
        <v>15351.2193</v>
      </c>
      <c r="AG1977" s="186"/>
      <c r="BO1977" s="202"/>
    </row>
    <row r="1978" customFormat="false" ht="13.25" hidden="false" customHeight="true" outlineLevel="0" collapsed="false">
      <c r="A1978" s="151" t="s">
        <v>2075</v>
      </c>
      <c r="B1978" s="152" t="n">
        <v>31.1</v>
      </c>
      <c r="C1978" s="152" t="n">
        <v>756.2</v>
      </c>
      <c r="D1978" s="153" t="n">
        <v>33</v>
      </c>
      <c r="E1978" s="154" t="s">
        <v>83</v>
      </c>
      <c r="F1978" s="153" t="n">
        <v>3</v>
      </c>
      <c r="G1978" s="115" t="n">
        <v>0.15</v>
      </c>
      <c r="H1978" s="116" t="n">
        <f aca="false">RANDBETWEEN(80,100)/100</f>
        <v>0.82</v>
      </c>
      <c r="I1978" s="117"/>
      <c r="J1978" s="118"/>
      <c r="K1978" s="119"/>
      <c r="L1978" s="118"/>
      <c r="M1978" s="179"/>
      <c r="Q1978" s="151" t="s">
        <v>2075</v>
      </c>
      <c r="R1978" s="152" t="n">
        <v>19.2</v>
      </c>
      <c r="S1978" s="152" t="n">
        <v>751</v>
      </c>
      <c r="T1978" s="153" t="n">
        <v>36</v>
      </c>
      <c r="U1978" s="154" t="s">
        <v>78</v>
      </c>
      <c r="V1978" s="153" t="n">
        <v>1</v>
      </c>
      <c r="W1978" s="115" t="n">
        <v>0.9</v>
      </c>
      <c r="X1978" s="116" t="n">
        <f aca="false">RANDBETWEEN(80,100)/100</f>
        <v>0.96</v>
      </c>
      <c r="Y1978" s="117"/>
      <c r="Z1978" s="118"/>
      <c r="AA1978" s="119"/>
      <c r="AB1978" s="123"/>
      <c r="AC1978" s="124"/>
      <c r="AG1978" s="186"/>
      <c r="BO1978" s="202"/>
    </row>
    <row r="1979" customFormat="false" ht="13.25" hidden="false" customHeight="true" outlineLevel="0" collapsed="false">
      <c r="A1979" s="151" t="s">
        <v>2076</v>
      </c>
      <c r="B1979" s="152" t="n">
        <v>31.2</v>
      </c>
      <c r="C1979" s="152" t="n">
        <v>756.9</v>
      </c>
      <c r="D1979" s="153" t="n">
        <v>29</v>
      </c>
      <c r="E1979" s="154" t="s">
        <v>107</v>
      </c>
      <c r="F1979" s="153" t="n">
        <v>4.5</v>
      </c>
      <c r="G1979" s="115" t="n">
        <v>0.15</v>
      </c>
      <c r="H1979" s="116" t="n">
        <f aca="false">RANDBETWEEN(80,100)/100</f>
        <v>1</v>
      </c>
      <c r="I1979" s="117"/>
      <c r="J1979" s="118"/>
      <c r="K1979" s="119"/>
      <c r="L1979" s="118"/>
      <c r="M1979" s="179"/>
      <c r="Q1979" s="151" t="s">
        <v>2076</v>
      </c>
      <c r="R1979" s="152" t="n">
        <v>20.4</v>
      </c>
      <c r="S1979" s="152" t="n">
        <v>751.4</v>
      </c>
      <c r="T1979" s="153" t="n">
        <v>32</v>
      </c>
      <c r="U1979" s="154" t="s">
        <v>78</v>
      </c>
      <c r="V1979" s="153" t="n">
        <v>1</v>
      </c>
      <c r="W1979" s="182" t="s">
        <v>194</v>
      </c>
      <c r="X1979" s="116" t="n">
        <f aca="false">RANDBETWEEN(80,100)/100</f>
        <v>1</v>
      </c>
      <c r="Y1979" s="117"/>
      <c r="Z1979" s="118"/>
      <c r="AA1979" s="119"/>
      <c r="AB1979" s="123"/>
      <c r="AC1979" s="124"/>
      <c r="AG1979" s="186"/>
      <c r="BO1979" s="202"/>
    </row>
    <row r="1980" customFormat="false" ht="13.25" hidden="false" customHeight="true" outlineLevel="0" collapsed="false">
      <c r="A1980" s="151" t="s">
        <v>2077</v>
      </c>
      <c r="B1980" s="152" t="n">
        <v>28.7</v>
      </c>
      <c r="C1980" s="152" t="n">
        <v>757.3</v>
      </c>
      <c r="D1980" s="153" t="n">
        <v>41</v>
      </c>
      <c r="E1980" s="154" t="s">
        <v>107</v>
      </c>
      <c r="F1980" s="153" t="n">
        <v>9</v>
      </c>
      <c r="G1980" s="115" t="n">
        <v>0.15</v>
      </c>
      <c r="H1980" s="116" t="n">
        <f aca="false">RANDBETWEEN(80,100)/100</f>
        <v>0.87</v>
      </c>
      <c r="I1980" s="117"/>
      <c r="J1980" s="118"/>
      <c r="K1980" s="119"/>
      <c r="L1980" s="118"/>
      <c r="M1980" s="179"/>
      <c r="Q1980" s="151" t="s">
        <v>2077</v>
      </c>
      <c r="R1980" s="152" t="n">
        <v>18.5</v>
      </c>
      <c r="S1980" s="152" t="n">
        <v>752.2</v>
      </c>
      <c r="T1980" s="153" t="n">
        <v>38</v>
      </c>
      <c r="U1980" s="154" t="s">
        <v>91</v>
      </c>
      <c r="V1980" s="153" t="n">
        <v>1</v>
      </c>
      <c r="W1980" s="182" t="s">
        <v>185</v>
      </c>
      <c r="X1980" s="116" t="n">
        <f aca="false">RANDBETWEEN(80,100)/100</f>
        <v>0.99</v>
      </c>
      <c r="Y1980" s="117"/>
      <c r="Z1980" s="118"/>
      <c r="AA1980" s="119"/>
      <c r="AB1980" s="123"/>
      <c r="AC1980" s="124"/>
      <c r="AG1980" s="186"/>
      <c r="BO1980" s="202"/>
    </row>
    <row r="1981" customFormat="false" ht="13.25" hidden="false" customHeight="true" outlineLevel="0" collapsed="false">
      <c r="A1981" s="151" t="s">
        <v>2078</v>
      </c>
      <c r="B1981" s="152" t="n">
        <v>22.9</v>
      </c>
      <c r="C1981" s="152" t="n">
        <v>758.2</v>
      </c>
      <c r="D1981" s="153" t="n">
        <v>58</v>
      </c>
      <c r="E1981" s="154" t="s">
        <v>78</v>
      </c>
      <c r="F1981" s="153" t="n">
        <v>4.5</v>
      </c>
      <c r="G1981" s="115" t="n">
        <v>0.15</v>
      </c>
      <c r="H1981" s="116" t="n">
        <f aca="false">RANDBETWEEN(80,100)/100</f>
        <v>0.85</v>
      </c>
      <c r="I1981" s="117"/>
      <c r="J1981" s="118"/>
      <c r="K1981" s="119"/>
      <c r="L1981" s="118"/>
      <c r="M1981" s="179"/>
      <c r="Q1981" s="151" t="s">
        <v>2078</v>
      </c>
      <c r="R1981" s="152" t="n">
        <v>16</v>
      </c>
      <c r="S1981" s="152" t="n">
        <v>751.5</v>
      </c>
      <c r="T1981" s="153" t="n">
        <v>49</v>
      </c>
      <c r="U1981" s="154" t="s">
        <v>93</v>
      </c>
      <c r="V1981" s="153" t="n">
        <v>1</v>
      </c>
      <c r="W1981" s="115" t="n">
        <v>0</v>
      </c>
      <c r="X1981" s="116" t="n">
        <f aca="false">RANDBETWEEN(80,100)/100</f>
        <v>0.8</v>
      </c>
      <c r="Y1981" s="117"/>
      <c r="Z1981" s="118"/>
      <c r="AA1981" s="119"/>
      <c r="AB1981" s="123"/>
      <c r="AC1981" s="124"/>
      <c r="AG1981" s="186"/>
      <c r="BO1981" s="202"/>
    </row>
    <row r="1982" customFormat="false" ht="13.25" hidden="false" customHeight="true" outlineLevel="0" collapsed="false">
      <c r="A1982" s="151" t="s">
        <v>2079</v>
      </c>
      <c r="B1982" s="152" t="n">
        <v>16</v>
      </c>
      <c r="C1982" s="152" t="n">
        <v>758.4</v>
      </c>
      <c r="D1982" s="153" t="n">
        <v>83</v>
      </c>
      <c r="E1982" s="154" t="s">
        <v>93</v>
      </c>
      <c r="F1982" s="153" t="n">
        <v>1.5</v>
      </c>
      <c r="G1982" s="115" t="n">
        <v>0.15</v>
      </c>
      <c r="H1982" s="116" t="n">
        <f aca="false">RANDBETWEEN(80,100)/100</f>
        <v>0.98</v>
      </c>
      <c r="I1982" s="117"/>
      <c r="J1982" s="118"/>
      <c r="K1982" s="119"/>
      <c r="L1982" s="118"/>
      <c r="M1982" s="179"/>
      <c r="Q1982" s="151" t="s">
        <v>2079</v>
      </c>
      <c r="R1982" s="152" t="n">
        <v>9.7</v>
      </c>
      <c r="S1982" s="152" t="n">
        <v>750.7</v>
      </c>
      <c r="T1982" s="153" t="n">
        <v>77</v>
      </c>
      <c r="U1982" s="154" t="n">
        <v>0</v>
      </c>
      <c r="V1982" s="153" t="n">
        <v>0</v>
      </c>
      <c r="W1982" s="115" t="n">
        <v>0</v>
      </c>
      <c r="X1982" s="116" t="n">
        <f aca="false">RANDBETWEEN(80,100)/100</f>
        <v>0.88</v>
      </c>
      <c r="Y1982" s="117"/>
      <c r="Z1982" s="118"/>
      <c r="AA1982" s="119"/>
      <c r="AB1982" s="123"/>
      <c r="AC1982" s="124"/>
      <c r="AG1982" s="186"/>
      <c r="BO1982" s="202"/>
    </row>
    <row r="1983" customFormat="false" ht="13.25" hidden="false" customHeight="true" outlineLevel="0" collapsed="false">
      <c r="A1983" s="151" t="s">
        <v>2080</v>
      </c>
      <c r="B1983" s="152" t="n">
        <v>15.1</v>
      </c>
      <c r="C1983" s="152" t="n">
        <v>758.1</v>
      </c>
      <c r="D1983" s="153" t="n">
        <v>87</v>
      </c>
      <c r="E1983" s="154" t="s">
        <v>93</v>
      </c>
      <c r="F1983" s="153" t="n">
        <v>1.5</v>
      </c>
      <c r="G1983" s="115" t="n">
        <v>0.15</v>
      </c>
      <c r="H1983" s="116" t="n">
        <f aca="false">RANDBETWEEN(80,100)/100</f>
        <v>0.88</v>
      </c>
      <c r="I1983" s="117"/>
      <c r="J1983" s="118"/>
      <c r="K1983" s="119"/>
      <c r="L1983" s="118"/>
      <c r="M1983" s="179"/>
      <c r="Q1983" s="151" t="s">
        <v>2080</v>
      </c>
      <c r="R1983" s="152" t="n">
        <v>5.5</v>
      </c>
      <c r="S1983" s="152" t="n">
        <v>749.8</v>
      </c>
      <c r="T1983" s="153" t="n">
        <v>95</v>
      </c>
      <c r="U1983" s="154" t="n">
        <v>0</v>
      </c>
      <c r="V1983" s="153" t="n">
        <v>0</v>
      </c>
      <c r="W1983" s="115" t="n">
        <v>0</v>
      </c>
      <c r="X1983" s="116" t="n">
        <f aca="false">RANDBETWEEN(80,100)/100</f>
        <v>1</v>
      </c>
      <c r="Y1983" s="117"/>
      <c r="Z1983" s="118"/>
      <c r="AA1983" s="119"/>
      <c r="AB1983" s="123"/>
      <c r="AC1983" s="124"/>
      <c r="AG1983" s="186"/>
      <c r="BO1983" s="202"/>
    </row>
    <row r="1984" customFormat="false" ht="13.25" hidden="false" customHeight="true" outlineLevel="0" collapsed="false">
      <c r="A1984" s="151" t="s">
        <v>2081</v>
      </c>
      <c r="B1984" s="152" t="n">
        <v>19.4</v>
      </c>
      <c r="C1984" s="152" t="n">
        <v>757.7</v>
      </c>
      <c r="D1984" s="153" t="n">
        <v>68</v>
      </c>
      <c r="E1984" s="154" t="s">
        <v>77</v>
      </c>
      <c r="F1984" s="153" t="n">
        <v>4.5</v>
      </c>
      <c r="G1984" s="115" t="n">
        <v>0.15</v>
      </c>
      <c r="H1984" s="116" t="n">
        <f aca="false">RANDBETWEEN(80,100)/100</f>
        <v>0.97</v>
      </c>
      <c r="I1984" s="117"/>
      <c r="J1984" s="118"/>
      <c r="K1984" s="119"/>
      <c r="L1984" s="118"/>
      <c r="M1984" s="179"/>
      <c r="Q1984" s="151" t="s">
        <v>2081</v>
      </c>
      <c r="R1984" s="152" t="n">
        <v>8.5</v>
      </c>
      <c r="S1984" s="152" t="n">
        <v>748.6</v>
      </c>
      <c r="T1984" s="153" t="n">
        <v>83</v>
      </c>
      <c r="U1984" s="154" t="n">
        <v>0</v>
      </c>
      <c r="V1984" s="153" t="n">
        <v>0</v>
      </c>
      <c r="W1984" s="115" t="n">
        <v>0</v>
      </c>
      <c r="X1984" s="116" t="n">
        <f aca="false">RANDBETWEEN(80,100)/100</f>
        <v>0.82</v>
      </c>
      <c r="Y1984" s="117"/>
      <c r="Z1984" s="118"/>
      <c r="AA1984" s="119"/>
      <c r="AB1984" s="123"/>
      <c r="AC1984" s="124"/>
      <c r="AG1984" s="186"/>
      <c r="BO1984" s="202"/>
    </row>
    <row r="1985" customFormat="false" ht="13.25" hidden="false" customHeight="true" outlineLevel="0" collapsed="false">
      <c r="A1985" s="151" t="s">
        <v>2082</v>
      </c>
      <c r="B1985" s="152" t="n">
        <v>21</v>
      </c>
      <c r="C1985" s="152" t="n">
        <v>757.8</v>
      </c>
      <c r="D1985" s="153" t="n">
        <v>58</v>
      </c>
      <c r="E1985" s="154" t="s">
        <v>93</v>
      </c>
      <c r="F1985" s="153" t="n">
        <v>3</v>
      </c>
      <c r="G1985" s="115" t="n">
        <v>0.15</v>
      </c>
      <c r="H1985" s="116" t="n">
        <f aca="false">RANDBETWEEN(80,100)/100</f>
        <v>0.95</v>
      </c>
      <c r="I1985" s="117" t="n">
        <v>0.637430555555556</v>
      </c>
      <c r="J1985" s="118" t="n">
        <v>0.637430555555556</v>
      </c>
      <c r="K1985" s="119" t="n">
        <f aca="false">(J1985 * 24) * $B$3 * $F$3 * (1 - 0.7*AVERAGE(G1985:G1992)) * AVERAGE(H1985:H1992)</f>
        <v>12175.5801645833</v>
      </c>
      <c r="L1985" s="118" t="n">
        <f aca="false">IF(AVERAGE(F1985:F1992)&gt; $J$3, $B$4*$F$4*AVERAGE(F1985:F1992)/$B$5*24*AVERAGE(H1985:H1992), $B$4*$F$4*AVERAGE(F1985:F1992)/$B$5*24*AVERAGE(H1985:H1992) * 0.2)</f>
        <v>3289.5</v>
      </c>
      <c r="M1985" s="179" t="n">
        <f aca="false">K1985+L1985</f>
        <v>15465.0801645833</v>
      </c>
      <c r="Q1985" s="151" t="s">
        <v>2082</v>
      </c>
      <c r="R1985" s="152" t="n">
        <v>10.2</v>
      </c>
      <c r="S1985" s="152" t="n">
        <v>747.3</v>
      </c>
      <c r="T1985" s="153" t="n">
        <v>80</v>
      </c>
      <c r="U1985" s="154" t="n">
        <v>0</v>
      </c>
      <c r="V1985" s="153" t="n">
        <v>0</v>
      </c>
      <c r="W1985" s="182" t="s">
        <v>185</v>
      </c>
      <c r="X1985" s="116" t="n">
        <f aca="false">RANDBETWEEN(80,100)/100</f>
        <v>0.82</v>
      </c>
      <c r="Y1985" s="117" t="n">
        <v>0.7084375</v>
      </c>
      <c r="Z1985" s="118" t="n">
        <v>0.7084375</v>
      </c>
      <c r="AA1985" s="119" t="n">
        <f aca="false">(Z1985 * 24) * $B$3 * $F$3 * (1 - 0.7*AVERAGE(W1985:W1992)) * AVERAGE(X1985:X1992)</f>
        <v>10755.6964875</v>
      </c>
      <c r="AB1985" s="123" t="n">
        <f aca="false">IF(AVERAGE(V1985:V1992)&gt; $J$3, $B$4*$F$4*AVERAGE(V1985:V1992)/$B$5*24*AVERAGE(X1985:X1992), $B$4*$F$4*AVERAGE(V1985:V1992)/$B$5*24*AVERAGE(X1985:X1992) * 0.2)</f>
        <v>559.2</v>
      </c>
      <c r="AC1985" s="124" t="n">
        <f aca="false">AA1985+AB1985</f>
        <v>11314.8964875</v>
      </c>
      <c r="AG1985" s="186"/>
      <c r="BO1985" s="202"/>
    </row>
    <row r="1986" customFormat="false" ht="13.25" hidden="false" customHeight="true" outlineLevel="0" collapsed="false">
      <c r="A1986" s="151" t="s">
        <v>2083</v>
      </c>
      <c r="B1986" s="152" t="n">
        <v>27.2</v>
      </c>
      <c r="C1986" s="152" t="n">
        <v>757.2</v>
      </c>
      <c r="D1986" s="153" t="n">
        <v>36</v>
      </c>
      <c r="E1986" s="154" t="s">
        <v>93</v>
      </c>
      <c r="F1986" s="153" t="n">
        <v>3</v>
      </c>
      <c r="G1986" s="115" t="n">
        <v>0.15</v>
      </c>
      <c r="H1986" s="116" t="n">
        <f aca="false">RANDBETWEEN(80,100)/100</f>
        <v>0.99</v>
      </c>
      <c r="I1986" s="117"/>
      <c r="J1986" s="118"/>
      <c r="K1986" s="119"/>
      <c r="L1986" s="118"/>
      <c r="M1986" s="179"/>
      <c r="Q1986" s="151" t="s">
        <v>2083</v>
      </c>
      <c r="R1986" s="152" t="n">
        <v>14.4</v>
      </c>
      <c r="S1986" s="152" t="n">
        <v>746.3</v>
      </c>
      <c r="T1986" s="153" t="n">
        <v>56</v>
      </c>
      <c r="U1986" s="154" t="s">
        <v>93</v>
      </c>
      <c r="V1986" s="153" t="n">
        <v>1</v>
      </c>
      <c r="W1986" s="182" t="s">
        <v>194</v>
      </c>
      <c r="X1986" s="116" t="n">
        <f aca="false">RANDBETWEEN(80,100)/100</f>
        <v>0.86</v>
      </c>
      <c r="Y1986" s="117"/>
      <c r="Z1986" s="118"/>
      <c r="AA1986" s="119"/>
      <c r="AB1986" s="123"/>
      <c r="AC1986" s="124"/>
      <c r="AG1986" s="186"/>
      <c r="BO1986" s="202"/>
    </row>
    <row r="1987" customFormat="false" ht="13.25" hidden="false" customHeight="true" outlineLevel="0" collapsed="false">
      <c r="A1987" s="151" t="s">
        <v>2084</v>
      </c>
      <c r="B1987" s="152" t="n">
        <v>27.4</v>
      </c>
      <c r="C1987" s="152" t="n">
        <v>757.1</v>
      </c>
      <c r="D1987" s="153" t="n">
        <v>38</v>
      </c>
      <c r="E1987" s="154" t="s">
        <v>93</v>
      </c>
      <c r="F1987" s="153" t="n">
        <v>3</v>
      </c>
      <c r="G1987" s="115" t="n">
        <v>0.25</v>
      </c>
      <c r="H1987" s="116" t="n">
        <f aca="false">RANDBETWEEN(80,100)/100</f>
        <v>0.98</v>
      </c>
      <c r="I1987" s="117"/>
      <c r="J1987" s="118"/>
      <c r="K1987" s="119"/>
      <c r="L1987" s="118"/>
      <c r="M1987" s="179"/>
      <c r="Q1987" s="151" t="s">
        <v>2084</v>
      </c>
      <c r="R1987" s="152" t="n">
        <v>11</v>
      </c>
      <c r="S1987" s="152" t="n">
        <v>745.6</v>
      </c>
      <c r="T1987" s="153" t="n">
        <v>72</v>
      </c>
      <c r="U1987" s="154" t="n">
        <v>0</v>
      </c>
      <c r="V1987" s="153" t="n">
        <v>0</v>
      </c>
      <c r="W1987" s="115" t="n">
        <v>0.75</v>
      </c>
      <c r="X1987" s="116" t="n">
        <f aca="false">RANDBETWEEN(80,100)/100</f>
        <v>0.99</v>
      </c>
      <c r="Y1987" s="117"/>
      <c r="Z1987" s="118"/>
      <c r="AA1987" s="119"/>
      <c r="AB1987" s="123"/>
      <c r="AC1987" s="124"/>
      <c r="AG1987" s="186"/>
      <c r="BO1987" s="202"/>
    </row>
    <row r="1988" customFormat="false" ht="13.25" hidden="false" customHeight="true" outlineLevel="0" collapsed="false">
      <c r="A1988" s="151" t="s">
        <v>2085</v>
      </c>
      <c r="B1988" s="152" t="n">
        <v>25.1</v>
      </c>
      <c r="C1988" s="152" t="n">
        <v>757.5</v>
      </c>
      <c r="D1988" s="153" t="n">
        <v>43</v>
      </c>
      <c r="E1988" s="154" t="s">
        <v>101</v>
      </c>
      <c r="F1988" s="153" t="n">
        <v>6</v>
      </c>
      <c r="G1988" s="115" t="n">
        <v>0.75</v>
      </c>
      <c r="H1988" s="116" t="n">
        <f aca="false">RANDBETWEEN(80,100)/100</f>
        <v>1</v>
      </c>
      <c r="I1988" s="117"/>
      <c r="J1988" s="118"/>
      <c r="K1988" s="119"/>
      <c r="L1988" s="118"/>
      <c r="M1988" s="179"/>
      <c r="Q1988" s="151" t="s">
        <v>2085</v>
      </c>
      <c r="R1988" s="152" t="n">
        <v>12</v>
      </c>
      <c r="S1988" s="152" t="n">
        <v>744.8</v>
      </c>
      <c r="T1988" s="153" t="n">
        <v>68</v>
      </c>
      <c r="U1988" s="154" t="s">
        <v>101</v>
      </c>
      <c r="V1988" s="153" t="n">
        <v>1</v>
      </c>
      <c r="W1988" s="115" t="n">
        <v>0.95</v>
      </c>
      <c r="X1988" s="116" t="n">
        <f aca="false">RANDBETWEEN(80,100)/100</f>
        <v>0.84</v>
      </c>
      <c r="Y1988" s="117"/>
      <c r="Z1988" s="118"/>
      <c r="AA1988" s="119"/>
      <c r="AB1988" s="123"/>
      <c r="AC1988" s="124"/>
      <c r="AG1988" s="186"/>
      <c r="BO1988" s="202"/>
    </row>
    <row r="1989" customFormat="false" ht="13.25" hidden="false" customHeight="true" outlineLevel="0" collapsed="false">
      <c r="A1989" s="151" t="s">
        <v>2086</v>
      </c>
      <c r="B1989" s="152" t="n">
        <v>21.9</v>
      </c>
      <c r="C1989" s="152" t="n">
        <v>757.4</v>
      </c>
      <c r="D1989" s="153" t="n">
        <v>63</v>
      </c>
      <c r="E1989" s="154" t="s">
        <v>101</v>
      </c>
      <c r="F1989" s="153" t="n">
        <v>1.5</v>
      </c>
      <c r="G1989" s="182" t="s">
        <v>185</v>
      </c>
      <c r="H1989" s="116" t="n">
        <f aca="false">RANDBETWEEN(80,100)/100</f>
        <v>0.88</v>
      </c>
      <c r="I1989" s="117"/>
      <c r="J1989" s="118"/>
      <c r="K1989" s="119"/>
      <c r="L1989" s="118"/>
      <c r="M1989" s="179"/>
      <c r="Q1989" s="151" t="s">
        <v>2086</v>
      </c>
      <c r="R1989" s="152" t="n">
        <v>11.3</v>
      </c>
      <c r="S1989" s="152" t="n">
        <v>743.5</v>
      </c>
      <c r="T1989" s="153" t="n">
        <v>72</v>
      </c>
      <c r="U1989" s="154" t="s">
        <v>101</v>
      </c>
      <c r="V1989" s="153" t="n">
        <v>1</v>
      </c>
      <c r="W1989" s="115" t="n">
        <v>0.95</v>
      </c>
      <c r="X1989" s="116" t="n">
        <f aca="false">RANDBETWEEN(80,100)/100</f>
        <v>0.9</v>
      </c>
      <c r="Y1989" s="117"/>
      <c r="Z1989" s="118"/>
      <c r="AA1989" s="119"/>
      <c r="AB1989" s="123"/>
      <c r="AC1989" s="124"/>
      <c r="AG1989" s="186"/>
      <c r="BO1989" s="202"/>
    </row>
    <row r="1990" customFormat="false" ht="13.25" hidden="false" customHeight="true" outlineLevel="0" collapsed="false">
      <c r="A1990" s="151" t="s">
        <v>2087</v>
      </c>
      <c r="B1990" s="152" t="n">
        <v>15.8</v>
      </c>
      <c r="C1990" s="152" t="n">
        <v>757.2</v>
      </c>
      <c r="D1990" s="153" t="n">
        <v>86</v>
      </c>
      <c r="E1990" s="154" t="s">
        <v>129</v>
      </c>
      <c r="F1990" s="153" t="n">
        <v>1.5</v>
      </c>
      <c r="G1990" s="182" t="s">
        <v>185</v>
      </c>
      <c r="H1990" s="116" t="n">
        <f aca="false">RANDBETWEEN(80,100)/100</f>
        <v>0.85</v>
      </c>
      <c r="I1990" s="117"/>
      <c r="J1990" s="118"/>
      <c r="K1990" s="119"/>
      <c r="L1990" s="118"/>
      <c r="M1990" s="179"/>
      <c r="Q1990" s="151" t="s">
        <v>2087</v>
      </c>
      <c r="R1990" s="152" t="n">
        <v>8.8</v>
      </c>
      <c r="S1990" s="152" t="n">
        <v>742.3</v>
      </c>
      <c r="T1990" s="153" t="n">
        <v>80</v>
      </c>
      <c r="U1990" s="154" t="s">
        <v>78</v>
      </c>
      <c r="V1990" s="153" t="n">
        <v>1</v>
      </c>
      <c r="W1990" s="115" t="n">
        <v>0.75</v>
      </c>
      <c r="X1990" s="116" t="n">
        <f aca="false">RANDBETWEEN(80,100)/100</f>
        <v>0.92</v>
      </c>
      <c r="Y1990" s="117"/>
      <c r="Z1990" s="118"/>
      <c r="AA1990" s="119"/>
      <c r="AB1990" s="123"/>
      <c r="AC1990" s="124"/>
      <c r="AG1990" s="186"/>
      <c r="BO1990" s="202"/>
    </row>
    <row r="1991" customFormat="false" ht="13.25" hidden="false" customHeight="true" outlineLevel="0" collapsed="false">
      <c r="A1991" s="151" t="s">
        <v>2088</v>
      </c>
      <c r="B1991" s="152" t="n">
        <v>15.5</v>
      </c>
      <c r="C1991" s="152" t="n">
        <v>757.4</v>
      </c>
      <c r="D1991" s="153" t="n">
        <v>85</v>
      </c>
      <c r="E1991" s="154" t="s">
        <v>93</v>
      </c>
      <c r="F1991" s="153" t="n">
        <v>1.5</v>
      </c>
      <c r="G1991" s="115" t="n">
        <v>0.15</v>
      </c>
      <c r="H1991" s="116" t="n">
        <f aca="false">RANDBETWEEN(80,100)/100</f>
        <v>0.85</v>
      </c>
      <c r="I1991" s="117"/>
      <c r="J1991" s="118"/>
      <c r="K1991" s="119"/>
      <c r="L1991" s="118"/>
      <c r="M1991" s="179"/>
      <c r="Q1991" s="151" t="s">
        <v>2088</v>
      </c>
      <c r="R1991" s="152" t="n">
        <v>7</v>
      </c>
      <c r="S1991" s="152" t="n">
        <v>741.4</v>
      </c>
      <c r="T1991" s="153" t="n">
        <v>89</v>
      </c>
      <c r="U1991" s="154" t="n">
        <v>0</v>
      </c>
      <c r="V1991" s="153" t="n">
        <v>0</v>
      </c>
      <c r="W1991" s="115" t="n">
        <v>0</v>
      </c>
      <c r="X1991" s="116" t="n">
        <f aca="false">RANDBETWEEN(80,100)/100</f>
        <v>0.81</v>
      </c>
      <c r="Y1991" s="117"/>
      <c r="Z1991" s="118"/>
      <c r="AA1991" s="119"/>
      <c r="AB1991" s="123"/>
      <c r="AC1991" s="124"/>
      <c r="AG1991" s="186"/>
      <c r="BO1991" s="202"/>
    </row>
    <row r="1992" customFormat="false" ht="13.25" hidden="false" customHeight="true" outlineLevel="0" collapsed="false">
      <c r="A1992" s="151" t="s">
        <v>2089</v>
      </c>
      <c r="B1992" s="152" t="n">
        <v>17</v>
      </c>
      <c r="C1992" s="152" t="n">
        <v>757.3</v>
      </c>
      <c r="D1992" s="153" t="n">
        <v>78</v>
      </c>
      <c r="E1992" s="154" t="s">
        <v>93</v>
      </c>
      <c r="F1992" s="153" t="n">
        <v>3</v>
      </c>
      <c r="G1992" s="115" t="n">
        <v>0.9</v>
      </c>
      <c r="H1992" s="116" t="n">
        <f aca="false">RANDBETWEEN(80,100)/100</f>
        <v>0.81</v>
      </c>
      <c r="I1992" s="117"/>
      <c r="J1992" s="118"/>
      <c r="K1992" s="119"/>
      <c r="L1992" s="118"/>
      <c r="M1992" s="179"/>
      <c r="Q1992" s="151" t="s">
        <v>2089</v>
      </c>
      <c r="R1992" s="152" t="n">
        <v>7.1</v>
      </c>
      <c r="S1992" s="152" t="n">
        <v>740.8</v>
      </c>
      <c r="T1992" s="153" t="n">
        <v>93</v>
      </c>
      <c r="U1992" s="154" t="n">
        <v>0</v>
      </c>
      <c r="V1992" s="153" t="n">
        <v>0</v>
      </c>
      <c r="W1992" s="115" t="n">
        <v>0</v>
      </c>
      <c r="X1992" s="116" t="n">
        <f aca="false">RANDBETWEEN(80,100)/100</f>
        <v>0.85</v>
      </c>
      <c r="Y1992" s="117"/>
      <c r="Z1992" s="118"/>
      <c r="AA1992" s="119"/>
      <c r="AB1992" s="123"/>
      <c r="AC1992" s="124"/>
      <c r="AG1992" s="186"/>
      <c r="BO1992" s="202"/>
    </row>
    <row r="1993" customFormat="false" ht="13.25" hidden="false" customHeight="true" outlineLevel="0" collapsed="false">
      <c r="A1993" s="151" t="s">
        <v>2090</v>
      </c>
      <c r="B1993" s="152" t="n">
        <v>19.3</v>
      </c>
      <c r="C1993" s="152" t="n">
        <v>756.9</v>
      </c>
      <c r="D1993" s="153" t="n">
        <v>58</v>
      </c>
      <c r="E1993" s="154" t="s">
        <v>77</v>
      </c>
      <c r="F1993" s="153" t="n">
        <v>3</v>
      </c>
      <c r="G1993" s="115" t="n">
        <v>0.15</v>
      </c>
      <c r="H1993" s="116" t="n">
        <f aca="false">RANDBETWEEN(80,100)/100</f>
        <v>0.82</v>
      </c>
      <c r="I1993" s="117" t="n">
        <v>0.636296296296296</v>
      </c>
      <c r="J1993" s="118" t="n">
        <v>0.636296296296296</v>
      </c>
      <c r="K1993" s="119" t="n">
        <f aca="false">(J1993 * 24) * $B$3 * $F$3 * (1 - 0.7*AVERAGE(G1993:G2000)) * AVERAGE(H1993:H2000)</f>
        <v>13852.3485333333</v>
      </c>
      <c r="L1993" s="118" t="n">
        <f aca="false">IF(AVERAGE(F1993:F2000)&gt; $J$3, $B$4*$F$4*AVERAGE(F1993:F2000)/$B$5*24*AVERAGE(H1993:H2000), $B$4*$F$4*AVERAGE(F1993:F2000)/$B$5*24*AVERAGE(H1993:H2000) * 0.2)</f>
        <v>2671.2</v>
      </c>
      <c r="M1993" s="179" t="n">
        <f aca="false">K1993+L1993</f>
        <v>16523.5485333333</v>
      </c>
      <c r="Q1993" s="151" t="s">
        <v>2090</v>
      </c>
      <c r="R1993" s="152" t="n">
        <v>10.2</v>
      </c>
      <c r="S1993" s="152" t="n">
        <v>739.9</v>
      </c>
      <c r="T1993" s="153" t="n">
        <v>81</v>
      </c>
      <c r="U1993" s="154" t="s">
        <v>93</v>
      </c>
      <c r="V1993" s="153" t="n">
        <v>1</v>
      </c>
      <c r="W1993" s="115" t="n">
        <v>0.75</v>
      </c>
      <c r="X1993" s="116" t="n">
        <f aca="false">RANDBETWEEN(80,100)/100</f>
        <v>0.98</v>
      </c>
      <c r="Y1993" s="117" t="n">
        <v>0.706539351851852</v>
      </c>
      <c r="Z1993" s="118" t="n">
        <v>0.706539351851852</v>
      </c>
      <c r="AA1993" s="119" t="n">
        <f aca="false">(Z1993 * 24) * $B$3 * $F$3 * (1 - 0.7*AVERAGE(W1993:W2000)) * AVERAGE(X1993:X2000)</f>
        <v>8070.59411979167</v>
      </c>
      <c r="AB1993" s="123" t="n">
        <f aca="false">IF(AVERAGE(V1993:V2000)&gt; $J$3, $B$4*$F$4*AVERAGE(V1993:V2000)/$B$5*24*AVERAGE(X1993:X2000), $B$4*$F$4*AVERAGE(V1993:V2000)/$B$5*24*AVERAGE(X1993:X2000) * 0.2)</f>
        <v>901.2</v>
      </c>
      <c r="AC1993" s="124" t="n">
        <f aca="false">AA1993+AB1993</f>
        <v>8971.79411979167</v>
      </c>
      <c r="AG1993" s="186"/>
      <c r="BO1993" s="202"/>
    </row>
    <row r="1994" customFormat="false" ht="13.25" hidden="false" customHeight="true" outlineLevel="0" collapsed="false">
      <c r="A1994" s="151" t="s">
        <v>2091</v>
      </c>
      <c r="B1994" s="152" t="n">
        <v>25.3</v>
      </c>
      <c r="C1994" s="152" t="n">
        <v>756.7</v>
      </c>
      <c r="D1994" s="153" t="n">
        <v>34</v>
      </c>
      <c r="E1994" s="154" t="s">
        <v>78</v>
      </c>
      <c r="F1994" s="153" t="n">
        <v>3</v>
      </c>
      <c r="G1994" s="115" t="n">
        <v>0.15</v>
      </c>
      <c r="H1994" s="116" t="n">
        <f aca="false">RANDBETWEEN(80,100)/100</f>
        <v>1</v>
      </c>
      <c r="I1994" s="117"/>
      <c r="J1994" s="118"/>
      <c r="K1994" s="119"/>
      <c r="L1994" s="118"/>
      <c r="M1994" s="179"/>
      <c r="Q1994" s="151" t="s">
        <v>2091</v>
      </c>
      <c r="R1994" s="152" t="n">
        <v>10.8</v>
      </c>
      <c r="S1994" s="152" t="n">
        <v>738.7</v>
      </c>
      <c r="T1994" s="153" t="n">
        <v>88</v>
      </c>
      <c r="U1994" s="154" t="s">
        <v>129</v>
      </c>
      <c r="V1994" s="153" t="n">
        <v>1</v>
      </c>
      <c r="W1994" s="115" t="n">
        <v>0.75</v>
      </c>
      <c r="X1994" s="116" t="n">
        <f aca="false">RANDBETWEEN(80,100)/100</f>
        <v>0.91</v>
      </c>
      <c r="Y1994" s="117"/>
      <c r="Z1994" s="118"/>
      <c r="AA1994" s="119"/>
      <c r="AB1994" s="123"/>
      <c r="AC1994" s="124"/>
      <c r="AG1994" s="186"/>
      <c r="BO1994" s="202"/>
    </row>
    <row r="1995" customFormat="false" ht="13.25" hidden="false" customHeight="true" outlineLevel="0" collapsed="false">
      <c r="A1995" s="151" t="s">
        <v>2092</v>
      </c>
      <c r="B1995" s="152" t="n">
        <v>26.1</v>
      </c>
      <c r="C1995" s="152" t="n">
        <v>757.2</v>
      </c>
      <c r="D1995" s="153" t="n">
        <v>31</v>
      </c>
      <c r="E1995" s="154" t="s">
        <v>93</v>
      </c>
      <c r="F1995" s="153" t="n">
        <v>3</v>
      </c>
      <c r="G1995" s="115" t="n">
        <v>0.15</v>
      </c>
      <c r="H1995" s="116" t="n">
        <f aca="false">RANDBETWEEN(80,100)/100</f>
        <v>0.97</v>
      </c>
      <c r="I1995" s="117"/>
      <c r="J1995" s="118"/>
      <c r="K1995" s="119"/>
      <c r="L1995" s="118"/>
      <c r="M1995" s="179"/>
      <c r="Q1995" s="151" t="s">
        <v>2092</v>
      </c>
      <c r="R1995" s="152" t="n">
        <v>13.8</v>
      </c>
      <c r="S1995" s="152" t="n">
        <v>736.9</v>
      </c>
      <c r="T1995" s="153" t="n">
        <v>59</v>
      </c>
      <c r="U1995" s="154" t="s">
        <v>129</v>
      </c>
      <c r="V1995" s="153" t="n">
        <v>2</v>
      </c>
      <c r="W1995" s="115" t="n">
        <v>0.9</v>
      </c>
      <c r="X1995" s="116" t="n">
        <f aca="false">RANDBETWEEN(80,100)/100</f>
        <v>0.96</v>
      </c>
      <c r="Y1995" s="117"/>
      <c r="Z1995" s="118"/>
      <c r="AA1995" s="119"/>
      <c r="AB1995" s="123"/>
      <c r="AC1995" s="124"/>
      <c r="AG1995" s="186"/>
      <c r="BO1995" s="202"/>
    </row>
    <row r="1996" customFormat="false" ht="13.25" hidden="false" customHeight="true" outlineLevel="0" collapsed="false">
      <c r="A1996" s="151" t="s">
        <v>2093</v>
      </c>
      <c r="B1996" s="152" t="n">
        <v>23.2</v>
      </c>
      <c r="C1996" s="152" t="n">
        <v>757.9</v>
      </c>
      <c r="D1996" s="153" t="n">
        <v>38</v>
      </c>
      <c r="E1996" s="154" t="s">
        <v>78</v>
      </c>
      <c r="F1996" s="153" t="n">
        <v>3</v>
      </c>
      <c r="G1996" s="115" t="n">
        <v>0.15</v>
      </c>
      <c r="H1996" s="116" t="n">
        <f aca="false">RANDBETWEEN(80,100)/100</f>
        <v>1</v>
      </c>
      <c r="I1996" s="117"/>
      <c r="J1996" s="118"/>
      <c r="K1996" s="119"/>
      <c r="L1996" s="118"/>
      <c r="M1996" s="179"/>
      <c r="Q1996" s="151" t="s">
        <v>2093</v>
      </c>
      <c r="R1996" s="152" t="n">
        <v>12.4</v>
      </c>
      <c r="S1996" s="152" t="n">
        <v>736</v>
      </c>
      <c r="T1996" s="153" t="n">
        <v>70</v>
      </c>
      <c r="U1996" s="154" t="s">
        <v>78</v>
      </c>
      <c r="V1996" s="153" t="n">
        <v>1</v>
      </c>
      <c r="W1996" s="115" t="n">
        <v>0.9</v>
      </c>
      <c r="X1996" s="116" t="n">
        <f aca="false">RANDBETWEEN(80,100)/100</f>
        <v>0.92</v>
      </c>
      <c r="Y1996" s="117"/>
      <c r="Z1996" s="118"/>
      <c r="AA1996" s="119"/>
      <c r="AB1996" s="123"/>
      <c r="AC1996" s="124"/>
      <c r="AG1996" s="186"/>
      <c r="BO1996" s="202"/>
    </row>
    <row r="1997" customFormat="false" ht="13.25" hidden="false" customHeight="true" outlineLevel="0" collapsed="false">
      <c r="A1997" s="151" t="s">
        <v>2094</v>
      </c>
      <c r="B1997" s="152" t="n">
        <v>20.9</v>
      </c>
      <c r="C1997" s="152" t="n">
        <v>758.6</v>
      </c>
      <c r="D1997" s="153" t="n">
        <v>54</v>
      </c>
      <c r="E1997" s="154" t="s">
        <v>91</v>
      </c>
      <c r="F1997" s="153" t="n">
        <v>1.5</v>
      </c>
      <c r="G1997" s="115" t="n">
        <v>0.15</v>
      </c>
      <c r="H1997" s="116" t="n">
        <f aca="false">RANDBETWEEN(80,100)/100</f>
        <v>0.85</v>
      </c>
      <c r="I1997" s="117"/>
      <c r="J1997" s="118"/>
      <c r="K1997" s="119"/>
      <c r="L1997" s="118"/>
      <c r="M1997" s="179"/>
      <c r="Q1997" s="151" t="s">
        <v>2094</v>
      </c>
      <c r="R1997" s="152" t="n">
        <v>11.6</v>
      </c>
      <c r="S1997" s="152" t="n">
        <v>734.9</v>
      </c>
      <c r="T1997" s="153" t="n">
        <v>74</v>
      </c>
      <c r="U1997" s="154" t="s">
        <v>93</v>
      </c>
      <c r="V1997" s="153" t="n">
        <v>1</v>
      </c>
      <c r="W1997" s="115" t="n">
        <v>0.9</v>
      </c>
      <c r="X1997" s="116" t="n">
        <f aca="false">RANDBETWEEN(80,100)/100</f>
        <v>0.98</v>
      </c>
      <c r="Y1997" s="117"/>
      <c r="Z1997" s="118"/>
      <c r="AA1997" s="119"/>
      <c r="AB1997" s="123"/>
      <c r="AC1997" s="124"/>
      <c r="AG1997" s="186"/>
      <c r="BO1997" s="202"/>
    </row>
    <row r="1998" customFormat="false" ht="13.25" hidden="false" customHeight="true" outlineLevel="0" collapsed="false">
      <c r="A1998" s="151" t="s">
        <v>2095</v>
      </c>
      <c r="B1998" s="152" t="n">
        <v>12.7</v>
      </c>
      <c r="C1998" s="152" t="n">
        <v>759.1</v>
      </c>
      <c r="D1998" s="153" t="n">
        <v>90</v>
      </c>
      <c r="E1998" s="154" t="s">
        <v>91</v>
      </c>
      <c r="F1998" s="153" t="n">
        <v>1.5</v>
      </c>
      <c r="G1998" s="182" t="s">
        <v>185</v>
      </c>
      <c r="H1998" s="116" t="n">
        <f aca="false">RANDBETWEEN(80,100)/100</f>
        <v>0.89</v>
      </c>
      <c r="I1998" s="117"/>
      <c r="J1998" s="118"/>
      <c r="K1998" s="119"/>
      <c r="L1998" s="118"/>
      <c r="M1998" s="179"/>
      <c r="Q1998" s="151" t="s">
        <v>2095</v>
      </c>
      <c r="R1998" s="152" t="n">
        <v>7.1</v>
      </c>
      <c r="S1998" s="152" t="n">
        <v>735.4</v>
      </c>
      <c r="T1998" s="153" t="n">
        <v>98</v>
      </c>
      <c r="U1998" s="154" t="n">
        <v>0</v>
      </c>
      <c r="V1998" s="153" t="n">
        <v>0</v>
      </c>
      <c r="W1998" s="115" t="n">
        <v>0.75</v>
      </c>
      <c r="X1998" s="116" t="n">
        <f aca="false">RANDBETWEEN(80,100)/100</f>
        <v>0.98</v>
      </c>
      <c r="Y1998" s="117"/>
      <c r="Z1998" s="118"/>
      <c r="AA1998" s="119"/>
      <c r="AB1998" s="123"/>
      <c r="AC1998" s="124"/>
      <c r="AG1998" s="186"/>
      <c r="BO1998" s="202"/>
    </row>
    <row r="1999" customFormat="false" ht="13.25" hidden="false" customHeight="true" outlineLevel="0" collapsed="false">
      <c r="A1999" s="151" t="s">
        <v>2096</v>
      </c>
      <c r="B1999" s="152" t="n">
        <v>11.6</v>
      </c>
      <c r="C1999" s="152" t="n">
        <v>759.4</v>
      </c>
      <c r="D1999" s="153" t="n">
        <v>88</v>
      </c>
      <c r="E1999" s="154" t="n">
        <v>0</v>
      </c>
      <c r="F1999" s="153" t="n">
        <v>0</v>
      </c>
      <c r="G1999" s="115" t="n">
        <v>0.95</v>
      </c>
      <c r="H1999" s="116" t="n">
        <f aca="false">RANDBETWEEN(80,100)/100</f>
        <v>0.99</v>
      </c>
      <c r="I1999" s="117"/>
      <c r="J1999" s="118"/>
      <c r="K1999" s="119"/>
      <c r="L1999" s="118"/>
      <c r="M1999" s="179"/>
      <c r="Q1999" s="151" t="s">
        <v>2096</v>
      </c>
      <c r="R1999" s="152" t="n">
        <v>6.2</v>
      </c>
      <c r="S1999" s="152" t="n">
        <v>736.4</v>
      </c>
      <c r="T1999" s="153" t="n">
        <v>97</v>
      </c>
      <c r="U1999" s="154" t="n">
        <v>0</v>
      </c>
      <c r="V1999" s="153" t="n">
        <v>0</v>
      </c>
      <c r="W1999" s="182" t="s">
        <v>194</v>
      </c>
      <c r="X1999" s="116" t="n">
        <f aca="false">RANDBETWEEN(80,100)/100</f>
        <v>0.9</v>
      </c>
      <c r="Y1999" s="117"/>
      <c r="Z1999" s="118"/>
      <c r="AA1999" s="119"/>
      <c r="AB1999" s="123"/>
      <c r="AC1999" s="124"/>
      <c r="AG1999" s="186"/>
      <c r="BO1999" s="202"/>
    </row>
    <row r="2000" customFormat="false" ht="13.25" hidden="false" customHeight="true" outlineLevel="0" collapsed="false">
      <c r="A2000" s="151" t="s">
        <v>2097</v>
      </c>
      <c r="B2000" s="152" t="n">
        <v>15</v>
      </c>
      <c r="C2000" s="152" t="n">
        <v>759.9</v>
      </c>
      <c r="D2000" s="153" t="n">
        <v>78</v>
      </c>
      <c r="E2000" s="154" t="s">
        <v>129</v>
      </c>
      <c r="F2000" s="153" t="n">
        <v>3</v>
      </c>
      <c r="G2000" s="115" t="n">
        <v>0.15</v>
      </c>
      <c r="H2000" s="116" t="n">
        <f aca="false">RANDBETWEEN(80,100)/100</f>
        <v>0.9</v>
      </c>
      <c r="I2000" s="117"/>
      <c r="J2000" s="118"/>
      <c r="K2000" s="119"/>
      <c r="L2000" s="118"/>
      <c r="M2000" s="179"/>
      <c r="Q2000" s="151" t="s">
        <v>2097</v>
      </c>
      <c r="R2000" s="152" t="n">
        <v>8.6</v>
      </c>
      <c r="S2000" s="152" t="n">
        <v>737.2</v>
      </c>
      <c r="T2000" s="153" t="n">
        <v>91</v>
      </c>
      <c r="U2000" s="154" t="n">
        <v>0</v>
      </c>
      <c r="V2000" s="153" t="n">
        <v>0</v>
      </c>
      <c r="W2000" s="182" t="s">
        <v>194</v>
      </c>
      <c r="X2000" s="116" t="n">
        <f aca="false">RANDBETWEEN(80,100)/100</f>
        <v>0.88</v>
      </c>
      <c r="Y2000" s="117"/>
      <c r="Z2000" s="118"/>
      <c r="AA2000" s="119"/>
      <c r="AB2000" s="123"/>
      <c r="AC2000" s="124"/>
      <c r="AG2000" s="186"/>
      <c r="BO2000" s="202"/>
    </row>
    <row r="2001" customFormat="false" ht="13.25" hidden="false" customHeight="true" outlineLevel="0" collapsed="false">
      <c r="A2001" s="151" t="s">
        <v>2098</v>
      </c>
      <c r="B2001" s="152" t="n">
        <v>17.3</v>
      </c>
      <c r="C2001" s="152" t="n">
        <v>760</v>
      </c>
      <c r="D2001" s="153" t="n">
        <v>68</v>
      </c>
      <c r="E2001" s="154" t="s">
        <v>129</v>
      </c>
      <c r="F2001" s="153" t="n">
        <v>1.5</v>
      </c>
      <c r="G2001" s="115" t="n">
        <v>0.15</v>
      </c>
      <c r="H2001" s="116" t="n">
        <f aca="false">RANDBETWEEN(80,100)/100</f>
        <v>0.84</v>
      </c>
      <c r="I2001" s="117" t="n">
        <v>0.635115740740741</v>
      </c>
      <c r="J2001" s="118" t="n">
        <v>0.635115740740741</v>
      </c>
      <c r="K2001" s="119" t="n">
        <f aca="false">(J2001 * 24) * $B$3 * $F$3 * (1 - 0.7*AVERAGE(G2001:G2008)) * AVERAGE(H2001:H2008)</f>
        <v>8851.21430694444</v>
      </c>
      <c r="L2001" s="118" t="n">
        <f aca="false">IF(AVERAGE(F2001:F2008)&gt; $J$3, $B$4*$F$4*AVERAGE(F2001:F2008)/$B$5*24*AVERAGE(H2001:H2008), $B$4*$F$4*AVERAGE(F2001:F2008)/$B$5*24*AVERAGE(H2001:H2008) * 0.2)</f>
        <v>24771</v>
      </c>
      <c r="M2001" s="179" t="n">
        <f aca="false">K2001+L2001</f>
        <v>33622.2143069444</v>
      </c>
      <c r="Q2001" s="151" t="s">
        <v>2098</v>
      </c>
      <c r="R2001" s="152" t="n">
        <v>10.3</v>
      </c>
      <c r="S2001" s="152" t="n">
        <v>737.5</v>
      </c>
      <c r="T2001" s="153" t="n">
        <v>90</v>
      </c>
      <c r="U2001" s="154" t="n">
        <v>0</v>
      </c>
      <c r="V2001" s="153" t="n">
        <v>0</v>
      </c>
      <c r="W2001" s="182" t="s">
        <v>110</v>
      </c>
      <c r="X2001" s="116" t="n">
        <f aca="false">RANDBETWEEN(80,100)/100</f>
        <v>0.82</v>
      </c>
      <c r="Y2001" s="117" t="n">
        <v>0.704571759259259</v>
      </c>
      <c r="Z2001" s="118" t="n">
        <v>0.704571759259259</v>
      </c>
      <c r="AA2001" s="119" t="n">
        <f aca="false">(Z2001 * 24) * $B$3 * $F$3 * (1 - 0.7*AVERAGE(W2001:W2008)) * AVERAGE(X2001:X2008)</f>
        <v>7145.52018229166</v>
      </c>
      <c r="AB2001" s="123" t="n">
        <f aca="false">IF(AVERAGE(V2001:V2008)&gt; $J$3, $B$4*$F$4*AVERAGE(V2001:V2008)/$B$5*24*AVERAGE(X2001:X2008), $B$4*$F$4*AVERAGE(V2001:V2008)/$B$5*24*AVERAGE(X2001:X2008) * 0.2)</f>
        <v>1163.2</v>
      </c>
      <c r="AC2001" s="124" t="n">
        <f aca="false">AA2001+AB2001</f>
        <v>8308.72018229167</v>
      </c>
      <c r="AG2001" s="186"/>
      <c r="BO2001" s="202"/>
    </row>
    <row r="2002" customFormat="false" ht="13.25" hidden="false" customHeight="true" outlineLevel="0" collapsed="false">
      <c r="A2002" s="151" t="s">
        <v>2099</v>
      </c>
      <c r="B2002" s="152" t="n">
        <v>22.6</v>
      </c>
      <c r="C2002" s="152" t="n">
        <v>760</v>
      </c>
      <c r="D2002" s="153" t="n">
        <v>45</v>
      </c>
      <c r="E2002" s="154" t="s">
        <v>129</v>
      </c>
      <c r="F2002" s="153" t="n">
        <v>4.5</v>
      </c>
      <c r="G2002" s="182" t="s">
        <v>185</v>
      </c>
      <c r="H2002" s="116" t="n">
        <f aca="false">RANDBETWEEN(80,100)/100</f>
        <v>0.86</v>
      </c>
      <c r="I2002" s="117"/>
      <c r="J2002" s="118"/>
      <c r="K2002" s="119"/>
      <c r="L2002" s="118"/>
      <c r="M2002" s="179"/>
      <c r="Q2002" s="151" t="s">
        <v>2099</v>
      </c>
      <c r="R2002" s="152" t="n">
        <v>14.1</v>
      </c>
      <c r="S2002" s="152" t="n">
        <v>736.3</v>
      </c>
      <c r="T2002" s="153" t="n">
        <v>69</v>
      </c>
      <c r="U2002" s="154" t="s">
        <v>101</v>
      </c>
      <c r="V2002" s="153" t="n">
        <v>1</v>
      </c>
      <c r="W2002" s="115" t="n">
        <v>0.75</v>
      </c>
      <c r="X2002" s="116" t="n">
        <f aca="false">RANDBETWEEN(80,100)/100</f>
        <v>0.93</v>
      </c>
      <c r="Y2002" s="117"/>
      <c r="Z2002" s="118"/>
      <c r="AA2002" s="119"/>
      <c r="AB2002" s="123"/>
      <c r="AC2002" s="124"/>
      <c r="AG2002" s="186"/>
      <c r="BO2002" s="202"/>
    </row>
    <row r="2003" customFormat="false" ht="13.25" hidden="false" customHeight="true" outlineLevel="0" collapsed="false">
      <c r="A2003" s="151" t="s">
        <v>2100</v>
      </c>
      <c r="B2003" s="152" t="n">
        <v>22</v>
      </c>
      <c r="C2003" s="152" t="n">
        <v>760.5</v>
      </c>
      <c r="D2003" s="153" t="n">
        <v>49</v>
      </c>
      <c r="E2003" s="154" t="s">
        <v>129</v>
      </c>
      <c r="F2003" s="153" t="n">
        <v>9</v>
      </c>
      <c r="G2003" s="115" t="n">
        <v>0.95</v>
      </c>
      <c r="H2003" s="116" t="n">
        <f aca="false">RANDBETWEEN(80,100)/100</f>
        <v>0.87</v>
      </c>
      <c r="I2003" s="117"/>
      <c r="J2003" s="118"/>
      <c r="K2003" s="119"/>
      <c r="L2003" s="118"/>
      <c r="M2003" s="179"/>
      <c r="Q2003" s="151" t="s">
        <v>2100</v>
      </c>
      <c r="R2003" s="152" t="n">
        <v>13.2</v>
      </c>
      <c r="S2003" s="152" t="n">
        <v>736</v>
      </c>
      <c r="T2003" s="153" t="n">
        <v>76</v>
      </c>
      <c r="U2003" s="154" t="s">
        <v>129</v>
      </c>
      <c r="V2003" s="153" t="n">
        <v>1</v>
      </c>
      <c r="W2003" s="182" t="s">
        <v>110</v>
      </c>
      <c r="X2003" s="116" t="n">
        <f aca="false">RANDBETWEEN(80,100)/100</f>
        <v>0.9</v>
      </c>
      <c r="Y2003" s="117"/>
      <c r="Z2003" s="118"/>
      <c r="AA2003" s="119"/>
      <c r="AB2003" s="123"/>
      <c r="AC2003" s="124"/>
      <c r="AG2003" s="186"/>
      <c r="BO2003" s="202"/>
    </row>
    <row r="2004" customFormat="false" ht="13.25" hidden="false" customHeight="true" outlineLevel="0" collapsed="false">
      <c r="A2004" s="151" t="s">
        <v>2101</v>
      </c>
      <c r="B2004" s="152" t="n">
        <v>22.2</v>
      </c>
      <c r="C2004" s="152" t="n">
        <v>760.9</v>
      </c>
      <c r="D2004" s="153" t="n">
        <v>48</v>
      </c>
      <c r="E2004" s="154" t="s">
        <v>129</v>
      </c>
      <c r="F2004" s="153" t="n">
        <v>7.5</v>
      </c>
      <c r="G2004" s="115" t="n">
        <v>0.75</v>
      </c>
      <c r="H2004" s="116" t="n">
        <f aca="false">RANDBETWEEN(80,100)/100</f>
        <v>0.94</v>
      </c>
      <c r="I2004" s="117"/>
      <c r="J2004" s="118"/>
      <c r="K2004" s="119"/>
      <c r="L2004" s="118"/>
      <c r="M2004" s="179"/>
      <c r="Q2004" s="151" t="s">
        <v>2101</v>
      </c>
      <c r="R2004" s="152" t="n">
        <v>13.1</v>
      </c>
      <c r="S2004" s="152" t="n">
        <v>735.3</v>
      </c>
      <c r="T2004" s="153" t="n">
        <v>73</v>
      </c>
      <c r="U2004" s="154" t="s">
        <v>101</v>
      </c>
      <c r="V2004" s="153" t="n">
        <v>1</v>
      </c>
      <c r="W2004" s="115" t="n">
        <v>0.9</v>
      </c>
      <c r="X2004" s="116" t="n">
        <f aca="false">RANDBETWEEN(80,100)/100</f>
        <v>0.97</v>
      </c>
      <c r="Y2004" s="117"/>
      <c r="Z2004" s="118"/>
      <c r="AA2004" s="119"/>
      <c r="AB2004" s="123"/>
      <c r="AC2004" s="124"/>
      <c r="AG2004" s="186"/>
      <c r="BO2004" s="202"/>
    </row>
    <row r="2005" customFormat="false" ht="13.25" hidden="false" customHeight="true" outlineLevel="0" collapsed="false">
      <c r="A2005" s="151" t="s">
        <v>2102</v>
      </c>
      <c r="B2005" s="152" t="n">
        <v>18</v>
      </c>
      <c r="C2005" s="152" t="n">
        <v>761.1</v>
      </c>
      <c r="D2005" s="153" t="n">
        <v>63</v>
      </c>
      <c r="E2005" s="154" t="s">
        <v>129</v>
      </c>
      <c r="F2005" s="153" t="n">
        <v>4.5</v>
      </c>
      <c r="G2005" s="115" t="n">
        <v>0.95</v>
      </c>
      <c r="H2005" s="116" t="n">
        <f aca="false">RANDBETWEEN(80,100)/100</f>
        <v>0.9</v>
      </c>
      <c r="I2005" s="117"/>
      <c r="J2005" s="118"/>
      <c r="K2005" s="119"/>
      <c r="L2005" s="118"/>
      <c r="M2005" s="179"/>
      <c r="Q2005" s="151" t="s">
        <v>2102</v>
      </c>
      <c r="R2005" s="152" t="n">
        <v>10.9</v>
      </c>
      <c r="S2005" s="152" t="n">
        <v>734.7</v>
      </c>
      <c r="T2005" s="153" t="n">
        <v>89</v>
      </c>
      <c r="U2005" s="154" t="s">
        <v>93</v>
      </c>
      <c r="V2005" s="153" t="n">
        <v>1</v>
      </c>
      <c r="W2005" s="115" t="n">
        <v>0.9</v>
      </c>
      <c r="X2005" s="116" t="n">
        <f aca="false">RANDBETWEEN(80,100)/100</f>
        <v>0.95</v>
      </c>
      <c r="Y2005" s="117"/>
      <c r="Z2005" s="118"/>
      <c r="AA2005" s="119"/>
      <c r="AB2005" s="123"/>
      <c r="AC2005" s="124"/>
      <c r="AG2005" s="186"/>
      <c r="BO2005" s="202"/>
    </row>
    <row r="2006" customFormat="false" ht="13.25" hidden="false" customHeight="true" outlineLevel="0" collapsed="false">
      <c r="A2006" s="151" t="s">
        <v>2103</v>
      </c>
      <c r="B2006" s="152" t="n">
        <v>14.3</v>
      </c>
      <c r="C2006" s="152" t="n">
        <v>760.7</v>
      </c>
      <c r="D2006" s="153" t="n">
        <v>80</v>
      </c>
      <c r="E2006" s="154" t="s">
        <v>91</v>
      </c>
      <c r="F2006" s="153" t="n">
        <v>3</v>
      </c>
      <c r="G2006" s="115" t="n">
        <v>0.9</v>
      </c>
      <c r="H2006" s="116" t="n">
        <f aca="false">RANDBETWEEN(80,100)/100</f>
        <v>0.91</v>
      </c>
      <c r="I2006" s="117"/>
      <c r="J2006" s="118"/>
      <c r="K2006" s="119"/>
      <c r="L2006" s="118"/>
      <c r="M2006" s="179"/>
      <c r="Q2006" s="151" t="s">
        <v>2103</v>
      </c>
      <c r="R2006" s="152" t="n">
        <v>9.8</v>
      </c>
      <c r="S2006" s="152" t="n">
        <v>734.5</v>
      </c>
      <c r="T2006" s="153" t="n">
        <v>95</v>
      </c>
      <c r="U2006" s="154" t="s">
        <v>93</v>
      </c>
      <c r="V2006" s="153" t="n">
        <v>1</v>
      </c>
      <c r="W2006" s="115" t="n">
        <v>0.9</v>
      </c>
      <c r="X2006" s="116" t="n">
        <f aca="false">RANDBETWEEN(80,100)/100</f>
        <v>0.83</v>
      </c>
      <c r="Y2006" s="117"/>
      <c r="Z2006" s="118"/>
      <c r="AA2006" s="119"/>
      <c r="AB2006" s="123"/>
      <c r="AC2006" s="124"/>
      <c r="AG2006" s="186"/>
      <c r="BO2006" s="202"/>
    </row>
    <row r="2007" customFormat="false" ht="13.25" hidden="false" customHeight="true" outlineLevel="0" collapsed="false">
      <c r="A2007" s="151" t="s">
        <v>2104</v>
      </c>
      <c r="B2007" s="152" t="n">
        <v>14.2</v>
      </c>
      <c r="C2007" s="152" t="n">
        <v>760.5</v>
      </c>
      <c r="D2007" s="153" t="n">
        <v>76</v>
      </c>
      <c r="E2007" s="154" t="s">
        <v>101</v>
      </c>
      <c r="F2007" s="153" t="n">
        <v>3</v>
      </c>
      <c r="G2007" s="182" t="s">
        <v>194</v>
      </c>
      <c r="H2007" s="116" t="n">
        <f aca="false">RANDBETWEEN(80,100)/100</f>
        <v>0.9</v>
      </c>
      <c r="I2007" s="117"/>
      <c r="J2007" s="118"/>
      <c r="K2007" s="119"/>
      <c r="L2007" s="118"/>
      <c r="M2007" s="179"/>
      <c r="Q2007" s="151" t="s">
        <v>2104</v>
      </c>
      <c r="R2007" s="152" t="n">
        <v>10.5</v>
      </c>
      <c r="S2007" s="152" t="n">
        <v>734.7</v>
      </c>
      <c r="T2007" s="153" t="n">
        <v>94</v>
      </c>
      <c r="U2007" s="154" t="s">
        <v>93</v>
      </c>
      <c r="V2007" s="153" t="n">
        <v>1</v>
      </c>
      <c r="W2007" s="115" t="n">
        <v>0.9</v>
      </c>
      <c r="X2007" s="116" t="n">
        <f aca="false">RANDBETWEEN(80,100)/100</f>
        <v>0.89</v>
      </c>
      <c r="Y2007" s="117"/>
      <c r="Z2007" s="118"/>
      <c r="AA2007" s="119"/>
      <c r="AB2007" s="123"/>
      <c r="AC2007" s="124"/>
      <c r="AG2007" s="186"/>
      <c r="BO2007" s="202"/>
    </row>
    <row r="2008" customFormat="false" ht="13.25" hidden="false" customHeight="true" outlineLevel="0" collapsed="false">
      <c r="A2008" s="151" t="s">
        <v>2105</v>
      </c>
      <c r="B2008" s="152" t="n">
        <v>13.8</v>
      </c>
      <c r="C2008" s="152" t="n">
        <v>760.6</v>
      </c>
      <c r="D2008" s="153" t="n">
        <v>80</v>
      </c>
      <c r="E2008" s="154" t="s">
        <v>93</v>
      </c>
      <c r="F2008" s="153" t="n">
        <v>1.5</v>
      </c>
      <c r="G2008" s="115" t="n">
        <v>0.25</v>
      </c>
      <c r="H2008" s="116" t="n">
        <f aca="false">RANDBETWEEN(80,100)/100</f>
        <v>0.96</v>
      </c>
      <c r="I2008" s="117"/>
      <c r="J2008" s="118"/>
      <c r="K2008" s="119"/>
      <c r="L2008" s="118"/>
      <c r="M2008" s="179"/>
      <c r="Q2008" s="151" t="s">
        <v>2105</v>
      </c>
      <c r="R2008" s="152" t="n">
        <v>11.1</v>
      </c>
      <c r="S2008" s="152" t="n">
        <v>735.2</v>
      </c>
      <c r="T2008" s="153" t="n">
        <v>94</v>
      </c>
      <c r="U2008" s="154" t="s">
        <v>83</v>
      </c>
      <c r="V2008" s="153" t="n">
        <v>2</v>
      </c>
      <c r="W2008" s="115" t="n">
        <v>0.9</v>
      </c>
      <c r="X2008" s="116" t="n">
        <f aca="false">RANDBETWEEN(80,100)/100</f>
        <v>0.98</v>
      </c>
      <c r="Y2008" s="117"/>
      <c r="Z2008" s="118"/>
      <c r="AA2008" s="119"/>
      <c r="AB2008" s="123"/>
      <c r="AC2008" s="124"/>
      <c r="AG2008" s="186"/>
      <c r="BO2008" s="202"/>
    </row>
    <row r="2009" customFormat="false" ht="13.25" hidden="false" customHeight="true" outlineLevel="0" collapsed="false">
      <c r="A2009" s="151" t="s">
        <v>2106</v>
      </c>
      <c r="B2009" s="152" t="n">
        <v>18</v>
      </c>
      <c r="C2009" s="152" t="n">
        <v>760.7</v>
      </c>
      <c r="D2009" s="153" t="n">
        <v>54</v>
      </c>
      <c r="E2009" s="154" t="s">
        <v>93</v>
      </c>
      <c r="F2009" s="153" t="n">
        <v>3</v>
      </c>
      <c r="G2009" s="115" t="n">
        <v>0.25</v>
      </c>
      <c r="H2009" s="116" t="n">
        <f aca="false">RANDBETWEEN(80,100)/100</f>
        <v>0.95</v>
      </c>
      <c r="I2009" s="117" t="n">
        <v>0.633900462962963</v>
      </c>
      <c r="J2009" s="118" t="n">
        <v>0.633900462962963</v>
      </c>
      <c r="K2009" s="119" t="n">
        <f aca="false">(J2009 * 24) * $B$3 * $F$3 * (1 - 0.7*AVERAGE(G2009:G2016)) * AVERAGE(H2009:H2016)</f>
        <v>12836.0279666667</v>
      </c>
      <c r="L2009" s="118" t="n">
        <f aca="false">IF(AVERAGE(F2009:F2016)&gt; $J$3, $B$4*$F$4*AVERAGE(F2009:F2016)/$B$5*24*AVERAGE(H2009:H2016), $B$4*$F$4*AVERAGE(F2009:F2016)/$B$5*24*AVERAGE(H2009:H2016) * 0.2)</f>
        <v>3631.2</v>
      </c>
      <c r="M2009" s="179" t="n">
        <f aca="false">K2009+L2009</f>
        <v>16467.2279666667</v>
      </c>
      <c r="Q2009" s="151" t="s">
        <v>2106</v>
      </c>
      <c r="R2009" s="152" t="n">
        <v>12.6</v>
      </c>
      <c r="S2009" s="152" t="n">
        <v>737.2</v>
      </c>
      <c r="T2009" s="153" t="n">
        <v>83</v>
      </c>
      <c r="U2009" s="154" t="s">
        <v>78</v>
      </c>
      <c r="V2009" s="153" t="n">
        <v>1</v>
      </c>
      <c r="W2009" s="115" t="n">
        <v>0.9</v>
      </c>
      <c r="X2009" s="116" t="n">
        <f aca="false">RANDBETWEEN(80,100)/100</f>
        <v>0.84</v>
      </c>
      <c r="Y2009" s="117" t="n">
        <v>0.70255787037037</v>
      </c>
      <c r="Z2009" s="118" t="n">
        <v>0.70255787037037</v>
      </c>
      <c r="AA2009" s="119" t="n">
        <f aca="false">(Z2009 * 24) * $B$3 * $F$3 * (1 - 0.7*AVERAGE(W2009:W2016)) * AVERAGE(X2009:X2016)</f>
        <v>8027.70725</v>
      </c>
      <c r="AB2009" s="123" t="n">
        <f aca="false">IF(AVERAGE(V2009:V2016)&gt; $J$3, $B$4*$F$4*AVERAGE(V2009:V2016)/$B$5*24*AVERAGE(X2009:X2016), $B$4*$F$4*AVERAGE(V2009:V2016)/$B$5*24*AVERAGE(X2009:X2016) * 0.2)</f>
        <v>883.2</v>
      </c>
      <c r="AC2009" s="124" t="n">
        <f aca="false">AA2009+AB2009</f>
        <v>8910.90725</v>
      </c>
      <c r="AG2009" s="186"/>
      <c r="BO2009" s="202"/>
    </row>
    <row r="2010" customFormat="false" ht="13.25" hidden="false" customHeight="true" outlineLevel="0" collapsed="false">
      <c r="A2010" s="151" t="s">
        <v>2107</v>
      </c>
      <c r="B2010" s="152" t="n">
        <v>22.8</v>
      </c>
      <c r="C2010" s="152" t="n">
        <v>760.1</v>
      </c>
      <c r="D2010" s="153" t="n">
        <v>36</v>
      </c>
      <c r="E2010" s="154" t="s">
        <v>91</v>
      </c>
      <c r="F2010" s="153" t="n">
        <v>4.5</v>
      </c>
      <c r="G2010" s="115" t="n">
        <v>0.75</v>
      </c>
      <c r="H2010" s="116" t="n">
        <f aca="false">RANDBETWEEN(80,100)/100</f>
        <v>0.84</v>
      </c>
      <c r="I2010" s="117"/>
      <c r="J2010" s="118"/>
      <c r="K2010" s="119"/>
      <c r="L2010" s="118"/>
      <c r="M2010" s="179"/>
      <c r="Q2010" s="151" t="s">
        <v>2107</v>
      </c>
      <c r="R2010" s="152" t="n">
        <v>18.1</v>
      </c>
      <c r="S2010" s="152" t="n">
        <v>738.7</v>
      </c>
      <c r="T2010" s="153" t="n">
        <v>37</v>
      </c>
      <c r="U2010" s="154" t="s">
        <v>91</v>
      </c>
      <c r="V2010" s="153" t="n">
        <v>1</v>
      </c>
      <c r="W2010" s="115" t="n">
        <v>0.9</v>
      </c>
      <c r="X2010" s="116" t="n">
        <f aca="false">RANDBETWEEN(80,100)/100</f>
        <v>0.9</v>
      </c>
      <c r="Y2010" s="117"/>
      <c r="Z2010" s="118"/>
      <c r="AA2010" s="119"/>
      <c r="AB2010" s="123"/>
      <c r="AC2010" s="124"/>
      <c r="AG2010" s="186"/>
      <c r="BO2010" s="202"/>
    </row>
    <row r="2011" customFormat="false" ht="13.25" hidden="false" customHeight="true" outlineLevel="0" collapsed="false">
      <c r="A2011" s="151" t="s">
        <v>2108</v>
      </c>
      <c r="B2011" s="152" t="n">
        <v>23.4</v>
      </c>
      <c r="C2011" s="152" t="n">
        <v>761.1</v>
      </c>
      <c r="D2011" s="153" t="n">
        <v>32</v>
      </c>
      <c r="E2011" s="154" t="s">
        <v>78</v>
      </c>
      <c r="F2011" s="153" t="n">
        <v>3</v>
      </c>
      <c r="G2011" s="182" t="s">
        <v>194</v>
      </c>
      <c r="H2011" s="116" t="n">
        <f aca="false">RANDBETWEEN(80,100)/100</f>
        <v>0.83</v>
      </c>
      <c r="I2011" s="117"/>
      <c r="J2011" s="118"/>
      <c r="K2011" s="119"/>
      <c r="L2011" s="118"/>
      <c r="M2011" s="179"/>
      <c r="Q2011" s="151" t="s">
        <v>2108</v>
      </c>
      <c r="R2011" s="152" t="n">
        <v>19.6</v>
      </c>
      <c r="S2011" s="152" t="n">
        <v>740.2</v>
      </c>
      <c r="T2011" s="153" t="n">
        <v>34</v>
      </c>
      <c r="U2011" s="154" t="s">
        <v>78</v>
      </c>
      <c r="V2011" s="153" t="n">
        <v>1</v>
      </c>
      <c r="W2011" s="115" t="n">
        <v>0.95</v>
      </c>
      <c r="X2011" s="116" t="n">
        <f aca="false">RANDBETWEEN(80,100)/100</f>
        <v>0.98</v>
      </c>
      <c r="Y2011" s="117"/>
      <c r="Z2011" s="118"/>
      <c r="AA2011" s="119"/>
      <c r="AB2011" s="123"/>
      <c r="AC2011" s="124"/>
      <c r="AG2011" s="186"/>
      <c r="BO2011" s="202"/>
    </row>
    <row r="2012" customFormat="false" ht="13.25" hidden="false" customHeight="true" outlineLevel="0" collapsed="false">
      <c r="A2012" s="151" t="s">
        <v>2109</v>
      </c>
      <c r="B2012" s="152" t="n">
        <v>22.3</v>
      </c>
      <c r="C2012" s="152" t="n">
        <v>762.2</v>
      </c>
      <c r="D2012" s="153" t="n">
        <v>41</v>
      </c>
      <c r="E2012" s="154" t="s">
        <v>91</v>
      </c>
      <c r="F2012" s="153" t="n">
        <v>4.5</v>
      </c>
      <c r="G2012" s="182" t="s">
        <v>194</v>
      </c>
      <c r="H2012" s="116" t="n">
        <f aca="false">RANDBETWEEN(80,100)/100</f>
        <v>0.93</v>
      </c>
      <c r="I2012" s="117"/>
      <c r="J2012" s="118"/>
      <c r="K2012" s="119"/>
      <c r="L2012" s="118"/>
      <c r="M2012" s="179"/>
      <c r="Q2012" s="151" t="s">
        <v>2109</v>
      </c>
      <c r="R2012" s="152" t="n">
        <v>17.8</v>
      </c>
      <c r="S2012" s="152" t="n">
        <v>742</v>
      </c>
      <c r="T2012" s="153" t="n">
        <v>37</v>
      </c>
      <c r="U2012" s="154" t="s">
        <v>93</v>
      </c>
      <c r="V2012" s="153" t="n">
        <v>1</v>
      </c>
      <c r="W2012" s="115" t="n">
        <v>0.75</v>
      </c>
      <c r="X2012" s="116" t="n">
        <f aca="false">RANDBETWEEN(80,100)/100</f>
        <v>0.86</v>
      </c>
      <c r="Y2012" s="117"/>
      <c r="Z2012" s="118"/>
      <c r="AA2012" s="119"/>
      <c r="AB2012" s="123"/>
      <c r="AC2012" s="124"/>
      <c r="AG2012" s="186"/>
      <c r="BO2012" s="202"/>
    </row>
    <row r="2013" customFormat="false" ht="13.25" hidden="false" customHeight="true" outlineLevel="0" collapsed="false">
      <c r="A2013" s="151" t="s">
        <v>2110</v>
      </c>
      <c r="B2013" s="152" t="n">
        <v>18.5</v>
      </c>
      <c r="C2013" s="152" t="n">
        <v>762.9</v>
      </c>
      <c r="D2013" s="153" t="n">
        <v>58</v>
      </c>
      <c r="E2013" s="154" t="s">
        <v>129</v>
      </c>
      <c r="F2013" s="153" t="n">
        <v>3</v>
      </c>
      <c r="G2013" s="115" t="n">
        <v>0.15</v>
      </c>
      <c r="H2013" s="116" t="n">
        <f aca="false">RANDBETWEEN(80,100)/100</f>
        <v>1</v>
      </c>
      <c r="I2013" s="117"/>
      <c r="J2013" s="118"/>
      <c r="K2013" s="119"/>
      <c r="L2013" s="118"/>
      <c r="M2013" s="179"/>
      <c r="Q2013" s="151" t="s">
        <v>2110</v>
      </c>
      <c r="R2013" s="152" t="n">
        <v>12.6</v>
      </c>
      <c r="S2013" s="152" t="n">
        <v>743.3</v>
      </c>
      <c r="T2013" s="153" t="n">
        <v>57</v>
      </c>
      <c r="U2013" s="154" t="s">
        <v>107</v>
      </c>
      <c r="V2013" s="153" t="n">
        <v>1</v>
      </c>
      <c r="W2013" s="115" t="n">
        <v>0.25</v>
      </c>
      <c r="X2013" s="116" t="n">
        <f aca="false">RANDBETWEEN(80,100)/100</f>
        <v>1</v>
      </c>
      <c r="Y2013" s="117"/>
      <c r="Z2013" s="118"/>
      <c r="AA2013" s="119"/>
      <c r="AB2013" s="123"/>
      <c r="AC2013" s="124"/>
      <c r="AG2013" s="186"/>
      <c r="BO2013" s="202"/>
    </row>
    <row r="2014" customFormat="false" ht="13.25" hidden="false" customHeight="true" outlineLevel="0" collapsed="false">
      <c r="A2014" s="151" t="s">
        <v>2111</v>
      </c>
      <c r="B2014" s="152" t="n">
        <v>10.4</v>
      </c>
      <c r="C2014" s="152" t="n">
        <v>762.7</v>
      </c>
      <c r="D2014" s="153" t="n">
        <v>100</v>
      </c>
      <c r="E2014" s="154" t="s">
        <v>91</v>
      </c>
      <c r="F2014" s="153" t="n">
        <v>3</v>
      </c>
      <c r="G2014" s="115" t="n">
        <v>0.25</v>
      </c>
      <c r="H2014" s="116" t="n">
        <f aca="false">RANDBETWEEN(80,100)/100</f>
        <v>0.96</v>
      </c>
      <c r="I2014" s="117"/>
      <c r="J2014" s="118"/>
      <c r="K2014" s="119"/>
      <c r="L2014" s="118"/>
      <c r="M2014" s="179"/>
      <c r="Q2014" s="151" t="s">
        <v>2111</v>
      </c>
      <c r="R2014" s="152" t="n">
        <v>7.9</v>
      </c>
      <c r="S2014" s="152" t="n">
        <v>744.4</v>
      </c>
      <c r="T2014" s="153" t="n">
        <v>79</v>
      </c>
      <c r="U2014" s="154" t="n">
        <v>0</v>
      </c>
      <c r="V2014" s="153" t="n">
        <v>0</v>
      </c>
      <c r="W2014" s="115" t="n">
        <v>0.9</v>
      </c>
      <c r="X2014" s="116" t="n">
        <f aca="false">RANDBETWEEN(80,100)/100</f>
        <v>0.84</v>
      </c>
      <c r="Y2014" s="117"/>
      <c r="Z2014" s="118"/>
      <c r="AA2014" s="119"/>
      <c r="AB2014" s="123"/>
      <c r="AC2014" s="124"/>
      <c r="AG2014" s="186"/>
      <c r="BO2014" s="202"/>
    </row>
    <row r="2015" customFormat="false" ht="13.25" hidden="false" customHeight="true" outlineLevel="0" collapsed="false">
      <c r="A2015" s="151" t="s">
        <v>2112</v>
      </c>
      <c r="B2015" s="152" t="n">
        <v>9.2</v>
      </c>
      <c r="C2015" s="152" t="n">
        <v>762.7</v>
      </c>
      <c r="D2015" s="153" t="n">
        <v>100</v>
      </c>
      <c r="E2015" s="154" t="s">
        <v>91</v>
      </c>
      <c r="F2015" s="153" t="n">
        <v>3</v>
      </c>
      <c r="G2015" s="115" t="n">
        <v>0.15</v>
      </c>
      <c r="H2015" s="116" t="n">
        <f aca="false">RANDBETWEEN(80,100)/100</f>
        <v>0.81</v>
      </c>
      <c r="I2015" s="117"/>
      <c r="J2015" s="118"/>
      <c r="K2015" s="119"/>
      <c r="L2015" s="118"/>
      <c r="M2015" s="179"/>
      <c r="Q2015" s="151" t="s">
        <v>2112</v>
      </c>
      <c r="R2015" s="152" t="n">
        <v>8</v>
      </c>
      <c r="S2015" s="152" t="n">
        <v>745.1</v>
      </c>
      <c r="T2015" s="153" t="n">
        <v>77</v>
      </c>
      <c r="U2015" s="154" t="n">
        <v>0</v>
      </c>
      <c r="V2015" s="153" t="n">
        <v>0</v>
      </c>
      <c r="W2015" s="115" t="n">
        <v>0.95</v>
      </c>
      <c r="X2015" s="116" t="n">
        <f aca="false">RANDBETWEEN(80,100)/100</f>
        <v>0.97</v>
      </c>
      <c r="Y2015" s="117"/>
      <c r="Z2015" s="118"/>
      <c r="AA2015" s="119"/>
      <c r="AB2015" s="123"/>
      <c r="AC2015" s="124"/>
      <c r="AG2015" s="186"/>
      <c r="BO2015" s="202"/>
    </row>
    <row r="2016" customFormat="false" ht="13.25" hidden="false" customHeight="true" outlineLevel="0" collapsed="false">
      <c r="A2016" s="151" t="s">
        <v>2113</v>
      </c>
      <c r="B2016" s="152" t="n">
        <v>10.6</v>
      </c>
      <c r="C2016" s="152" t="n">
        <v>762.9</v>
      </c>
      <c r="D2016" s="153" t="n">
        <v>100</v>
      </c>
      <c r="E2016" s="154" t="s">
        <v>91</v>
      </c>
      <c r="F2016" s="153" t="n">
        <v>1.5</v>
      </c>
      <c r="G2016" s="115" t="n">
        <v>0.25</v>
      </c>
      <c r="H2016" s="116" t="n">
        <f aca="false">RANDBETWEEN(80,100)/100</f>
        <v>0.8</v>
      </c>
      <c r="I2016" s="117"/>
      <c r="J2016" s="118"/>
      <c r="K2016" s="119"/>
      <c r="L2016" s="118"/>
      <c r="M2016" s="179"/>
      <c r="Q2016" s="151" t="s">
        <v>2113</v>
      </c>
      <c r="R2016" s="152" t="n">
        <v>9.2</v>
      </c>
      <c r="S2016" s="152" t="n">
        <v>745.9</v>
      </c>
      <c r="T2016" s="153" t="n">
        <v>67</v>
      </c>
      <c r="U2016" s="154" t="s">
        <v>93</v>
      </c>
      <c r="V2016" s="153" t="n">
        <v>1</v>
      </c>
      <c r="W2016" s="115" t="n">
        <v>0.9</v>
      </c>
      <c r="X2016" s="116" t="n">
        <f aca="false">RANDBETWEEN(80,100)/100</f>
        <v>0.97</v>
      </c>
      <c r="Y2016" s="117"/>
      <c r="Z2016" s="118"/>
      <c r="AA2016" s="119"/>
      <c r="AB2016" s="123"/>
      <c r="AC2016" s="124"/>
      <c r="AG2016" s="186"/>
      <c r="BO2016" s="202"/>
    </row>
    <row r="2017" customFormat="false" ht="13.25" hidden="false" customHeight="true" outlineLevel="0" collapsed="false">
      <c r="A2017" s="151" t="s">
        <v>2114</v>
      </c>
      <c r="B2017" s="152" t="n">
        <v>13.9</v>
      </c>
      <c r="C2017" s="152" t="n">
        <v>762.5</v>
      </c>
      <c r="D2017" s="153" t="n">
        <v>87</v>
      </c>
      <c r="E2017" s="154" t="s">
        <v>101</v>
      </c>
      <c r="F2017" s="153" t="n">
        <v>3</v>
      </c>
      <c r="G2017" s="182" t="s">
        <v>194</v>
      </c>
      <c r="H2017" s="116" t="n">
        <f aca="false">RANDBETWEEN(80,100)/100</f>
        <v>0.93</v>
      </c>
      <c r="I2017" s="117" t="n">
        <v>0.632650462962963</v>
      </c>
      <c r="J2017" s="118" t="n">
        <v>0.632650462962963</v>
      </c>
      <c r="K2017" s="119" t="n">
        <f aca="false">(J2017 * 24) * $B$3 * $F$3 * (1 - 0.7*AVERAGE(G2017:G2024)) * AVERAGE(H2017:H2024)</f>
        <v>7036.38906111111</v>
      </c>
      <c r="L2017" s="118" t="n">
        <f aca="false">IF(AVERAGE(F2017:F2024)&gt; $J$3, $B$4*$F$4*AVERAGE(F2017:F2024)/$B$5*24*AVERAGE(H2017:H2024), $B$4*$F$4*AVERAGE(F2017:F2024)/$B$5*24*AVERAGE(H2017:H2024) * 0.2)</f>
        <v>4512</v>
      </c>
      <c r="M2017" s="179" t="n">
        <f aca="false">K2017+L2017</f>
        <v>11548.3890611111</v>
      </c>
      <c r="Q2017" s="151" t="s">
        <v>2114</v>
      </c>
      <c r="R2017" s="152" t="n">
        <v>10.4</v>
      </c>
      <c r="S2017" s="152" t="n">
        <v>746.4</v>
      </c>
      <c r="T2017" s="153" t="n">
        <v>61</v>
      </c>
      <c r="U2017" s="154" t="s">
        <v>93</v>
      </c>
      <c r="V2017" s="153" t="n">
        <v>1</v>
      </c>
      <c r="W2017" s="115" t="n">
        <v>0.95</v>
      </c>
      <c r="X2017" s="116" t="n">
        <f aca="false">RANDBETWEEN(80,100)/100</f>
        <v>0.99</v>
      </c>
      <c r="Y2017" s="117" t="n">
        <v>0.700486111111111</v>
      </c>
      <c r="Z2017" s="118" t="n">
        <v>0.700486111111111</v>
      </c>
      <c r="AA2017" s="119" t="n">
        <f aca="false">(Z2017 * 24) * $B$3 * $F$3 * (1 - 0.7*AVERAGE(W2017:W2024)) * AVERAGE(X2017:X2024)</f>
        <v>10770.740990625</v>
      </c>
      <c r="AB2017" s="123" t="n">
        <f aca="false">IF(AVERAGE(V2017:V2024)&gt; $J$3, $B$4*$F$4*AVERAGE(V2017:V2024)/$B$5*24*AVERAGE(X2017:X2024), $B$4*$F$4*AVERAGE(V2017:V2024)/$B$5*24*AVERAGE(X2017:X2024) * 0.2)</f>
        <v>1335.6</v>
      </c>
      <c r="AC2017" s="124" t="n">
        <f aca="false">AA2017+AB2017</f>
        <v>12106.340990625</v>
      </c>
      <c r="AG2017" s="186"/>
      <c r="BO2017" s="202"/>
    </row>
    <row r="2018" customFormat="false" ht="13.25" hidden="false" customHeight="true" outlineLevel="0" collapsed="false">
      <c r="A2018" s="151" t="s">
        <v>2115</v>
      </c>
      <c r="B2018" s="152" t="n">
        <v>18.1</v>
      </c>
      <c r="C2018" s="152" t="n">
        <v>762</v>
      </c>
      <c r="D2018" s="153" t="n">
        <v>53</v>
      </c>
      <c r="E2018" s="154" t="s">
        <v>101</v>
      </c>
      <c r="F2018" s="153" t="n">
        <v>6</v>
      </c>
      <c r="G2018" s="115" t="n">
        <v>0.95</v>
      </c>
      <c r="H2018" s="116" t="n">
        <f aca="false">RANDBETWEEN(80,100)/100</f>
        <v>0.99</v>
      </c>
      <c r="I2018" s="117"/>
      <c r="J2018" s="118"/>
      <c r="K2018" s="119"/>
      <c r="L2018" s="118"/>
      <c r="M2018" s="179"/>
      <c r="Q2018" s="151" t="s">
        <v>2115</v>
      </c>
      <c r="R2018" s="152" t="n">
        <v>13.4</v>
      </c>
      <c r="S2018" s="152" t="n">
        <v>746.4</v>
      </c>
      <c r="T2018" s="153" t="n">
        <v>38</v>
      </c>
      <c r="U2018" s="154" t="s">
        <v>101</v>
      </c>
      <c r="V2018" s="153" t="n">
        <v>1</v>
      </c>
      <c r="W2018" s="115" t="n">
        <v>0.95</v>
      </c>
      <c r="X2018" s="116" t="n">
        <f aca="false">RANDBETWEEN(80,100)/100</f>
        <v>0.97</v>
      </c>
      <c r="Y2018" s="117"/>
      <c r="Z2018" s="118"/>
      <c r="AA2018" s="119"/>
      <c r="AB2018" s="123"/>
      <c r="AC2018" s="124"/>
      <c r="AG2018" s="186"/>
      <c r="BO2018" s="202"/>
    </row>
    <row r="2019" customFormat="false" ht="13.25" hidden="false" customHeight="true" outlineLevel="0" collapsed="false">
      <c r="A2019" s="151" t="s">
        <v>2116</v>
      </c>
      <c r="B2019" s="152" t="n">
        <v>19.5</v>
      </c>
      <c r="C2019" s="152" t="n">
        <v>761.4</v>
      </c>
      <c r="D2019" s="153" t="n">
        <v>45</v>
      </c>
      <c r="E2019" s="154" t="s">
        <v>101</v>
      </c>
      <c r="F2019" s="153" t="n">
        <v>6</v>
      </c>
      <c r="G2019" s="115" t="n">
        <v>0.75</v>
      </c>
      <c r="H2019" s="116" t="n">
        <f aca="false">RANDBETWEEN(80,100)/100</f>
        <v>0.98</v>
      </c>
      <c r="I2019" s="117"/>
      <c r="J2019" s="118"/>
      <c r="K2019" s="119"/>
      <c r="L2019" s="118"/>
      <c r="M2019" s="179"/>
      <c r="Q2019" s="151" t="s">
        <v>2116</v>
      </c>
      <c r="R2019" s="152" t="n">
        <v>13</v>
      </c>
      <c r="S2019" s="152" t="n">
        <v>746.9</v>
      </c>
      <c r="T2019" s="153" t="n">
        <v>36</v>
      </c>
      <c r="U2019" s="154" t="s">
        <v>77</v>
      </c>
      <c r="V2019" s="153" t="n">
        <v>2</v>
      </c>
      <c r="W2019" s="115" t="n">
        <v>0.75</v>
      </c>
      <c r="X2019" s="116" t="n">
        <f aca="false">RANDBETWEEN(80,100)/100</f>
        <v>0.81</v>
      </c>
      <c r="Y2019" s="117"/>
      <c r="Z2019" s="118"/>
      <c r="AA2019" s="119"/>
      <c r="AB2019" s="123"/>
      <c r="AC2019" s="124"/>
      <c r="AG2019" s="186"/>
      <c r="BO2019" s="202"/>
    </row>
    <row r="2020" customFormat="false" ht="13.25" hidden="false" customHeight="true" outlineLevel="0" collapsed="false">
      <c r="A2020" s="151" t="s">
        <v>2117</v>
      </c>
      <c r="B2020" s="152" t="n">
        <v>20</v>
      </c>
      <c r="C2020" s="152" t="n">
        <v>761.5</v>
      </c>
      <c r="D2020" s="153" t="n">
        <v>47</v>
      </c>
      <c r="E2020" s="154" t="s">
        <v>101</v>
      </c>
      <c r="F2020" s="153" t="n">
        <v>6</v>
      </c>
      <c r="G2020" s="115" t="n">
        <v>0.75</v>
      </c>
      <c r="H2020" s="116" t="n">
        <f aca="false">RANDBETWEEN(80,100)/100</f>
        <v>0.83</v>
      </c>
      <c r="I2020" s="117"/>
      <c r="J2020" s="118"/>
      <c r="K2020" s="119"/>
      <c r="L2020" s="118"/>
      <c r="M2020" s="179"/>
      <c r="Q2020" s="151" t="s">
        <v>2117</v>
      </c>
      <c r="R2020" s="152" t="n">
        <v>10.2</v>
      </c>
      <c r="S2020" s="152" t="n">
        <v>747.7</v>
      </c>
      <c r="T2020" s="153" t="n">
        <v>43</v>
      </c>
      <c r="U2020" s="154" t="s">
        <v>93</v>
      </c>
      <c r="V2020" s="153" t="n">
        <v>2</v>
      </c>
      <c r="W2020" s="115" t="n">
        <v>0.75</v>
      </c>
      <c r="X2020" s="116" t="n">
        <f aca="false">RANDBETWEEN(80,100)/100</f>
        <v>0.97</v>
      </c>
      <c r="Y2020" s="117"/>
      <c r="Z2020" s="118"/>
      <c r="AA2020" s="119"/>
      <c r="AB2020" s="123"/>
      <c r="AC2020" s="124"/>
      <c r="AG2020" s="186"/>
      <c r="BO2020" s="202"/>
    </row>
    <row r="2021" customFormat="false" ht="13.25" hidden="false" customHeight="true" outlineLevel="0" collapsed="false">
      <c r="A2021" s="151" t="s">
        <v>2118</v>
      </c>
      <c r="B2021" s="152" t="n">
        <v>16.4</v>
      </c>
      <c r="C2021" s="152" t="n">
        <v>761</v>
      </c>
      <c r="D2021" s="153" t="n">
        <v>69</v>
      </c>
      <c r="E2021" s="154" t="s">
        <v>101</v>
      </c>
      <c r="F2021" s="153" t="n">
        <v>3</v>
      </c>
      <c r="G2021" s="115" t="n">
        <v>0.95</v>
      </c>
      <c r="H2021" s="116" t="n">
        <f aca="false">RANDBETWEEN(80,100)/100</f>
        <v>0.94</v>
      </c>
      <c r="I2021" s="117"/>
      <c r="J2021" s="118"/>
      <c r="K2021" s="119"/>
      <c r="L2021" s="118"/>
      <c r="M2021" s="179"/>
      <c r="Q2021" s="151" t="s">
        <v>2118</v>
      </c>
      <c r="R2021" s="152" t="n">
        <v>8.1</v>
      </c>
      <c r="S2021" s="152" t="n">
        <v>747.8</v>
      </c>
      <c r="T2021" s="153" t="n">
        <v>50</v>
      </c>
      <c r="U2021" s="154" t="s">
        <v>77</v>
      </c>
      <c r="V2021" s="153" t="n">
        <v>2</v>
      </c>
      <c r="W2021" s="115" t="n">
        <v>0.25</v>
      </c>
      <c r="X2021" s="116" t="n">
        <f aca="false">RANDBETWEEN(80,100)/100</f>
        <v>0.98</v>
      </c>
      <c r="Y2021" s="117"/>
      <c r="Z2021" s="118"/>
      <c r="AA2021" s="119"/>
      <c r="AB2021" s="123"/>
      <c r="AC2021" s="124"/>
      <c r="AG2021" s="186"/>
      <c r="BO2021" s="202"/>
    </row>
    <row r="2022" customFormat="false" ht="13.25" hidden="false" customHeight="true" outlineLevel="0" collapsed="false">
      <c r="A2022" s="151" t="s">
        <v>2119</v>
      </c>
      <c r="B2022" s="152" t="n">
        <v>8.9</v>
      </c>
      <c r="C2022" s="152" t="n">
        <v>760.4</v>
      </c>
      <c r="D2022" s="153" t="n">
        <v>100</v>
      </c>
      <c r="E2022" s="154" t="s">
        <v>78</v>
      </c>
      <c r="F2022" s="153" t="n">
        <v>1.5</v>
      </c>
      <c r="G2022" s="182" t="s">
        <v>185</v>
      </c>
      <c r="H2022" s="116" t="n">
        <f aca="false">RANDBETWEEN(80,100)/100</f>
        <v>0.98</v>
      </c>
      <c r="I2022" s="117"/>
      <c r="J2022" s="118"/>
      <c r="K2022" s="119"/>
      <c r="L2022" s="118"/>
      <c r="M2022" s="179"/>
      <c r="Q2022" s="151" t="s">
        <v>2119</v>
      </c>
      <c r="R2022" s="152" t="n">
        <v>4.5</v>
      </c>
      <c r="S2022" s="152" t="n">
        <v>747.6</v>
      </c>
      <c r="T2022" s="153" t="n">
        <v>76</v>
      </c>
      <c r="U2022" s="154" t="n">
        <v>0</v>
      </c>
      <c r="V2022" s="153" t="n">
        <v>0</v>
      </c>
      <c r="W2022" s="115" t="n">
        <v>0.25</v>
      </c>
      <c r="X2022" s="116" t="n">
        <f aca="false">RANDBETWEEN(80,100)/100</f>
        <v>0.92</v>
      </c>
      <c r="Y2022" s="117"/>
      <c r="Z2022" s="118"/>
      <c r="AA2022" s="119"/>
      <c r="AB2022" s="123"/>
      <c r="AC2022" s="124"/>
      <c r="AG2022" s="186"/>
      <c r="BO2022" s="202"/>
    </row>
    <row r="2023" customFormat="false" ht="13.25" hidden="false" customHeight="true" outlineLevel="0" collapsed="false">
      <c r="A2023" s="151" t="s">
        <v>2120</v>
      </c>
      <c r="B2023" s="152" t="n">
        <v>9.4</v>
      </c>
      <c r="C2023" s="152" t="n">
        <v>759.7</v>
      </c>
      <c r="D2023" s="153" t="n">
        <v>100</v>
      </c>
      <c r="E2023" s="154" t="s">
        <v>101</v>
      </c>
      <c r="F2023" s="153" t="n">
        <v>1.5</v>
      </c>
      <c r="G2023" s="115" t="n">
        <v>0.9</v>
      </c>
      <c r="H2023" s="116" t="n">
        <f aca="false">RANDBETWEEN(80,100)/100</f>
        <v>0.97</v>
      </c>
      <c r="I2023" s="117"/>
      <c r="J2023" s="118"/>
      <c r="K2023" s="119"/>
      <c r="L2023" s="118"/>
      <c r="M2023" s="179"/>
      <c r="Q2023" s="151" t="s">
        <v>2120</v>
      </c>
      <c r="R2023" s="152" t="n">
        <v>3.3</v>
      </c>
      <c r="S2023" s="152" t="n">
        <v>747</v>
      </c>
      <c r="T2023" s="153" t="n">
        <v>80</v>
      </c>
      <c r="U2023" s="154" t="n">
        <v>0</v>
      </c>
      <c r="V2023" s="153" t="n">
        <v>0</v>
      </c>
      <c r="W2023" s="115" t="n">
        <v>0</v>
      </c>
      <c r="X2023" s="116" t="n">
        <f aca="false">RANDBETWEEN(80,100)/100</f>
        <v>0.85</v>
      </c>
      <c r="Y2023" s="117"/>
      <c r="Z2023" s="118"/>
      <c r="AA2023" s="119"/>
      <c r="AB2023" s="123"/>
      <c r="AC2023" s="124"/>
      <c r="AG2023" s="186"/>
      <c r="BO2023" s="202"/>
    </row>
    <row r="2024" customFormat="false" ht="13.25" hidden="false" customHeight="true" outlineLevel="0" collapsed="false">
      <c r="A2024" s="151" t="s">
        <v>2121</v>
      </c>
      <c r="B2024" s="152" t="n">
        <v>9.7</v>
      </c>
      <c r="C2024" s="152" t="n">
        <v>759</v>
      </c>
      <c r="D2024" s="153" t="n">
        <v>100</v>
      </c>
      <c r="E2024" s="154" t="s">
        <v>101</v>
      </c>
      <c r="F2024" s="153" t="n">
        <v>3</v>
      </c>
      <c r="G2024" s="115" t="n">
        <v>0.75</v>
      </c>
      <c r="H2024" s="116" t="n">
        <f aca="false">RANDBETWEEN(80,100)/100</f>
        <v>0.9</v>
      </c>
      <c r="I2024" s="117"/>
      <c r="J2024" s="118"/>
      <c r="K2024" s="119"/>
      <c r="L2024" s="118"/>
      <c r="M2024" s="179"/>
      <c r="Q2024" s="151" t="s">
        <v>2121</v>
      </c>
      <c r="R2024" s="152" t="n">
        <v>6.1</v>
      </c>
      <c r="S2024" s="152" t="n">
        <v>746.3</v>
      </c>
      <c r="T2024" s="153" t="n">
        <v>63</v>
      </c>
      <c r="U2024" s="154" t="s">
        <v>77</v>
      </c>
      <c r="V2024" s="153" t="n">
        <v>1</v>
      </c>
      <c r="W2024" s="115" t="n">
        <v>0.95</v>
      </c>
      <c r="X2024" s="116" t="n">
        <f aca="false">RANDBETWEEN(80,100)/100</f>
        <v>0.93</v>
      </c>
      <c r="Y2024" s="117"/>
      <c r="Z2024" s="118"/>
      <c r="AA2024" s="119"/>
      <c r="AB2024" s="123"/>
      <c r="AC2024" s="124"/>
      <c r="AG2024" s="186"/>
      <c r="BO2024" s="202"/>
    </row>
    <row r="2025" customFormat="false" ht="13.25" hidden="false" customHeight="true" outlineLevel="0" collapsed="false">
      <c r="A2025" s="151" t="s">
        <v>2122</v>
      </c>
      <c r="B2025" s="152" t="n">
        <v>11.4</v>
      </c>
      <c r="C2025" s="152" t="n">
        <v>758.2</v>
      </c>
      <c r="D2025" s="153" t="n">
        <v>100</v>
      </c>
      <c r="E2025" s="154" t="s">
        <v>101</v>
      </c>
      <c r="F2025" s="153" t="n">
        <v>3</v>
      </c>
      <c r="G2025" s="115" t="n">
        <v>0.75</v>
      </c>
      <c r="H2025" s="116" t="n">
        <f aca="false">RANDBETWEEN(80,100)/100</f>
        <v>0.91</v>
      </c>
      <c r="I2025" s="117" t="n">
        <v>0.631365740740741</v>
      </c>
      <c r="J2025" s="118" t="n">
        <v>0.631365740740741</v>
      </c>
      <c r="K2025" s="119" t="n">
        <f aca="false">(J2025 * 24) * $B$3 * $F$3 * (1 - 0.7*AVERAGE(G2025:G2032)) * AVERAGE(H2025:H2032)</f>
        <v>6174.05139322917</v>
      </c>
      <c r="L2025" s="118" t="n">
        <f aca="false">IF(AVERAGE(F2025:F2032)&gt; $J$3, $B$4*$F$4*AVERAGE(F2025:F2032)/$B$5*24*AVERAGE(H2025:H2032), $B$4*$F$4*AVERAGE(F2025:F2032)/$B$5*24*AVERAGE(H2025:H2032) * 0.2)</f>
        <v>3828.6</v>
      </c>
      <c r="M2025" s="179" t="n">
        <f aca="false">K2025+L2025</f>
        <v>10002.6513932292</v>
      </c>
      <c r="Q2025" s="151" t="s">
        <v>2122</v>
      </c>
      <c r="R2025" s="152" t="n">
        <v>6.4</v>
      </c>
      <c r="S2025" s="152" t="n">
        <v>745.5</v>
      </c>
      <c r="T2025" s="153" t="n">
        <v>62</v>
      </c>
      <c r="U2025" s="154" t="s">
        <v>93</v>
      </c>
      <c r="V2025" s="153" t="n">
        <v>2</v>
      </c>
      <c r="W2025" s="115" t="n">
        <v>0.95</v>
      </c>
      <c r="X2025" s="116" t="n">
        <f aca="false">RANDBETWEEN(80,100)/100</f>
        <v>0.87</v>
      </c>
      <c r="Y2025" s="117" t="n">
        <v>0.698344907407407</v>
      </c>
      <c r="Z2025" s="118" t="n">
        <v>0.698344907407407</v>
      </c>
      <c r="AA2025" s="119" t="n">
        <f aca="false">(Z2025 * 24) * $B$3 * $F$3 * (1 - 0.7*AVERAGE(W2025:W2032)) * AVERAGE(X2025:X2032)</f>
        <v>6308.23335</v>
      </c>
      <c r="AB2025" s="123" t="n">
        <f aca="false">IF(AVERAGE(V2025:V2032)&gt; $J$3, $B$4*$F$4*AVERAGE(V2025:V2032)/$B$5*24*AVERAGE(X2025:X2032), $B$4*$F$4*AVERAGE(V2025:V2032)/$B$5*24*AVERAGE(X2025:X2032) * 0.2)</f>
        <v>2369.8</v>
      </c>
      <c r="AC2025" s="124" t="n">
        <f aca="false">AA2025+AB2025</f>
        <v>8678.03335</v>
      </c>
      <c r="AG2025" s="186"/>
      <c r="BO2025" s="202"/>
    </row>
    <row r="2026" customFormat="false" ht="13.25" hidden="false" customHeight="true" outlineLevel="0" collapsed="false">
      <c r="A2026" s="151" t="s">
        <v>2123</v>
      </c>
      <c r="B2026" s="152" t="n">
        <v>13.4</v>
      </c>
      <c r="C2026" s="152" t="n">
        <v>757</v>
      </c>
      <c r="D2026" s="153" t="n">
        <v>100</v>
      </c>
      <c r="E2026" s="154" t="s">
        <v>78</v>
      </c>
      <c r="F2026" s="153" t="n">
        <v>3</v>
      </c>
      <c r="G2026" s="115" t="n">
        <v>0.95</v>
      </c>
      <c r="H2026" s="116" t="n">
        <f aca="false">RANDBETWEEN(80,100)/100</f>
        <v>0.88</v>
      </c>
      <c r="I2026" s="117"/>
      <c r="J2026" s="118"/>
      <c r="K2026" s="119"/>
      <c r="L2026" s="118"/>
      <c r="M2026" s="179"/>
      <c r="Q2026" s="151" t="s">
        <v>2123</v>
      </c>
      <c r="R2026" s="152" t="n">
        <v>7.3</v>
      </c>
      <c r="S2026" s="152" t="n">
        <v>744.4</v>
      </c>
      <c r="T2026" s="153" t="n">
        <v>55</v>
      </c>
      <c r="U2026" s="154" t="s">
        <v>93</v>
      </c>
      <c r="V2026" s="153" t="n">
        <v>2</v>
      </c>
      <c r="W2026" s="182" t="s">
        <v>185</v>
      </c>
      <c r="X2026" s="116" t="n">
        <f aca="false">RANDBETWEEN(80,100)/100</f>
        <v>0.84</v>
      </c>
      <c r="Y2026" s="117"/>
      <c r="Z2026" s="118"/>
      <c r="AA2026" s="119"/>
      <c r="AB2026" s="123"/>
      <c r="AC2026" s="124"/>
      <c r="AG2026" s="186"/>
      <c r="BO2026" s="202"/>
    </row>
    <row r="2027" customFormat="false" ht="13.25" hidden="false" customHeight="true" outlineLevel="0" collapsed="false">
      <c r="A2027" s="151" t="s">
        <v>2124</v>
      </c>
      <c r="B2027" s="152" t="n">
        <v>16.1</v>
      </c>
      <c r="C2027" s="152" t="n">
        <v>755.9</v>
      </c>
      <c r="D2027" s="153" t="n">
        <v>74</v>
      </c>
      <c r="E2027" s="154" t="s">
        <v>101</v>
      </c>
      <c r="F2027" s="153" t="n">
        <v>7.5</v>
      </c>
      <c r="G2027" s="115" t="n">
        <v>0.95</v>
      </c>
      <c r="H2027" s="116" t="n">
        <f aca="false">RANDBETWEEN(80,100)/100</f>
        <v>0.93</v>
      </c>
      <c r="I2027" s="117"/>
      <c r="J2027" s="118"/>
      <c r="K2027" s="119"/>
      <c r="L2027" s="118"/>
      <c r="M2027" s="179"/>
      <c r="Q2027" s="151" t="s">
        <v>2124</v>
      </c>
      <c r="R2027" s="152" t="n">
        <v>7.4</v>
      </c>
      <c r="S2027" s="152" t="n">
        <v>743.3</v>
      </c>
      <c r="T2027" s="153" t="n">
        <v>52</v>
      </c>
      <c r="U2027" s="154" t="s">
        <v>77</v>
      </c>
      <c r="V2027" s="153" t="n">
        <v>3</v>
      </c>
      <c r="W2027" s="115" t="n">
        <v>0.9</v>
      </c>
      <c r="X2027" s="116" t="n">
        <f aca="false">RANDBETWEEN(80,100)/100</f>
        <v>1</v>
      </c>
      <c r="Y2027" s="117"/>
      <c r="Z2027" s="118"/>
      <c r="AA2027" s="119"/>
      <c r="AB2027" s="123"/>
      <c r="AC2027" s="124"/>
      <c r="AG2027" s="186"/>
      <c r="BO2027" s="202"/>
    </row>
    <row r="2028" customFormat="false" ht="13.25" hidden="false" customHeight="true" outlineLevel="0" collapsed="false">
      <c r="A2028" s="151" t="s">
        <v>2125</v>
      </c>
      <c r="B2028" s="152" t="n">
        <v>14.4</v>
      </c>
      <c r="C2028" s="152" t="n">
        <v>755.2</v>
      </c>
      <c r="D2028" s="153" t="n">
        <v>79</v>
      </c>
      <c r="E2028" s="154" t="s">
        <v>77</v>
      </c>
      <c r="F2028" s="153" t="n">
        <v>1.5</v>
      </c>
      <c r="G2028" s="115" t="n">
        <v>0.9</v>
      </c>
      <c r="H2028" s="116" t="n">
        <f aca="false">RANDBETWEEN(80,100)/100</f>
        <v>1</v>
      </c>
      <c r="I2028" s="117"/>
      <c r="J2028" s="118"/>
      <c r="K2028" s="119"/>
      <c r="L2028" s="118"/>
      <c r="M2028" s="179"/>
      <c r="Q2028" s="151" t="s">
        <v>2125</v>
      </c>
      <c r="R2028" s="152" t="n">
        <v>7</v>
      </c>
      <c r="S2028" s="152" t="n">
        <v>742</v>
      </c>
      <c r="T2028" s="153" t="n">
        <v>54</v>
      </c>
      <c r="U2028" s="154" t="s">
        <v>93</v>
      </c>
      <c r="V2028" s="153" t="n">
        <v>4</v>
      </c>
      <c r="W2028" s="115" t="n">
        <v>0.9</v>
      </c>
      <c r="X2028" s="116" t="n">
        <f aca="false">RANDBETWEEN(80,100)/100</f>
        <v>0.89</v>
      </c>
      <c r="Y2028" s="117"/>
      <c r="Z2028" s="118"/>
      <c r="AA2028" s="119"/>
      <c r="AB2028" s="123"/>
      <c r="AC2028" s="124"/>
      <c r="AG2028" s="186"/>
      <c r="BO2028" s="202"/>
    </row>
    <row r="2029" customFormat="false" ht="13.25" hidden="false" customHeight="true" outlineLevel="0" collapsed="false">
      <c r="A2029" s="151" t="s">
        <v>2126</v>
      </c>
      <c r="B2029" s="152" t="n">
        <v>13.5</v>
      </c>
      <c r="C2029" s="152" t="n">
        <v>754.6</v>
      </c>
      <c r="D2029" s="153" t="n">
        <v>100</v>
      </c>
      <c r="E2029" s="154" t="s">
        <v>101</v>
      </c>
      <c r="F2029" s="153" t="n">
        <v>4.5</v>
      </c>
      <c r="G2029" s="115" t="n">
        <v>0.9</v>
      </c>
      <c r="H2029" s="116" t="n">
        <f aca="false">RANDBETWEEN(80,100)/100</f>
        <v>0.83</v>
      </c>
      <c r="I2029" s="117"/>
      <c r="J2029" s="118"/>
      <c r="K2029" s="119"/>
      <c r="L2029" s="118"/>
      <c r="M2029" s="179"/>
      <c r="Q2029" s="151" t="s">
        <v>2126</v>
      </c>
      <c r="R2029" s="152" t="n">
        <v>9.3</v>
      </c>
      <c r="S2029" s="152" t="n">
        <v>740.3</v>
      </c>
      <c r="T2029" s="153" t="n">
        <v>31</v>
      </c>
      <c r="U2029" s="154" t="s">
        <v>93</v>
      </c>
      <c r="V2029" s="153" t="n">
        <v>3</v>
      </c>
      <c r="W2029" s="115" t="n">
        <v>0.9</v>
      </c>
      <c r="X2029" s="116" t="n">
        <f aca="false">RANDBETWEEN(80,100)/100</f>
        <v>0.82</v>
      </c>
      <c r="Y2029" s="117"/>
      <c r="Z2029" s="118"/>
      <c r="AA2029" s="119"/>
      <c r="AB2029" s="123"/>
      <c r="AC2029" s="124"/>
      <c r="AG2029" s="186"/>
      <c r="BO2029" s="202"/>
    </row>
    <row r="2030" customFormat="false" ht="13.25" hidden="false" customHeight="true" outlineLevel="0" collapsed="false">
      <c r="A2030" s="151" t="s">
        <v>2127</v>
      </c>
      <c r="B2030" s="152" t="n">
        <v>12.6</v>
      </c>
      <c r="C2030" s="152" t="n">
        <v>754.2</v>
      </c>
      <c r="D2030" s="153" t="n">
        <v>100</v>
      </c>
      <c r="E2030" s="154" t="s">
        <v>101</v>
      </c>
      <c r="F2030" s="153" t="n">
        <v>3</v>
      </c>
      <c r="G2030" s="115" t="n">
        <v>0.9</v>
      </c>
      <c r="H2030" s="116" t="n">
        <f aca="false">RANDBETWEEN(80,100)/100</f>
        <v>0.86</v>
      </c>
      <c r="I2030" s="117"/>
      <c r="J2030" s="118"/>
      <c r="K2030" s="119"/>
      <c r="L2030" s="118"/>
      <c r="M2030" s="179"/>
      <c r="Q2030" s="151" t="s">
        <v>2127</v>
      </c>
      <c r="R2030" s="152" t="n">
        <v>8.2</v>
      </c>
      <c r="S2030" s="152" t="n">
        <v>740.5</v>
      </c>
      <c r="T2030" s="153" t="n">
        <v>38</v>
      </c>
      <c r="U2030" s="154" t="n">
        <v>0</v>
      </c>
      <c r="V2030" s="153" t="n">
        <v>0</v>
      </c>
      <c r="W2030" s="115" t="n">
        <v>0.9</v>
      </c>
      <c r="X2030" s="116" t="n">
        <f aca="false">RANDBETWEEN(80,100)/100</f>
        <v>0.82</v>
      </c>
      <c r="Y2030" s="117"/>
      <c r="Z2030" s="118"/>
      <c r="AA2030" s="119"/>
      <c r="AB2030" s="123"/>
      <c r="AC2030" s="124"/>
      <c r="AG2030" s="186"/>
      <c r="BO2030" s="202"/>
    </row>
    <row r="2031" customFormat="false" ht="13.25" hidden="false" customHeight="true" outlineLevel="0" collapsed="false">
      <c r="A2031" s="151" t="s">
        <v>2128</v>
      </c>
      <c r="B2031" s="152" t="n">
        <v>12.6</v>
      </c>
      <c r="C2031" s="152" t="n">
        <v>753.4</v>
      </c>
      <c r="D2031" s="153" t="n">
        <v>100</v>
      </c>
      <c r="E2031" s="154" t="s">
        <v>93</v>
      </c>
      <c r="F2031" s="153" t="n">
        <v>3</v>
      </c>
      <c r="G2031" s="115" t="n">
        <v>0.95</v>
      </c>
      <c r="H2031" s="116" t="n">
        <f aca="false">RANDBETWEEN(80,100)/100</f>
        <v>0.82</v>
      </c>
      <c r="I2031" s="117"/>
      <c r="J2031" s="118"/>
      <c r="K2031" s="119"/>
      <c r="L2031" s="118"/>
      <c r="M2031" s="179"/>
      <c r="Q2031" s="151" t="s">
        <v>2128</v>
      </c>
      <c r="R2031" s="152" t="n">
        <v>9</v>
      </c>
      <c r="S2031" s="152" t="n">
        <v>740.4</v>
      </c>
      <c r="T2031" s="153" t="n">
        <v>36</v>
      </c>
      <c r="U2031" s="154" t="s">
        <v>93</v>
      </c>
      <c r="V2031" s="153" t="n">
        <v>1</v>
      </c>
      <c r="W2031" s="115" t="n">
        <v>0.95</v>
      </c>
      <c r="X2031" s="116" t="n">
        <f aca="false">RANDBETWEEN(80,100)/100</f>
        <v>0.87</v>
      </c>
      <c r="Y2031" s="117"/>
      <c r="Z2031" s="118"/>
      <c r="AA2031" s="119"/>
      <c r="AB2031" s="123"/>
      <c r="AC2031" s="124"/>
      <c r="AG2031" s="186"/>
      <c r="BO2031" s="202"/>
    </row>
    <row r="2032" customFormat="false" ht="13.25" hidden="false" customHeight="true" outlineLevel="0" collapsed="false">
      <c r="A2032" s="151" t="s">
        <v>2129</v>
      </c>
      <c r="B2032" s="152" t="n">
        <v>11.8</v>
      </c>
      <c r="C2032" s="152" t="n">
        <v>753.3</v>
      </c>
      <c r="D2032" s="153" t="n">
        <v>100</v>
      </c>
      <c r="E2032" s="154" t="s">
        <v>101</v>
      </c>
      <c r="F2032" s="153" t="n">
        <v>1.5</v>
      </c>
      <c r="G2032" s="115" t="n">
        <v>0.75</v>
      </c>
      <c r="H2032" s="116" t="n">
        <f aca="false">RANDBETWEEN(80,100)/100</f>
        <v>0.86</v>
      </c>
      <c r="I2032" s="117"/>
      <c r="J2032" s="118"/>
      <c r="K2032" s="119"/>
      <c r="L2032" s="118"/>
      <c r="M2032" s="179"/>
      <c r="Q2032" s="151" t="s">
        <v>2129</v>
      </c>
      <c r="R2032" s="152" t="n">
        <v>11</v>
      </c>
      <c r="S2032" s="152" t="n">
        <v>740</v>
      </c>
      <c r="T2032" s="153" t="n">
        <v>31</v>
      </c>
      <c r="U2032" s="154" t="s">
        <v>93</v>
      </c>
      <c r="V2032" s="153" t="n">
        <v>2</v>
      </c>
      <c r="W2032" s="115" t="n">
        <v>0.9</v>
      </c>
      <c r="X2032" s="116" t="n">
        <f aca="false">RANDBETWEEN(80,100)/100</f>
        <v>0.86</v>
      </c>
      <c r="Y2032" s="117"/>
      <c r="Z2032" s="118"/>
      <c r="AA2032" s="119"/>
      <c r="AB2032" s="123"/>
      <c r="AC2032" s="124"/>
      <c r="AG2032" s="186"/>
      <c r="BO2032" s="202"/>
    </row>
    <row r="2033" customFormat="false" ht="12.75" hidden="false" customHeight="true" outlineLevel="0" collapsed="false">
      <c r="A2033" s="151" t="s">
        <v>2130</v>
      </c>
      <c r="B2033" s="152" t="n">
        <v>13.7</v>
      </c>
      <c r="C2033" s="152" t="n">
        <v>752.6</v>
      </c>
      <c r="D2033" s="153" t="n">
        <v>100</v>
      </c>
      <c r="E2033" s="154" t="s">
        <v>101</v>
      </c>
      <c r="F2033" s="153" t="n">
        <v>1.5</v>
      </c>
      <c r="G2033" s="115" t="n">
        <v>0.9</v>
      </c>
      <c r="H2033" s="116" t="n">
        <f aca="false">RANDBETWEEN(80,100)/100</f>
        <v>0.85</v>
      </c>
      <c r="I2033" s="117" t="n">
        <v>0.630034722222222</v>
      </c>
      <c r="J2033" s="118" t="n">
        <v>0.630034722222222</v>
      </c>
      <c r="K2033" s="119" t="n">
        <f aca="false">(J2033 * 24) * $B$3 * $F$3 * (1 - 0.7*AVERAGE(G2033:G2039)) * AVERAGE(H2033:H2039)</f>
        <v>5947.931</v>
      </c>
      <c r="L2033" s="118" t="n">
        <f aca="false">IF(AVERAGE(F2033:F2039)&gt; $J$3, $B$4*$F$4*AVERAGE(F2033:F2039)/$B$5*24*AVERAGE(H2033:H2039), $B$4*$F$4*AVERAGE(F2033:F2039)/$B$5*24*AVERAGE(H2033:H2039) * 0.2)</f>
        <v>4203.62448979592</v>
      </c>
      <c r="M2033" s="179" t="n">
        <f aca="false">K2033+L2033</f>
        <v>10151.5554897959</v>
      </c>
      <c r="Q2033" s="151" t="s">
        <v>2130</v>
      </c>
      <c r="R2033" s="152" t="n">
        <v>12.5</v>
      </c>
      <c r="S2033" s="152" t="n">
        <v>739.6</v>
      </c>
      <c r="T2033" s="153" t="n">
        <v>27</v>
      </c>
      <c r="U2033" s="154" t="s">
        <v>129</v>
      </c>
      <c r="V2033" s="153" t="n">
        <v>1</v>
      </c>
      <c r="W2033" s="115" t="n">
        <v>0.75</v>
      </c>
      <c r="X2033" s="116" t="n">
        <f aca="false">RANDBETWEEN(80,100)/100</f>
        <v>0.83</v>
      </c>
      <c r="Y2033" s="117" t="n">
        <v>0.696168981481482</v>
      </c>
      <c r="Z2033" s="118" t="n">
        <v>0.696168981481482</v>
      </c>
      <c r="AA2033" s="119" t="n">
        <f aca="false">(Z2033 * 24) * $B$3 * $F$3 * (1 - 0.7*AVERAGE(W2033:W2039)) * AVERAGE(X2033:X2039)</f>
        <v>12657.6051875</v>
      </c>
      <c r="AB2033" s="123" t="n">
        <f aca="false">IF(AVERAGE(V2033:V2039)&gt; $J$3, $B$4*$F$4*AVERAGE(V2033:V2039)/$B$5*24*AVERAGE(X2033:X2039), $B$4*$F$4*AVERAGE(V2033:V2039)/$B$5*24*AVERAGE(X2033:X2039) * 0.2)</f>
        <v>2662.4</v>
      </c>
      <c r="AC2033" s="124" t="n">
        <f aca="false">AA2033+AB2033</f>
        <v>15320.0051875</v>
      </c>
      <c r="AG2033" s="186"/>
      <c r="BO2033" s="202"/>
    </row>
    <row r="2034" customFormat="false" ht="12.75" hidden="false" customHeight="true" outlineLevel="0" collapsed="false">
      <c r="A2034" s="151" t="s">
        <v>2131</v>
      </c>
      <c r="B2034" s="152" t="n">
        <v>15</v>
      </c>
      <c r="C2034" s="152" t="n">
        <v>751.3</v>
      </c>
      <c r="D2034" s="153" t="n">
        <v>82</v>
      </c>
      <c r="E2034" s="154" t="s">
        <v>93</v>
      </c>
      <c r="F2034" s="153" t="n">
        <v>3</v>
      </c>
      <c r="G2034" s="115" t="n">
        <v>0.9</v>
      </c>
      <c r="H2034" s="116" t="n">
        <f aca="false">RANDBETWEEN(80,100)/100</f>
        <v>0.82</v>
      </c>
      <c r="I2034" s="117"/>
      <c r="J2034" s="118"/>
      <c r="K2034" s="119"/>
      <c r="L2034" s="118"/>
      <c r="M2034" s="179"/>
      <c r="Q2034" s="151" t="s">
        <v>2131</v>
      </c>
      <c r="R2034" s="152" t="n">
        <v>14.4</v>
      </c>
      <c r="S2034" s="152" t="n">
        <v>739.4</v>
      </c>
      <c r="T2034" s="153" t="n">
        <v>22</v>
      </c>
      <c r="U2034" s="154" t="s">
        <v>93</v>
      </c>
      <c r="V2034" s="153" t="n">
        <v>3</v>
      </c>
      <c r="W2034" s="115" t="n">
        <v>0.75</v>
      </c>
      <c r="X2034" s="116" t="n">
        <f aca="false">RANDBETWEEN(80,100)/100</f>
        <v>0.8</v>
      </c>
      <c r="Y2034" s="117"/>
      <c r="Z2034" s="118"/>
      <c r="AA2034" s="119"/>
      <c r="AB2034" s="123"/>
      <c r="AC2034" s="124"/>
      <c r="AG2034" s="186"/>
      <c r="BO2034" s="202"/>
    </row>
    <row r="2035" customFormat="false" ht="12.75" hidden="false" customHeight="true" outlineLevel="0" collapsed="false">
      <c r="A2035" s="151" t="s">
        <v>2132</v>
      </c>
      <c r="B2035" s="152" t="n">
        <v>17.2</v>
      </c>
      <c r="C2035" s="152" t="n">
        <v>750.6</v>
      </c>
      <c r="D2035" s="153" t="n">
        <v>60</v>
      </c>
      <c r="E2035" s="154" t="s">
        <v>129</v>
      </c>
      <c r="F2035" s="153" t="n">
        <v>6</v>
      </c>
      <c r="G2035" s="115" t="n">
        <v>0.9</v>
      </c>
      <c r="H2035" s="116" t="n">
        <f aca="false">RANDBETWEEN(80,100)/100</f>
        <v>0.84</v>
      </c>
      <c r="I2035" s="117"/>
      <c r="J2035" s="118"/>
      <c r="K2035" s="119"/>
      <c r="L2035" s="118"/>
      <c r="M2035" s="179"/>
      <c r="Q2035" s="151" t="s">
        <v>2132</v>
      </c>
      <c r="R2035" s="152" t="n">
        <v>13.8</v>
      </c>
      <c r="S2035" s="152" t="n">
        <v>739.6</v>
      </c>
      <c r="T2035" s="153" t="n">
        <v>29</v>
      </c>
      <c r="U2035" s="154" t="s">
        <v>93</v>
      </c>
      <c r="V2035" s="153" t="n">
        <v>4</v>
      </c>
      <c r="W2035" s="182" t="s">
        <v>185</v>
      </c>
      <c r="X2035" s="116" t="n">
        <f aca="false">RANDBETWEEN(80,100)/100</f>
        <v>0.94</v>
      </c>
      <c r="Y2035" s="117"/>
      <c r="Z2035" s="118"/>
      <c r="AA2035" s="119"/>
      <c r="AB2035" s="123"/>
      <c r="AC2035" s="124"/>
      <c r="AG2035" s="186"/>
      <c r="BO2035" s="202"/>
    </row>
    <row r="2036" customFormat="false" ht="12.75" hidden="false" customHeight="true" outlineLevel="0" collapsed="false">
      <c r="A2036" s="151" t="s">
        <v>2133</v>
      </c>
      <c r="B2036" s="152" t="n">
        <v>15.3</v>
      </c>
      <c r="C2036" s="152" t="n">
        <v>750.7</v>
      </c>
      <c r="D2036" s="153" t="n">
        <v>72</v>
      </c>
      <c r="E2036" s="154" t="s">
        <v>93</v>
      </c>
      <c r="F2036" s="153" t="n">
        <v>4.5</v>
      </c>
      <c r="G2036" s="115" t="n">
        <v>0.9</v>
      </c>
      <c r="H2036" s="116" t="n">
        <f aca="false">RANDBETWEEN(80,100)/100</f>
        <v>0.84</v>
      </c>
      <c r="I2036" s="117"/>
      <c r="J2036" s="118"/>
      <c r="K2036" s="119"/>
      <c r="L2036" s="118"/>
      <c r="M2036" s="179"/>
      <c r="Q2036" s="151" t="s">
        <v>2133</v>
      </c>
      <c r="R2036" s="152" t="n">
        <v>11.6</v>
      </c>
      <c r="S2036" s="152" t="n">
        <v>739.9</v>
      </c>
      <c r="T2036" s="153" t="n">
        <v>37</v>
      </c>
      <c r="U2036" s="154" t="s">
        <v>93</v>
      </c>
      <c r="V2036" s="153" t="n">
        <v>3</v>
      </c>
      <c r="W2036" s="182" t="s">
        <v>185</v>
      </c>
      <c r="X2036" s="116" t="n">
        <f aca="false">RANDBETWEEN(80,100)/100</f>
        <v>0.99</v>
      </c>
      <c r="Y2036" s="117"/>
      <c r="Z2036" s="118"/>
      <c r="AA2036" s="119"/>
      <c r="AB2036" s="123"/>
      <c r="AC2036" s="124"/>
      <c r="AG2036" s="186"/>
      <c r="BO2036" s="202"/>
    </row>
    <row r="2037" customFormat="false" ht="12.75" hidden="false" customHeight="true" outlineLevel="0" collapsed="false">
      <c r="A2037" s="151" t="s">
        <v>2134</v>
      </c>
      <c r="B2037" s="152" t="n">
        <v>17.4</v>
      </c>
      <c r="C2037" s="152" t="n">
        <v>750.6</v>
      </c>
      <c r="D2037" s="153" t="n">
        <v>63</v>
      </c>
      <c r="E2037" s="154" t="s">
        <v>93</v>
      </c>
      <c r="F2037" s="153" t="n">
        <v>4.5</v>
      </c>
      <c r="G2037" s="115" t="n">
        <v>0.75</v>
      </c>
      <c r="H2037" s="116" t="n">
        <f aca="false">RANDBETWEEN(80,100)/100</f>
        <v>0.82</v>
      </c>
      <c r="I2037" s="117"/>
      <c r="J2037" s="118"/>
      <c r="K2037" s="119"/>
      <c r="L2037" s="118"/>
      <c r="M2037" s="179"/>
      <c r="Q2037" s="151" t="s">
        <v>2134</v>
      </c>
      <c r="R2037" s="152" t="n">
        <v>8.5</v>
      </c>
      <c r="S2037" s="152" t="n">
        <v>740.8</v>
      </c>
      <c r="T2037" s="153" t="n">
        <v>48</v>
      </c>
      <c r="U2037" s="154" t="s">
        <v>93</v>
      </c>
      <c r="V2037" s="153" t="n">
        <v>3</v>
      </c>
      <c r="W2037" s="182" t="s">
        <v>185</v>
      </c>
      <c r="X2037" s="116" t="n">
        <f aca="false">RANDBETWEEN(80,100)/100</f>
        <v>0.93</v>
      </c>
      <c r="Y2037" s="117"/>
      <c r="Z2037" s="118"/>
      <c r="AA2037" s="119"/>
      <c r="AB2037" s="123"/>
      <c r="AC2037" s="124"/>
      <c r="AG2037" s="186"/>
      <c r="BO2037" s="202"/>
    </row>
    <row r="2038" customFormat="false" ht="12.75" hidden="false" customHeight="true" outlineLevel="0" collapsed="false">
      <c r="A2038" s="151" t="s">
        <v>2135</v>
      </c>
      <c r="B2038" s="152" t="n">
        <v>12.6</v>
      </c>
      <c r="C2038" s="152" t="n">
        <v>754.2</v>
      </c>
      <c r="D2038" s="153" t="n">
        <v>100</v>
      </c>
      <c r="E2038" s="154" t="s">
        <v>101</v>
      </c>
      <c r="F2038" s="153" t="n">
        <v>3</v>
      </c>
      <c r="G2038" s="115" t="n">
        <v>0.9</v>
      </c>
      <c r="H2038" s="116" t="n">
        <f aca="false">RANDBETWEEN(80,100)/100</f>
        <v>0.93</v>
      </c>
      <c r="I2038" s="117"/>
      <c r="J2038" s="118"/>
      <c r="K2038" s="119"/>
      <c r="L2038" s="118"/>
      <c r="M2038" s="179"/>
      <c r="Q2038" s="151" t="s">
        <v>2135</v>
      </c>
      <c r="R2038" s="152" t="n">
        <v>3.8</v>
      </c>
      <c r="S2038" s="152" t="n">
        <v>741.4</v>
      </c>
      <c r="T2038" s="153" t="n">
        <v>66</v>
      </c>
      <c r="U2038" s="154" t="s">
        <v>93</v>
      </c>
      <c r="V2038" s="153" t="n">
        <v>1</v>
      </c>
      <c r="W2038" s="115" t="n">
        <v>0.25</v>
      </c>
      <c r="X2038" s="116" t="n">
        <f aca="false">RANDBETWEEN(80,100)/100</f>
        <v>0.99</v>
      </c>
      <c r="Y2038" s="117"/>
      <c r="Z2038" s="118"/>
      <c r="AA2038" s="119"/>
      <c r="AB2038" s="123"/>
      <c r="AC2038" s="124"/>
      <c r="AG2038" s="186"/>
      <c r="BO2038" s="202"/>
    </row>
    <row r="2039" customFormat="false" ht="12.75" hidden="false" customHeight="true" outlineLevel="0" collapsed="false">
      <c r="A2039" s="151" t="s">
        <v>2136</v>
      </c>
      <c r="B2039" s="152" t="n">
        <v>12.7</v>
      </c>
      <c r="C2039" s="152" t="n">
        <v>750</v>
      </c>
      <c r="D2039" s="153" t="n">
        <v>100</v>
      </c>
      <c r="E2039" s="154" t="s">
        <v>91</v>
      </c>
      <c r="F2039" s="153" t="n">
        <v>4.5</v>
      </c>
      <c r="G2039" s="115" t="n">
        <v>0.9</v>
      </c>
      <c r="H2039" s="116" t="n">
        <f aca="false">RANDBETWEEN(80,100)/100</f>
        <v>0.86</v>
      </c>
      <c r="I2039" s="117"/>
      <c r="J2039" s="118"/>
      <c r="K2039" s="119"/>
      <c r="L2039" s="118"/>
      <c r="M2039" s="179"/>
      <c r="Q2039" s="151" t="s">
        <v>2136</v>
      </c>
      <c r="R2039" s="152" t="n">
        <v>2.5</v>
      </c>
      <c r="S2039" s="152" t="n">
        <v>741.2</v>
      </c>
      <c r="T2039" s="153" t="n">
        <v>71</v>
      </c>
      <c r="U2039" s="154" t="s">
        <v>93</v>
      </c>
      <c r="V2039" s="153" t="n">
        <v>1</v>
      </c>
      <c r="W2039" s="115" t="n">
        <v>0</v>
      </c>
      <c r="X2039" s="116" t="n">
        <f aca="false">RANDBETWEEN(80,100)/100</f>
        <v>0.89</v>
      </c>
      <c r="Y2039" s="117"/>
      <c r="Z2039" s="118"/>
      <c r="AA2039" s="119"/>
      <c r="AB2039" s="123"/>
      <c r="AC2039" s="124"/>
      <c r="AG2039" s="186"/>
      <c r="BO2039" s="202"/>
    </row>
    <row r="2040" customFormat="false" ht="12.75" hidden="false" customHeight="true" outlineLevel="0" collapsed="false">
      <c r="A2040" s="151" t="s">
        <v>2137</v>
      </c>
      <c r="B2040" s="152" t="n">
        <v>13.8</v>
      </c>
      <c r="C2040" s="152" t="n">
        <v>750.2</v>
      </c>
      <c r="D2040" s="153" t="n">
        <v>87</v>
      </c>
      <c r="E2040" s="154" t="s">
        <v>93</v>
      </c>
      <c r="F2040" s="153" t="n">
        <v>6</v>
      </c>
      <c r="G2040" s="115" t="n">
        <v>0.25</v>
      </c>
      <c r="H2040" s="116" t="n">
        <f aca="false">RANDBETWEEN(80,100)/100</f>
        <v>0.9</v>
      </c>
      <c r="I2040" s="117" t="n">
        <v>0.628680555555556</v>
      </c>
      <c r="J2040" s="118" t="n">
        <v>0.628680555555556</v>
      </c>
      <c r="K2040" s="119" t="n">
        <f aca="false">(J2040 * 24) * $B$3 * $F$3 * (1 - 0.7*AVERAGE(G2040:G2047)) * AVERAGE(H2040:H2047)</f>
        <v>12277.5465770833</v>
      </c>
      <c r="L2040" s="118" t="n">
        <f aca="false">IF(AVERAGE(F2040:F2047)&gt; $J$3, $B$4*$F$4*AVERAGE(F2040:F2047)/$B$5*24*AVERAGE(H2040:H2047), $B$4*$F$4*AVERAGE(F2040:F2047)/$B$5*24*AVERAGE(H2040:H2047) * 0.2)</f>
        <v>51336</v>
      </c>
      <c r="M2040" s="179" t="n">
        <f aca="false">K2040+L2040</f>
        <v>63613.5465770833</v>
      </c>
      <c r="P2040" s="207"/>
      <c r="Q2040" s="151" t="s">
        <v>2137</v>
      </c>
      <c r="R2040" s="152" t="n">
        <v>8.1</v>
      </c>
      <c r="S2040" s="152" t="n">
        <v>740.8</v>
      </c>
      <c r="T2040" s="153" t="n">
        <v>46</v>
      </c>
      <c r="U2040" s="154" t="s">
        <v>77</v>
      </c>
      <c r="V2040" s="153" t="n">
        <v>3</v>
      </c>
      <c r="W2040" s="115" t="n">
        <v>0</v>
      </c>
      <c r="X2040" s="116" t="n">
        <f aca="false">RANDBETWEEN(80,100)/100</f>
        <v>0.9</v>
      </c>
      <c r="Y2040" s="117" t="n">
        <v>0.693923611111111</v>
      </c>
      <c r="Z2040" s="118" t="n">
        <v>0.693923611111111</v>
      </c>
      <c r="AA2040" s="119" t="n">
        <f aca="false">(Z2040 * 24) * $B$3 * $F$3 * (1 - 0.7*AVERAGE(W2040:W2047)) * AVERAGE(X2040:X2047)</f>
        <v>18095.41825</v>
      </c>
      <c r="AB2040" s="123" t="n">
        <f aca="false">IF(AVERAGE(V2040:V2047)&gt; $J$3, $B$4*$F$4*AVERAGE(V2040:V2047)/$B$5*24*AVERAGE(X2040:X2047), $B$4*$F$4*AVERAGE(V2040:V2047)/$B$5*24*AVERAGE(X2040:X2047) * 0.2)</f>
        <v>2620.8</v>
      </c>
      <c r="AC2040" s="124" t="n">
        <f aca="false">AA2040+AB2040</f>
        <v>20716.21825</v>
      </c>
      <c r="AG2040" s="186"/>
      <c r="BO2040" s="202"/>
    </row>
    <row r="2041" customFormat="false" ht="12.75" hidden="false" customHeight="true" outlineLevel="0" collapsed="false">
      <c r="A2041" s="151" t="s">
        <v>2138</v>
      </c>
      <c r="B2041" s="152" t="n">
        <v>22.2</v>
      </c>
      <c r="C2041" s="152" t="n">
        <v>748.9</v>
      </c>
      <c r="D2041" s="153" t="n">
        <v>31</v>
      </c>
      <c r="E2041" s="154" t="s">
        <v>101</v>
      </c>
      <c r="F2041" s="153" t="n">
        <v>9</v>
      </c>
      <c r="G2041" s="115" t="n">
        <v>0.25</v>
      </c>
      <c r="H2041" s="116" t="n">
        <f aca="false">RANDBETWEEN(80,100)/100</f>
        <v>0.92</v>
      </c>
      <c r="I2041" s="117"/>
      <c r="J2041" s="118"/>
      <c r="K2041" s="119"/>
      <c r="L2041" s="118"/>
      <c r="M2041" s="179"/>
      <c r="Q2041" s="151" t="s">
        <v>2138</v>
      </c>
      <c r="R2041" s="152" t="n">
        <v>10.9</v>
      </c>
      <c r="S2041" s="152" t="n">
        <v>739.8</v>
      </c>
      <c r="T2041" s="153" t="n">
        <v>31</v>
      </c>
      <c r="U2041" s="154" t="s">
        <v>77</v>
      </c>
      <c r="V2041" s="153" t="n">
        <v>3</v>
      </c>
      <c r="W2041" s="115" t="n">
        <v>0</v>
      </c>
      <c r="X2041" s="116" t="n">
        <f aca="false">RANDBETWEEN(80,100)/100</f>
        <v>0.9</v>
      </c>
      <c r="Y2041" s="117"/>
      <c r="Z2041" s="118"/>
      <c r="AA2041" s="119"/>
      <c r="AB2041" s="123"/>
      <c r="AC2041" s="124"/>
      <c r="AG2041" s="186"/>
      <c r="BO2041" s="202"/>
    </row>
    <row r="2042" customFormat="false" ht="12.75" hidden="false" customHeight="true" outlineLevel="0" collapsed="false">
      <c r="A2042" s="151" t="s">
        <v>2139</v>
      </c>
      <c r="B2042" s="152" t="n">
        <v>25</v>
      </c>
      <c r="C2042" s="152" t="n">
        <v>749.5</v>
      </c>
      <c r="D2042" s="153" t="n">
        <v>26</v>
      </c>
      <c r="E2042" s="154" t="s">
        <v>101</v>
      </c>
      <c r="F2042" s="153" t="n">
        <v>12</v>
      </c>
      <c r="G2042" s="115" t="n">
        <v>0.25</v>
      </c>
      <c r="H2042" s="116" t="n">
        <f aca="false">RANDBETWEEN(80,100)/100</f>
        <v>0.86</v>
      </c>
      <c r="I2042" s="117"/>
      <c r="J2042" s="118"/>
      <c r="K2042" s="119"/>
      <c r="L2042" s="118"/>
      <c r="M2042" s="179"/>
      <c r="Q2042" s="151" t="s">
        <v>2139</v>
      </c>
      <c r="R2042" s="152" t="n">
        <v>12</v>
      </c>
      <c r="S2042" s="152" t="n">
        <v>739.6</v>
      </c>
      <c r="T2042" s="153" t="n">
        <v>29</v>
      </c>
      <c r="U2042" s="154" t="s">
        <v>77</v>
      </c>
      <c r="V2042" s="153" t="n">
        <v>4</v>
      </c>
      <c r="W2042" s="115" t="n">
        <v>0.05</v>
      </c>
      <c r="X2042" s="116" t="n">
        <f aca="false">RANDBETWEEN(80,100)/100</f>
        <v>0.92</v>
      </c>
      <c r="Y2042" s="117"/>
      <c r="Z2042" s="118"/>
      <c r="AA2042" s="119"/>
      <c r="AB2042" s="123"/>
      <c r="AC2042" s="124"/>
      <c r="AG2042" s="186"/>
      <c r="BO2042" s="202"/>
    </row>
    <row r="2043" customFormat="false" ht="12.75" hidden="false" customHeight="true" outlineLevel="0" collapsed="false">
      <c r="A2043" s="151" t="s">
        <v>2140</v>
      </c>
      <c r="B2043" s="152" t="n">
        <v>24.4</v>
      </c>
      <c r="C2043" s="152" t="n">
        <v>750.4</v>
      </c>
      <c r="D2043" s="153" t="n">
        <v>29</v>
      </c>
      <c r="E2043" s="154" t="s">
        <v>101</v>
      </c>
      <c r="F2043" s="153" t="n">
        <v>15</v>
      </c>
      <c r="G2043" s="182" t="s">
        <v>185</v>
      </c>
      <c r="H2043" s="116" t="n">
        <f aca="false">RANDBETWEEN(80,100)/100</f>
        <v>0.94</v>
      </c>
      <c r="I2043" s="117"/>
      <c r="J2043" s="118"/>
      <c r="K2043" s="119"/>
      <c r="L2043" s="118"/>
      <c r="M2043" s="179"/>
      <c r="Q2043" s="151" t="s">
        <v>2140</v>
      </c>
      <c r="R2043" s="152" t="n">
        <v>10.9</v>
      </c>
      <c r="S2043" s="152" t="n">
        <v>739.7</v>
      </c>
      <c r="T2043" s="153" t="n">
        <v>31</v>
      </c>
      <c r="U2043" s="154" t="s">
        <v>77</v>
      </c>
      <c r="V2043" s="153" t="n">
        <v>3</v>
      </c>
      <c r="W2043" s="115" t="n">
        <v>0</v>
      </c>
      <c r="X2043" s="116" t="n">
        <f aca="false">RANDBETWEEN(80,100)/100</f>
        <v>0.91</v>
      </c>
      <c r="Y2043" s="117"/>
      <c r="Z2043" s="118"/>
      <c r="AA2043" s="119"/>
      <c r="AB2043" s="123"/>
      <c r="AC2043" s="124"/>
      <c r="AG2043" s="186"/>
      <c r="BO2043" s="202"/>
    </row>
    <row r="2044" customFormat="false" ht="12.75" hidden="false" customHeight="true" outlineLevel="0" collapsed="false">
      <c r="A2044" s="151" t="s">
        <v>2141</v>
      </c>
      <c r="B2044" s="152" t="n">
        <v>20.7</v>
      </c>
      <c r="C2044" s="152" t="n">
        <v>751.9</v>
      </c>
      <c r="D2044" s="153" t="n">
        <v>41</v>
      </c>
      <c r="E2044" s="154" t="s">
        <v>101</v>
      </c>
      <c r="F2044" s="153" t="n">
        <v>12</v>
      </c>
      <c r="G2044" s="182" t="s">
        <v>185</v>
      </c>
      <c r="H2044" s="116" t="n">
        <f aca="false">RANDBETWEEN(80,100)/100</f>
        <v>0.86</v>
      </c>
      <c r="I2044" s="117"/>
      <c r="J2044" s="118"/>
      <c r="K2044" s="119"/>
      <c r="L2044" s="118"/>
      <c r="M2044" s="179"/>
      <c r="Q2044" s="151" t="s">
        <v>2141</v>
      </c>
      <c r="R2044" s="152" t="n">
        <v>8.6</v>
      </c>
      <c r="S2044" s="152" t="n">
        <v>740.1</v>
      </c>
      <c r="T2044" s="153" t="n">
        <v>46</v>
      </c>
      <c r="U2044" s="154" t="s">
        <v>83</v>
      </c>
      <c r="V2044" s="153" t="n">
        <v>2</v>
      </c>
      <c r="W2044" s="115" t="n">
        <v>0</v>
      </c>
      <c r="X2044" s="116" t="n">
        <f aca="false">RANDBETWEEN(80,100)/100</f>
        <v>0.91</v>
      </c>
      <c r="Y2044" s="117"/>
      <c r="Z2044" s="118"/>
      <c r="AA2044" s="119"/>
      <c r="AB2044" s="123"/>
      <c r="AC2044" s="124"/>
      <c r="AG2044" s="186"/>
      <c r="BO2044" s="202"/>
    </row>
    <row r="2045" customFormat="false" ht="12.75" hidden="false" customHeight="true" outlineLevel="0" collapsed="false">
      <c r="A2045" s="151" t="s">
        <v>2142</v>
      </c>
      <c r="B2045" s="152" t="n">
        <v>14.8</v>
      </c>
      <c r="C2045" s="152" t="n">
        <v>753.2</v>
      </c>
      <c r="D2045" s="153" t="n">
        <v>52</v>
      </c>
      <c r="E2045" s="154" t="s">
        <v>101</v>
      </c>
      <c r="F2045" s="153" t="n">
        <v>7.5</v>
      </c>
      <c r="G2045" s="115" t="n">
        <v>0.25</v>
      </c>
      <c r="H2045" s="116" t="n">
        <f aca="false">RANDBETWEEN(80,100)/100</f>
        <v>0.88</v>
      </c>
      <c r="I2045" s="117"/>
      <c r="J2045" s="118"/>
      <c r="K2045" s="119"/>
      <c r="L2045" s="118"/>
      <c r="M2045" s="179"/>
      <c r="Q2045" s="151" t="s">
        <v>2142</v>
      </c>
      <c r="R2045" s="152" t="n">
        <v>5.1</v>
      </c>
      <c r="S2045" s="152" t="n">
        <v>740.4</v>
      </c>
      <c r="T2045" s="153" t="n">
        <v>58</v>
      </c>
      <c r="U2045" s="154" t="s">
        <v>83</v>
      </c>
      <c r="V2045" s="153" t="n">
        <v>1</v>
      </c>
      <c r="W2045" s="115" t="n">
        <v>0</v>
      </c>
      <c r="X2045" s="116" t="n">
        <f aca="false">RANDBETWEEN(80,100)/100</f>
        <v>0.86</v>
      </c>
      <c r="Y2045" s="117"/>
      <c r="Z2045" s="118"/>
      <c r="AA2045" s="119"/>
      <c r="AB2045" s="123"/>
      <c r="AC2045" s="124"/>
      <c r="AG2045" s="186"/>
      <c r="BO2045" s="202"/>
    </row>
    <row r="2046" customFormat="false" ht="12.75" hidden="false" customHeight="true" outlineLevel="0" collapsed="false">
      <c r="A2046" s="151" t="s">
        <v>2143</v>
      </c>
      <c r="B2046" s="152" t="n">
        <v>14.1</v>
      </c>
      <c r="C2046" s="152" t="n">
        <v>754.3</v>
      </c>
      <c r="D2046" s="153" t="n">
        <v>50</v>
      </c>
      <c r="E2046" s="154" t="s">
        <v>101</v>
      </c>
      <c r="F2046" s="153" t="n">
        <v>7.5</v>
      </c>
      <c r="G2046" s="115" t="n">
        <v>0.15</v>
      </c>
      <c r="H2046" s="116" t="n">
        <f aca="false">RANDBETWEEN(80,100)/100</f>
        <v>0.86</v>
      </c>
      <c r="I2046" s="117"/>
      <c r="J2046" s="118"/>
      <c r="K2046" s="119"/>
      <c r="L2046" s="118"/>
      <c r="M2046" s="179"/>
      <c r="Q2046" s="151" t="s">
        <v>2143</v>
      </c>
      <c r="R2046" s="152" t="n">
        <v>6.4</v>
      </c>
      <c r="S2046" s="152" t="n">
        <v>741</v>
      </c>
      <c r="T2046" s="153" t="n">
        <v>54</v>
      </c>
      <c r="U2046" s="154" t="s">
        <v>83</v>
      </c>
      <c r="V2046" s="153" t="n">
        <v>1</v>
      </c>
      <c r="W2046" s="182" t="s">
        <v>110</v>
      </c>
      <c r="X2046" s="116" t="n">
        <f aca="false">RANDBETWEEN(80,100)/100</f>
        <v>0.91</v>
      </c>
      <c r="Y2046" s="117"/>
      <c r="Z2046" s="118"/>
      <c r="AA2046" s="119"/>
      <c r="AB2046" s="123"/>
      <c r="AC2046" s="124"/>
      <c r="AG2046" s="186"/>
      <c r="BO2046" s="202"/>
    </row>
    <row r="2047" customFormat="false" ht="12.75" hidden="false" customHeight="true" outlineLevel="0" collapsed="false">
      <c r="A2047" s="151" t="s">
        <v>2144</v>
      </c>
      <c r="B2047" s="152" t="n">
        <v>13.4</v>
      </c>
      <c r="C2047" s="152" t="n">
        <v>750.1</v>
      </c>
      <c r="D2047" s="153" t="n">
        <v>100</v>
      </c>
      <c r="E2047" s="154" t="s">
        <v>91</v>
      </c>
      <c r="F2047" s="153" t="n">
        <v>3</v>
      </c>
      <c r="G2047" s="115" t="n">
        <v>0.9</v>
      </c>
      <c r="H2047" s="116" t="n">
        <f aca="false">RANDBETWEEN(80,100)/100</f>
        <v>0.91</v>
      </c>
      <c r="I2047" s="117"/>
      <c r="J2047" s="118"/>
      <c r="K2047" s="119"/>
      <c r="L2047" s="118"/>
      <c r="M2047" s="179"/>
      <c r="Q2047" s="151" t="s">
        <v>2144</v>
      </c>
      <c r="R2047" s="152" t="n">
        <v>9.1</v>
      </c>
      <c r="S2047" s="152" t="n">
        <v>741.1</v>
      </c>
      <c r="T2047" s="153" t="n">
        <v>48</v>
      </c>
      <c r="U2047" s="154" t="s">
        <v>83</v>
      </c>
      <c r="V2047" s="153" t="n">
        <v>1</v>
      </c>
      <c r="W2047" s="115" t="n">
        <v>0</v>
      </c>
      <c r="X2047" s="116" t="n">
        <f aca="false">RANDBETWEEN(80,100)/100</f>
        <v>0.97</v>
      </c>
      <c r="Y2047" s="117"/>
      <c r="Z2047" s="118"/>
      <c r="AA2047" s="119"/>
      <c r="AB2047" s="123"/>
      <c r="AC2047" s="124"/>
      <c r="AG2047" s="186"/>
      <c r="BO2047" s="202"/>
    </row>
    <row r="2048" customFormat="false" ht="13.25" hidden="false" customHeight="true" outlineLevel="0" collapsed="false">
      <c r="A2048" s="151" t="s">
        <v>2145</v>
      </c>
      <c r="B2048" s="152" t="n">
        <v>14.8</v>
      </c>
      <c r="C2048" s="152" t="n">
        <v>757.3</v>
      </c>
      <c r="D2048" s="153" t="n">
        <v>54</v>
      </c>
      <c r="E2048" s="154" t="s">
        <v>101</v>
      </c>
      <c r="F2048" s="153" t="n">
        <v>7.5</v>
      </c>
      <c r="G2048" s="182" t="s">
        <v>185</v>
      </c>
      <c r="H2048" s="116" t="n">
        <f aca="false">RANDBETWEEN(80,100)/100</f>
        <v>0.89</v>
      </c>
      <c r="I2048" s="117" t="n">
        <v>0.627280092592593</v>
      </c>
      <c r="J2048" s="118" t="n">
        <v>0.627280092592593</v>
      </c>
      <c r="K2048" s="119" t="n">
        <f aca="false">(J2048 * 24) * $B$3 * $F$3 * (1 - 0.7*AVERAGE(G2048:G2055)) * AVERAGE(H2048:H2055)</f>
        <v>10109.9046163194</v>
      </c>
      <c r="L2048" s="118" t="n">
        <f aca="false">IF(AVERAGE(F2048:F2055)&gt; $J$3, $B$4*$F$4*AVERAGE(F2048:F2055)/$B$5*24*AVERAGE(H2048:H2055), $B$4*$F$4*AVERAGE(F2048:F2055)/$B$5*24*AVERAGE(H2048:H2055) * 0.2)</f>
        <v>70890</v>
      </c>
      <c r="M2048" s="179" t="n">
        <f aca="false">K2048+L2048</f>
        <v>80999.9046163195</v>
      </c>
      <c r="Q2048" s="151" t="s">
        <v>2145</v>
      </c>
      <c r="R2048" s="152" t="n">
        <v>11.4</v>
      </c>
      <c r="S2048" s="152" t="n">
        <v>741.1</v>
      </c>
      <c r="T2048" s="153" t="n">
        <v>45</v>
      </c>
      <c r="U2048" s="154" t="n">
        <v>0</v>
      </c>
      <c r="V2048" s="153" t="n">
        <v>0</v>
      </c>
      <c r="W2048" s="115" t="n">
        <v>0.75</v>
      </c>
      <c r="X2048" s="116" t="n">
        <f aca="false">RANDBETWEEN(80,100)/100</f>
        <v>0.81</v>
      </c>
      <c r="Y2048" s="117" t="n">
        <v>0.691643518518519</v>
      </c>
      <c r="Z2048" s="118" t="n">
        <v>0.691643518518519</v>
      </c>
      <c r="AA2048" s="119" t="n">
        <f aca="false">(Z2048 * 24) * $B$3 * $F$3 * (1 - 0.7*AVERAGE(W2048:W2055)) * AVERAGE(X2048:X2055)</f>
        <v>12889.053625</v>
      </c>
      <c r="AB2048" s="123" t="n">
        <f aca="false">IF(AVERAGE(V2048:V2055)&gt; $J$3, $B$4*$F$4*AVERAGE(V2048:V2055)/$B$5*24*AVERAGE(X2048:X2055), $B$4*$F$4*AVERAGE(V2048:V2055)/$B$5*24*AVERAGE(X2048:X2055) * 0.2)</f>
        <v>714</v>
      </c>
      <c r="AC2048" s="124" t="n">
        <f aca="false">AA2048+AB2048</f>
        <v>13603.053625</v>
      </c>
      <c r="AG2048" s="186"/>
      <c r="BO2048" s="202"/>
    </row>
    <row r="2049" customFormat="false" ht="13.25" hidden="false" customHeight="true" outlineLevel="0" collapsed="false">
      <c r="A2049" s="151" t="s">
        <v>2146</v>
      </c>
      <c r="B2049" s="152" t="n">
        <v>18.4</v>
      </c>
      <c r="C2049" s="152" t="n">
        <v>758.8</v>
      </c>
      <c r="D2049" s="153" t="n">
        <v>44</v>
      </c>
      <c r="E2049" s="154" t="s">
        <v>101</v>
      </c>
      <c r="F2049" s="153" t="n">
        <v>13.5</v>
      </c>
      <c r="G2049" s="115" t="n">
        <v>0.75</v>
      </c>
      <c r="H2049" s="116" t="n">
        <f aca="false">RANDBETWEEN(80,100)/100</f>
        <v>0.96</v>
      </c>
      <c r="I2049" s="117"/>
      <c r="J2049" s="118"/>
      <c r="K2049" s="119"/>
      <c r="L2049" s="118"/>
      <c r="M2049" s="179"/>
      <c r="Q2049" s="151" t="s">
        <v>2146</v>
      </c>
      <c r="R2049" s="152" t="n">
        <v>15.4</v>
      </c>
      <c r="S2049" s="152" t="n">
        <v>741.9</v>
      </c>
      <c r="T2049" s="153" t="n">
        <v>28</v>
      </c>
      <c r="U2049" s="154" t="s">
        <v>101</v>
      </c>
      <c r="V2049" s="153" t="n">
        <v>1</v>
      </c>
      <c r="W2049" s="115" t="n">
        <v>0.75</v>
      </c>
      <c r="X2049" s="116" t="n">
        <f aca="false">RANDBETWEEN(80,100)/100</f>
        <v>0.91</v>
      </c>
      <c r="Y2049" s="117"/>
      <c r="Z2049" s="118"/>
      <c r="AA2049" s="119"/>
      <c r="AB2049" s="123"/>
      <c r="AC2049" s="124"/>
      <c r="AG2049" s="186"/>
      <c r="BO2049" s="202"/>
    </row>
    <row r="2050" customFormat="false" ht="13.25" hidden="false" customHeight="true" outlineLevel="0" collapsed="false">
      <c r="A2050" s="151" t="s">
        <v>2147</v>
      </c>
      <c r="B2050" s="152" t="n">
        <v>20.5</v>
      </c>
      <c r="C2050" s="152" t="n">
        <v>759.5</v>
      </c>
      <c r="D2050" s="153" t="n">
        <v>43</v>
      </c>
      <c r="E2050" s="154" t="s">
        <v>101</v>
      </c>
      <c r="F2050" s="153" t="n">
        <v>18</v>
      </c>
      <c r="G2050" s="115" t="n">
        <v>0.25</v>
      </c>
      <c r="H2050" s="116" t="n">
        <f aca="false">RANDBETWEEN(80,100)/100</f>
        <v>0.87</v>
      </c>
      <c r="I2050" s="117"/>
      <c r="J2050" s="118"/>
      <c r="K2050" s="119"/>
      <c r="L2050" s="118"/>
      <c r="M2050" s="179"/>
      <c r="Q2050" s="151" t="s">
        <v>2147</v>
      </c>
      <c r="R2050" s="152" t="n">
        <v>15.2</v>
      </c>
      <c r="S2050" s="152" t="n">
        <v>743.1</v>
      </c>
      <c r="T2050" s="153" t="n">
        <v>28</v>
      </c>
      <c r="U2050" s="154" t="s">
        <v>91</v>
      </c>
      <c r="V2050" s="153" t="n">
        <v>1</v>
      </c>
      <c r="W2050" s="115" t="n">
        <v>0.25</v>
      </c>
      <c r="X2050" s="116" t="n">
        <f aca="false">RANDBETWEEN(80,100)/100</f>
        <v>0.95</v>
      </c>
      <c r="Y2050" s="117"/>
      <c r="Z2050" s="118"/>
      <c r="AA2050" s="119"/>
      <c r="AB2050" s="123"/>
      <c r="AC2050" s="124"/>
      <c r="AG2050" s="186"/>
      <c r="BO2050" s="202"/>
    </row>
    <row r="2051" customFormat="false" ht="13.25" hidden="false" customHeight="true" outlineLevel="0" collapsed="false">
      <c r="A2051" s="151" t="s">
        <v>2148</v>
      </c>
      <c r="B2051" s="152" t="n">
        <v>20.3</v>
      </c>
      <c r="C2051" s="152" t="n">
        <v>760.6</v>
      </c>
      <c r="D2051" s="153" t="n">
        <v>47</v>
      </c>
      <c r="E2051" s="154" t="s">
        <v>101</v>
      </c>
      <c r="F2051" s="153" t="n">
        <v>15</v>
      </c>
      <c r="G2051" s="115" t="n">
        <v>0.75</v>
      </c>
      <c r="H2051" s="116" t="n">
        <f aca="false">RANDBETWEEN(80,100)/100</f>
        <v>0.81</v>
      </c>
      <c r="I2051" s="117"/>
      <c r="J2051" s="118"/>
      <c r="K2051" s="119"/>
      <c r="L2051" s="118"/>
      <c r="M2051" s="179"/>
      <c r="Q2051" s="151" t="s">
        <v>2148</v>
      </c>
      <c r="R2051" s="152" t="n">
        <v>14</v>
      </c>
      <c r="S2051" s="152" t="n">
        <v>744.7</v>
      </c>
      <c r="T2051" s="153" t="n">
        <v>34</v>
      </c>
      <c r="U2051" s="154" t="s">
        <v>107</v>
      </c>
      <c r="V2051" s="153" t="n">
        <v>1</v>
      </c>
      <c r="W2051" s="115" t="n">
        <v>0.05</v>
      </c>
      <c r="X2051" s="116" t="n">
        <f aca="false">RANDBETWEEN(80,100)/100</f>
        <v>0.8</v>
      </c>
      <c r="Y2051" s="117"/>
      <c r="Z2051" s="118"/>
      <c r="AA2051" s="119"/>
      <c r="AB2051" s="123"/>
      <c r="AC2051" s="124"/>
      <c r="AG2051" s="186"/>
      <c r="BO2051" s="202"/>
    </row>
    <row r="2052" customFormat="false" ht="13.25" hidden="false" customHeight="true" outlineLevel="0" collapsed="false">
      <c r="A2052" s="151" t="s">
        <v>2149</v>
      </c>
      <c r="B2052" s="152" t="n">
        <v>17</v>
      </c>
      <c r="C2052" s="152" t="n">
        <v>760.8</v>
      </c>
      <c r="D2052" s="153" t="n">
        <v>63</v>
      </c>
      <c r="E2052" s="154" t="s">
        <v>101</v>
      </c>
      <c r="F2052" s="153" t="n">
        <v>16.5</v>
      </c>
      <c r="G2052" s="182" t="s">
        <v>194</v>
      </c>
      <c r="H2052" s="116" t="n">
        <f aca="false">RANDBETWEEN(80,100)/100</f>
        <v>0.82</v>
      </c>
      <c r="I2052" s="117"/>
      <c r="J2052" s="118"/>
      <c r="K2052" s="119"/>
      <c r="L2052" s="118"/>
      <c r="M2052" s="179"/>
      <c r="Q2052" s="151" t="s">
        <v>2149</v>
      </c>
      <c r="R2052" s="152" t="n">
        <v>12.1</v>
      </c>
      <c r="S2052" s="152" t="n">
        <v>746.2</v>
      </c>
      <c r="T2052" s="153" t="n">
        <v>39</v>
      </c>
      <c r="U2052" s="154" t="s">
        <v>78</v>
      </c>
      <c r="V2052" s="153" t="n">
        <v>1</v>
      </c>
      <c r="W2052" s="182" t="s">
        <v>110</v>
      </c>
      <c r="X2052" s="116" t="n">
        <f aca="false">RANDBETWEEN(80,100)/100</f>
        <v>0.98</v>
      </c>
      <c r="Y2052" s="117"/>
      <c r="Z2052" s="118"/>
      <c r="AA2052" s="119"/>
      <c r="AB2052" s="123"/>
      <c r="AC2052" s="124"/>
      <c r="AG2052" s="186"/>
      <c r="BO2052" s="202"/>
    </row>
    <row r="2053" customFormat="false" ht="13.25" hidden="false" customHeight="true" outlineLevel="0" collapsed="false">
      <c r="A2053" s="151" t="s">
        <v>2150</v>
      </c>
      <c r="B2053" s="152" t="n">
        <v>14</v>
      </c>
      <c r="C2053" s="152" t="n">
        <v>761.3</v>
      </c>
      <c r="D2053" s="153" t="n">
        <v>77</v>
      </c>
      <c r="E2053" s="154" t="s">
        <v>101</v>
      </c>
      <c r="F2053" s="153" t="n">
        <v>12</v>
      </c>
      <c r="G2053" s="115" t="n">
        <v>0.9</v>
      </c>
      <c r="H2053" s="116" t="n">
        <f aca="false">RANDBETWEEN(80,100)/100</f>
        <v>0.89</v>
      </c>
      <c r="I2053" s="117"/>
      <c r="J2053" s="118"/>
      <c r="K2053" s="119"/>
      <c r="L2053" s="118"/>
      <c r="M2053" s="179"/>
      <c r="Q2053" s="151" t="s">
        <v>2150</v>
      </c>
      <c r="R2053" s="152" t="n">
        <v>5</v>
      </c>
      <c r="S2053" s="152" t="n">
        <v>747.1</v>
      </c>
      <c r="T2053" s="153" t="n">
        <v>66</v>
      </c>
      <c r="U2053" s="154" t="s">
        <v>107</v>
      </c>
      <c r="V2053" s="153" t="n">
        <v>1</v>
      </c>
      <c r="W2053" s="115" t="n">
        <v>0.9</v>
      </c>
      <c r="X2053" s="116" t="n">
        <f aca="false">RANDBETWEEN(80,100)/100</f>
        <v>0.87</v>
      </c>
      <c r="Y2053" s="117"/>
      <c r="Z2053" s="118"/>
      <c r="AA2053" s="119"/>
      <c r="AB2053" s="123"/>
      <c r="AC2053" s="124"/>
      <c r="AG2053" s="186"/>
      <c r="BO2053" s="202"/>
    </row>
    <row r="2054" customFormat="false" ht="13.25" hidden="false" customHeight="true" outlineLevel="0" collapsed="false">
      <c r="A2054" s="151" t="s">
        <v>2151</v>
      </c>
      <c r="B2054" s="152" t="n">
        <v>13.2</v>
      </c>
      <c r="C2054" s="152" t="n">
        <v>761.5</v>
      </c>
      <c r="D2054" s="153" t="n">
        <v>82</v>
      </c>
      <c r="E2054" s="154" t="s">
        <v>101</v>
      </c>
      <c r="F2054" s="153" t="n">
        <v>9</v>
      </c>
      <c r="G2054" s="115" t="n">
        <v>0.25</v>
      </c>
      <c r="H2054" s="116" t="n">
        <f aca="false">RANDBETWEEN(80,100)/100</f>
        <v>0.86</v>
      </c>
      <c r="I2054" s="117"/>
      <c r="J2054" s="118"/>
      <c r="K2054" s="119"/>
      <c r="L2054" s="118"/>
      <c r="M2054" s="179"/>
      <c r="Q2054" s="151" t="s">
        <v>2151</v>
      </c>
      <c r="R2054" s="152" t="n">
        <v>3.4</v>
      </c>
      <c r="S2054" s="152" t="n">
        <v>747.5</v>
      </c>
      <c r="T2054" s="153" t="n">
        <v>73</v>
      </c>
      <c r="U2054" s="154" t="n">
        <v>0</v>
      </c>
      <c r="V2054" s="153" t="n">
        <v>0</v>
      </c>
      <c r="W2054" s="115" t="n">
        <v>0.05</v>
      </c>
      <c r="X2054" s="116" t="n">
        <f aca="false">RANDBETWEEN(80,100)/100</f>
        <v>0.95</v>
      </c>
      <c r="Y2054" s="117"/>
      <c r="Z2054" s="118"/>
      <c r="AA2054" s="119"/>
      <c r="AB2054" s="123"/>
      <c r="AC2054" s="124"/>
      <c r="AG2054" s="186"/>
      <c r="BO2054" s="202"/>
    </row>
    <row r="2055" customFormat="false" ht="13.25" hidden="false" customHeight="true" outlineLevel="0" collapsed="false">
      <c r="A2055" s="151" t="s">
        <v>2152</v>
      </c>
      <c r="B2055" s="152" t="n">
        <v>13.1</v>
      </c>
      <c r="C2055" s="152" t="n">
        <v>761.8</v>
      </c>
      <c r="D2055" s="153" t="n">
        <v>80</v>
      </c>
      <c r="E2055" s="154" t="s">
        <v>101</v>
      </c>
      <c r="F2055" s="153" t="n">
        <v>10.5</v>
      </c>
      <c r="G2055" s="115" t="n">
        <v>0.15</v>
      </c>
      <c r="H2055" s="116" t="n">
        <f aca="false">RANDBETWEEN(80,100)/100</f>
        <v>0.85</v>
      </c>
      <c r="I2055" s="117"/>
      <c r="J2055" s="118"/>
      <c r="K2055" s="119"/>
      <c r="L2055" s="118"/>
      <c r="M2055" s="179"/>
      <c r="Q2055" s="151" t="s">
        <v>2152</v>
      </c>
      <c r="R2055" s="152" t="n">
        <v>5.3</v>
      </c>
      <c r="S2055" s="152" t="n">
        <v>748</v>
      </c>
      <c r="T2055" s="153" t="n">
        <v>68</v>
      </c>
      <c r="U2055" s="154" t="n">
        <v>0</v>
      </c>
      <c r="V2055" s="153" t="n">
        <v>0</v>
      </c>
      <c r="W2055" s="115" t="n">
        <v>0</v>
      </c>
      <c r="X2055" s="116" t="n">
        <f aca="false">RANDBETWEEN(80,100)/100</f>
        <v>0.87</v>
      </c>
      <c r="Y2055" s="117"/>
      <c r="Z2055" s="118"/>
      <c r="AA2055" s="119"/>
      <c r="AB2055" s="123"/>
      <c r="AC2055" s="124"/>
      <c r="AG2055" s="186"/>
      <c r="BO2055" s="202"/>
    </row>
    <row r="2056" customFormat="false" ht="13.25" hidden="false" customHeight="true" outlineLevel="0" collapsed="false">
      <c r="A2056" s="151" t="s">
        <v>2153</v>
      </c>
      <c r="B2056" s="152" t="n">
        <v>13.8</v>
      </c>
      <c r="C2056" s="152" t="n">
        <v>761.9</v>
      </c>
      <c r="D2056" s="153" t="n">
        <v>80</v>
      </c>
      <c r="E2056" s="154" t="s">
        <v>101</v>
      </c>
      <c r="F2056" s="153" t="n">
        <v>12</v>
      </c>
      <c r="G2056" s="115" t="n">
        <v>0.15</v>
      </c>
      <c r="H2056" s="116" t="n">
        <f aca="false">RANDBETWEEN(80,100)/100</f>
        <v>0.9</v>
      </c>
      <c r="I2056" s="117" t="n">
        <v>0.625868055555556</v>
      </c>
      <c r="J2056" s="118" t="n">
        <v>0.625868055555556</v>
      </c>
      <c r="K2056" s="119" t="n">
        <f aca="false">(J2056 * 24) * $B$3 * $F$3 * (1 - 0.7*AVERAGE(G2056:G2063)) * AVERAGE(H2056:H2063)</f>
        <v>8270.5459375</v>
      </c>
      <c r="L2056" s="118" t="n">
        <f aca="false">IF(AVERAGE(F2056:F2063)&gt; $J$3, $B$4*$F$4*AVERAGE(F2056:F2063)/$B$5*24*AVERAGE(H2056:H2063), $B$4*$F$4*AVERAGE(F2056:F2063)/$B$5*24*AVERAGE(H2056:H2063) * 0.2)</f>
        <v>67680</v>
      </c>
      <c r="M2056" s="179" t="n">
        <f aca="false">K2056+L2056</f>
        <v>75950.5459375</v>
      </c>
      <c r="Q2056" s="151" t="s">
        <v>2153</v>
      </c>
      <c r="R2056" s="152" t="n">
        <v>8.9</v>
      </c>
      <c r="S2056" s="152" t="n">
        <v>748.4</v>
      </c>
      <c r="T2056" s="153" t="n">
        <v>51</v>
      </c>
      <c r="U2056" s="154" t="n">
        <v>0</v>
      </c>
      <c r="V2056" s="153" t="n">
        <v>0</v>
      </c>
      <c r="W2056" s="115" t="n">
        <v>0.75</v>
      </c>
      <c r="X2056" s="116" t="n">
        <f aca="false">RANDBETWEEN(80,100)/100</f>
        <v>0.97</v>
      </c>
      <c r="Y2056" s="117" t="n">
        <v>0.689305555555556</v>
      </c>
      <c r="Z2056" s="118" t="n">
        <v>0.689305555555556</v>
      </c>
      <c r="AA2056" s="119" t="n">
        <f aca="false">(Z2056 * 24) * $B$3 * $F$3 * (1 - 0.7*AVERAGE(W2056:W2063)) * AVERAGE(X2056:X2063)</f>
        <v>11914.6120625</v>
      </c>
      <c r="AB2056" s="123" t="n">
        <f aca="false">IF(AVERAGE(V2056:V2063)&gt; $J$3, $B$4*$F$4*AVERAGE(V2056:V2063)/$B$5*24*AVERAGE(X2056:X2063), $B$4*$F$4*AVERAGE(V2056:V2063)/$B$5*24*AVERAGE(X2056:X2063) * 0.2)</f>
        <v>1846</v>
      </c>
      <c r="AC2056" s="124" t="n">
        <f aca="false">AA2056+AB2056</f>
        <v>13760.6120625</v>
      </c>
      <c r="AG2056" s="186"/>
      <c r="BO2056" s="202"/>
    </row>
    <row r="2057" customFormat="false" ht="13.25" hidden="false" customHeight="true" outlineLevel="0" collapsed="false">
      <c r="A2057" s="151" t="s">
        <v>2154</v>
      </c>
      <c r="B2057" s="152" t="n">
        <v>16.9</v>
      </c>
      <c r="C2057" s="152" t="n">
        <v>761.5</v>
      </c>
      <c r="D2057" s="153" t="n">
        <v>70</v>
      </c>
      <c r="E2057" s="154" t="s">
        <v>101</v>
      </c>
      <c r="F2057" s="153" t="n">
        <v>10.5</v>
      </c>
      <c r="G2057" s="115" t="n">
        <v>0.25</v>
      </c>
      <c r="H2057" s="116" t="n">
        <f aca="false">RANDBETWEEN(80,100)/100</f>
        <v>1</v>
      </c>
      <c r="I2057" s="117"/>
      <c r="J2057" s="118"/>
      <c r="K2057" s="119"/>
      <c r="L2057" s="118"/>
      <c r="M2057" s="179"/>
      <c r="Q2057" s="151" t="s">
        <v>2154</v>
      </c>
      <c r="R2057" s="152" t="n">
        <v>13.1</v>
      </c>
      <c r="S2057" s="152" t="n">
        <v>748.6</v>
      </c>
      <c r="T2057" s="153" t="n">
        <v>30</v>
      </c>
      <c r="U2057" s="154" t="s">
        <v>77</v>
      </c>
      <c r="V2057" s="153" t="n">
        <v>2</v>
      </c>
      <c r="W2057" s="115" t="n">
        <v>0.75</v>
      </c>
      <c r="X2057" s="116" t="n">
        <f aca="false">RANDBETWEEN(80,100)/100</f>
        <v>0.81</v>
      </c>
      <c r="Y2057" s="117"/>
      <c r="Z2057" s="118"/>
      <c r="AA2057" s="119"/>
      <c r="AB2057" s="123"/>
      <c r="AC2057" s="124"/>
      <c r="AG2057" s="186"/>
      <c r="BO2057" s="202"/>
    </row>
    <row r="2058" customFormat="false" ht="13.25" hidden="false" customHeight="true" outlineLevel="0" collapsed="false">
      <c r="A2058" s="151" t="s">
        <v>2155</v>
      </c>
      <c r="B2058" s="152" t="n">
        <v>16.6</v>
      </c>
      <c r="C2058" s="152" t="n">
        <v>761.3</v>
      </c>
      <c r="D2058" s="153" t="n">
        <v>73</v>
      </c>
      <c r="E2058" s="154" t="s">
        <v>101</v>
      </c>
      <c r="F2058" s="153" t="n">
        <v>16.5</v>
      </c>
      <c r="G2058" s="115" t="n">
        <v>0.9</v>
      </c>
      <c r="H2058" s="116" t="n">
        <f aca="false">RANDBETWEEN(80,100)/100</f>
        <v>0.92</v>
      </c>
      <c r="I2058" s="117"/>
      <c r="J2058" s="118"/>
      <c r="K2058" s="119"/>
      <c r="L2058" s="118"/>
      <c r="M2058" s="179"/>
      <c r="Q2058" s="151" t="s">
        <v>2155</v>
      </c>
      <c r="R2058" s="152" t="n">
        <v>12.2</v>
      </c>
      <c r="S2058" s="152" t="n">
        <v>749.6</v>
      </c>
      <c r="T2058" s="153" t="n">
        <v>30</v>
      </c>
      <c r="U2058" s="154" t="s">
        <v>77</v>
      </c>
      <c r="V2058" s="153" t="n">
        <v>2</v>
      </c>
      <c r="W2058" s="115" t="n">
        <v>0.05</v>
      </c>
      <c r="X2058" s="116" t="n">
        <f aca="false">RANDBETWEEN(80,100)/100</f>
        <v>0.92</v>
      </c>
      <c r="Y2058" s="117"/>
      <c r="Z2058" s="118"/>
      <c r="AA2058" s="119"/>
      <c r="AB2058" s="123"/>
      <c r="AC2058" s="124"/>
      <c r="AG2058" s="186"/>
      <c r="BO2058" s="202"/>
    </row>
    <row r="2059" customFormat="false" ht="13.25" hidden="false" customHeight="true" outlineLevel="0" collapsed="false">
      <c r="A2059" s="151" t="s">
        <v>2156</v>
      </c>
      <c r="B2059" s="152" t="n">
        <v>18.8</v>
      </c>
      <c r="C2059" s="152" t="n">
        <v>761.8</v>
      </c>
      <c r="D2059" s="153" t="n">
        <v>58</v>
      </c>
      <c r="E2059" s="154" t="s">
        <v>101</v>
      </c>
      <c r="F2059" s="153" t="n">
        <v>15</v>
      </c>
      <c r="G2059" s="115" t="n">
        <v>0.9</v>
      </c>
      <c r="H2059" s="116" t="n">
        <f aca="false">RANDBETWEEN(80,100)/100</f>
        <v>0.96</v>
      </c>
      <c r="I2059" s="117"/>
      <c r="J2059" s="118"/>
      <c r="K2059" s="119"/>
      <c r="L2059" s="118"/>
      <c r="M2059" s="179"/>
      <c r="Q2059" s="151" t="s">
        <v>2156</v>
      </c>
      <c r="R2059" s="152" t="n">
        <v>11</v>
      </c>
      <c r="S2059" s="152" t="n">
        <v>750.4</v>
      </c>
      <c r="T2059" s="153" t="n">
        <v>36</v>
      </c>
      <c r="U2059" s="154" t="s">
        <v>83</v>
      </c>
      <c r="V2059" s="153" t="n">
        <v>2</v>
      </c>
      <c r="W2059" s="115" t="n">
        <v>0</v>
      </c>
      <c r="X2059" s="116" t="n">
        <f aca="false">RANDBETWEEN(80,100)/100</f>
        <v>0.83</v>
      </c>
      <c r="Y2059" s="117"/>
      <c r="Z2059" s="118"/>
      <c r="AA2059" s="119"/>
      <c r="AB2059" s="123"/>
      <c r="AC2059" s="124"/>
      <c r="AG2059" s="186"/>
      <c r="BO2059" s="202"/>
    </row>
    <row r="2060" customFormat="false" ht="13.25" hidden="false" customHeight="true" outlineLevel="0" collapsed="false">
      <c r="A2060" s="151" t="s">
        <v>2157</v>
      </c>
      <c r="B2060" s="152" t="n">
        <v>15.7</v>
      </c>
      <c r="C2060" s="152" t="n">
        <v>761.9</v>
      </c>
      <c r="D2060" s="153" t="n">
        <v>73</v>
      </c>
      <c r="E2060" s="154" t="s">
        <v>101</v>
      </c>
      <c r="F2060" s="153" t="n">
        <v>12</v>
      </c>
      <c r="G2060" s="115" t="n">
        <v>0.95</v>
      </c>
      <c r="H2060" s="116" t="n">
        <f aca="false">RANDBETWEEN(80,100)/100</f>
        <v>0.9</v>
      </c>
      <c r="I2060" s="117"/>
      <c r="J2060" s="118"/>
      <c r="K2060" s="119"/>
      <c r="L2060" s="118"/>
      <c r="M2060" s="179"/>
      <c r="Q2060" s="151" t="s">
        <v>2157</v>
      </c>
      <c r="R2060" s="152" t="n">
        <v>7.8</v>
      </c>
      <c r="S2060" s="152" t="n">
        <v>750.3</v>
      </c>
      <c r="T2060" s="153" t="n">
        <v>52</v>
      </c>
      <c r="U2060" s="154" t="s">
        <v>83</v>
      </c>
      <c r="V2060" s="153" t="n">
        <v>2</v>
      </c>
      <c r="W2060" s="115" t="n">
        <v>0.25</v>
      </c>
      <c r="X2060" s="116" t="n">
        <f aca="false">RANDBETWEEN(80,100)/100</f>
        <v>0.92</v>
      </c>
      <c r="Y2060" s="117"/>
      <c r="Z2060" s="118"/>
      <c r="AA2060" s="119"/>
      <c r="AB2060" s="123"/>
      <c r="AC2060" s="124"/>
      <c r="AG2060" s="186"/>
      <c r="BO2060" s="202"/>
    </row>
    <row r="2061" customFormat="false" ht="13.25" hidden="false" customHeight="true" outlineLevel="0" collapsed="false">
      <c r="A2061" s="151" t="s">
        <v>2158</v>
      </c>
      <c r="B2061" s="152" t="n">
        <v>11.4</v>
      </c>
      <c r="C2061" s="152" t="n">
        <v>761.6</v>
      </c>
      <c r="D2061" s="153" t="n">
        <v>99</v>
      </c>
      <c r="E2061" s="154" t="s">
        <v>101</v>
      </c>
      <c r="F2061" s="153" t="n">
        <v>7.5</v>
      </c>
      <c r="G2061" s="115" t="n">
        <v>0.9</v>
      </c>
      <c r="H2061" s="116" t="n">
        <f aca="false">RANDBETWEEN(80,100)/100</f>
        <v>0.89</v>
      </c>
      <c r="I2061" s="117"/>
      <c r="J2061" s="118"/>
      <c r="K2061" s="119"/>
      <c r="L2061" s="118"/>
      <c r="M2061" s="179"/>
      <c r="Q2061" s="151" t="s">
        <v>2158</v>
      </c>
      <c r="R2061" s="152" t="n">
        <v>6.3</v>
      </c>
      <c r="S2061" s="152" t="n">
        <v>749.5</v>
      </c>
      <c r="T2061" s="153" t="n">
        <v>62</v>
      </c>
      <c r="U2061" s="154" t="s">
        <v>77</v>
      </c>
      <c r="V2061" s="153" t="n">
        <v>3</v>
      </c>
      <c r="W2061" s="115" t="n">
        <v>0</v>
      </c>
      <c r="X2061" s="116" t="n">
        <f aca="false">RANDBETWEEN(80,100)/100</f>
        <v>0.88</v>
      </c>
      <c r="Y2061" s="117"/>
      <c r="Z2061" s="118"/>
      <c r="AA2061" s="119"/>
      <c r="AB2061" s="123"/>
      <c r="AC2061" s="124"/>
      <c r="AG2061" s="186"/>
      <c r="BO2061" s="202"/>
    </row>
    <row r="2062" customFormat="false" ht="13.25" hidden="false" customHeight="true" outlineLevel="0" collapsed="false">
      <c r="A2062" s="151" t="s">
        <v>2159</v>
      </c>
      <c r="B2062" s="152" t="n">
        <v>10.4</v>
      </c>
      <c r="C2062" s="152" t="n">
        <v>761.4</v>
      </c>
      <c r="D2062" s="153" t="n">
        <v>100</v>
      </c>
      <c r="E2062" s="154" t="s">
        <v>101</v>
      </c>
      <c r="F2062" s="153" t="n">
        <v>7.5</v>
      </c>
      <c r="G2062" s="115" t="n">
        <v>0.9</v>
      </c>
      <c r="H2062" s="116" t="n">
        <f aca="false">RANDBETWEEN(80,100)/100</f>
        <v>0.95</v>
      </c>
      <c r="I2062" s="117"/>
      <c r="J2062" s="118"/>
      <c r="K2062" s="119"/>
      <c r="L2062" s="118"/>
      <c r="M2062" s="179"/>
      <c r="Q2062" s="151" t="s">
        <v>2159</v>
      </c>
      <c r="R2062" s="152" t="n">
        <v>6</v>
      </c>
      <c r="S2062" s="152" t="n">
        <v>748.3</v>
      </c>
      <c r="T2062" s="153" t="n">
        <v>88</v>
      </c>
      <c r="U2062" s="154" t="s">
        <v>93</v>
      </c>
      <c r="V2062" s="153" t="n">
        <v>1</v>
      </c>
      <c r="W2062" s="115" t="n">
        <v>0.95</v>
      </c>
      <c r="X2062" s="116" t="n">
        <f aca="false">RANDBETWEEN(80,100)/100</f>
        <v>0.91</v>
      </c>
      <c r="Y2062" s="117"/>
      <c r="Z2062" s="118"/>
      <c r="AA2062" s="119"/>
      <c r="AB2062" s="123"/>
      <c r="AC2062" s="124"/>
      <c r="AG2062" s="186"/>
      <c r="BO2062" s="202"/>
    </row>
    <row r="2063" customFormat="false" ht="13.25" hidden="false" customHeight="true" outlineLevel="0" collapsed="false">
      <c r="A2063" s="151" t="s">
        <v>2160</v>
      </c>
      <c r="B2063" s="152" t="n">
        <v>11.3</v>
      </c>
      <c r="C2063" s="152" t="n">
        <v>761.5</v>
      </c>
      <c r="D2063" s="153" t="n">
        <v>76</v>
      </c>
      <c r="E2063" s="154" t="s">
        <v>101</v>
      </c>
      <c r="F2063" s="153" t="n">
        <v>9</v>
      </c>
      <c r="G2063" s="115" t="n">
        <v>0.9</v>
      </c>
      <c r="H2063" s="116" t="n">
        <f aca="false">RANDBETWEEN(80,100)/100</f>
        <v>1</v>
      </c>
      <c r="I2063" s="117"/>
      <c r="J2063" s="118"/>
      <c r="K2063" s="119"/>
      <c r="L2063" s="118"/>
      <c r="M2063" s="179"/>
      <c r="Q2063" s="151" t="s">
        <v>2160</v>
      </c>
      <c r="R2063" s="152" t="n">
        <v>8.2</v>
      </c>
      <c r="S2063" s="152" t="n">
        <v>747.5</v>
      </c>
      <c r="T2063" s="153" t="n">
        <v>80</v>
      </c>
      <c r="U2063" s="154" t="s">
        <v>93</v>
      </c>
      <c r="V2063" s="153" t="n">
        <v>1</v>
      </c>
      <c r="W2063" s="115" t="n">
        <v>0.95</v>
      </c>
      <c r="X2063" s="116" t="n">
        <f aca="false">RANDBETWEEN(80,100)/100</f>
        <v>0.86</v>
      </c>
      <c r="Y2063" s="117"/>
      <c r="Z2063" s="118"/>
      <c r="AA2063" s="119"/>
      <c r="AB2063" s="123"/>
      <c r="AC2063" s="124"/>
      <c r="AG2063" s="186"/>
      <c r="BO2063" s="202"/>
    </row>
    <row r="2064" customFormat="false" ht="13.25" hidden="false" customHeight="true" outlineLevel="0" collapsed="false">
      <c r="A2064" s="151" t="s">
        <v>2161</v>
      </c>
      <c r="B2064" s="152" t="n">
        <v>11.8</v>
      </c>
      <c r="C2064" s="152" t="n">
        <v>761</v>
      </c>
      <c r="D2064" s="153" t="n">
        <v>66</v>
      </c>
      <c r="E2064" s="154" t="s">
        <v>101</v>
      </c>
      <c r="F2064" s="153" t="n">
        <v>7.5</v>
      </c>
      <c r="G2064" s="182" t="s">
        <v>194</v>
      </c>
      <c r="H2064" s="116" t="n">
        <f aca="false">RANDBETWEEN(80,100)/100</f>
        <v>0.99</v>
      </c>
      <c r="I2064" s="117" t="n">
        <v>0.624398148148148</v>
      </c>
      <c r="J2064" s="118" t="n">
        <v>0.624398148148148</v>
      </c>
      <c r="K2064" s="119" t="n">
        <f aca="false">(J2064 * 24) * $B$3 * $F$3 * (1 - 0.7*AVERAGE(G2064:G2071)) * AVERAGE(H2064:H2071)</f>
        <v>5926.56243888889</v>
      </c>
      <c r="L2064" s="118" t="n">
        <f aca="false">IF(AVERAGE(F2064:F2071)&gt; $J$3, $B$4*$F$4*AVERAGE(F2064:F2071)/$B$5*24*AVERAGE(H2064:H2071), $B$4*$F$4*AVERAGE(F2064:F2071)/$B$5*24*AVERAGE(H2064:H2071) * 0.2)</f>
        <v>38010</v>
      </c>
      <c r="M2064" s="179" t="n">
        <f aca="false">K2064+L2064</f>
        <v>43936.5624388889</v>
      </c>
      <c r="Q2064" s="151" t="s">
        <v>2161</v>
      </c>
      <c r="R2064" s="152" t="n">
        <v>8.9</v>
      </c>
      <c r="S2064" s="152" t="n">
        <v>747.1</v>
      </c>
      <c r="T2064" s="153" t="n">
        <v>83</v>
      </c>
      <c r="U2064" s="154" t="s">
        <v>129</v>
      </c>
      <c r="V2064" s="153" t="n">
        <v>1</v>
      </c>
      <c r="W2064" s="182" t="s">
        <v>194</v>
      </c>
      <c r="X2064" s="116" t="n">
        <f aca="false">RANDBETWEEN(80,100)/100</f>
        <v>0.91</v>
      </c>
      <c r="Y2064" s="117" t="n">
        <v>0.68693287037037</v>
      </c>
      <c r="Z2064" s="118" t="n">
        <v>0.68693287037037</v>
      </c>
      <c r="AA2064" s="119" t="n">
        <f aca="false">(Z2064 * 24) * $B$3 * $F$3 * (1 - 0.7*AVERAGE(W2064:W2071)) * AVERAGE(X2064:X2071)</f>
        <v>5902.45695</v>
      </c>
      <c r="AB2064" s="123" t="n">
        <f aca="false">IF(AVERAGE(V2064:V2071)&gt; $J$3, $B$4*$F$4*AVERAGE(V2064:V2071)/$B$5*24*AVERAGE(X2064:X2071), $B$4*$F$4*AVERAGE(V2064:V2071)/$B$5*24*AVERAGE(X2064:X2071) * 0.2)</f>
        <v>1263.6</v>
      </c>
      <c r="AC2064" s="124" t="n">
        <f aca="false">AA2064+AB2064</f>
        <v>7166.05695</v>
      </c>
      <c r="AG2064" s="186"/>
      <c r="BO2064" s="202"/>
    </row>
    <row r="2065" customFormat="false" ht="13.25" hidden="false" customHeight="true" outlineLevel="0" collapsed="false">
      <c r="A2065" s="151" t="s">
        <v>2162</v>
      </c>
      <c r="B2065" s="152" t="n">
        <v>15.6</v>
      </c>
      <c r="C2065" s="152" t="n">
        <v>760</v>
      </c>
      <c r="D2065" s="153" t="n">
        <v>55</v>
      </c>
      <c r="E2065" s="154" t="s">
        <v>129</v>
      </c>
      <c r="F2065" s="153" t="n">
        <v>7.5</v>
      </c>
      <c r="G2065" s="115" t="n">
        <v>0.95</v>
      </c>
      <c r="H2065" s="116" t="n">
        <f aca="false">RANDBETWEEN(80,100)/100</f>
        <v>0.88</v>
      </c>
      <c r="I2065" s="117"/>
      <c r="J2065" s="118"/>
      <c r="K2065" s="119"/>
      <c r="L2065" s="118"/>
      <c r="M2065" s="179"/>
      <c r="Q2065" s="151" t="s">
        <v>2162</v>
      </c>
      <c r="R2065" s="152" t="n">
        <v>10.2</v>
      </c>
      <c r="S2065" s="152" t="n">
        <v>746.7</v>
      </c>
      <c r="T2065" s="153" t="n">
        <v>82</v>
      </c>
      <c r="U2065" s="154" t="s">
        <v>93</v>
      </c>
      <c r="V2065" s="153" t="n">
        <v>1</v>
      </c>
      <c r="W2065" s="115" t="n">
        <v>0.95</v>
      </c>
      <c r="X2065" s="116" t="n">
        <f aca="false">RANDBETWEEN(80,100)/100</f>
        <v>0.87</v>
      </c>
      <c r="Y2065" s="117"/>
      <c r="Z2065" s="118"/>
      <c r="AA2065" s="119"/>
      <c r="AB2065" s="123"/>
      <c r="AC2065" s="124"/>
      <c r="AG2065" s="186"/>
      <c r="BO2065" s="202"/>
    </row>
    <row r="2066" customFormat="false" ht="13.25" hidden="false" customHeight="true" outlineLevel="0" collapsed="false">
      <c r="A2066" s="151" t="s">
        <v>2163</v>
      </c>
      <c r="B2066" s="152" t="n">
        <v>13.2</v>
      </c>
      <c r="C2066" s="152" t="n">
        <v>760.3</v>
      </c>
      <c r="D2066" s="153" t="n">
        <v>80</v>
      </c>
      <c r="E2066" s="154" t="s">
        <v>91</v>
      </c>
      <c r="F2066" s="153" t="n">
        <v>6</v>
      </c>
      <c r="G2066" s="115" t="n">
        <v>0.9</v>
      </c>
      <c r="H2066" s="116" t="n">
        <f aca="false">RANDBETWEEN(80,100)/100</f>
        <v>0.88</v>
      </c>
      <c r="I2066" s="117"/>
      <c r="J2066" s="118"/>
      <c r="K2066" s="119"/>
      <c r="L2066" s="118"/>
      <c r="M2066" s="179"/>
      <c r="Q2066" s="151" t="s">
        <v>2163</v>
      </c>
      <c r="R2066" s="152" t="n">
        <v>14</v>
      </c>
      <c r="S2066" s="152" t="n">
        <v>746.2</v>
      </c>
      <c r="T2066" s="153" t="n">
        <v>50</v>
      </c>
      <c r="U2066" s="154" t="s">
        <v>93</v>
      </c>
      <c r="V2066" s="153" t="n">
        <v>2</v>
      </c>
      <c r="W2066" s="115" t="n">
        <v>0.95</v>
      </c>
      <c r="X2066" s="116" t="n">
        <f aca="false">RANDBETWEEN(80,100)/100</f>
        <v>0.86</v>
      </c>
      <c r="Y2066" s="117"/>
      <c r="Z2066" s="118"/>
      <c r="AA2066" s="119"/>
      <c r="AB2066" s="123"/>
      <c r="AC2066" s="124"/>
      <c r="AG2066" s="186"/>
      <c r="BO2066" s="202"/>
    </row>
    <row r="2067" customFormat="false" ht="13.25" hidden="false" customHeight="true" outlineLevel="0" collapsed="false">
      <c r="A2067" s="151" t="s">
        <v>2164</v>
      </c>
      <c r="B2067" s="152" t="n">
        <v>14.5</v>
      </c>
      <c r="C2067" s="152" t="n">
        <v>759.9</v>
      </c>
      <c r="D2067" s="153" t="n">
        <v>56</v>
      </c>
      <c r="E2067" s="154" t="s">
        <v>129</v>
      </c>
      <c r="F2067" s="153" t="n">
        <v>7.5</v>
      </c>
      <c r="G2067" s="115" t="n">
        <v>0.9</v>
      </c>
      <c r="H2067" s="116" t="n">
        <f aca="false">RANDBETWEEN(80,100)/100</f>
        <v>0.82</v>
      </c>
      <c r="I2067" s="117"/>
      <c r="J2067" s="118"/>
      <c r="K2067" s="119"/>
      <c r="L2067" s="118"/>
      <c r="M2067" s="179"/>
      <c r="Q2067" s="151" t="s">
        <v>2164</v>
      </c>
      <c r="R2067" s="152" t="n">
        <v>11.2</v>
      </c>
      <c r="S2067" s="152" t="n">
        <v>747.1</v>
      </c>
      <c r="T2067" s="153" t="n">
        <v>73</v>
      </c>
      <c r="U2067" s="154" t="s">
        <v>93</v>
      </c>
      <c r="V2067" s="153" t="n">
        <v>1</v>
      </c>
      <c r="W2067" s="115" t="n">
        <v>0.95</v>
      </c>
      <c r="X2067" s="116" t="n">
        <f aca="false">RANDBETWEEN(80,100)/100</f>
        <v>0.86</v>
      </c>
      <c r="Y2067" s="117"/>
      <c r="Z2067" s="118"/>
      <c r="AA2067" s="119"/>
      <c r="AB2067" s="123"/>
      <c r="AC2067" s="124"/>
      <c r="AG2067" s="186"/>
      <c r="BO2067" s="202"/>
    </row>
    <row r="2068" customFormat="false" ht="13.25" hidden="false" customHeight="true" outlineLevel="0" collapsed="false">
      <c r="A2068" s="151" t="s">
        <v>2165</v>
      </c>
      <c r="B2068" s="152" t="n">
        <v>14.2</v>
      </c>
      <c r="C2068" s="152" t="n">
        <v>759.5</v>
      </c>
      <c r="D2068" s="153" t="n">
        <v>78</v>
      </c>
      <c r="E2068" s="154" t="s">
        <v>129</v>
      </c>
      <c r="F2068" s="153" t="n">
        <v>7.5</v>
      </c>
      <c r="G2068" s="115" t="n">
        <v>0.9</v>
      </c>
      <c r="H2068" s="116" t="n">
        <f aca="false">RANDBETWEEN(80,100)/100</f>
        <v>0.8</v>
      </c>
      <c r="I2068" s="117"/>
      <c r="J2068" s="118"/>
      <c r="K2068" s="119"/>
      <c r="L2068" s="118"/>
      <c r="M2068" s="179"/>
      <c r="Q2068" s="151" t="s">
        <v>2165</v>
      </c>
      <c r="R2068" s="152" t="n">
        <v>9.1</v>
      </c>
      <c r="S2068" s="152" t="n">
        <v>747.4</v>
      </c>
      <c r="T2068" s="153" t="n">
        <v>77</v>
      </c>
      <c r="U2068" s="154" t="s">
        <v>93</v>
      </c>
      <c r="V2068" s="153" t="n">
        <v>1</v>
      </c>
      <c r="W2068" s="115" t="n">
        <v>0.9</v>
      </c>
      <c r="X2068" s="116" t="n">
        <f aca="false">RANDBETWEEN(80,100)/100</f>
        <v>0.97</v>
      </c>
      <c r="Y2068" s="117"/>
      <c r="Z2068" s="118"/>
      <c r="AA2068" s="119"/>
      <c r="AB2068" s="123"/>
      <c r="AC2068" s="124"/>
      <c r="AG2068" s="186"/>
      <c r="BO2068" s="202"/>
    </row>
    <row r="2069" customFormat="false" ht="13.25" hidden="false" customHeight="true" outlineLevel="0" collapsed="false">
      <c r="A2069" s="151" t="s">
        <v>2166</v>
      </c>
      <c r="B2069" s="152" t="n">
        <v>12.5</v>
      </c>
      <c r="C2069" s="152" t="n">
        <v>758.4</v>
      </c>
      <c r="D2069" s="153" t="n">
        <v>77</v>
      </c>
      <c r="E2069" s="154" t="s">
        <v>101</v>
      </c>
      <c r="F2069" s="153" t="n">
        <v>6</v>
      </c>
      <c r="G2069" s="115" t="n">
        <v>0.9</v>
      </c>
      <c r="H2069" s="116" t="n">
        <f aca="false">RANDBETWEEN(80,100)/100</f>
        <v>0.93</v>
      </c>
      <c r="I2069" s="117"/>
      <c r="J2069" s="118"/>
      <c r="K2069" s="119"/>
      <c r="L2069" s="118"/>
      <c r="M2069" s="179"/>
      <c r="Q2069" s="151" t="s">
        <v>2166</v>
      </c>
      <c r="R2069" s="152" t="n">
        <v>9</v>
      </c>
      <c r="S2069" s="152" t="n">
        <v>746.9</v>
      </c>
      <c r="T2069" s="153" t="n">
        <v>64</v>
      </c>
      <c r="U2069" s="154" t="s">
        <v>129</v>
      </c>
      <c r="V2069" s="153" t="n">
        <v>1</v>
      </c>
      <c r="W2069" s="115" t="n">
        <v>0.95</v>
      </c>
      <c r="X2069" s="116" t="n">
        <f aca="false">RANDBETWEEN(80,100)/100</f>
        <v>0.87</v>
      </c>
      <c r="Y2069" s="117"/>
      <c r="Z2069" s="118"/>
      <c r="AA2069" s="119"/>
      <c r="AB2069" s="123"/>
      <c r="AC2069" s="124"/>
      <c r="AG2069" s="186"/>
      <c r="BO2069" s="202"/>
    </row>
    <row r="2070" customFormat="false" ht="13.25" hidden="false" customHeight="true" outlineLevel="0" collapsed="false">
      <c r="A2070" s="151" t="s">
        <v>2167</v>
      </c>
      <c r="B2070" s="152" t="n">
        <v>12.7</v>
      </c>
      <c r="C2070" s="152" t="n">
        <v>757.1</v>
      </c>
      <c r="D2070" s="153" t="n">
        <v>85</v>
      </c>
      <c r="E2070" s="154" t="s">
        <v>129</v>
      </c>
      <c r="F2070" s="153" t="n">
        <v>9</v>
      </c>
      <c r="G2070" s="115" t="n">
        <v>0.9</v>
      </c>
      <c r="H2070" s="116" t="n">
        <f aca="false">RANDBETWEEN(80,100)/100</f>
        <v>0.95</v>
      </c>
      <c r="I2070" s="117"/>
      <c r="J2070" s="118"/>
      <c r="K2070" s="119"/>
      <c r="L2070" s="118"/>
      <c r="M2070" s="179"/>
      <c r="Q2070" s="151" t="s">
        <v>2167</v>
      </c>
      <c r="R2070" s="152" t="n">
        <v>8.1</v>
      </c>
      <c r="S2070" s="152" t="n">
        <v>747.4</v>
      </c>
      <c r="T2070" s="153" t="n">
        <v>68</v>
      </c>
      <c r="U2070" s="154" t="s">
        <v>101</v>
      </c>
      <c r="V2070" s="153" t="n">
        <v>1</v>
      </c>
      <c r="W2070" s="115" t="n">
        <v>0.95</v>
      </c>
      <c r="X2070" s="116" t="n">
        <f aca="false">RANDBETWEEN(80,100)/100</f>
        <v>0.84</v>
      </c>
      <c r="Y2070" s="117"/>
      <c r="Z2070" s="118"/>
      <c r="AA2070" s="119"/>
      <c r="AB2070" s="123"/>
      <c r="AC2070" s="124"/>
      <c r="AG2070" s="186"/>
      <c r="BO2070" s="202"/>
    </row>
    <row r="2071" customFormat="false" ht="13.25" hidden="false" customHeight="true" outlineLevel="0" collapsed="false">
      <c r="A2071" s="151" t="s">
        <v>2168</v>
      </c>
      <c r="B2071" s="152" t="n">
        <v>14.2</v>
      </c>
      <c r="C2071" s="152" t="n">
        <v>755.2</v>
      </c>
      <c r="D2071" s="153" t="n">
        <v>88</v>
      </c>
      <c r="E2071" s="154" t="s">
        <v>129</v>
      </c>
      <c r="F2071" s="153" t="n">
        <v>1.5</v>
      </c>
      <c r="G2071" s="182" t="s">
        <v>110</v>
      </c>
      <c r="H2071" s="116" t="n">
        <f aca="false">RANDBETWEEN(80,100)/100</f>
        <v>0.99</v>
      </c>
      <c r="I2071" s="117"/>
      <c r="J2071" s="118"/>
      <c r="K2071" s="119"/>
      <c r="L2071" s="118"/>
      <c r="M2071" s="179"/>
      <c r="Q2071" s="151" t="s">
        <v>2168</v>
      </c>
      <c r="R2071" s="152" t="n">
        <v>9.6</v>
      </c>
      <c r="S2071" s="152" t="n">
        <v>748.2</v>
      </c>
      <c r="T2071" s="153" t="n">
        <v>53</v>
      </c>
      <c r="U2071" s="154" t="s">
        <v>93</v>
      </c>
      <c r="V2071" s="153" t="n">
        <v>1</v>
      </c>
      <c r="W2071" s="115" t="n">
        <v>0.95</v>
      </c>
      <c r="X2071" s="116" t="n">
        <f aca="false">RANDBETWEEN(80,100)/100</f>
        <v>0.84</v>
      </c>
      <c r="Y2071" s="117"/>
      <c r="Z2071" s="118"/>
      <c r="AA2071" s="119"/>
      <c r="AB2071" s="123"/>
      <c r="AC2071" s="124"/>
      <c r="AG2071" s="186"/>
      <c r="BO2071" s="202"/>
    </row>
    <row r="2072" customFormat="false" ht="13.25" hidden="false" customHeight="true" outlineLevel="0" collapsed="false">
      <c r="A2072" s="151" t="s">
        <v>2169</v>
      </c>
      <c r="B2072" s="152" t="n">
        <v>15.5</v>
      </c>
      <c r="C2072" s="152" t="n">
        <v>754.6</v>
      </c>
      <c r="D2072" s="153" t="n">
        <v>90</v>
      </c>
      <c r="E2072" s="154" t="s">
        <v>77</v>
      </c>
      <c r="F2072" s="153" t="n">
        <v>1.5</v>
      </c>
      <c r="G2072" s="182" t="s">
        <v>110</v>
      </c>
      <c r="H2072" s="116" t="n">
        <f aca="false">RANDBETWEEN(80,100)/100</f>
        <v>0.81</v>
      </c>
      <c r="I2072" s="117" t="n">
        <v>0.622916666666667</v>
      </c>
      <c r="J2072" s="118" t="n">
        <v>0.622916666666667</v>
      </c>
      <c r="K2072" s="119" t="n">
        <f aca="false">(J2072 * 24) * $B$3 * $F$3 * (1 - 0.7*AVERAGE(G2072:G2079)) * AVERAGE(H2072:H2079)</f>
        <v>7392.40125</v>
      </c>
      <c r="L2072" s="118" t="n">
        <f aca="false">IF(AVERAGE(F2072:F2079)&gt; $J$3, $B$4*$F$4*AVERAGE(F2072:F2079)/$B$5*24*AVERAGE(H2072:H2079), $B$4*$F$4*AVERAGE(F2072:F2079)/$B$5*24*AVERAGE(H2072:H2079) * 0.2)</f>
        <v>27066</v>
      </c>
      <c r="M2072" s="179" t="n">
        <f aca="false">K2072+L2072</f>
        <v>34458.40125</v>
      </c>
      <c r="Q2072" s="151" t="s">
        <v>2169</v>
      </c>
      <c r="R2072" s="152" t="n">
        <v>10.9</v>
      </c>
      <c r="S2072" s="152" t="n">
        <v>747.7</v>
      </c>
      <c r="T2072" s="153" t="n">
        <v>49</v>
      </c>
      <c r="U2072" s="154" t="s">
        <v>93</v>
      </c>
      <c r="V2072" s="153" t="n">
        <v>3</v>
      </c>
      <c r="W2072" s="115" t="n">
        <v>0.9</v>
      </c>
      <c r="X2072" s="116" t="n">
        <f aca="false">RANDBETWEEN(80,100)/100</f>
        <v>1</v>
      </c>
      <c r="Y2072" s="117" t="n">
        <v>0.684513888888889</v>
      </c>
      <c r="Z2072" s="118" t="n">
        <v>0.684513888888889</v>
      </c>
      <c r="AA2072" s="119" t="n">
        <f aca="false">(Z2072 * 24) * $B$3 * $F$3 * (1 - 0.7*AVERAGE(W2072:W2079)) * AVERAGE(X2072:X2079)</f>
        <v>8325.38648333333</v>
      </c>
      <c r="AB2072" s="123" t="n">
        <f aca="false">IF(AVERAGE(V2072:V2079)&gt; $J$3, $B$4*$F$4*AVERAGE(V2072:V2079)/$B$5*24*AVERAGE(X2072:X2079), $B$4*$F$4*AVERAGE(V2072:V2079)/$B$5*24*AVERAGE(X2072:X2079) * 0.2)</f>
        <v>2842.4</v>
      </c>
      <c r="AC2072" s="124" t="n">
        <f aca="false">AA2072+AB2072</f>
        <v>11167.7864833333</v>
      </c>
      <c r="AG2072" s="186"/>
      <c r="BO2072" s="202"/>
    </row>
    <row r="2073" customFormat="false" ht="13.25" hidden="false" customHeight="true" outlineLevel="0" collapsed="false">
      <c r="A2073" s="151" t="s">
        <v>2170</v>
      </c>
      <c r="B2073" s="152" t="n">
        <v>18.1</v>
      </c>
      <c r="C2073" s="152" t="n">
        <v>753.9</v>
      </c>
      <c r="D2073" s="153" t="n">
        <v>67</v>
      </c>
      <c r="E2073" s="154" t="s">
        <v>83</v>
      </c>
      <c r="F2073" s="153" t="n">
        <v>4.5</v>
      </c>
      <c r="G2073" s="115" t="n">
        <v>0.75</v>
      </c>
      <c r="H2073" s="116" t="n">
        <f aca="false">RANDBETWEEN(80,100)/100</f>
        <v>0.82</v>
      </c>
      <c r="I2073" s="117"/>
      <c r="J2073" s="118"/>
      <c r="K2073" s="119"/>
      <c r="L2073" s="118"/>
      <c r="M2073" s="179"/>
      <c r="Q2073" s="151" t="s">
        <v>2170</v>
      </c>
      <c r="R2073" s="152" t="n">
        <v>13.5</v>
      </c>
      <c r="S2073" s="152" t="n">
        <v>746.1</v>
      </c>
      <c r="T2073" s="153" t="n">
        <v>42</v>
      </c>
      <c r="U2073" s="154" t="s">
        <v>93</v>
      </c>
      <c r="V2073" s="153" t="n">
        <v>3</v>
      </c>
      <c r="W2073" s="115" t="n">
        <v>0.95</v>
      </c>
      <c r="X2073" s="116" t="n">
        <f aca="false">RANDBETWEEN(80,100)/100</f>
        <v>1</v>
      </c>
      <c r="Y2073" s="117"/>
      <c r="Z2073" s="118"/>
      <c r="AA2073" s="119"/>
      <c r="AB2073" s="123"/>
      <c r="AC2073" s="124"/>
      <c r="AG2073" s="186"/>
      <c r="BO2073" s="202"/>
    </row>
    <row r="2074" customFormat="false" ht="13.25" hidden="false" customHeight="true" outlineLevel="0" collapsed="false">
      <c r="A2074" s="151" t="s">
        <v>2171</v>
      </c>
      <c r="B2074" s="152" t="n">
        <v>20</v>
      </c>
      <c r="C2074" s="152" t="n">
        <v>754</v>
      </c>
      <c r="D2074" s="153" t="n">
        <v>44</v>
      </c>
      <c r="E2074" s="154" t="s">
        <v>101</v>
      </c>
      <c r="F2074" s="153" t="n">
        <v>6</v>
      </c>
      <c r="G2074" s="115" t="n">
        <v>0.75</v>
      </c>
      <c r="H2074" s="116" t="n">
        <f aca="false">RANDBETWEEN(80,100)/100</f>
        <v>0.93</v>
      </c>
      <c r="I2074" s="117"/>
      <c r="J2074" s="118"/>
      <c r="K2074" s="119"/>
      <c r="L2074" s="118"/>
      <c r="M2074" s="179"/>
      <c r="Q2074" s="151" t="s">
        <v>2171</v>
      </c>
      <c r="R2074" s="152" t="n">
        <v>14.7</v>
      </c>
      <c r="S2074" s="152" t="n">
        <v>745.6</v>
      </c>
      <c r="T2074" s="153" t="n">
        <v>40</v>
      </c>
      <c r="U2074" s="154" t="s">
        <v>93</v>
      </c>
      <c r="V2074" s="153" t="n">
        <v>3</v>
      </c>
      <c r="W2074" s="115" t="n">
        <v>0.95</v>
      </c>
      <c r="X2074" s="116" t="n">
        <f aca="false">RANDBETWEEN(80,100)/100</f>
        <v>0.84</v>
      </c>
      <c r="Y2074" s="117"/>
      <c r="Z2074" s="118"/>
      <c r="AA2074" s="119"/>
      <c r="AB2074" s="123"/>
      <c r="AC2074" s="124"/>
      <c r="AG2074" s="186"/>
      <c r="BO2074" s="202"/>
    </row>
    <row r="2075" customFormat="false" ht="13.25" hidden="false" customHeight="true" outlineLevel="0" collapsed="false">
      <c r="A2075" s="151" t="s">
        <v>2172</v>
      </c>
      <c r="B2075" s="152" t="n">
        <v>20.8</v>
      </c>
      <c r="C2075" s="152" t="n">
        <v>754.9</v>
      </c>
      <c r="D2075" s="153" t="n">
        <v>41</v>
      </c>
      <c r="E2075" s="154" t="s">
        <v>101</v>
      </c>
      <c r="F2075" s="153" t="n">
        <v>10.5</v>
      </c>
      <c r="G2075" s="115" t="n">
        <v>0.95</v>
      </c>
      <c r="H2075" s="116" t="n">
        <f aca="false">RANDBETWEEN(80,100)/100</f>
        <v>0.81</v>
      </c>
      <c r="I2075" s="117"/>
      <c r="J2075" s="118"/>
      <c r="K2075" s="119"/>
      <c r="L2075" s="118"/>
      <c r="M2075" s="179"/>
      <c r="Q2075" s="151" t="s">
        <v>2172</v>
      </c>
      <c r="R2075" s="152" t="n">
        <v>14</v>
      </c>
      <c r="S2075" s="152" t="n">
        <v>745.6</v>
      </c>
      <c r="T2075" s="153" t="n">
        <v>43</v>
      </c>
      <c r="U2075" s="154" t="s">
        <v>93</v>
      </c>
      <c r="V2075" s="153" t="n">
        <v>3</v>
      </c>
      <c r="W2075" s="182" t="s">
        <v>185</v>
      </c>
      <c r="X2075" s="116" t="n">
        <f aca="false">RANDBETWEEN(80,100)/100</f>
        <v>0.97</v>
      </c>
      <c r="Y2075" s="117"/>
      <c r="Z2075" s="118"/>
      <c r="AA2075" s="119"/>
      <c r="AB2075" s="123"/>
      <c r="AC2075" s="124"/>
      <c r="AG2075" s="186"/>
      <c r="BO2075" s="202"/>
    </row>
    <row r="2076" customFormat="false" ht="13.25" hidden="false" customHeight="true" outlineLevel="0" collapsed="false">
      <c r="A2076" s="151" t="s">
        <v>2173</v>
      </c>
      <c r="B2076" s="152" t="n">
        <v>18.2</v>
      </c>
      <c r="C2076" s="152" t="n">
        <v>756</v>
      </c>
      <c r="D2076" s="153" t="n">
        <v>60</v>
      </c>
      <c r="E2076" s="154" t="s">
        <v>101</v>
      </c>
      <c r="F2076" s="153" t="n">
        <v>6</v>
      </c>
      <c r="G2076" s="115" t="n">
        <v>0.95</v>
      </c>
      <c r="H2076" s="116" t="n">
        <f aca="false">RANDBETWEEN(80,100)/100</f>
        <v>0.88</v>
      </c>
      <c r="I2076" s="117"/>
      <c r="J2076" s="118"/>
      <c r="K2076" s="119"/>
      <c r="L2076" s="118"/>
      <c r="M2076" s="179"/>
      <c r="Q2076" s="151" t="s">
        <v>2173</v>
      </c>
      <c r="R2076" s="152" t="n">
        <v>11.7</v>
      </c>
      <c r="S2076" s="152" t="n">
        <v>745</v>
      </c>
      <c r="T2076" s="153" t="n">
        <v>57</v>
      </c>
      <c r="U2076" s="154" t="s">
        <v>93</v>
      </c>
      <c r="V2076" s="153" t="n">
        <v>2</v>
      </c>
      <c r="W2076" s="115" t="n">
        <v>0.25</v>
      </c>
      <c r="X2076" s="116" t="n">
        <f aca="false">RANDBETWEEN(80,100)/100</f>
        <v>0.91</v>
      </c>
      <c r="Y2076" s="117"/>
      <c r="Z2076" s="118"/>
      <c r="AA2076" s="119"/>
      <c r="AB2076" s="123"/>
      <c r="AC2076" s="124"/>
      <c r="AG2076" s="186"/>
      <c r="BO2076" s="202"/>
    </row>
    <row r="2077" customFormat="false" ht="13.25" hidden="false" customHeight="true" outlineLevel="0" collapsed="false">
      <c r="A2077" s="151" t="s">
        <v>2174</v>
      </c>
      <c r="B2077" s="152" t="n">
        <v>11.4</v>
      </c>
      <c r="C2077" s="152" t="n">
        <v>756.6</v>
      </c>
      <c r="D2077" s="153" t="n">
        <v>86</v>
      </c>
      <c r="E2077" s="154" t="n">
        <v>0</v>
      </c>
      <c r="F2077" s="153" t="n">
        <v>0</v>
      </c>
      <c r="G2077" s="115" t="n">
        <v>0.95</v>
      </c>
      <c r="H2077" s="116" t="n">
        <f aca="false">RANDBETWEEN(80,100)/100</f>
        <v>0.96</v>
      </c>
      <c r="I2077" s="117"/>
      <c r="J2077" s="118"/>
      <c r="K2077" s="119"/>
      <c r="L2077" s="118"/>
      <c r="M2077" s="179"/>
      <c r="Q2077" s="151" t="s">
        <v>2174</v>
      </c>
      <c r="R2077" s="152" t="n">
        <v>8.4</v>
      </c>
      <c r="S2077" s="152" t="n">
        <v>744</v>
      </c>
      <c r="T2077" s="153" t="n">
        <v>70</v>
      </c>
      <c r="U2077" s="154" t="s">
        <v>93</v>
      </c>
      <c r="V2077" s="153" t="n">
        <v>2</v>
      </c>
      <c r="W2077" s="182" t="s">
        <v>110</v>
      </c>
      <c r="X2077" s="116" t="n">
        <f aca="false">RANDBETWEEN(80,100)/100</f>
        <v>0.94</v>
      </c>
      <c r="Y2077" s="117"/>
      <c r="Z2077" s="118"/>
      <c r="AA2077" s="119"/>
      <c r="AB2077" s="123"/>
      <c r="AC2077" s="124"/>
      <c r="AG2077" s="186"/>
      <c r="BO2077" s="202"/>
    </row>
    <row r="2078" customFormat="false" ht="13.25" hidden="false" customHeight="true" outlineLevel="0" collapsed="false">
      <c r="A2078" s="151" t="s">
        <v>2175</v>
      </c>
      <c r="B2078" s="152" t="n">
        <v>12.5</v>
      </c>
      <c r="C2078" s="152" t="n">
        <v>757.4</v>
      </c>
      <c r="D2078" s="153" t="n">
        <v>83</v>
      </c>
      <c r="E2078" s="154" t="s">
        <v>101</v>
      </c>
      <c r="F2078" s="153" t="n">
        <v>3</v>
      </c>
      <c r="G2078" s="115" t="n">
        <v>0.15</v>
      </c>
      <c r="H2078" s="116" t="n">
        <f aca="false">RANDBETWEEN(80,100)/100</f>
        <v>0.91</v>
      </c>
      <c r="I2078" s="117"/>
      <c r="J2078" s="118"/>
      <c r="K2078" s="119"/>
      <c r="L2078" s="118"/>
      <c r="M2078" s="179"/>
      <c r="Q2078" s="151" t="s">
        <v>2175</v>
      </c>
      <c r="R2078" s="152" t="n">
        <v>8.2</v>
      </c>
      <c r="S2078" s="152" t="n">
        <v>742.6</v>
      </c>
      <c r="T2078" s="153" t="n">
        <v>79</v>
      </c>
      <c r="U2078" s="154" t="s">
        <v>93</v>
      </c>
      <c r="V2078" s="153" t="n">
        <v>1</v>
      </c>
      <c r="W2078" s="115" t="n">
        <v>0.75</v>
      </c>
      <c r="X2078" s="116" t="n">
        <f aca="false">RANDBETWEEN(80,100)/100</f>
        <v>0.83</v>
      </c>
      <c r="Y2078" s="117"/>
      <c r="Z2078" s="118"/>
      <c r="AA2078" s="119"/>
      <c r="AB2078" s="123"/>
      <c r="AC2078" s="124"/>
      <c r="AG2078" s="186"/>
      <c r="BO2078" s="202"/>
    </row>
    <row r="2079" customFormat="false" ht="13.25" hidden="false" customHeight="true" outlineLevel="0" collapsed="false">
      <c r="A2079" s="151" t="s">
        <v>2176</v>
      </c>
      <c r="B2079" s="152" t="n">
        <v>14.9</v>
      </c>
      <c r="C2079" s="152" t="n">
        <v>758.4</v>
      </c>
      <c r="D2079" s="153" t="n">
        <v>76</v>
      </c>
      <c r="E2079" s="154" t="s">
        <v>101</v>
      </c>
      <c r="F2079" s="153" t="n">
        <v>7.5</v>
      </c>
      <c r="G2079" s="182" t="s">
        <v>185</v>
      </c>
      <c r="H2079" s="116" t="n">
        <f aca="false">RANDBETWEEN(80,100)/100</f>
        <v>0.82</v>
      </c>
      <c r="I2079" s="117"/>
      <c r="J2079" s="118"/>
      <c r="K2079" s="119"/>
      <c r="L2079" s="118"/>
      <c r="M2079" s="179"/>
      <c r="Q2079" s="151" t="s">
        <v>2176</v>
      </c>
      <c r="R2079" s="152" t="n">
        <v>9.6</v>
      </c>
      <c r="S2079" s="152" t="n">
        <v>741.9</v>
      </c>
      <c r="T2079" s="153" t="n">
        <v>84</v>
      </c>
      <c r="U2079" s="154" t="s">
        <v>77</v>
      </c>
      <c r="V2079" s="153" t="n">
        <v>2</v>
      </c>
      <c r="W2079" s="115" t="n">
        <v>0.9</v>
      </c>
      <c r="X2079" s="116" t="n">
        <f aca="false">RANDBETWEEN(80,100)/100</f>
        <v>0.99</v>
      </c>
      <c r="Y2079" s="117"/>
      <c r="Z2079" s="118"/>
      <c r="AA2079" s="119"/>
      <c r="AB2079" s="123"/>
      <c r="AC2079" s="124"/>
      <c r="AG2079" s="186"/>
      <c r="BO2079" s="202"/>
    </row>
    <row r="2080" customFormat="false" ht="13.25" hidden="false" customHeight="true" outlineLevel="0" collapsed="false">
      <c r="A2080" s="151" t="s">
        <v>2177</v>
      </c>
      <c r="B2080" s="152" t="n">
        <v>14.7</v>
      </c>
      <c r="C2080" s="152" t="n">
        <v>758.8</v>
      </c>
      <c r="D2080" s="153" t="n">
        <v>79</v>
      </c>
      <c r="E2080" s="154" t="s">
        <v>101</v>
      </c>
      <c r="F2080" s="153" t="n">
        <v>7.5</v>
      </c>
      <c r="G2080" s="182" t="s">
        <v>185</v>
      </c>
      <c r="H2080" s="116" t="n">
        <f aca="false">RANDBETWEEN(80,100)/100</f>
        <v>0.97</v>
      </c>
      <c r="I2080" s="117" t="n">
        <v>0.621388888888889</v>
      </c>
      <c r="J2080" s="118" t="n">
        <v>0.621388888888889</v>
      </c>
      <c r="K2080" s="119" t="n">
        <f aca="false">(J2080 * 24) * $B$3 * $F$3 * (1 - 0.7*AVERAGE(G2080:G2087)) * AVERAGE(H2080:H2087)</f>
        <v>6804.84215</v>
      </c>
      <c r="L2080" s="118" t="n">
        <f aca="false">IF(AVERAGE(F2080:F2087)&gt; $J$3, $B$4*$F$4*AVERAGE(F2080:F2087)/$B$5*24*AVERAGE(H2080:H2087), $B$4*$F$4*AVERAGE(F2080:F2087)/$B$5*24*AVERAGE(H2080:H2087) * 0.2)</f>
        <v>49477.5</v>
      </c>
      <c r="M2080" s="179" t="n">
        <f aca="false">K2080+L2080</f>
        <v>56282.34215</v>
      </c>
      <c r="Q2080" s="151" t="s">
        <v>2177</v>
      </c>
      <c r="R2080" s="152" t="n">
        <v>10.3</v>
      </c>
      <c r="S2080" s="152" t="n">
        <v>741</v>
      </c>
      <c r="T2080" s="153" t="n">
        <v>80</v>
      </c>
      <c r="U2080" s="154" t="s">
        <v>93</v>
      </c>
      <c r="V2080" s="153" t="n">
        <v>1</v>
      </c>
      <c r="W2080" s="115" t="n">
        <v>0.9</v>
      </c>
      <c r="X2080" s="116" t="n">
        <f aca="false">RANDBETWEEN(80,100)/100</f>
        <v>0.93</v>
      </c>
      <c r="Y2080" s="117" t="n">
        <v>0.682048611111111</v>
      </c>
      <c r="Z2080" s="118" t="n">
        <v>0.682048611111111</v>
      </c>
      <c r="AA2080" s="119" t="n">
        <f aca="false">(Z2080 * 24) * $B$3 * $F$3 * (1 - 0.7*AVERAGE(W2080:W2087)) * AVERAGE(X2080:X2087)</f>
        <v>6686.4772</v>
      </c>
      <c r="AB2080" s="123" t="n">
        <f aca="false">IF(AVERAGE(V2080:V2087)&gt; $J$3, $B$4*$F$4*AVERAGE(V2080:V2087)/$B$5*24*AVERAGE(X2080:X2087), $B$4*$F$4*AVERAGE(V2080:V2087)/$B$5*24*AVERAGE(X2080:X2087) * 0.2)</f>
        <v>2208</v>
      </c>
      <c r="AC2080" s="124" t="n">
        <f aca="false">AA2080+AB2080</f>
        <v>8894.4772</v>
      </c>
      <c r="AG2080" s="186"/>
      <c r="BO2080" s="202"/>
    </row>
    <row r="2081" customFormat="false" ht="13.25" hidden="false" customHeight="true" outlineLevel="0" collapsed="false">
      <c r="A2081" s="151" t="s">
        <v>2178</v>
      </c>
      <c r="B2081" s="152" t="n">
        <v>18.8</v>
      </c>
      <c r="C2081" s="152" t="n">
        <v>757.8</v>
      </c>
      <c r="D2081" s="153" t="n">
        <v>60</v>
      </c>
      <c r="E2081" s="154" t="s">
        <v>101</v>
      </c>
      <c r="F2081" s="153" t="n">
        <v>12</v>
      </c>
      <c r="G2081" s="115" t="n">
        <v>0.9</v>
      </c>
      <c r="H2081" s="116" t="n">
        <f aca="false">RANDBETWEEN(80,100)/100</f>
        <v>0.94</v>
      </c>
      <c r="I2081" s="117"/>
      <c r="J2081" s="118"/>
      <c r="K2081" s="119"/>
      <c r="L2081" s="118"/>
      <c r="M2081" s="179"/>
      <c r="Q2081" s="151" t="s">
        <v>2178</v>
      </c>
      <c r="R2081" s="152" t="n">
        <v>11</v>
      </c>
      <c r="S2081" s="152" t="n">
        <v>740.2</v>
      </c>
      <c r="T2081" s="153" t="n">
        <v>78</v>
      </c>
      <c r="U2081" s="154" t="s">
        <v>93</v>
      </c>
      <c r="V2081" s="153" t="n">
        <v>2</v>
      </c>
      <c r="W2081" s="115" t="n">
        <v>0.9</v>
      </c>
      <c r="X2081" s="116" t="n">
        <f aca="false">RANDBETWEEN(80,100)/100</f>
        <v>0.8</v>
      </c>
      <c r="Y2081" s="117"/>
      <c r="Z2081" s="118"/>
      <c r="AA2081" s="119"/>
      <c r="AB2081" s="123"/>
      <c r="AC2081" s="124"/>
      <c r="AG2081" s="186"/>
      <c r="BO2081" s="202"/>
    </row>
    <row r="2082" customFormat="false" ht="13.25" hidden="false" customHeight="true" outlineLevel="0" collapsed="false">
      <c r="A2082" s="151" t="s">
        <v>2179</v>
      </c>
      <c r="B2082" s="152" t="n">
        <v>17.8</v>
      </c>
      <c r="C2082" s="152" t="n">
        <v>758.4</v>
      </c>
      <c r="D2082" s="153" t="n">
        <v>70</v>
      </c>
      <c r="E2082" s="154" t="s">
        <v>101</v>
      </c>
      <c r="F2082" s="153" t="n">
        <v>12</v>
      </c>
      <c r="G2082" s="115" t="n">
        <v>0.9</v>
      </c>
      <c r="H2082" s="116" t="n">
        <f aca="false">RANDBETWEEN(80,100)/100</f>
        <v>0.8</v>
      </c>
      <c r="I2082" s="117"/>
      <c r="J2082" s="118"/>
      <c r="K2082" s="119"/>
      <c r="L2082" s="118"/>
      <c r="M2082" s="179"/>
      <c r="Q2082" s="151" t="s">
        <v>2179</v>
      </c>
      <c r="R2082" s="152" t="n">
        <v>10.6</v>
      </c>
      <c r="S2082" s="152" t="n">
        <v>739.8</v>
      </c>
      <c r="T2082" s="153" t="n">
        <v>82</v>
      </c>
      <c r="U2082" s="154" t="s">
        <v>93</v>
      </c>
      <c r="V2082" s="153" t="n">
        <v>3</v>
      </c>
      <c r="W2082" s="115" t="n">
        <v>0.9</v>
      </c>
      <c r="X2082" s="116" t="n">
        <f aca="false">RANDBETWEEN(80,100)/100</f>
        <v>0.93</v>
      </c>
      <c r="Y2082" s="117"/>
      <c r="Z2082" s="118"/>
      <c r="AA2082" s="119"/>
      <c r="AB2082" s="123"/>
      <c r="AC2082" s="124"/>
      <c r="AG2082" s="186"/>
      <c r="BO2082" s="202"/>
    </row>
    <row r="2083" customFormat="false" ht="13.25" hidden="false" customHeight="true" outlineLevel="0" collapsed="false">
      <c r="A2083" s="151" t="s">
        <v>2180</v>
      </c>
      <c r="B2083" s="152" t="n">
        <v>21.3</v>
      </c>
      <c r="C2083" s="152" t="n">
        <v>758.3</v>
      </c>
      <c r="D2083" s="153" t="n">
        <v>52</v>
      </c>
      <c r="E2083" s="154" t="s">
        <v>101</v>
      </c>
      <c r="F2083" s="153" t="n">
        <v>10.5</v>
      </c>
      <c r="G2083" s="115" t="n">
        <v>0.9</v>
      </c>
      <c r="H2083" s="116" t="n">
        <f aca="false">RANDBETWEEN(80,100)/100</f>
        <v>1</v>
      </c>
      <c r="I2083" s="117"/>
      <c r="J2083" s="118"/>
      <c r="K2083" s="119"/>
      <c r="L2083" s="118"/>
      <c r="M2083" s="179"/>
      <c r="Q2083" s="151" t="s">
        <v>2180</v>
      </c>
      <c r="R2083" s="152" t="n">
        <v>9.2</v>
      </c>
      <c r="S2083" s="152" t="n">
        <v>739.4</v>
      </c>
      <c r="T2083" s="153" t="n">
        <v>90</v>
      </c>
      <c r="U2083" s="154" t="s">
        <v>93</v>
      </c>
      <c r="V2083" s="153" t="n">
        <v>3</v>
      </c>
      <c r="W2083" s="115" t="n">
        <v>0.9</v>
      </c>
      <c r="X2083" s="116" t="n">
        <f aca="false">RANDBETWEEN(80,100)/100</f>
        <v>0.98</v>
      </c>
      <c r="Y2083" s="117"/>
      <c r="Z2083" s="118"/>
      <c r="AA2083" s="119"/>
      <c r="AB2083" s="123"/>
      <c r="AC2083" s="124"/>
      <c r="AG2083" s="186"/>
      <c r="BO2083" s="202"/>
    </row>
    <row r="2084" customFormat="false" ht="13.25" hidden="false" customHeight="true" outlineLevel="0" collapsed="false">
      <c r="A2084" s="151" t="s">
        <v>2181</v>
      </c>
      <c r="B2084" s="152" t="n">
        <v>18</v>
      </c>
      <c r="C2084" s="152" t="n">
        <v>758.9</v>
      </c>
      <c r="D2084" s="153" t="n">
        <v>67</v>
      </c>
      <c r="E2084" s="154" t="s">
        <v>101</v>
      </c>
      <c r="F2084" s="153" t="n">
        <v>10.5</v>
      </c>
      <c r="G2084" s="115" t="n">
        <v>0.75</v>
      </c>
      <c r="H2084" s="116" t="n">
        <f aca="false">RANDBETWEEN(80,100)/100</f>
        <v>0.98</v>
      </c>
      <c r="I2084" s="117"/>
      <c r="J2084" s="118"/>
      <c r="K2084" s="119"/>
      <c r="L2084" s="118"/>
      <c r="M2084" s="179"/>
      <c r="Q2084" s="151" t="s">
        <v>2181</v>
      </c>
      <c r="R2084" s="152" t="n">
        <v>8.3</v>
      </c>
      <c r="S2084" s="152" t="n">
        <v>738.8</v>
      </c>
      <c r="T2084" s="153" t="n">
        <v>93</v>
      </c>
      <c r="U2084" s="154" t="s">
        <v>93</v>
      </c>
      <c r="V2084" s="153" t="n">
        <v>2</v>
      </c>
      <c r="W2084" s="115" t="n">
        <v>0.9</v>
      </c>
      <c r="X2084" s="116" t="n">
        <f aca="false">RANDBETWEEN(80,100)/100</f>
        <v>0.94</v>
      </c>
      <c r="Y2084" s="117"/>
      <c r="Z2084" s="118"/>
      <c r="AA2084" s="119"/>
      <c r="AB2084" s="123"/>
      <c r="AC2084" s="124"/>
      <c r="AG2084" s="186"/>
      <c r="BO2084" s="202"/>
    </row>
    <row r="2085" customFormat="false" ht="13.25" hidden="false" customHeight="true" outlineLevel="0" collapsed="false">
      <c r="A2085" s="151" t="s">
        <v>2182</v>
      </c>
      <c r="B2085" s="152" t="n">
        <v>14.5</v>
      </c>
      <c r="C2085" s="152" t="n">
        <v>759</v>
      </c>
      <c r="D2085" s="153" t="n">
        <v>78</v>
      </c>
      <c r="E2085" s="154" t="s">
        <v>101</v>
      </c>
      <c r="F2085" s="153" t="n">
        <v>6</v>
      </c>
      <c r="G2085" s="115" t="n">
        <v>0.9</v>
      </c>
      <c r="H2085" s="116" t="n">
        <f aca="false">RANDBETWEEN(80,100)/100</f>
        <v>0.94</v>
      </c>
      <c r="I2085" s="117"/>
      <c r="J2085" s="118"/>
      <c r="K2085" s="119"/>
      <c r="L2085" s="118"/>
      <c r="M2085" s="179"/>
      <c r="Q2085" s="151" t="s">
        <v>2182</v>
      </c>
      <c r="R2085" s="152" t="n">
        <v>7.9</v>
      </c>
      <c r="S2085" s="152" t="n">
        <v>738.6</v>
      </c>
      <c r="T2085" s="153" t="n">
        <v>92</v>
      </c>
      <c r="U2085" s="154" t="s">
        <v>93</v>
      </c>
      <c r="V2085" s="153" t="n">
        <v>2</v>
      </c>
      <c r="W2085" s="115" t="n">
        <v>0.9</v>
      </c>
      <c r="X2085" s="116" t="n">
        <f aca="false">RANDBETWEEN(80,100)/100</f>
        <v>1</v>
      </c>
      <c r="Y2085" s="117"/>
      <c r="Z2085" s="118"/>
      <c r="AA2085" s="119"/>
      <c r="AB2085" s="123"/>
      <c r="AC2085" s="124"/>
      <c r="AG2085" s="186"/>
      <c r="BO2085" s="202"/>
    </row>
    <row r="2086" customFormat="false" ht="13.25" hidden="false" customHeight="true" outlineLevel="0" collapsed="false">
      <c r="A2086" s="151" t="s">
        <v>2183</v>
      </c>
      <c r="B2086" s="152" t="n">
        <v>14.6</v>
      </c>
      <c r="C2086" s="152" t="n">
        <v>759.6</v>
      </c>
      <c r="D2086" s="153" t="n">
        <v>78</v>
      </c>
      <c r="E2086" s="154" t="s">
        <v>101</v>
      </c>
      <c r="F2086" s="153" t="n">
        <v>4.5</v>
      </c>
      <c r="G2086" s="115" t="n">
        <v>0.75</v>
      </c>
      <c r="H2086" s="116" t="n">
        <f aca="false">RANDBETWEEN(80,100)/100</f>
        <v>0.89</v>
      </c>
      <c r="I2086" s="117"/>
      <c r="J2086" s="118"/>
      <c r="K2086" s="119"/>
      <c r="L2086" s="118"/>
      <c r="M2086" s="179"/>
      <c r="Q2086" s="151" t="s">
        <v>2183</v>
      </c>
      <c r="R2086" s="152" t="n">
        <v>7.4</v>
      </c>
      <c r="S2086" s="152" t="n">
        <v>739.2</v>
      </c>
      <c r="T2086" s="153" t="n">
        <v>93</v>
      </c>
      <c r="U2086" s="154" t="s">
        <v>129</v>
      </c>
      <c r="V2086" s="153" t="n">
        <v>1</v>
      </c>
      <c r="W2086" s="115" t="n">
        <v>0.9</v>
      </c>
      <c r="X2086" s="116" t="n">
        <f aca="false">RANDBETWEEN(80,100)/100</f>
        <v>0.91</v>
      </c>
      <c r="Y2086" s="117"/>
      <c r="Z2086" s="118"/>
      <c r="AA2086" s="119"/>
      <c r="AB2086" s="123"/>
      <c r="AC2086" s="124"/>
      <c r="AG2086" s="186"/>
      <c r="BO2086" s="202"/>
    </row>
    <row r="2087" customFormat="false" ht="13.25" hidden="false" customHeight="true" outlineLevel="0" collapsed="false">
      <c r="A2087" s="151" t="s">
        <v>2184</v>
      </c>
      <c r="B2087" s="152" t="n">
        <v>14.8</v>
      </c>
      <c r="C2087" s="152" t="n">
        <v>760.4</v>
      </c>
      <c r="D2087" s="153" t="n">
        <v>75</v>
      </c>
      <c r="E2087" s="154" t="s">
        <v>101</v>
      </c>
      <c r="F2087" s="153" t="n">
        <v>4.5</v>
      </c>
      <c r="G2087" s="115" t="n">
        <v>0.75</v>
      </c>
      <c r="H2087" s="116" t="n">
        <f aca="false">RANDBETWEEN(80,100)/100</f>
        <v>0.81</v>
      </c>
      <c r="I2087" s="117"/>
      <c r="J2087" s="118"/>
      <c r="K2087" s="119"/>
      <c r="L2087" s="118"/>
      <c r="M2087" s="179"/>
      <c r="Q2087" s="151" t="s">
        <v>2184</v>
      </c>
      <c r="R2087" s="152" t="n">
        <v>8.5</v>
      </c>
      <c r="S2087" s="152" t="n">
        <v>740.4</v>
      </c>
      <c r="T2087" s="153" t="n">
        <v>83</v>
      </c>
      <c r="U2087" s="154" t="s">
        <v>129</v>
      </c>
      <c r="V2087" s="153" t="n">
        <v>1</v>
      </c>
      <c r="W2087" s="115" t="n">
        <v>0.9</v>
      </c>
      <c r="X2087" s="116" t="n">
        <f aca="false">RANDBETWEEN(80,100)/100</f>
        <v>0.87</v>
      </c>
      <c r="Y2087" s="117"/>
      <c r="Z2087" s="118"/>
      <c r="AA2087" s="119"/>
      <c r="AB2087" s="123"/>
      <c r="AC2087" s="124"/>
      <c r="AG2087" s="186"/>
      <c r="BO2087" s="202"/>
    </row>
    <row r="2088" customFormat="false" ht="13.25" hidden="false" customHeight="true" outlineLevel="0" collapsed="false">
      <c r="A2088" s="151" t="s">
        <v>2185</v>
      </c>
      <c r="B2088" s="152" t="n">
        <v>15.9</v>
      </c>
      <c r="C2088" s="152" t="n">
        <v>760.5</v>
      </c>
      <c r="D2088" s="153" t="n">
        <v>42</v>
      </c>
      <c r="E2088" s="154" t="s">
        <v>101</v>
      </c>
      <c r="F2088" s="153" t="n">
        <v>4.5</v>
      </c>
      <c r="G2088" s="182" t="s">
        <v>194</v>
      </c>
      <c r="H2088" s="116" t="n">
        <f aca="false">RANDBETWEEN(80,100)/100</f>
        <v>0.91</v>
      </c>
      <c r="I2088" s="117" t="n">
        <v>0.619837962962963</v>
      </c>
      <c r="J2088" s="118" t="n">
        <v>0.619837962962963</v>
      </c>
      <c r="K2088" s="119" t="n">
        <f aca="false">(J2088 * 24) * $B$3 * $F$3 * (1 - 0.7*AVERAGE(G2088:G2095)) * AVERAGE(H2088:H2095)</f>
        <v>11822.3802125</v>
      </c>
      <c r="L2088" s="118" t="n">
        <f aca="false">IF(AVERAGE(F2088:F2095)&gt; $J$3, $B$4*$F$4*AVERAGE(F2088:F2095)/$B$5*24*AVERAGE(H2088:H2095), $B$4*$F$4*AVERAGE(F2088:F2095)/$B$5*24*AVERAGE(H2088:H2095) * 0.2)</f>
        <v>41125.5</v>
      </c>
      <c r="M2088" s="179" t="n">
        <f aca="false">K2088+L2088</f>
        <v>52947.8802125</v>
      </c>
      <c r="Q2088" s="151" t="s">
        <v>2185</v>
      </c>
      <c r="R2088" s="152" t="n">
        <v>10.2</v>
      </c>
      <c r="S2088" s="152" t="n">
        <v>740.7</v>
      </c>
      <c r="T2088" s="153" t="n">
        <v>61</v>
      </c>
      <c r="U2088" s="154" t="s">
        <v>93</v>
      </c>
      <c r="V2088" s="153" t="n">
        <v>2</v>
      </c>
      <c r="W2088" s="115" t="n">
        <v>0.9</v>
      </c>
      <c r="X2088" s="116" t="n">
        <f aca="false">RANDBETWEEN(80,100)/100</f>
        <v>0.96</v>
      </c>
      <c r="Y2088" s="117" t="n">
        <v>0.679548611111111</v>
      </c>
      <c r="Z2088" s="118" t="n">
        <v>0.679548611111111</v>
      </c>
      <c r="AA2088" s="119" t="n">
        <f aca="false">(Z2088 * 24) * $B$3 * $F$3 * (1 - 0.7*AVERAGE(W2088:W2095)) * AVERAGE(X2088:X2095)</f>
        <v>7642.36847109375</v>
      </c>
      <c r="AB2088" s="123" t="n">
        <f aca="false">IF(AVERAGE(V2088:V2095)&gt; $J$3, $B$4*$F$4*AVERAGE(V2088:V2095)/$B$5*24*AVERAGE(X2088:X2095), $B$4*$F$4*AVERAGE(V2088:V2095)/$B$5*24*AVERAGE(X2088:X2095) * 0.2)</f>
        <v>2249.6</v>
      </c>
      <c r="AC2088" s="124" t="n">
        <f aca="false">AA2088+AB2088</f>
        <v>9891.96847109375</v>
      </c>
      <c r="AG2088" s="186"/>
      <c r="BO2088" s="202"/>
    </row>
    <row r="2089" customFormat="false" ht="13.25" hidden="false" customHeight="true" outlineLevel="0" collapsed="false">
      <c r="A2089" s="151" t="s">
        <v>2186</v>
      </c>
      <c r="B2089" s="152" t="n">
        <v>20.4</v>
      </c>
      <c r="C2089" s="152" t="n">
        <v>759.6</v>
      </c>
      <c r="D2089" s="153" t="n">
        <v>33</v>
      </c>
      <c r="E2089" s="154" t="s">
        <v>93</v>
      </c>
      <c r="F2089" s="153" t="n">
        <v>10.5</v>
      </c>
      <c r="G2089" s="115" t="n">
        <v>0.75</v>
      </c>
      <c r="H2089" s="116" t="n">
        <f aca="false">RANDBETWEEN(80,100)/100</f>
        <v>0.92</v>
      </c>
      <c r="I2089" s="117"/>
      <c r="J2089" s="118"/>
      <c r="K2089" s="119"/>
      <c r="L2089" s="118"/>
      <c r="M2089" s="179"/>
      <c r="Q2089" s="151" t="s">
        <v>2186</v>
      </c>
      <c r="R2089" s="152" t="n">
        <v>13.6</v>
      </c>
      <c r="S2089" s="152" t="n">
        <v>740.2</v>
      </c>
      <c r="T2089" s="153" t="n">
        <v>43</v>
      </c>
      <c r="U2089" s="154" t="s">
        <v>93</v>
      </c>
      <c r="V2089" s="153" t="n">
        <v>2</v>
      </c>
      <c r="W2089" s="115" t="n">
        <v>0.75</v>
      </c>
      <c r="X2089" s="116" t="n">
        <f aca="false">RANDBETWEEN(80,100)/100</f>
        <v>0.92</v>
      </c>
      <c r="Y2089" s="117"/>
      <c r="Z2089" s="118"/>
      <c r="AA2089" s="119"/>
      <c r="AB2089" s="123"/>
      <c r="AC2089" s="124"/>
      <c r="AG2089" s="186"/>
      <c r="BO2089" s="202"/>
    </row>
    <row r="2090" customFormat="false" ht="13.25" hidden="false" customHeight="true" outlineLevel="0" collapsed="false">
      <c r="A2090" s="151" t="s">
        <v>2187</v>
      </c>
      <c r="B2090" s="152" t="n">
        <v>21.3</v>
      </c>
      <c r="C2090" s="152" t="n">
        <v>759.1</v>
      </c>
      <c r="D2090" s="153" t="n">
        <v>41</v>
      </c>
      <c r="E2090" s="154" t="s">
        <v>129</v>
      </c>
      <c r="F2090" s="153" t="n">
        <v>12</v>
      </c>
      <c r="G2090" s="115" t="n">
        <v>0.75</v>
      </c>
      <c r="H2090" s="116" t="n">
        <f aca="false">RANDBETWEEN(80,100)/100</f>
        <v>0.93</v>
      </c>
      <c r="I2090" s="117"/>
      <c r="J2090" s="118"/>
      <c r="K2090" s="119"/>
      <c r="L2090" s="118"/>
      <c r="M2090" s="179"/>
      <c r="Q2090" s="151" t="s">
        <v>2187</v>
      </c>
      <c r="R2090" s="152" t="n">
        <v>12.7</v>
      </c>
      <c r="S2090" s="152" t="n">
        <v>740.5</v>
      </c>
      <c r="T2090" s="153" t="n">
        <v>47</v>
      </c>
      <c r="U2090" s="154" t="s">
        <v>93</v>
      </c>
      <c r="V2090" s="153" t="n">
        <v>3</v>
      </c>
      <c r="W2090" s="115" t="n">
        <v>0.95</v>
      </c>
      <c r="X2090" s="116" t="n">
        <f aca="false">RANDBETWEEN(80,100)/100</f>
        <v>0.91</v>
      </c>
      <c r="Y2090" s="117"/>
      <c r="Z2090" s="118"/>
      <c r="AA2090" s="119"/>
      <c r="AB2090" s="123"/>
      <c r="AC2090" s="124"/>
      <c r="AG2090" s="186"/>
      <c r="BO2090" s="202"/>
    </row>
    <row r="2091" customFormat="false" ht="13.25" hidden="false" customHeight="true" outlineLevel="0" collapsed="false">
      <c r="A2091" s="151" t="s">
        <v>2188</v>
      </c>
      <c r="B2091" s="152" t="n">
        <v>22.1</v>
      </c>
      <c r="C2091" s="152" t="n">
        <v>759.1</v>
      </c>
      <c r="D2091" s="153" t="n">
        <v>37</v>
      </c>
      <c r="E2091" s="154" t="s">
        <v>129</v>
      </c>
      <c r="F2091" s="153" t="n">
        <v>10.5</v>
      </c>
      <c r="G2091" s="115" t="n">
        <v>0.75</v>
      </c>
      <c r="H2091" s="116" t="n">
        <f aca="false">RANDBETWEEN(80,100)/100</f>
        <v>0.82</v>
      </c>
      <c r="I2091" s="117"/>
      <c r="J2091" s="118"/>
      <c r="K2091" s="119"/>
      <c r="L2091" s="118"/>
      <c r="M2091" s="179"/>
      <c r="Q2091" s="151" t="s">
        <v>2188</v>
      </c>
      <c r="R2091" s="152" t="n">
        <v>10.7</v>
      </c>
      <c r="S2091" s="152" t="n">
        <v>740.6</v>
      </c>
      <c r="T2091" s="153" t="n">
        <v>61</v>
      </c>
      <c r="U2091" s="154" t="s">
        <v>93</v>
      </c>
      <c r="V2091" s="153" t="n">
        <v>2</v>
      </c>
      <c r="W2091" s="115" t="n">
        <v>0.95</v>
      </c>
      <c r="X2091" s="116" t="n">
        <f aca="false">RANDBETWEEN(80,100)/100</f>
        <v>0.83</v>
      </c>
      <c r="Y2091" s="117"/>
      <c r="Z2091" s="118"/>
      <c r="AA2091" s="119"/>
      <c r="AB2091" s="123"/>
      <c r="AC2091" s="124"/>
      <c r="AG2091" s="186"/>
      <c r="BO2091" s="202"/>
    </row>
    <row r="2092" customFormat="false" ht="13.25" hidden="false" customHeight="true" outlineLevel="0" collapsed="false">
      <c r="A2092" s="151" t="s">
        <v>2189</v>
      </c>
      <c r="B2092" s="152" t="n">
        <v>19.7</v>
      </c>
      <c r="C2092" s="152" t="n">
        <v>759.3</v>
      </c>
      <c r="D2092" s="153" t="n">
        <v>53</v>
      </c>
      <c r="E2092" s="154" t="s">
        <v>101</v>
      </c>
      <c r="F2092" s="153" t="n">
        <v>6</v>
      </c>
      <c r="G2092" s="115" t="n">
        <v>0.15</v>
      </c>
      <c r="H2092" s="116" t="n">
        <f aca="false">RANDBETWEEN(80,100)/100</f>
        <v>0.97</v>
      </c>
      <c r="I2092" s="117"/>
      <c r="J2092" s="118"/>
      <c r="K2092" s="119"/>
      <c r="L2092" s="118"/>
      <c r="M2092" s="179"/>
      <c r="Q2092" s="151" t="s">
        <v>2189</v>
      </c>
      <c r="R2092" s="152" t="n">
        <v>11.6</v>
      </c>
      <c r="S2092" s="152" t="n">
        <v>740.5</v>
      </c>
      <c r="T2092" s="153" t="n">
        <v>54</v>
      </c>
      <c r="U2092" s="154" t="s">
        <v>93</v>
      </c>
      <c r="V2092" s="153" t="n">
        <v>2</v>
      </c>
      <c r="W2092" s="115" t="n">
        <v>0.75</v>
      </c>
      <c r="X2092" s="116" t="n">
        <f aca="false">RANDBETWEEN(80,100)/100</f>
        <v>0.84</v>
      </c>
      <c r="Y2092" s="117"/>
      <c r="Z2092" s="118"/>
      <c r="AA2092" s="119"/>
      <c r="AB2092" s="123"/>
      <c r="AC2092" s="124"/>
      <c r="AG2092" s="186"/>
      <c r="BO2092" s="202"/>
    </row>
    <row r="2093" customFormat="false" ht="13.25" hidden="false" customHeight="true" outlineLevel="0" collapsed="false">
      <c r="A2093" s="151" t="s">
        <v>2190</v>
      </c>
      <c r="B2093" s="152" t="n">
        <v>12.5</v>
      </c>
      <c r="C2093" s="152" t="n">
        <v>759.1</v>
      </c>
      <c r="D2093" s="153" t="n">
        <v>76</v>
      </c>
      <c r="E2093" s="154" t="s">
        <v>101</v>
      </c>
      <c r="F2093" s="153" t="n">
        <v>4.5</v>
      </c>
      <c r="G2093" s="115" t="n">
        <v>0.15</v>
      </c>
      <c r="H2093" s="116" t="n">
        <f aca="false">RANDBETWEEN(80,100)/100</f>
        <v>0.99</v>
      </c>
      <c r="I2093" s="117"/>
      <c r="J2093" s="118"/>
      <c r="K2093" s="119"/>
      <c r="L2093" s="118"/>
      <c r="M2093" s="179"/>
      <c r="Q2093" s="151" t="s">
        <v>2190</v>
      </c>
      <c r="R2093" s="152" t="n">
        <v>8.8</v>
      </c>
      <c r="S2093" s="152" t="n">
        <v>740.5</v>
      </c>
      <c r="T2093" s="153" t="n">
        <v>70</v>
      </c>
      <c r="U2093" s="154" t="s">
        <v>93</v>
      </c>
      <c r="V2093" s="153" t="n">
        <v>2</v>
      </c>
      <c r="W2093" s="115" t="n">
        <v>0.25</v>
      </c>
      <c r="X2093" s="116" t="n">
        <f aca="false">RANDBETWEEN(80,100)/100</f>
        <v>0.84</v>
      </c>
      <c r="Y2093" s="117"/>
      <c r="Z2093" s="118"/>
      <c r="AA2093" s="119"/>
      <c r="AB2093" s="123"/>
      <c r="AC2093" s="124"/>
      <c r="AG2093" s="186"/>
      <c r="BO2093" s="202"/>
    </row>
    <row r="2094" customFormat="false" ht="13.25" hidden="false" customHeight="true" outlineLevel="0" collapsed="false">
      <c r="A2094" s="151" t="s">
        <v>2191</v>
      </c>
      <c r="B2094" s="152" t="n">
        <v>12.3</v>
      </c>
      <c r="C2094" s="152" t="n">
        <v>758.7</v>
      </c>
      <c r="D2094" s="153" t="n">
        <v>76</v>
      </c>
      <c r="E2094" s="154" t="s">
        <v>129</v>
      </c>
      <c r="F2094" s="153" t="n">
        <v>4.5</v>
      </c>
      <c r="G2094" s="115" t="n">
        <v>0.15</v>
      </c>
      <c r="H2094" s="116" t="n">
        <f aca="false">RANDBETWEEN(80,100)/100</f>
        <v>0.97</v>
      </c>
      <c r="I2094" s="117"/>
      <c r="J2094" s="118"/>
      <c r="K2094" s="119"/>
      <c r="L2094" s="118"/>
      <c r="M2094" s="179"/>
      <c r="Q2094" s="151" t="s">
        <v>2191</v>
      </c>
      <c r="R2094" s="152" t="n">
        <v>9.5</v>
      </c>
      <c r="S2094" s="152" t="n">
        <v>739.9</v>
      </c>
      <c r="T2094" s="153" t="n">
        <v>69</v>
      </c>
      <c r="U2094" s="154" t="s">
        <v>93</v>
      </c>
      <c r="V2094" s="153" t="n">
        <v>2</v>
      </c>
      <c r="W2094" s="115" t="n">
        <v>0.9</v>
      </c>
      <c r="X2094" s="116" t="n">
        <f aca="false">RANDBETWEEN(80,100)/100</f>
        <v>0.8</v>
      </c>
      <c r="Y2094" s="117"/>
      <c r="Z2094" s="118"/>
      <c r="AA2094" s="119"/>
      <c r="AB2094" s="123"/>
      <c r="AC2094" s="124"/>
      <c r="AG2094" s="186"/>
      <c r="BO2094" s="202"/>
    </row>
    <row r="2095" customFormat="false" ht="13.25" hidden="false" customHeight="true" outlineLevel="0" collapsed="false">
      <c r="A2095" s="151" t="s">
        <v>2192</v>
      </c>
      <c r="B2095" s="152" t="n">
        <v>13.6</v>
      </c>
      <c r="C2095" s="152" t="n">
        <v>758.5</v>
      </c>
      <c r="D2095" s="153" t="n">
        <v>65</v>
      </c>
      <c r="E2095" s="154" t="s">
        <v>129</v>
      </c>
      <c r="F2095" s="153" t="n">
        <v>3</v>
      </c>
      <c r="G2095" s="115" t="n">
        <v>0.15</v>
      </c>
      <c r="H2095" s="116" t="n">
        <f aca="false">RANDBETWEEN(80,100)/100</f>
        <v>0.9</v>
      </c>
      <c r="I2095" s="117"/>
      <c r="J2095" s="118"/>
      <c r="K2095" s="119"/>
      <c r="L2095" s="118"/>
      <c r="M2095" s="179"/>
      <c r="Q2095" s="151" t="s">
        <v>2192</v>
      </c>
      <c r="R2095" s="152" t="n">
        <v>11.3</v>
      </c>
      <c r="S2095" s="152" t="n">
        <v>739.8</v>
      </c>
      <c r="T2095" s="153" t="n">
        <v>66</v>
      </c>
      <c r="U2095" s="154" t="s">
        <v>93</v>
      </c>
      <c r="V2095" s="153" t="n">
        <v>1</v>
      </c>
      <c r="W2095" s="115" t="n">
        <v>0.9</v>
      </c>
      <c r="X2095" s="116" t="n">
        <f aca="false">RANDBETWEEN(80,100)/100</f>
        <v>0.93</v>
      </c>
      <c r="Y2095" s="117"/>
      <c r="Z2095" s="118"/>
      <c r="AA2095" s="119"/>
      <c r="AB2095" s="123"/>
      <c r="AC2095" s="124"/>
      <c r="AG2095" s="186"/>
      <c r="BO2095" s="202"/>
    </row>
    <row r="2096" customFormat="false" ht="13.25" hidden="false" customHeight="true" outlineLevel="0" collapsed="false">
      <c r="A2096" s="151" t="s">
        <v>2193</v>
      </c>
      <c r="B2096" s="152" t="n">
        <v>16.1</v>
      </c>
      <c r="C2096" s="152" t="n">
        <v>758.1</v>
      </c>
      <c r="D2096" s="153" t="n">
        <v>54</v>
      </c>
      <c r="E2096" s="154" t="s">
        <v>129</v>
      </c>
      <c r="F2096" s="153" t="n">
        <v>4.5</v>
      </c>
      <c r="G2096" s="115" t="n">
        <v>0.05</v>
      </c>
      <c r="H2096" s="116" t="n">
        <f aca="false">RANDBETWEEN(80,100)/100</f>
        <v>0.84</v>
      </c>
      <c r="I2096" s="117" t="n">
        <v>0.618263888888889</v>
      </c>
      <c r="J2096" s="118" t="n">
        <v>0.618263888888889</v>
      </c>
      <c r="K2096" s="119" t="n">
        <f aca="false">(J2096 * 24) * $B$3 * $F$3 * (1 - 0.7*AVERAGE(G2096:G2103)) * AVERAGE(H2096:H2103)</f>
        <v>10334.824975</v>
      </c>
      <c r="L2096" s="118" t="n">
        <f aca="false">IF(AVERAGE(F2096:F2103)&gt; $J$3, $B$4*$F$4*AVERAGE(F2096:F2103)/$B$5*24*AVERAGE(H2096:H2103), $B$4*$F$4*AVERAGE(F2096:F2103)/$B$5*24*AVERAGE(H2096:H2103) * 0.2)</f>
        <v>36108</v>
      </c>
      <c r="M2096" s="179" t="n">
        <f aca="false">K2096+L2096</f>
        <v>46442.824975</v>
      </c>
      <c r="Q2096" s="151" t="s">
        <v>2193</v>
      </c>
      <c r="R2096" s="152" t="n">
        <v>11.5</v>
      </c>
      <c r="S2096" s="152" t="n">
        <v>739.4</v>
      </c>
      <c r="T2096" s="153" t="n">
        <v>63</v>
      </c>
      <c r="U2096" s="154" t="s">
        <v>101</v>
      </c>
      <c r="V2096" s="153" t="n">
        <v>1</v>
      </c>
      <c r="W2096" s="182" t="s">
        <v>185</v>
      </c>
      <c r="X2096" s="116" t="n">
        <f aca="false">RANDBETWEEN(80,100)/100</f>
        <v>0.8</v>
      </c>
      <c r="Y2096" s="117" t="n">
        <v>0.677013888888889</v>
      </c>
      <c r="Z2096" s="118" t="n">
        <v>0.677013888888889</v>
      </c>
      <c r="AA2096" s="119" t="n">
        <f aca="false">(Z2096 * 24) * $B$3 * $F$3 * (1 - 0.7*AVERAGE(W2096:W2103)) * AVERAGE(X2096:X2103)</f>
        <v>6785.10902</v>
      </c>
      <c r="AB2096" s="123" t="n">
        <f aca="false">IF(AVERAGE(V2096:V2103)&gt; $J$3, $B$4*$F$4*AVERAGE(V2096:V2103)/$B$5*24*AVERAGE(X2096:X2103), $B$4*$F$4*AVERAGE(V2096:V2103)/$B$5*24*AVERAGE(X2096:X2103) * 0.2)</f>
        <v>1281.6</v>
      </c>
      <c r="AC2096" s="124" t="n">
        <f aca="false">AA2096+AB2096</f>
        <v>8066.70902</v>
      </c>
      <c r="AG2096" s="186"/>
      <c r="BO2096" s="202"/>
    </row>
    <row r="2097" customFormat="false" ht="13.25" hidden="false" customHeight="true" outlineLevel="0" collapsed="false">
      <c r="A2097" s="151" t="s">
        <v>2194</v>
      </c>
      <c r="B2097" s="152" t="n">
        <v>20.7</v>
      </c>
      <c r="C2097" s="152" t="n">
        <v>756.6</v>
      </c>
      <c r="D2097" s="153" t="n">
        <v>47</v>
      </c>
      <c r="E2097" s="154" t="s">
        <v>93</v>
      </c>
      <c r="F2097" s="153" t="n">
        <v>9</v>
      </c>
      <c r="G2097" s="115" t="n">
        <v>0.75</v>
      </c>
      <c r="H2097" s="116" t="n">
        <f aca="false">RANDBETWEEN(80,100)/100</f>
        <v>0.83</v>
      </c>
      <c r="I2097" s="117"/>
      <c r="J2097" s="118"/>
      <c r="K2097" s="119"/>
      <c r="L2097" s="118"/>
      <c r="M2097" s="179"/>
      <c r="Q2097" s="151" t="s">
        <v>2194</v>
      </c>
      <c r="R2097" s="152" t="n">
        <v>15.1</v>
      </c>
      <c r="S2097" s="152" t="n">
        <v>738.7</v>
      </c>
      <c r="T2097" s="153" t="n">
        <v>51</v>
      </c>
      <c r="U2097" s="154" t="s">
        <v>129</v>
      </c>
      <c r="V2097" s="153" t="n">
        <v>1</v>
      </c>
      <c r="W2097" s="115" t="n">
        <v>0.95</v>
      </c>
      <c r="X2097" s="116" t="n">
        <f aca="false">RANDBETWEEN(80,100)/100</f>
        <v>0.81</v>
      </c>
      <c r="Y2097" s="117"/>
      <c r="Z2097" s="118"/>
      <c r="AA2097" s="119"/>
      <c r="AB2097" s="123"/>
      <c r="AC2097" s="124"/>
      <c r="AG2097" s="186"/>
      <c r="BO2097" s="202"/>
    </row>
    <row r="2098" customFormat="false" ht="13.25" hidden="false" customHeight="true" outlineLevel="0" collapsed="false">
      <c r="A2098" s="151" t="s">
        <v>2195</v>
      </c>
      <c r="B2098" s="152" t="n">
        <v>22.5</v>
      </c>
      <c r="C2098" s="152" t="n">
        <v>756.4</v>
      </c>
      <c r="D2098" s="153" t="n">
        <v>44</v>
      </c>
      <c r="E2098" s="154" t="s">
        <v>93</v>
      </c>
      <c r="F2098" s="153" t="n">
        <v>9</v>
      </c>
      <c r="G2098" s="182" t="s">
        <v>194</v>
      </c>
      <c r="H2098" s="116" t="n">
        <f aca="false">RANDBETWEEN(80,100)/100</f>
        <v>1</v>
      </c>
      <c r="I2098" s="117"/>
      <c r="J2098" s="118"/>
      <c r="K2098" s="119"/>
      <c r="L2098" s="118"/>
      <c r="M2098" s="179"/>
      <c r="Q2098" s="151" t="s">
        <v>2195</v>
      </c>
      <c r="R2098" s="152" t="n">
        <v>15.6</v>
      </c>
      <c r="S2098" s="152" t="n">
        <v>738.7</v>
      </c>
      <c r="T2098" s="153" t="n">
        <v>45</v>
      </c>
      <c r="U2098" s="154" t="s">
        <v>93</v>
      </c>
      <c r="V2098" s="153" t="n">
        <v>2</v>
      </c>
      <c r="W2098" s="115" t="n">
        <v>0.95</v>
      </c>
      <c r="X2098" s="116" t="n">
        <f aca="false">RANDBETWEEN(80,100)/100</f>
        <v>0.99</v>
      </c>
      <c r="Y2098" s="117"/>
      <c r="Z2098" s="118"/>
      <c r="AA2098" s="119"/>
      <c r="AB2098" s="123"/>
      <c r="AC2098" s="124"/>
      <c r="AG2098" s="186"/>
      <c r="BO2098" s="202"/>
    </row>
    <row r="2099" customFormat="false" ht="13.25" hidden="false" customHeight="true" outlineLevel="0" collapsed="false">
      <c r="A2099" s="151" t="s">
        <v>2196</v>
      </c>
      <c r="B2099" s="152" t="n">
        <v>22.6</v>
      </c>
      <c r="C2099" s="152" t="n">
        <v>757</v>
      </c>
      <c r="D2099" s="153" t="n">
        <v>46</v>
      </c>
      <c r="E2099" s="154" t="s">
        <v>129</v>
      </c>
      <c r="F2099" s="153" t="n">
        <v>9</v>
      </c>
      <c r="G2099" s="182" t="s">
        <v>185</v>
      </c>
      <c r="H2099" s="116" t="n">
        <f aca="false">RANDBETWEEN(80,100)/100</f>
        <v>0.93</v>
      </c>
      <c r="I2099" s="117"/>
      <c r="J2099" s="118"/>
      <c r="K2099" s="119"/>
      <c r="L2099" s="118"/>
      <c r="M2099" s="179"/>
      <c r="Q2099" s="151" t="s">
        <v>2196</v>
      </c>
      <c r="R2099" s="152" t="n">
        <v>11.9</v>
      </c>
      <c r="S2099" s="152" t="n">
        <v>739</v>
      </c>
      <c r="T2099" s="153" t="n">
        <v>60</v>
      </c>
      <c r="U2099" s="154" t="s">
        <v>129</v>
      </c>
      <c r="V2099" s="153" t="n">
        <v>2</v>
      </c>
      <c r="W2099" s="115" t="n">
        <v>0.95</v>
      </c>
      <c r="X2099" s="116" t="n">
        <f aca="false">RANDBETWEEN(80,100)/100</f>
        <v>0.8</v>
      </c>
      <c r="Y2099" s="117"/>
      <c r="Z2099" s="118"/>
      <c r="AA2099" s="119"/>
      <c r="AB2099" s="123"/>
      <c r="AC2099" s="124"/>
      <c r="AG2099" s="186"/>
      <c r="BO2099" s="202"/>
    </row>
    <row r="2100" customFormat="false" ht="13.25" hidden="false" customHeight="true" outlineLevel="0" collapsed="false">
      <c r="A2100" s="151" t="s">
        <v>2197</v>
      </c>
      <c r="B2100" s="152" t="n">
        <v>19.7</v>
      </c>
      <c r="C2100" s="152" t="n">
        <v>757.3</v>
      </c>
      <c r="D2100" s="153" t="n">
        <v>37</v>
      </c>
      <c r="E2100" s="154" t="s">
        <v>101</v>
      </c>
      <c r="F2100" s="153" t="n">
        <v>7.5</v>
      </c>
      <c r="G2100" s="115" t="n">
        <v>0.75</v>
      </c>
      <c r="H2100" s="116" t="n">
        <f aca="false">RANDBETWEEN(80,100)/100</f>
        <v>0.95</v>
      </c>
      <c r="I2100" s="117"/>
      <c r="J2100" s="118"/>
      <c r="K2100" s="119"/>
      <c r="L2100" s="118"/>
      <c r="M2100" s="179"/>
      <c r="Q2100" s="151" t="s">
        <v>2197</v>
      </c>
      <c r="R2100" s="152" t="n">
        <v>13.7</v>
      </c>
      <c r="S2100" s="152" t="n">
        <v>738.9</v>
      </c>
      <c r="T2100" s="153" t="n">
        <v>54</v>
      </c>
      <c r="U2100" s="154" t="s">
        <v>93</v>
      </c>
      <c r="V2100" s="153" t="n">
        <v>1</v>
      </c>
      <c r="W2100" s="182" t="s">
        <v>194</v>
      </c>
      <c r="X2100" s="116" t="n">
        <f aca="false">RANDBETWEEN(80,100)/100</f>
        <v>0.86</v>
      </c>
      <c r="Y2100" s="117"/>
      <c r="Z2100" s="118"/>
      <c r="AA2100" s="119"/>
      <c r="AB2100" s="123"/>
      <c r="AC2100" s="124"/>
      <c r="AG2100" s="186"/>
      <c r="BO2100" s="202"/>
    </row>
    <row r="2101" customFormat="false" ht="13.25" hidden="false" customHeight="true" outlineLevel="0" collapsed="false">
      <c r="A2101" s="151" t="s">
        <v>2198</v>
      </c>
      <c r="B2101" s="152" t="n">
        <v>14.3</v>
      </c>
      <c r="C2101" s="152" t="n">
        <v>756.7</v>
      </c>
      <c r="D2101" s="153" t="n">
        <v>36</v>
      </c>
      <c r="E2101" s="154" t="s">
        <v>101</v>
      </c>
      <c r="F2101" s="153" t="n">
        <v>7.5</v>
      </c>
      <c r="G2101" s="115" t="n">
        <v>0.25</v>
      </c>
      <c r="H2101" s="116" t="n">
        <f aca="false">RANDBETWEEN(80,100)/100</f>
        <v>0.86</v>
      </c>
      <c r="I2101" s="117"/>
      <c r="J2101" s="118"/>
      <c r="K2101" s="119"/>
      <c r="L2101" s="118"/>
      <c r="M2101" s="179"/>
      <c r="Q2101" s="151" t="s">
        <v>2198</v>
      </c>
      <c r="R2101" s="152" t="n">
        <v>10.1</v>
      </c>
      <c r="S2101" s="152" t="n">
        <v>738.9</v>
      </c>
      <c r="T2101" s="153" t="n">
        <v>64</v>
      </c>
      <c r="U2101" s="154" t="s">
        <v>93</v>
      </c>
      <c r="V2101" s="153" t="n">
        <v>1</v>
      </c>
      <c r="W2101" s="115" t="n">
        <v>0.75</v>
      </c>
      <c r="X2101" s="116" t="n">
        <f aca="false">RANDBETWEEN(80,100)/100</f>
        <v>0.99</v>
      </c>
      <c r="Y2101" s="117"/>
      <c r="Z2101" s="118"/>
      <c r="AA2101" s="119"/>
      <c r="AB2101" s="123"/>
      <c r="AC2101" s="124"/>
      <c r="AG2101" s="186"/>
      <c r="BO2101" s="202"/>
    </row>
    <row r="2102" customFormat="false" ht="13.25" hidden="false" customHeight="true" outlineLevel="0" collapsed="false">
      <c r="A2102" s="151" t="s">
        <v>2199</v>
      </c>
      <c r="B2102" s="152" t="n">
        <v>13.1</v>
      </c>
      <c r="C2102" s="152" t="n">
        <v>756.8</v>
      </c>
      <c r="D2102" s="153" t="n">
        <v>41</v>
      </c>
      <c r="E2102" s="154" t="s">
        <v>101</v>
      </c>
      <c r="F2102" s="153" t="n">
        <v>4.5</v>
      </c>
      <c r="G2102" s="115" t="n">
        <v>0.9</v>
      </c>
      <c r="H2102" s="116" t="n">
        <f aca="false">RANDBETWEEN(80,100)/100</f>
        <v>0.86</v>
      </c>
      <c r="I2102" s="117"/>
      <c r="J2102" s="118"/>
      <c r="K2102" s="119"/>
      <c r="L2102" s="118"/>
      <c r="M2102" s="179"/>
      <c r="Q2102" s="151" t="s">
        <v>2199</v>
      </c>
      <c r="R2102" s="152" t="n">
        <v>9.3</v>
      </c>
      <c r="S2102" s="152" t="n">
        <v>739.1</v>
      </c>
      <c r="T2102" s="153" t="n">
        <v>66</v>
      </c>
      <c r="U2102" s="154" t="s">
        <v>129</v>
      </c>
      <c r="V2102" s="153" t="n">
        <v>1</v>
      </c>
      <c r="W2102" s="115" t="n">
        <v>0.75</v>
      </c>
      <c r="X2102" s="116" t="n">
        <f aca="false">RANDBETWEEN(80,100)/100</f>
        <v>0.89</v>
      </c>
      <c r="Y2102" s="117"/>
      <c r="Z2102" s="118"/>
      <c r="AA2102" s="119"/>
      <c r="AB2102" s="123"/>
      <c r="AC2102" s="124"/>
      <c r="AG2102" s="186"/>
      <c r="BO2102" s="202"/>
    </row>
    <row r="2103" customFormat="false" ht="13.25" hidden="false" customHeight="true" outlineLevel="0" collapsed="false">
      <c r="A2103" s="151" t="s">
        <v>2200</v>
      </c>
      <c r="B2103" s="152" t="n">
        <v>10.1</v>
      </c>
      <c r="C2103" s="152" t="n">
        <v>757</v>
      </c>
      <c r="D2103" s="153" t="n">
        <v>71</v>
      </c>
      <c r="E2103" s="154" t="n">
        <v>0</v>
      </c>
      <c r="F2103" s="153" t="n">
        <v>0</v>
      </c>
      <c r="G2103" s="115" t="n">
        <v>0.25</v>
      </c>
      <c r="H2103" s="116" t="n">
        <f aca="false">RANDBETWEEN(80,100)/100</f>
        <v>0.81</v>
      </c>
      <c r="I2103" s="117"/>
      <c r="J2103" s="118"/>
      <c r="K2103" s="119"/>
      <c r="L2103" s="118"/>
      <c r="M2103" s="179"/>
      <c r="Q2103" s="151" t="s">
        <v>2200</v>
      </c>
      <c r="R2103" s="152" t="n">
        <v>10.1</v>
      </c>
      <c r="S2103" s="152" t="n">
        <v>739.2</v>
      </c>
      <c r="T2103" s="153" t="n">
        <v>62</v>
      </c>
      <c r="U2103" s="154" t="n">
        <v>0</v>
      </c>
      <c r="V2103" s="153" t="n">
        <v>0</v>
      </c>
      <c r="W2103" s="182" t="s">
        <v>110</v>
      </c>
      <c r="X2103" s="116" t="n">
        <f aca="false">RANDBETWEEN(80,100)/100</f>
        <v>0.98</v>
      </c>
      <c r="Y2103" s="117"/>
      <c r="Z2103" s="118"/>
      <c r="AA2103" s="119"/>
      <c r="AB2103" s="123"/>
      <c r="AC2103" s="124"/>
      <c r="AG2103" s="186"/>
      <c r="BO2103" s="202"/>
    </row>
    <row r="2104" customFormat="false" ht="13.25" hidden="false" customHeight="true" outlineLevel="0" collapsed="false">
      <c r="A2104" s="151" t="s">
        <v>2201</v>
      </c>
      <c r="B2104" s="152" t="n">
        <v>15</v>
      </c>
      <c r="C2104" s="152" t="n">
        <v>757</v>
      </c>
      <c r="D2104" s="153" t="n">
        <v>46</v>
      </c>
      <c r="E2104" s="154" t="s">
        <v>101</v>
      </c>
      <c r="F2104" s="153" t="n">
        <v>1.5</v>
      </c>
      <c r="G2104" s="115" t="n">
        <v>0.95</v>
      </c>
      <c r="H2104" s="116" t="n">
        <f aca="false">RANDBETWEEN(80,100)/100</f>
        <v>0.93</v>
      </c>
      <c r="I2104" s="117" t="n">
        <v>0.616655092592593</v>
      </c>
      <c r="J2104" s="118" t="n">
        <v>0.616655092592593</v>
      </c>
      <c r="K2104" s="119" t="n">
        <f aca="false">(J2104 * 24) * $B$3 * $F$3 * (1 - 0.7*AVERAGE(G2104:G2111)) * AVERAGE(H2104:H2111)</f>
        <v>11345.929546875</v>
      </c>
      <c r="L2104" s="118" t="n">
        <f aca="false">IF(AVERAGE(F2104:F2111)&gt; $J$3, $B$4*$F$4*AVERAGE(F2104:F2111)/$B$5*24*AVERAGE(H2104:H2111), $B$4*$F$4*AVERAGE(F2104:F2111)/$B$5*24*AVERAGE(H2104:H2111) * 0.2)</f>
        <v>3950.1</v>
      </c>
      <c r="M2104" s="179" t="n">
        <f aca="false">K2104+L2104</f>
        <v>15296.029546875</v>
      </c>
      <c r="Q2104" s="151" t="s">
        <v>2201</v>
      </c>
      <c r="R2104" s="152" t="n">
        <v>11.7</v>
      </c>
      <c r="S2104" s="152" t="n">
        <v>739.2</v>
      </c>
      <c r="T2104" s="153" t="n">
        <v>57</v>
      </c>
      <c r="U2104" s="154" t="s">
        <v>129</v>
      </c>
      <c r="V2104" s="153" t="n">
        <v>1</v>
      </c>
      <c r="W2104" s="115" t="n">
        <v>0.25</v>
      </c>
      <c r="X2104" s="116" t="n">
        <f aca="false">RANDBETWEEN(80,100)/100</f>
        <v>0.84</v>
      </c>
      <c r="Y2104" s="117" t="n">
        <v>0.674421296296296</v>
      </c>
      <c r="Z2104" s="118" t="n">
        <v>0.674421296296296</v>
      </c>
      <c r="AA2104" s="119" t="n">
        <f aca="false">(Z2104 * 24) * $B$3 * $F$3 * (1 - 0.7*AVERAGE(W2104:W2111)) * AVERAGE(X2104:X2111)</f>
        <v>10976.61125</v>
      </c>
      <c r="AB2104" s="123" t="n">
        <f aca="false">IF(AVERAGE(V2104:V2111)&gt; $J$3, $B$4*$F$4*AVERAGE(V2104:V2111)/$B$5*24*AVERAGE(X2104:X2111), $B$4*$F$4*AVERAGE(V2104:V2111)/$B$5*24*AVERAGE(X2104:X2111) * 0.2)</f>
        <v>1507</v>
      </c>
      <c r="AC2104" s="124" t="n">
        <f aca="false">AA2104+AB2104</f>
        <v>12483.61125</v>
      </c>
      <c r="AG2104" s="186"/>
      <c r="BO2104" s="202"/>
    </row>
    <row r="2105" customFormat="false" ht="13.25" hidden="false" customHeight="true" outlineLevel="0" collapsed="false">
      <c r="A2105" s="151" t="s">
        <v>2202</v>
      </c>
      <c r="B2105" s="152" t="n">
        <v>21.9</v>
      </c>
      <c r="C2105" s="152" t="n">
        <v>756.4</v>
      </c>
      <c r="D2105" s="153" t="n">
        <v>26</v>
      </c>
      <c r="E2105" s="154" t="s">
        <v>93</v>
      </c>
      <c r="F2105" s="153" t="n">
        <v>7.5</v>
      </c>
      <c r="G2105" s="115" t="n">
        <v>0.95</v>
      </c>
      <c r="H2105" s="116" t="n">
        <f aca="false">RANDBETWEEN(80,100)/100</f>
        <v>0.89</v>
      </c>
      <c r="I2105" s="117"/>
      <c r="J2105" s="118"/>
      <c r="K2105" s="119"/>
      <c r="L2105" s="118"/>
      <c r="M2105" s="179"/>
      <c r="Q2105" s="151" t="s">
        <v>2202</v>
      </c>
      <c r="R2105" s="152" t="n">
        <v>14.1</v>
      </c>
      <c r="S2105" s="152" t="n">
        <v>739</v>
      </c>
      <c r="T2105" s="153" t="n">
        <v>48</v>
      </c>
      <c r="U2105" s="154" t="s">
        <v>129</v>
      </c>
      <c r="V2105" s="153" t="n">
        <v>1</v>
      </c>
      <c r="W2105" s="115" t="n">
        <v>0.9</v>
      </c>
      <c r="X2105" s="116" t="n">
        <f aca="false">RANDBETWEEN(80,100)/100</f>
        <v>0.88</v>
      </c>
      <c r="Y2105" s="117"/>
      <c r="Z2105" s="118"/>
      <c r="AA2105" s="119"/>
      <c r="AB2105" s="123"/>
      <c r="AC2105" s="124"/>
      <c r="AG2105" s="186"/>
      <c r="BO2105" s="202"/>
    </row>
    <row r="2106" customFormat="false" ht="13.25" hidden="false" customHeight="true" outlineLevel="0" collapsed="false">
      <c r="A2106" s="151" t="s">
        <v>2203</v>
      </c>
      <c r="B2106" s="152" t="n">
        <v>25.8</v>
      </c>
      <c r="C2106" s="152" t="n">
        <v>755.8</v>
      </c>
      <c r="D2106" s="153" t="n">
        <v>26</v>
      </c>
      <c r="E2106" s="154" t="s">
        <v>129</v>
      </c>
      <c r="F2106" s="153" t="n">
        <v>6</v>
      </c>
      <c r="G2106" s="115" t="n">
        <v>0.25</v>
      </c>
      <c r="H2106" s="116" t="n">
        <f aca="false">RANDBETWEEN(80,100)/100</f>
        <v>0.86</v>
      </c>
      <c r="I2106" s="117"/>
      <c r="J2106" s="118"/>
      <c r="K2106" s="119"/>
      <c r="L2106" s="118"/>
      <c r="M2106" s="179"/>
      <c r="Q2106" s="151" t="s">
        <v>2203</v>
      </c>
      <c r="R2106" s="152" t="n">
        <v>15.4</v>
      </c>
      <c r="S2106" s="152" t="n">
        <v>738.8</v>
      </c>
      <c r="T2106" s="153" t="n">
        <v>40</v>
      </c>
      <c r="U2106" s="154" t="s">
        <v>93</v>
      </c>
      <c r="V2106" s="153" t="n">
        <v>2</v>
      </c>
      <c r="W2106" s="115" t="n">
        <v>0.75</v>
      </c>
      <c r="X2106" s="116" t="n">
        <f aca="false">RANDBETWEEN(80,100)/100</f>
        <v>0.92</v>
      </c>
      <c r="Y2106" s="117"/>
      <c r="Z2106" s="118"/>
      <c r="AA2106" s="119"/>
      <c r="AB2106" s="123"/>
      <c r="AC2106" s="124"/>
      <c r="AG2106" s="186"/>
      <c r="BO2106" s="202"/>
    </row>
    <row r="2107" customFormat="false" ht="13.25" hidden="false" customHeight="true" outlineLevel="0" collapsed="false">
      <c r="A2107" s="151" t="s">
        <v>2204</v>
      </c>
      <c r="B2107" s="152" t="n">
        <v>21.3</v>
      </c>
      <c r="C2107" s="152" t="n">
        <v>756.8</v>
      </c>
      <c r="D2107" s="153" t="n">
        <v>30</v>
      </c>
      <c r="E2107" s="154" t="s">
        <v>78</v>
      </c>
      <c r="F2107" s="153" t="n">
        <v>4.5</v>
      </c>
      <c r="G2107" s="115" t="n">
        <v>0.25</v>
      </c>
      <c r="H2107" s="116" t="n">
        <f aca="false">RANDBETWEEN(80,100)/100</f>
        <v>0.9</v>
      </c>
      <c r="I2107" s="117"/>
      <c r="J2107" s="118"/>
      <c r="K2107" s="119"/>
      <c r="L2107" s="118"/>
      <c r="M2107" s="179"/>
      <c r="Q2107" s="151" t="s">
        <v>2204</v>
      </c>
      <c r="R2107" s="152" t="n">
        <v>15.1</v>
      </c>
      <c r="S2107" s="152" t="n">
        <v>739.2</v>
      </c>
      <c r="T2107" s="153" t="n">
        <v>42</v>
      </c>
      <c r="U2107" s="154" t="s">
        <v>93</v>
      </c>
      <c r="V2107" s="153" t="n">
        <v>2</v>
      </c>
      <c r="W2107" s="115" t="n">
        <v>0.75</v>
      </c>
      <c r="X2107" s="116" t="n">
        <f aca="false">RANDBETWEEN(80,100)/100</f>
        <v>0.8</v>
      </c>
      <c r="Y2107" s="117"/>
      <c r="Z2107" s="118"/>
      <c r="AA2107" s="119"/>
      <c r="AB2107" s="123"/>
      <c r="AC2107" s="124"/>
      <c r="AG2107" s="186"/>
      <c r="BO2107" s="202"/>
    </row>
    <row r="2108" customFormat="false" ht="13.25" hidden="false" customHeight="true" outlineLevel="0" collapsed="false">
      <c r="A2108" s="151" t="s">
        <v>2205</v>
      </c>
      <c r="B2108" s="152" t="n">
        <v>17.3</v>
      </c>
      <c r="C2108" s="152" t="n">
        <v>758.4</v>
      </c>
      <c r="D2108" s="153" t="n">
        <v>45</v>
      </c>
      <c r="E2108" s="154" t="s">
        <v>78</v>
      </c>
      <c r="F2108" s="153" t="n">
        <v>3</v>
      </c>
      <c r="G2108" s="115" t="n">
        <v>0.15</v>
      </c>
      <c r="H2108" s="116" t="n">
        <f aca="false">RANDBETWEEN(80,100)/100</f>
        <v>0.89</v>
      </c>
      <c r="I2108" s="117"/>
      <c r="J2108" s="118"/>
      <c r="K2108" s="119"/>
      <c r="L2108" s="118"/>
      <c r="M2108" s="179"/>
      <c r="Q2108" s="151" t="s">
        <v>2205</v>
      </c>
      <c r="R2108" s="152" t="n">
        <v>13.1</v>
      </c>
      <c r="S2108" s="152" t="n">
        <v>739.6</v>
      </c>
      <c r="T2108" s="153" t="n">
        <v>55</v>
      </c>
      <c r="U2108" s="154" t="s">
        <v>129</v>
      </c>
      <c r="V2108" s="153" t="n">
        <v>2</v>
      </c>
      <c r="W2108" s="115" t="n">
        <v>0.75</v>
      </c>
      <c r="X2108" s="116" t="n">
        <f aca="false">RANDBETWEEN(80,100)/100</f>
        <v>0.8</v>
      </c>
      <c r="Y2108" s="117"/>
      <c r="Z2108" s="118"/>
      <c r="AA2108" s="119"/>
      <c r="AB2108" s="123"/>
      <c r="AC2108" s="124"/>
      <c r="AG2108" s="186"/>
      <c r="BO2108" s="202"/>
    </row>
    <row r="2109" customFormat="false" ht="13.25" hidden="false" customHeight="true" outlineLevel="0" collapsed="false">
      <c r="A2109" s="151" t="s">
        <v>2206</v>
      </c>
      <c r="B2109" s="152" t="n">
        <v>9.3</v>
      </c>
      <c r="C2109" s="152" t="n">
        <v>758.9</v>
      </c>
      <c r="D2109" s="153" t="n">
        <v>83</v>
      </c>
      <c r="E2109" s="154" t="s">
        <v>83</v>
      </c>
      <c r="F2109" s="153" t="n">
        <v>1.5</v>
      </c>
      <c r="G2109" s="115" t="n">
        <v>0.15</v>
      </c>
      <c r="H2109" s="116" t="n">
        <f aca="false">RANDBETWEEN(80,100)/100</f>
        <v>0.82</v>
      </c>
      <c r="I2109" s="117"/>
      <c r="J2109" s="118"/>
      <c r="K2109" s="119"/>
      <c r="L2109" s="118"/>
      <c r="M2109" s="179"/>
      <c r="Q2109" s="151" t="s">
        <v>2206</v>
      </c>
      <c r="R2109" s="152" t="n">
        <v>9.2</v>
      </c>
      <c r="S2109" s="152" t="n">
        <v>739.6</v>
      </c>
      <c r="T2109" s="153" t="n">
        <v>70</v>
      </c>
      <c r="U2109" s="154" t="s">
        <v>129</v>
      </c>
      <c r="V2109" s="153" t="n">
        <v>1</v>
      </c>
      <c r="W2109" s="182" t="s">
        <v>185</v>
      </c>
      <c r="X2109" s="116" t="n">
        <f aca="false">RANDBETWEEN(80,100)/100</f>
        <v>0.87</v>
      </c>
      <c r="Y2109" s="117"/>
      <c r="Z2109" s="118"/>
      <c r="AA2109" s="119"/>
      <c r="AB2109" s="123"/>
      <c r="AC2109" s="124"/>
      <c r="AG2109" s="186"/>
      <c r="BO2109" s="202"/>
    </row>
    <row r="2110" customFormat="false" ht="13.25" hidden="false" customHeight="true" outlineLevel="0" collapsed="false">
      <c r="A2110" s="151" t="s">
        <v>2207</v>
      </c>
      <c r="B2110" s="152" t="n">
        <v>8.1</v>
      </c>
      <c r="C2110" s="152" t="n">
        <v>759.4</v>
      </c>
      <c r="D2110" s="153" t="n">
        <v>83</v>
      </c>
      <c r="E2110" s="154" t="s">
        <v>77</v>
      </c>
      <c r="F2110" s="153" t="n">
        <v>1.5</v>
      </c>
      <c r="G2110" s="115" t="n">
        <v>0.15</v>
      </c>
      <c r="H2110" s="116" t="n">
        <f aca="false">RANDBETWEEN(80,100)/100</f>
        <v>0.83</v>
      </c>
      <c r="I2110" s="117"/>
      <c r="J2110" s="118"/>
      <c r="K2110" s="119"/>
      <c r="L2110" s="118"/>
      <c r="M2110" s="179"/>
      <c r="Q2110" s="151" t="s">
        <v>2207</v>
      </c>
      <c r="R2110" s="152" t="n">
        <v>9.1</v>
      </c>
      <c r="S2110" s="152" t="n">
        <v>739.7</v>
      </c>
      <c r="T2110" s="153" t="n">
        <v>69</v>
      </c>
      <c r="U2110" s="154" t="s">
        <v>129</v>
      </c>
      <c r="V2110" s="153" t="n">
        <v>1</v>
      </c>
      <c r="W2110" s="115" t="n">
        <v>0</v>
      </c>
      <c r="X2110" s="116" t="n">
        <f aca="false">RANDBETWEEN(80,100)/100</f>
        <v>0.93</v>
      </c>
      <c r="Y2110" s="117"/>
      <c r="Z2110" s="118"/>
      <c r="AA2110" s="119"/>
      <c r="AB2110" s="123"/>
      <c r="AC2110" s="124"/>
      <c r="AG2110" s="186"/>
      <c r="BO2110" s="202"/>
    </row>
    <row r="2111" customFormat="false" ht="13.25" hidden="false" customHeight="true" outlineLevel="0" collapsed="false">
      <c r="A2111" s="151" t="s">
        <v>2208</v>
      </c>
      <c r="B2111" s="152" t="n">
        <v>11.3</v>
      </c>
      <c r="C2111" s="152" t="n">
        <v>760.3</v>
      </c>
      <c r="D2111" s="153" t="n">
        <v>55</v>
      </c>
      <c r="E2111" s="154" t="s">
        <v>91</v>
      </c>
      <c r="F2111" s="153" t="n">
        <v>3</v>
      </c>
      <c r="G2111" s="115" t="n">
        <v>0.15</v>
      </c>
      <c r="H2111" s="116" t="n">
        <f aca="false">RANDBETWEEN(80,100)/100</f>
        <v>0.81</v>
      </c>
      <c r="I2111" s="117"/>
      <c r="J2111" s="118"/>
      <c r="K2111" s="119"/>
      <c r="L2111" s="118"/>
      <c r="M2111" s="179"/>
      <c r="Q2111" s="151" t="s">
        <v>2208</v>
      </c>
      <c r="R2111" s="152" t="n">
        <v>10.2</v>
      </c>
      <c r="S2111" s="152" t="n">
        <v>739.7</v>
      </c>
      <c r="T2111" s="153" t="n">
        <v>69</v>
      </c>
      <c r="U2111" s="154" t="s">
        <v>129</v>
      </c>
      <c r="V2111" s="153" t="n">
        <v>1</v>
      </c>
      <c r="W2111" s="115" t="n">
        <v>0</v>
      </c>
      <c r="X2111" s="116" t="n">
        <f aca="false">RANDBETWEEN(80,100)/100</f>
        <v>0.81</v>
      </c>
      <c r="Y2111" s="117"/>
      <c r="Z2111" s="118"/>
      <c r="AA2111" s="119"/>
      <c r="AB2111" s="123"/>
      <c r="AC2111" s="124"/>
      <c r="AG2111" s="186"/>
      <c r="BO2111" s="202"/>
    </row>
    <row r="2112" customFormat="false" ht="13.25" hidden="false" customHeight="true" outlineLevel="0" collapsed="false">
      <c r="A2112" s="151" t="s">
        <v>2209</v>
      </c>
      <c r="B2112" s="152" t="n">
        <v>15.2</v>
      </c>
      <c r="C2112" s="152" t="n">
        <v>761.4</v>
      </c>
      <c r="D2112" s="153" t="n">
        <v>41</v>
      </c>
      <c r="E2112" s="154" t="s">
        <v>101</v>
      </c>
      <c r="F2112" s="153" t="n">
        <v>6</v>
      </c>
      <c r="G2112" s="115" t="n">
        <v>0.15</v>
      </c>
      <c r="H2112" s="116" t="n">
        <f aca="false">RANDBETWEEN(80,100)/100</f>
        <v>0.94</v>
      </c>
      <c r="I2112" s="117" t="n">
        <v>0.615023148148148</v>
      </c>
      <c r="J2112" s="118" t="n">
        <v>0.615023148148148</v>
      </c>
      <c r="K2112" s="119" t="n">
        <f aca="false">(J2112 * 24) * $B$3 * $F$3 * (1 - 0.7*AVERAGE(G2112:G2119)) * AVERAGE(H2112:H2119)</f>
        <v>14465.7134583333</v>
      </c>
      <c r="L2112" s="118" t="n">
        <f aca="false">IF(AVERAGE(F2112:F2119)&gt; $J$3, $B$4*$F$4*AVERAGE(F2112:F2119)/$B$5*24*AVERAGE(H2112:H2119), $B$4*$F$4*AVERAGE(F2112:F2119)/$B$5*24*AVERAGE(H2112:H2119) * 0.2)</f>
        <v>54750</v>
      </c>
      <c r="M2112" s="179" t="n">
        <f aca="false">K2112+L2112</f>
        <v>69215.7134583333</v>
      </c>
      <c r="Q2112" s="151" t="s">
        <v>2209</v>
      </c>
      <c r="R2112" s="152" t="n">
        <v>9.4</v>
      </c>
      <c r="S2112" s="152" t="n">
        <v>740</v>
      </c>
      <c r="T2112" s="153" t="n">
        <v>87</v>
      </c>
      <c r="U2112" s="154" t="n">
        <v>0</v>
      </c>
      <c r="V2112" s="153" t="n">
        <v>0</v>
      </c>
      <c r="W2112" s="115" t="n">
        <v>0.25</v>
      </c>
      <c r="X2112" s="116" t="n">
        <f aca="false">RANDBETWEEN(80,100)/100</f>
        <v>0.98</v>
      </c>
      <c r="Y2112" s="117" t="n">
        <v>0.67181712962963</v>
      </c>
      <c r="Z2112" s="118" t="n">
        <v>0.67181712962963</v>
      </c>
      <c r="AA2112" s="119" t="n">
        <f aca="false">(Z2112 * 24) * $B$3 * $F$3 * (1 - 0.7*AVERAGE(W2112:W2119)) * AVERAGE(X2112:X2119)</f>
        <v>7718.17109375</v>
      </c>
      <c r="AB2112" s="123" t="n">
        <f aca="false">IF(AVERAGE(V2112:V2119)&gt; $J$3, $B$4*$F$4*AVERAGE(V2112:V2119)/$B$5*24*AVERAGE(X2112:X2119), $B$4*$F$4*AVERAGE(V2112:V2119)/$B$5*24*AVERAGE(X2112:X2119) * 0.2)</f>
        <v>2220</v>
      </c>
      <c r="AC2112" s="124" t="n">
        <f aca="false">AA2112+AB2112</f>
        <v>9938.17109375</v>
      </c>
      <c r="AG2112" s="186"/>
      <c r="BO2112" s="202"/>
    </row>
    <row r="2113" customFormat="false" ht="13.25" hidden="false" customHeight="true" outlineLevel="0" collapsed="false">
      <c r="A2113" s="151" t="s">
        <v>2210</v>
      </c>
      <c r="B2113" s="152" t="n">
        <v>19.6</v>
      </c>
      <c r="C2113" s="152" t="n">
        <v>761.2</v>
      </c>
      <c r="D2113" s="153" t="n">
        <v>33</v>
      </c>
      <c r="E2113" s="154" t="s">
        <v>101</v>
      </c>
      <c r="F2113" s="153" t="n">
        <v>9</v>
      </c>
      <c r="G2113" s="115" t="n">
        <v>0.15</v>
      </c>
      <c r="H2113" s="116" t="n">
        <f aca="false">RANDBETWEEN(80,100)/100</f>
        <v>0.91</v>
      </c>
      <c r="I2113" s="117"/>
      <c r="J2113" s="118"/>
      <c r="K2113" s="119"/>
      <c r="L2113" s="118"/>
      <c r="M2113" s="179"/>
      <c r="Q2113" s="151" t="s">
        <v>2210</v>
      </c>
      <c r="R2113" s="152" t="n">
        <v>13</v>
      </c>
      <c r="S2113" s="152" t="n">
        <v>739.9</v>
      </c>
      <c r="T2113" s="153" t="n">
        <v>59</v>
      </c>
      <c r="U2113" s="154" t="s">
        <v>93</v>
      </c>
      <c r="V2113" s="153" t="n">
        <v>4</v>
      </c>
      <c r="W2113" s="115" t="n">
        <v>0.95</v>
      </c>
      <c r="X2113" s="116" t="n">
        <f aca="false">RANDBETWEEN(80,100)/100</f>
        <v>0.94</v>
      </c>
      <c r="Y2113" s="117"/>
      <c r="Z2113" s="118"/>
      <c r="AA2113" s="119"/>
      <c r="AB2113" s="123"/>
      <c r="AC2113" s="124"/>
      <c r="AG2113" s="186"/>
      <c r="BO2113" s="202"/>
    </row>
    <row r="2114" customFormat="false" ht="13.25" hidden="false" customHeight="true" outlineLevel="0" collapsed="false">
      <c r="A2114" s="151" t="s">
        <v>2211</v>
      </c>
      <c r="B2114" s="152" t="n">
        <v>21.5</v>
      </c>
      <c r="C2114" s="152" t="n">
        <v>761.8</v>
      </c>
      <c r="D2114" s="153" t="n">
        <v>32</v>
      </c>
      <c r="E2114" s="154" t="s">
        <v>101</v>
      </c>
      <c r="F2114" s="153" t="n">
        <v>13.5</v>
      </c>
      <c r="G2114" s="115" t="n">
        <v>0.15</v>
      </c>
      <c r="H2114" s="116" t="n">
        <f aca="false">RANDBETWEEN(80,100)/100</f>
        <v>1</v>
      </c>
      <c r="I2114" s="117"/>
      <c r="J2114" s="118"/>
      <c r="K2114" s="119"/>
      <c r="L2114" s="118"/>
      <c r="M2114" s="179"/>
      <c r="Q2114" s="151" t="s">
        <v>2211</v>
      </c>
      <c r="R2114" s="152" t="n">
        <v>15.9</v>
      </c>
      <c r="S2114" s="152" t="n">
        <v>738.5</v>
      </c>
      <c r="T2114" s="153" t="n">
        <v>46</v>
      </c>
      <c r="U2114" s="154" t="s">
        <v>93</v>
      </c>
      <c r="V2114" s="153" t="n">
        <v>2</v>
      </c>
      <c r="W2114" s="115" t="n">
        <v>0.75</v>
      </c>
      <c r="X2114" s="116" t="n">
        <f aca="false">RANDBETWEEN(80,100)/100</f>
        <v>0.96</v>
      </c>
      <c r="Y2114" s="117"/>
      <c r="Z2114" s="118"/>
      <c r="AA2114" s="119"/>
      <c r="AB2114" s="123"/>
      <c r="AC2114" s="124"/>
      <c r="AG2114" s="186"/>
      <c r="BO2114" s="202"/>
    </row>
    <row r="2115" customFormat="false" ht="13.25" hidden="false" customHeight="true" outlineLevel="0" collapsed="false">
      <c r="A2115" s="151" t="s">
        <v>2212</v>
      </c>
      <c r="B2115" s="152" t="n">
        <v>20.6</v>
      </c>
      <c r="C2115" s="152" t="n">
        <v>762.6</v>
      </c>
      <c r="D2115" s="153" t="n">
        <v>36</v>
      </c>
      <c r="E2115" s="154" t="s">
        <v>101</v>
      </c>
      <c r="F2115" s="153" t="n">
        <v>15</v>
      </c>
      <c r="G2115" s="115" t="n">
        <v>0.05</v>
      </c>
      <c r="H2115" s="116" t="n">
        <f aca="false">RANDBETWEEN(80,100)/100</f>
        <v>0.86</v>
      </c>
      <c r="I2115" s="117"/>
      <c r="J2115" s="118"/>
      <c r="K2115" s="119"/>
      <c r="L2115" s="118"/>
      <c r="M2115" s="179"/>
      <c r="Q2115" s="151" t="s">
        <v>2212</v>
      </c>
      <c r="R2115" s="152" t="n">
        <v>14</v>
      </c>
      <c r="S2115" s="152" t="n">
        <v>738.5</v>
      </c>
      <c r="T2115" s="153" t="n">
        <v>53</v>
      </c>
      <c r="U2115" s="154" t="s">
        <v>129</v>
      </c>
      <c r="V2115" s="153" t="n">
        <v>1</v>
      </c>
      <c r="W2115" s="115" t="n">
        <v>0.95</v>
      </c>
      <c r="X2115" s="116" t="n">
        <f aca="false">RANDBETWEEN(80,100)/100</f>
        <v>0.97</v>
      </c>
      <c r="Y2115" s="117"/>
      <c r="Z2115" s="118"/>
      <c r="AA2115" s="119"/>
      <c r="AB2115" s="123"/>
      <c r="AC2115" s="124"/>
      <c r="AG2115" s="186"/>
      <c r="BO2115" s="202"/>
    </row>
    <row r="2116" customFormat="false" ht="13.25" hidden="false" customHeight="true" outlineLevel="0" collapsed="false">
      <c r="A2116" s="151" t="s">
        <v>2213</v>
      </c>
      <c r="B2116" s="152" t="n">
        <v>17.1</v>
      </c>
      <c r="C2116" s="152" t="n">
        <v>763.4</v>
      </c>
      <c r="D2116" s="153" t="n">
        <v>53</v>
      </c>
      <c r="E2116" s="154" t="s">
        <v>101</v>
      </c>
      <c r="F2116" s="153" t="n">
        <v>13.5</v>
      </c>
      <c r="G2116" s="115" t="n">
        <v>0.15</v>
      </c>
      <c r="H2116" s="116" t="n">
        <f aca="false">RANDBETWEEN(80,100)/100</f>
        <v>0.9</v>
      </c>
      <c r="I2116" s="117"/>
      <c r="J2116" s="118"/>
      <c r="K2116" s="119"/>
      <c r="L2116" s="118"/>
      <c r="M2116" s="179"/>
      <c r="Q2116" s="151" t="s">
        <v>2213</v>
      </c>
      <c r="R2116" s="152" t="n">
        <v>11.9</v>
      </c>
      <c r="S2116" s="152" t="n">
        <v>738.2</v>
      </c>
      <c r="T2116" s="153" t="n">
        <v>62</v>
      </c>
      <c r="U2116" s="154" t="s">
        <v>129</v>
      </c>
      <c r="V2116" s="153" t="n">
        <v>2</v>
      </c>
      <c r="W2116" s="115" t="n">
        <v>0.75</v>
      </c>
      <c r="X2116" s="116" t="n">
        <f aca="false">RANDBETWEEN(80,100)/100</f>
        <v>0.87</v>
      </c>
      <c r="Y2116" s="117"/>
      <c r="Z2116" s="118"/>
      <c r="AA2116" s="119"/>
      <c r="AB2116" s="123"/>
      <c r="AC2116" s="124"/>
      <c r="AG2116" s="186"/>
      <c r="BO2116" s="202"/>
    </row>
    <row r="2117" customFormat="false" ht="13.25" hidden="false" customHeight="true" outlineLevel="0" collapsed="false">
      <c r="A2117" s="151" t="s">
        <v>2214</v>
      </c>
      <c r="B2117" s="152" t="n">
        <v>11.4</v>
      </c>
      <c r="C2117" s="152" t="n">
        <v>763</v>
      </c>
      <c r="D2117" s="153" t="n">
        <v>79</v>
      </c>
      <c r="E2117" s="154" t="s">
        <v>101</v>
      </c>
      <c r="F2117" s="153" t="n">
        <v>6</v>
      </c>
      <c r="G2117" s="115" t="n">
        <v>0.15</v>
      </c>
      <c r="H2117" s="116" t="n">
        <f aca="false">RANDBETWEEN(80,100)/100</f>
        <v>0.87</v>
      </c>
      <c r="I2117" s="117"/>
      <c r="J2117" s="118"/>
      <c r="K2117" s="119"/>
      <c r="L2117" s="118"/>
      <c r="M2117" s="179"/>
      <c r="Q2117" s="151" t="s">
        <v>2214</v>
      </c>
      <c r="R2117" s="152" t="n">
        <v>10</v>
      </c>
      <c r="S2117" s="152" t="n">
        <v>737.5</v>
      </c>
      <c r="T2117" s="153" t="n">
        <v>71</v>
      </c>
      <c r="U2117" s="154" t="s">
        <v>93</v>
      </c>
      <c r="V2117" s="153" t="n">
        <v>2</v>
      </c>
      <c r="W2117" s="115" t="n">
        <v>0.95</v>
      </c>
      <c r="X2117" s="116" t="n">
        <f aca="false">RANDBETWEEN(80,100)/100</f>
        <v>0.89</v>
      </c>
      <c r="Y2117" s="117"/>
      <c r="Z2117" s="118"/>
      <c r="AA2117" s="119"/>
      <c r="AB2117" s="123"/>
      <c r="AC2117" s="124"/>
      <c r="AG2117" s="186"/>
      <c r="BO2117" s="202"/>
    </row>
    <row r="2118" customFormat="false" ht="13.25" hidden="false" customHeight="true" outlineLevel="0" collapsed="false">
      <c r="A2118" s="151" t="s">
        <v>2215</v>
      </c>
      <c r="B2118" s="152" t="n">
        <v>10.2</v>
      </c>
      <c r="C2118" s="152" t="n">
        <v>763.6</v>
      </c>
      <c r="D2118" s="153" t="n">
        <v>84</v>
      </c>
      <c r="E2118" s="154" t="s">
        <v>101</v>
      </c>
      <c r="F2118" s="153" t="n">
        <v>6</v>
      </c>
      <c r="G2118" s="115" t="n">
        <v>0.15</v>
      </c>
      <c r="H2118" s="116" t="n">
        <f aca="false">RANDBETWEEN(80,100)/100</f>
        <v>0.85</v>
      </c>
      <c r="I2118" s="117"/>
      <c r="J2118" s="118"/>
      <c r="K2118" s="119"/>
      <c r="L2118" s="118"/>
      <c r="M2118" s="179"/>
      <c r="Q2118" s="151" t="s">
        <v>2215</v>
      </c>
      <c r="R2118" s="152" t="n">
        <v>9.7</v>
      </c>
      <c r="S2118" s="152" t="n">
        <v>736.6</v>
      </c>
      <c r="T2118" s="153" t="n">
        <v>76</v>
      </c>
      <c r="U2118" s="154" t="s">
        <v>129</v>
      </c>
      <c r="V2118" s="153" t="n">
        <v>2</v>
      </c>
      <c r="W2118" s="115" t="n">
        <v>0.95</v>
      </c>
      <c r="X2118" s="116" t="n">
        <f aca="false">RANDBETWEEN(80,100)/100</f>
        <v>0.95</v>
      </c>
      <c r="Y2118" s="117"/>
      <c r="Z2118" s="118"/>
      <c r="AA2118" s="119"/>
      <c r="AB2118" s="123"/>
      <c r="AC2118" s="124"/>
      <c r="AG2118" s="186"/>
      <c r="BO2118" s="202"/>
    </row>
    <row r="2119" customFormat="false" ht="13.25" hidden="false" customHeight="true" outlineLevel="0" collapsed="false">
      <c r="A2119" s="151" t="s">
        <v>2216</v>
      </c>
      <c r="B2119" s="152" t="n">
        <v>9.8</v>
      </c>
      <c r="C2119" s="152" t="n">
        <v>763.6</v>
      </c>
      <c r="D2119" s="153" t="n">
        <v>83</v>
      </c>
      <c r="E2119" s="154" t="s">
        <v>101</v>
      </c>
      <c r="F2119" s="153" t="n">
        <v>6</v>
      </c>
      <c r="G2119" s="115" t="n">
        <v>0.25</v>
      </c>
      <c r="H2119" s="116" t="n">
        <f aca="false">RANDBETWEEN(80,100)/100</f>
        <v>0.97</v>
      </c>
      <c r="I2119" s="117"/>
      <c r="J2119" s="118"/>
      <c r="K2119" s="119"/>
      <c r="L2119" s="118"/>
      <c r="M2119" s="179"/>
      <c r="Q2119" s="151" t="s">
        <v>2216</v>
      </c>
      <c r="R2119" s="152" t="n">
        <v>13.2</v>
      </c>
      <c r="S2119" s="152" t="n">
        <v>733.9</v>
      </c>
      <c r="T2119" s="153" t="n">
        <v>82</v>
      </c>
      <c r="U2119" s="154" t="s">
        <v>93</v>
      </c>
      <c r="V2119" s="153" t="n">
        <v>2</v>
      </c>
      <c r="W2119" s="115" t="n">
        <v>0.95</v>
      </c>
      <c r="X2119" s="116" t="n">
        <f aca="false">RANDBETWEEN(80,100)/100</f>
        <v>0.84</v>
      </c>
      <c r="Y2119" s="117"/>
      <c r="Z2119" s="118"/>
      <c r="AA2119" s="119"/>
      <c r="AB2119" s="123"/>
      <c r="AC2119" s="124"/>
      <c r="AG2119" s="186"/>
      <c r="BO2119" s="202"/>
    </row>
    <row r="2120" customFormat="false" ht="13.25" hidden="false" customHeight="true" outlineLevel="0" collapsed="false">
      <c r="A2120" s="151" t="s">
        <v>2217</v>
      </c>
      <c r="B2120" s="152" t="n">
        <v>12.7</v>
      </c>
      <c r="C2120" s="152" t="n">
        <v>763.5</v>
      </c>
      <c r="D2120" s="153" t="n">
        <v>69</v>
      </c>
      <c r="E2120" s="154" t="s">
        <v>101</v>
      </c>
      <c r="F2120" s="153" t="n">
        <v>7.5</v>
      </c>
      <c r="G2120" s="115" t="n">
        <v>0.15</v>
      </c>
      <c r="H2120" s="116" t="n">
        <f aca="false">RANDBETWEEN(80,100)/100</f>
        <v>0.93</v>
      </c>
      <c r="I2120" s="117" t="n">
        <v>0.613368055555555</v>
      </c>
      <c r="J2120" s="118" t="n">
        <v>0.613368055555555</v>
      </c>
      <c r="K2120" s="119" t="n">
        <f aca="false">(J2120 * 24) * $B$3 * $F$3 * (1 - 0.7*AVERAGE(G2120:G2127)) * AVERAGE(H2120:H2127)</f>
        <v>12715.4878125</v>
      </c>
      <c r="L2120" s="118" t="n">
        <f aca="false">IF(AVERAGE(F2120:F2127)&gt; $J$3, $B$4*$F$4*AVERAGE(F2120:F2127)/$B$5*24*AVERAGE(H2120:H2127), $B$4*$F$4*AVERAGE(F2120:F2127)/$B$5*24*AVERAGE(H2120:H2127) * 0.2)</f>
        <v>28269</v>
      </c>
      <c r="M2120" s="179" t="n">
        <f aca="false">K2120+L2120</f>
        <v>40984.4878125</v>
      </c>
      <c r="Q2120" s="151" t="s">
        <v>2217</v>
      </c>
      <c r="R2120" s="152" t="n">
        <v>14.2</v>
      </c>
      <c r="S2120" s="152" t="n">
        <v>733.5</v>
      </c>
      <c r="T2120" s="153" t="n">
        <v>91</v>
      </c>
      <c r="U2120" s="154" t="s">
        <v>78</v>
      </c>
      <c r="V2120" s="153" t="n">
        <v>1</v>
      </c>
      <c r="W2120" s="115" t="n">
        <v>0.9</v>
      </c>
      <c r="X2120" s="116" t="n">
        <f aca="false">RANDBETWEEN(80,100)/100</f>
        <v>0.98</v>
      </c>
      <c r="Y2120" s="117" t="n">
        <v>0.669178240740741</v>
      </c>
      <c r="Z2120" s="118" t="n">
        <v>0.669178240740741</v>
      </c>
      <c r="AA2120" s="119" t="n">
        <f aca="false">(Z2120 * 24) * $B$3 * $F$3 * (1 - 0.7*AVERAGE(W2120:W2127)) * AVERAGE(X2120:X2127)</f>
        <v>9187.663334375</v>
      </c>
      <c r="AB2120" s="123" t="n">
        <f aca="false">IF(AVERAGE(V2120:V2127)&gt; $J$3, $B$4*$F$4*AVERAGE(V2120:V2127)/$B$5*24*AVERAGE(X2120:X2127), $B$4*$F$4*AVERAGE(V2120:V2127)/$B$5*24*AVERAGE(X2120:X2127) * 0.2)</f>
        <v>723</v>
      </c>
      <c r="AC2120" s="124" t="n">
        <f aca="false">AA2120+AB2120</f>
        <v>9910.663334375</v>
      </c>
      <c r="AG2120" s="186"/>
      <c r="BO2120" s="202"/>
    </row>
    <row r="2121" customFormat="false" ht="13.25" hidden="false" customHeight="true" outlineLevel="0" collapsed="false">
      <c r="A2121" s="151" t="s">
        <v>2218</v>
      </c>
      <c r="B2121" s="152" t="n">
        <v>18.9</v>
      </c>
      <c r="C2121" s="152" t="n">
        <v>762.7</v>
      </c>
      <c r="D2121" s="153" t="n">
        <v>44</v>
      </c>
      <c r="E2121" s="154" t="s">
        <v>101</v>
      </c>
      <c r="F2121" s="153" t="n">
        <v>9</v>
      </c>
      <c r="G2121" s="182" t="s">
        <v>194</v>
      </c>
      <c r="H2121" s="116" t="n">
        <f aca="false">RANDBETWEEN(80,100)/100</f>
        <v>0.87</v>
      </c>
      <c r="I2121" s="117"/>
      <c r="J2121" s="118"/>
      <c r="K2121" s="119"/>
      <c r="L2121" s="118"/>
      <c r="M2121" s="179"/>
      <c r="Q2121" s="151" t="s">
        <v>2218</v>
      </c>
      <c r="R2121" s="152" t="n">
        <v>19.9</v>
      </c>
      <c r="S2121" s="152" t="n">
        <v>735.4</v>
      </c>
      <c r="T2121" s="153" t="n">
        <v>48</v>
      </c>
      <c r="U2121" s="154" t="s">
        <v>91</v>
      </c>
      <c r="V2121" s="153" t="n">
        <v>1</v>
      </c>
      <c r="W2121" s="115" t="n">
        <v>0.9</v>
      </c>
      <c r="X2121" s="116" t="n">
        <f aca="false">RANDBETWEEN(80,100)/100</f>
        <v>0.86</v>
      </c>
      <c r="Y2121" s="117"/>
      <c r="Z2121" s="118"/>
      <c r="AA2121" s="119"/>
      <c r="AB2121" s="123"/>
      <c r="AC2121" s="124"/>
      <c r="AG2121" s="186"/>
      <c r="BO2121" s="202"/>
    </row>
    <row r="2122" customFormat="false" ht="13.25" hidden="false" customHeight="true" outlineLevel="0" collapsed="false">
      <c r="A2122" s="151" t="s">
        <v>2219</v>
      </c>
      <c r="B2122" s="152" t="n">
        <v>19.4</v>
      </c>
      <c r="C2122" s="152" t="n">
        <v>762.7</v>
      </c>
      <c r="D2122" s="153" t="n">
        <v>36</v>
      </c>
      <c r="E2122" s="154" t="s">
        <v>129</v>
      </c>
      <c r="F2122" s="153" t="n">
        <v>6</v>
      </c>
      <c r="G2122" s="115" t="n">
        <v>0.75</v>
      </c>
      <c r="H2122" s="116" t="n">
        <f aca="false">RANDBETWEEN(80,100)/100</f>
        <v>0.83</v>
      </c>
      <c r="I2122" s="117"/>
      <c r="J2122" s="118"/>
      <c r="K2122" s="119"/>
      <c r="L2122" s="118"/>
      <c r="M2122" s="179"/>
      <c r="Q2122" s="151" t="s">
        <v>2219</v>
      </c>
      <c r="R2122" s="152" t="n">
        <v>21.5</v>
      </c>
      <c r="S2122" s="152" t="n">
        <v>737.3</v>
      </c>
      <c r="T2122" s="153" t="n">
        <v>38</v>
      </c>
      <c r="U2122" s="154" t="s">
        <v>93</v>
      </c>
      <c r="V2122" s="153" t="n">
        <v>1</v>
      </c>
      <c r="W2122" s="115" t="n">
        <v>0.95</v>
      </c>
      <c r="X2122" s="116" t="n">
        <f aca="false">RANDBETWEEN(80,100)/100</f>
        <v>0.84</v>
      </c>
      <c r="Y2122" s="117"/>
      <c r="Z2122" s="118"/>
      <c r="AA2122" s="119"/>
      <c r="AB2122" s="123"/>
      <c r="AC2122" s="124"/>
      <c r="AG2122" s="186"/>
      <c r="BO2122" s="202"/>
    </row>
    <row r="2123" customFormat="false" ht="13.25" hidden="false" customHeight="true" outlineLevel="0" collapsed="false">
      <c r="A2123" s="151" t="s">
        <v>2220</v>
      </c>
      <c r="B2123" s="152" t="n">
        <v>19.4</v>
      </c>
      <c r="C2123" s="152" t="n">
        <v>763.1</v>
      </c>
      <c r="D2123" s="153" t="n">
        <v>31</v>
      </c>
      <c r="E2123" s="154" t="s">
        <v>101</v>
      </c>
      <c r="F2123" s="153" t="n">
        <v>6</v>
      </c>
      <c r="G2123" s="182" t="s">
        <v>194</v>
      </c>
      <c r="H2123" s="116" t="n">
        <f aca="false">RANDBETWEEN(80,100)/100</f>
        <v>0.92</v>
      </c>
      <c r="I2123" s="117"/>
      <c r="J2123" s="118"/>
      <c r="K2123" s="119"/>
      <c r="L2123" s="118"/>
      <c r="M2123" s="179"/>
      <c r="Q2123" s="151" t="s">
        <v>2220</v>
      </c>
      <c r="R2123" s="152" t="n">
        <v>20.9</v>
      </c>
      <c r="S2123" s="152" t="n">
        <v>739</v>
      </c>
      <c r="T2123" s="153" t="n">
        <v>42</v>
      </c>
      <c r="U2123" s="154" t="s">
        <v>129</v>
      </c>
      <c r="V2123" s="153" t="n">
        <v>1</v>
      </c>
      <c r="W2123" s="115" t="n">
        <v>0.95</v>
      </c>
      <c r="X2123" s="116" t="n">
        <f aca="false">RANDBETWEEN(80,100)/100</f>
        <v>0.94</v>
      </c>
      <c r="Y2123" s="117"/>
      <c r="Z2123" s="118"/>
      <c r="AA2123" s="119"/>
      <c r="AB2123" s="123"/>
      <c r="AC2123" s="124"/>
      <c r="AG2123" s="186"/>
      <c r="BO2123" s="202"/>
    </row>
    <row r="2124" customFormat="false" ht="13.25" hidden="false" customHeight="true" outlineLevel="0" collapsed="false">
      <c r="A2124" s="151" t="s">
        <v>2221</v>
      </c>
      <c r="B2124" s="152" t="n">
        <v>16.1</v>
      </c>
      <c r="C2124" s="152" t="n">
        <v>763</v>
      </c>
      <c r="D2124" s="153" t="n">
        <v>60</v>
      </c>
      <c r="E2124" s="154" t="s">
        <v>101</v>
      </c>
      <c r="F2124" s="153" t="n">
        <v>4.5</v>
      </c>
      <c r="G2124" s="115" t="n">
        <v>0.25</v>
      </c>
      <c r="H2124" s="116" t="n">
        <f aca="false">RANDBETWEEN(80,100)/100</f>
        <v>0.91</v>
      </c>
      <c r="I2124" s="117"/>
      <c r="J2124" s="118"/>
      <c r="K2124" s="119"/>
      <c r="L2124" s="118"/>
      <c r="M2124" s="179"/>
      <c r="Q2124" s="151" t="s">
        <v>2221</v>
      </c>
      <c r="R2124" s="152" t="n">
        <v>13.3</v>
      </c>
      <c r="S2124" s="152" t="n">
        <v>740.5</v>
      </c>
      <c r="T2124" s="153" t="n">
        <v>51</v>
      </c>
      <c r="U2124" s="154" t="s">
        <v>101</v>
      </c>
      <c r="V2124" s="153" t="n">
        <v>1</v>
      </c>
      <c r="W2124" s="115" t="n">
        <v>0.95</v>
      </c>
      <c r="X2124" s="116" t="n">
        <f aca="false">RANDBETWEEN(80,100)/100</f>
        <v>0.94</v>
      </c>
      <c r="Y2124" s="117"/>
      <c r="Z2124" s="118"/>
      <c r="AA2124" s="119"/>
      <c r="AB2124" s="123"/>
      <c r="AC2124" s="124"/>
      <c r="AG2124" s="186"/>
      <c r="BO2124" s="202"/>
    </row>
    <row r="2125" customFormat="false" ht="13.25" hidden="false" customHeight="true" outlineLevel="0" collapsed="false">
      <c r="A2125" s="151" t="s">
        <v>2222</v>
      </c>
      <c r="B2125" s="152" t="n">
        <v>7.9</v>
      </c>
      <c r="C2125" s="152" t="n">
        <v>762.1</v>
      </c>
      <c r="D2125" s="153" t="n">
        <v>99</v>
      </c>
      <c r="E2125" s="154" t="s">
        <v>91</v>
      </c>
      <c r="F2125" s="153" t="n">
        <v>1.5</v>
      </c>
      <c r="G2125" s="115" t="n">
        <v>0.05</v>
      </c>
      <c r="H2125" s="116" t="n">
        <f aca="false">RANDBETWEEN(80,100)/100</f>
        <v>0.82</v>
      </c>
      <c r="I2125" s="117"/>
      <c r="J2125" s="118"/>
      <c r="K2125" s="119"/>
      <c r="L2125" s="118"/>
      <c r="M2125" s="179"/>
      <c r="Q2125" s="151" t="s">
        <v>2222</v>
      </c>
      <c r="R2125" s="152" t="n">
        <v>9.9</v>
      </c>
      <c r="S2125" s="152" t="n">
        <v>741.1</v>
      </c>
      <c r="T2125" s="153" t="n">
        <v>60</v>
      </c>
      <c r="U2125" s="154" t="n">
        <v>0</v>
      </c>
      <c r="V2125" s="153" t="n">
        <v>0</v>
      </c>
      <c r="W2125" s="115" t="n">
        <v>0.75</v>
      </c>
      <c r="X2125" s="116" t="n">
        <f aca="false">RANDBETWEEN(80,100)/100</f>
        <v>0.87</v>
      </c>
      <c r="Y2125" s="117"/>
      <c r="Z2125" s="118"/>
      <c r="AA2125" s="119"/>
      <c r="AB2125" s="123"/>
      <c r="AC2125" s="124"/>
      <c r="AG2125" s="186"/>
      <c r="BO2125" s="202"/>
    </row>
    <row r="2126" customFormat="false" ht="13.25" hidden="false" customHeight="true" outlineLevel="0" collapsed="false">
      <c r="A2126" s="151" t="s">
        <v>2223</v>
      </c>
      <c r="B2126" s="152" t="n">
        <v>5.8</v>
      </c>
      <c r="C2126" s="152" t="n">
        <v>761.7</v>
      </c>
      <c r="D2126" s="153" t="n">
        <v>90</v>
      </c>
      <c r="E2126" s="154" t="s">
        <v>91</v>
      </c>
      <c r="F2126" s="153" t="n">
        <v>1.5</v>
      </c>
      <c r="G2126" s="115" t="n">
        <v>0.15</v>
      </c>
      <c r="H2126" s="116" t="n">
        <f aca="false">RANDBETWEEN(80,100)/100</f>
        <v>0.83</v>
      </c>
      <c r="I2126" s="117"/>
      <c r="J2126" s="118"/>
      <c r="K2126" s="119"/>
      <c r="L2126" s="118"/>
      <c r="M2126" s="179"/>
      <c r="Q2126" s="151" t="s">
        <v>2223</v>
      </c>
      <c r="R2126" s="152" t="n">
        <v>5.9</v>
      </c>
      <c r="S2126" s="152" t="n">
        <v>741.7</v>
      </c>
      <c r="T2126" s="153" t="n">
        <v>67</v>
      </c>
      <c r="U2126" s="154" t="n">
        <v>0</v>
      </c>
      <c r="V2126" s="153" t="n">
        <v>0</v>
      </c>
      <c r="W2126" s="115" t="n">
        <v>0</v>
      </c>
      <c r="X2126" s="116" t="n">
        <f aca="false">RANDBETWEEN(80,100)/100</f>
        <v>0.96</v>
      </c>
      <c r="Y2126" s="117"/>
      <c r="Z2126" s="118"/>
      <c r="AA2126" s="119"/>
      <c r="AB2126" s="123"/>
      <c r="AC2126" s="124"/>
      <c r="AG2126" s="186"/>
      <c r="BO2126" s="202"/>
    </row>
    <row r="2127" customFormat="false" ht="13.25" hidden="false" customHeight="true" outlineLevel="0" collapsed="false">
      <c r="A2127" s="151" t="s">
        <v>2224</v>
      </c>
      <c r="B2127" s="152" t="n">
        <v>6.6</v>
      </c>
      <c r="C2127" s="152" t="n">
        <v>761.5</v>
      </c>
      <c r="D2127" s="153" t="n">
        <v>82</v>
      </c>
      <c r="E2127" s="154" t="s">
        <v>101</v>
      </c>
      <c r="F2127" s="153" t="n">
        <v>4.5</v>
      </c>
      <c r="G2127" s="115" t="n">
        <v>0.15</v>
      </c>
      <c r="H2127" s="116" t="n">
        <f aca="false">RANDBETWEEN(80,100)/100</f>
        <v>0.87</v>
      </c>
      <c r="I2127" s="117"/>
      <c r="J2127" s="118"/>
      <c r="K2127" s="119"/>
      <c r="L2127" s="118"/>
      <c r="M2127" s="179"/>
      <c r="Q2127" s="151" t="s">
        <v>2224</v>
      </c>
      <c r="R2127" s="152" t="n">
        <v>7.7</v>
      </c>
      <c r="S2127" s="152" t="n">
        <v>742.3</v>
      </c>
      <c r="T2127" s="153" t="n">
        <v>60</v>
      </c>
      <c r="U2127" s="154" t="n">
        <v>0</v>
      </c>
      <c r="V2127" s="153" t="n">
        <v>0</v>
      </c>
      <c r="W2127" s="115" t="n">
        <v>0</v>
      </c>
      <c r="X2127" s="116" t="n">
        <f aca="false">RANDBETWEEN(80,100)/100</f>
        <v>0.84</v>
      </c>
      <c r="Y2127" s="117"/>
      <c r="Z2127" s="118"/>
      <c r="AA2127" s="119"/>
      <c r="AB2127" s="123"/>
      <c r="AC2127" s="124"/>
      <c r="AG2127" s="186"/>
      <c r="BO2127" s="202"/>
    </row>
    <row r="2128" customFormat="false" ht="13.25" hidden="false" customHeight="true" outlineLevel="0" collapsed="false">
      <c r="A2128" s="151" t="s">
        <v>2225</v>
      </c>
      <c r="B2128" s="152" t="n">
        <v>12.3</v>
      </c>
      <c r="C2128" s="152" t="n">
        <v>760.9</v>
      </c>
      <c r="D2128" s="153" t="n">
        <v>66</v>
      </c>
      <c r="E2128" s="154" t="s">
        <v>101</v>
      </c>
      <c r="F2128" s="153" t="n">
        <v>4.5</v>
      </c>
      <c r="G2128" s="115" t="n">
        <v>0.25</v>
      </c>
      <c r="H2128" s="116" t="n">
        <f aca="false">RANDBETWEEN(80,100)/100</f>
        <v>0.88</v>
      </c>
      <c r="I2128" s="117" t="n">
        <v>0.611678240740741</v>
      </c>
      <c r="J2128" s="118" t="n">
        <v>0.611678240740741</v>
      </c>
      <c r="K2128" s="119" t="n">
        <f aca="false">(J2128 * 24) * $B$3 * $F$3 * (1 - 0.7*AVERAGE(G2128:G2135)) * AVERAGE(H2128:H2135)</f>
        <v>8814.70397786458</v>
      </c>
      <c r="L2128" s="118" t="n">
        <f aca="false">IF(AVERAGE(F2128:F2135)&gt; $J$3, $B$4*$F$4*AVERAGE(F2128:F2135)/$B$5*24*AVERAGE(H2128:H2135), $B$4*$F$4*AVERAGE(F2128:F2135)/$B$5*24*AVERAGE(H2128:H2135) * 0.2)</f>
        <v>31852.5</v>
      </c>
      <c r="M2128" s="179" t="n">
        <f aca="false">K2128+L2128</f>
        <v>40667.2039778646</v>
      </c>
      <c r="Q2128" s="151" t="s">
        <v>2225</v>
      </c>
      <c r="R2128" s="152" t="n">
        <v>12.4</v>
      </c>
      <c r="S2128" s="152" t="n">
        <v>742.6</v>
      </c>
      <c r="T2128" s="153" t="n">
        <v>42</v>
      </c>
      <c r="U2128" s="154" t="n">
        <v>0</v>
      </c>
      <c r="V2128" s="153" t="n">
        <v>0</v>
      </c>
      <c r="W2128" s="115" t="n">
        <v>0.25</v>
      </c>
      <c r="X2128" s="116" t="n">
        <f aca="false">RANDBETWEEN(80,100)/100</f>
        <v>0.93</v>
      </c>
      <c r="Y2128" s="117" t="n">
        <v>0.666493055555556</v>
      </c>
      <c r="Z2128" s="118" t="n">
        <v>0.666493055555556</v>
      </c>
      <c r="AA2128" s="119" t="n">
        <f aca="false">(Z2128 * 24) * $B$3 * $F$3 * (1 - 0.7*AVERAGE(W2128:W2135)) * AVERAGE(X2128:X2135)</f>
        <v>7403.9013984375</v>
      </c>
      <c r="AB2128" s="123" t="n">
        <f aca="false">IF(AVERAGE(V2128:V2135)&gt; $J$3, $B$4*$F$4*AVERAGE(V2128:V2135)/$B$5*24*AVERAGE(X2128:X2135), $B$4*$F$4*AVERAGE(V2128:V2135)/$B$5*24*AVERAGE(X2128:X2135) * 0.2)</f>
        <v>3099.6</v>
      </c>
      <c r="AC2128" s="124" t="n">
        <f aca="false">AA2128+AB2128</f>
        <v>10503.5013984375</v>
      </c>
      <c r="AG2128" s="186"/>
      <c r="BO2128" s="202"/>
    </row>
    <row r="2129" customFormat="false" ht="13.25" hidden="false" customHeight="true" outlineLevel="0" collapsed="false">
      <c r="A2129" s="151" t="s">
        <v>2226</v>
      </c>
      <c r="B2129" s="152" t="n">
        <v>16.3</v>
      </c>
      <c r="C2129" s="152" t="n">
        <v>759.6</v>
      </c>
      <c r="D2129" s="153" t="n">
        <v>39</v>
      </c>
      <c r="E2129" s="154" t="s">
        <v>101</v>
      </c>
      <c r="F2129" s="153" t="n">
        <v>7.5</v>
      </c>
      <c r="G2129" s="115" t="n">
        <v>0.75</v>
      </c>
      <c r="H2129" s="116" t="n">
        <f aca="false">RANDBETWEEN(80,100)/100</f>
        <v>0.8</v>
      </c>
      <c r="I2129" s="117"/>
      <c r="J2129" s="118"/>
      <c r="K2129" s="119"/>
      <c r="L2129" s="118"/>
      <c r="M2129" s="179"/>
      <c r="Q2129" s="151" t="s">
        <v>2226</v>
      </c>
      <c r="R2129" s="152" t="n">
        <v>17.7</v>
      </c>
      <c r="S2129" s="152" t="n">
        <v>742.3</v>
      </c>
      <c r="T2129" s="153" t="n">
        <v>24</v>
      </c>
      <c r="U2129" s="154" t="s">
        <v>93</v>
      </c>
      <c r="V2129" s="153" t="n">
        <v>3</v>
      </c>
      <c r="W2129" s="115" t="n">
        <v>0.95</v>
      </c>
      <c r="X2129" s="116" t="n">
        <f aca="false">RANDBETWEEN(80,100)/100</f>
        <v>0.94</v>
      </c>
      <c r="Y2129" s="117"/>
      <c r="Z2129" s="118"/>
      <c r="AA2129" s="119"/>
      <c r="AB2129" s="123"/>
      <c r="AC2129" s="124"/>
      <c r="AG2129" s="186"/>
      <c r="BO2129" s="202"/>
    </row>
    <row r="2130" customFormat="false" ht="13.25" hidden="false" customHeight="true" outlineLevel="0" collapsed="false">
      <c r="A2130" s="151" t="s">
        <v>2227</v>
      </c>
      <c r="B2130" s="152" t="n">
        <v>16.1</v>
      </c>
      <c r="C2130" s="152" t="n">
        <v>759.7</v>
      </c>
      <c r="D2130" s="153" t="n">
        <v>40</v>
      </c>
      <c r="E2130" s="154" t="s">
        <v>93</v>
      </c>
      <c r="F2130" s="153" t="n">
        <v>6</v>
      </c>
      <c r="G2130" s="115" t="n">
        <v>0.9</v>
      </c>
      <c r="H2130" s="116" t="n">
        <f aca="false">RANDBETWEEN(80,100)/100</f>
        <v>0.82</v>
      </c>
      <c r="I2130" s="117"/>
      <c r="J2130" s="118"/>
      <c r="K2130" s="119"/>
      <c r="L2130" s="118"/>
      <c r="M2130" s="179"/>
      <c r="Q2130" s="151" t="s">
        <v>2227</v>
      </c>
      <c r="R2130" s="152" t="n">
        <v>17.5</v>
      </c>
      <c r="S2130" s="152" t="n">
        <v>743</v>
      </c>
      <c r="T2130" s="153" t="n">
        <v>27</v>
      </c>
      <c r="U2130" s="154" t="s">
        <v>93</v>
      </c>
      <c r="V2130" s="153" t="n">
        <v>3</v>
      </c>
      <c r="W2130" s="115" t="n">
        <v>0.95</v>
      </c>
      <c r="X2130" s="116" t="n">
        <f aca="false">RANDBETWEEN(80,100)/100</f>
        <v>0.97</v>
      </c>
      <c r="Y2130" s="117"/>
      <c r="Z2130" s="118"/>
      <c r="AA2130" s="119"/>
      <c r="AB2130" s="123"/>
      <c r="AC2130" s="124"/>
      <c r="AG2130" s="186"/>
      <c r="BO2130" s="202"/>
    </row>
    <row r="2131" customFormat="false" ht="13.25" hidden="false" customHeight="true" outlineLevel="0" collapsed="false">
      <c r="A2131" s="151" t="s">
        <v>2228</v>
      </c>
      <c r="B2131" s="152" t="n">
        <v>17.8</v>
      </c>
      <c r="C2131" s="152" t="n">
        <v>759.5</v>
      </c>
      <c r="D2131" s="153" t="n">
        <v>45</v>
      </c>
      <c r="E2131" s="154" t="s">
        <v>101</v>
      </c>
      <c r="F2131" s="153" t="n">
        <v>9</v>
      </c>
      <c r="G2131" s="115" t="n">
        <v>0.75</v>
      </c>
      <c r="H2131" s="116" t="n">
        <f aca="false">RANDBETWEEN(80,100)/100</f>
        <v>0.9</v>
      </c>
      <c r="I2131" s="117"/>
      <c r="J2131" s="118"/>
      <c r="K2131" s="119"/>
      <c r="L2131" s="118"/>
      <c r="M2131" s="179"/>
      <c r="Q2131" s="151" t="s">
        <v>2228</v>
      </c>
      <c r="R2131" s="152" t="n">
        <v>14.1</v>
      </c>
      <c r="S2131" s="152" t="n">
        <v>743.7</v>
      </c>
      <c r="T2131" s="153" t="n">
        <v>28</v>
      </c>
      <c r="U2131" s="154" t="s">
        <v>93</v>
      </c>
      <c r="V2131" s="153" t="n">
        <v>3</v>
      </c>
      <c r="W2131" s="115" t="n">
        <v>0.9</v>
      </c>
      <c r="X2131" s="116" t="n">
        <f aca="false">RANDBETWEEN(80,100)/100</f>
        <v>0.91</v>
      </c>
      <c r="Y2131" s="117"/>
      <c r="Z2131" s="118"/>
      <c r="AA2131" s="119"/>
      <c r="AB2131" s="123"/>
      <c r="AC2131" s="124"/>
      <c r="AG2131" s="186"/>
      <c r="BO2131" s="202"/>
    </row>
    <row r="2132" customFormat="false" ht="13.25" hidden="false" customHeight="true" outlineLevel="0" collapsed="false">
      <c r="A2132" s="151" t="s">
        <v>2229</v>
      </c>
      <c r="B2132" s="152" t="n">
        <v>13.7</v>
      </c>
      <c r="C2132" s="152" t="n">
        <v>760.3</v>
      </c>
      <c r="D2132" s="153" t="n">
        <v>54</v>
      </c>
      <c r="E2132" s="154" t="s">
        <v>101</v>
      </c>
      <c r="F2132" s="153" t="n">
        <v>6</v>
      </c>
      <c r="G2132" s="115" t="n">
        <v>0.9</v>
      </c>
      <c r="H2132" s="116" t="n">
        <f aca="false">RANDBETWEEN(80,100)/100</f>
        <v>1</v>
      </c>
      <c r="I2132" s="117"/>
      <c r="J2132" s="118"/>
      <c r="K2132" s="119"/>
      <c r="L2132" s="118"/>
      <c r="M2132" s="179"/>
      <c r="Q2132" s="151" t="s">
        <v>2229</v>
      </c>
      <c r="R2132" s="152" t="n">
        <v>10.7</v>
      </c>
      <c r="S2132" s="152" t="n">
        <v>744.5</v>
      </c>
      <c r="T2132" s="153" t="n">
        <v>36</v>
      </c>
      <c r="U2132" s="154" t="s">
        <v>93</v>
      </c>
      <c r="V2132" s="153" t="n">
        <v>4</v>
      </c>
      <c r="W2132" s="115" t="n">
        <v>0.9</v>
      </c>
      <c r="X2132" s="116" t="n">
        <f aca="false">RANDBETWEEN(80,100)/100</f>
        <v>0.9</v>
      </c>
      <c r="Y2132" s="117"/>
      <c r="Z2132" s="118"/>
      <c r="AA2132" s="119"/>
      <c r="AB2132" s="123"/>
      <c r="AC2132" s="124"/>
      <c r="AG2132" s="186"/>
      <c r="BO2132" s="202"/>
    </row>
    <row r="2133" customFormat="false" ht="13.25" hidden="false" customHeight="true" outlineLevel="0" collapsed="false">
      <c r="A2133" s="151" t="s">
        <v>2230</v>
      </c>
      <c r="B2133" s="152" t="n">
        <v>10.5</v>
      </c>
      <c r="C2133" s="152" t="n">
        <v>759.7</v>
      </c>
      <c r="D2133" s="153" t="n">
        <v>94</v>
      </c>
      <c r="E2133" s="154" t="s">
        <v>101</v>
      </c>
      <c r="F2133" s="153" t="n">
        <v>7.5</v>
      </c>
      <c r="G2133" s="115" t="n">
        <v>0.9</v>
      </c>
      <c r="H2133" s="116" t="n">
        <f aca="false">RANDBETWEEN(80,100)/100</f>
        <v>0.81</v>
      </c>
      <c r="I2133" s="117"/>
      <c r="J2133" s="118"/>
      <c r="K2133" s="119"/>
      <c r="L2133" s="118"/>
      <c r="M2133" s="179"/>
      <c r="Q2133" s="151" t="s">
        <v>2230</v>
      </c>
      <c r="R2133" s="152" t="n">
        <v>8.2</v>
      </c>
      <c r="S2133" s="152" t="n">
        <v>745</v>
      </c>
      <c r="T2133" s="153" t="n">
        <v>43</v>
      </c>
      <c r="U2133" s="154" t="s">
        <v>93</v>
      </c>
      <c r="V2133" s="153" t="n">
        <v>3</v>
      </c>
      <c r="W2133" s="115" t="n">
        <v>0.9</v>
      </c>
      <c r="X2133" s="116" t="n">
        <f aca="false">RANDBETWEEN(80,100)/100</f>
        <v>0.8</v>
      </c>
      <c r="Y2133" s="117"/>
      <c r="Z2133" s="118"/>
      <c r="AA2133" s="119"/>
      <c r="AB2133" s="123"/>
      <c r="AC2133" s="124"/>
      <c r="AG2133" s="186"/>
      <c r="BO2133" s="202"/>
    </row>
    <row r="2134" customFormat="false" ht="13.25" hidden="false" customHeight="true" outlineLevel="0" collapsed="false">
      <c r="A2134" s="151" t="s">
        <v>2231</v>
      </c>
      <c r="B2134" s="152" t="n">
        <v>4.6</v>
      </c>
      <c r="C2134" s="152" t="n">
        <v>760.1</v>
      </c>
      <c r="D2134" s="153" t="n">
        <v>96</v>
      </c>
      <c r="E2134" s="154" t="s">
        <v>101</v>
      </c>
      <c r="F2134" s="153" t="n">
        <v>3</v>
      </c>
      <c r="G2134" s="115" t="n">
        <v>0.15</v>
      </c>
      <c r="H2134" s="116" t="n">
        <f aca="false">RANDBETWEEN(80,100)/100</f>
        <v>0.81</v>
      </c>
      <c r="I2134" s="117"/>
      <c r="J2134" s="118"/>
      <c r="K2134" s="119"/>
      <c r="L2134" s="118"/>
      <c r="M2134" s="179"/>
      <c r="Q2134" s="151" t="s">
        <v>2231</v>
      </c>
      <c r="R2134" s="152" t="n">
        <v>8.3</v>
      </c>
      <c r="S2134" s="152" t="n">
        <v>745.4</v>
      </c>
      <c r="T2134" s="153" t="n">
        <v>44</v>
      </c>
      <c r="U2134" s="154" t="s">
        <v>77</v>
      </c>
      <c r="V2134" s="153" t="n">
        <v>2</v>
      </c>
      <c r="W2134" s="115" t="n">
        <v>0.9</v>
      </c>
      <c r="X2134" s="116" t="n">
        <f aca="false">RANDBETWEEN(80,100)/100</f>
        <v>0.98</v>
      </c>
      <c r="Y2134" s="117"/>
      <c r="Z2134" s="118"/>
      <c r="AA2134" s="119"/>
      <c r="AB2134" s="123"/>
      <c r="AC2134" s="124"/>
      <c r="AG2134" s="186"/>
      <c r="BO2134" s="202"/>
    </row>
    <row r="2135" customFormat="false" ht="13.25" hidden="false" customHeight="true" outlineLevel="0" collapsed="false">
      <c r="A2135" s="151" t="s">
        <v>2232</v>
      </c>
      <c r="B2135" s="152" t="n">
        <v>6.2</v>
      </c>
      <c r="C2135" s="152" t="n">
        <v>761.2</v>
      </c>
      <c r="D2135" s="153" t="n">
        <v>78</v>
      </c>
      <c r="E2135" s="154" t="s">
        <v>101</v>
      </c>
      <c r="F2135" s="153" t="n">
        <v>3</v>
      </c>
      <c r="G2135" s="115" t="n">
        <v>0.15</v>
      </c>
      <c r="H2135" s="116" t="n">
        <f aca="false">RANDBETWEEN(80,100)/100</f>
        <v>0.83</v>
      </c>
      <c r="I2135" s="117"/>
      <c r="J2135" s="118"/>
      <c r="K2135" s="119"/>
      <c r="L2135" s="118"/>
      <c r="M2135" s="179"/>
      <c r="Q2135" s="151" t="s">
        <v>2232</v>
      </c>
      <c r="R2135" s="152" t="n">
        <v>10.2</v>
      </c>
      <c r="S2135" s="152" t="n">
        <v>746.2</v>
      </c>
      <c r="T2135" s="153" t="n">
        <v>38</v>
      </c>
      <c r="U2135" s="154" t="s">
        <v>93</v>
      </c>
      <c r="V2135" s="153" t="n">
        <v>3</v>
      </c>
      <c r="W2135" s="115" t="n">
        <v>0.9</v>
      </c>
      <c r="X2135" s="116" t="n">
        <f aca="false">RANDBETWEEN(80,100)/100</f>
        <v>0.95</v>
      </c>
      <c r="Y2135" s="117"/>
      <c r="Z2135" s="118"/>
      <c r="AA2135" s="119"/>
      <c r="AB2135" s="123"/>
      <c r="AC2135" s="124"/>
      <c r="AG2135" s="186"/>
      <c r="BO2135" s="202"/>
    </row>
    <row r="2136" customFormat="false" ht="13.25" hidden="false" customHeight="true" outlineLevel="0" collapsed="false">
      <c r="A2136" s="151" t="s">
        <v>2233</v>
      </c>
      <c r="B2136" s="152" t="n">
        <v>10.6</v>
      </c>
      <c r="C2136" s="152" t="n">
        <v>761.5</v>
      </c>
      <c r="D2136" s="153" t="n">
        <v>49</v>
      </c>
      <c r="E2136" s="154" t="s">
        <v>93</v>
      </c>
      <c r="F2136" s="153" t="n">
        <v>3</v>
      </c>
      <c r="G2136" s="115" t="n">
        <v>0.15</v>
      </c>
      <c r="H2136" s="116" t="n">
        <f aca="false">RANDBETWEEN(80,100)/100</f>
        <v>0.87</v>
      </c>
      <c r="I2136" s="117" t="n">
        <v>0.609976851851852</v>
      </c>
      <c r="J2136" s="118" t="n">
        <v>0.609976851851852</v>
      </c>
      <c r="K2136" s="119" t="n">
        <f aca="false">(J2136 * 24) * $B$3 * $F$3 * (1 - 0.7*AVERAGE(G2136:G2143)) * AVERAGE(H2136:H2143)</f>
        <v>11160.4170708333</v>
      </c>
      <c r="L2136" s="118" t="n">
        <f aca="false">IF(AVERAGE(F2136:F2143)&gt; $J$3, $B$4*$F$4*AVERAGE(F2136:F2143)/$B$5*24*AVERAGE(H2136:H2143), $B$4*$F$4*AVERAGE(F2136:F2143)/$B$5*24*AVERAGE(H2136:H2143) * 0.2)</f>
        <v>24024</v>
      </c>
      <c r="M2136" s="179" t="n">
        <f aca="false">K2136+L2136</f>
        <v>35184.4170708333</v>
      </c>
      <c r="Q2136" s="151" t="s">
        <v>2233</v>
      </c>
      <c r="R2136" s="152" t="n">
        <v>10.9</v>
      </c>
      <c r="S2136" s="152" t="n">
        <v>747.2</v>
      </c>
      <c r="T2136" s="153" t="n">
        <v>36</v>
      </c>
      <c r="U2136" s="154" t="s">
        <v>93</v>
      </c>
      <c r="V2136" s="153" t="n">
        <v>2</v>
      </c>
      <c r="W2136" s="115" t="n">
        <v>0.9</v>
      </c>
      <c r="X2136" s="116" t="n">
        <f aca="false">RANDBETWEEN(80,100)/100</f>
        <v>0.84</v>
      </c>
      <c r="Y2136" s="117" t="n">
        <v>0.663784722222222</v>
      </c>
      <c r="Z2136" s="118" t="n">
        <v>0.663784722222222</v>
      </c>
      <c r="AA2136" s="119" t="n">
        <f aca="false">(Z2136 * 24) * $B$3 * $F$3 * (1 - 0.7*AVERAGE(W2136:W2143)) * AVERAGE(X2136:X2143)</f>
        <v>10522.892909375</v>
      </c>
      <c r="AB2136" s="123" t="n">
        <f aca="false">IF(AVERAGE(V2136:V2143)&gt; $J$3, $B$4*$F$4*AVERAGE(V2136:V2143)/$B$5*24*AVERAGE(X2136:X2143), $B$4*$F$4*AVERAGE(V2136:V2143)/$B$5*24*AVERAGE(X2136:X2143) * 0.2)</f>
        <v>3242.8</v>
      </c>
      <c r="AC2136" s="124" t="n">
        <f aca="false">AA2136+AB2136</f>
        <v>13765.692909375</v>
      </c>
      <c r="AG2136" s="186"/>
      <c r="BO2136" s="202"/>
    </row>
    <row r="2137" customFormat="false" ht="13.25" hidden="false" customHeight="true" outlineLevel="0" collapsed="false">
      <c r="A2137" s="151" t="s">
        <v>2234</v>
      </c>
      <c r="B2137" s="152" t="n">
        <v>15.8</v>
      </c>
      <c r="C2137" s="152" t="n">
        <v>761.1</v>
      </c>
      <c r="D2137" s="153" t="n">
        <v>37</v>
      </c>
      <c r="E2137" s="154" t="s">
        <v>77</v>
      </c>
      <c r="F2137" s="153" t="n">
        <v>4.5</v>
      </c>
      <c r="G2137" s="115" t="n">
        <v>0.25</v>
      </c>
      <c r="H2137" s="116" t="n">
        <f aca="false">RANDBETWEEN(80,100)/100</f>
        <v>0.98</v>
      </c>
      <c r="I2137" s="117"/>
      <c r="J2137" s="118"/>
      <c r="K2137" s="119"/>
      <c r="L2137" s="118"/>
      <c r="M2137" s="179"/>
      <c r="Q2137" s="151" t="s">
        <v>2234</v>
      </c>
      <c r="R2137" s="152" t="n">
        <v>11</v>
      </c>
      <c r="S2137" s="152" t="n">
        <v>747.6</v>
      </c>
      <c r="T2137" s="153" t="n">
        <v>35</v>
      </c>
      <c r="U2137" s="154" t="s">
        <v>77</v>
      </c>
      <c r="V2137" s="153" t="n">
        <v>4</v>
      </c>
      <c r="W2137" s="115" t="n">
        <v>0.9</v>
      </c>
      <c r="X2137" s="116" t="n">
        <f aca="false">RANDBETWEEN(80,100)/100</f>
        <v>0.84</v>
      </c>
      <c r="Y2137" s="117"/>
      <c r="Z2137" s="118"/>
      <c r="AA2137" s="119"/>
      <c r="AB2137" s="123"/>
      <c r="AC2137" s="124"/>
      <c r="AG2137" s="186"/>
      <c r="BO2137" s="202"/>
    </row>
    <row r="2138" customFormat="false" ht="13.25" hidden="false" customHeight="true" outlineLevel="0" collapsed="false">
      <c r="A2138" s="151" t="s">
        <v>2235</v>
      </c>
      <c r="B2138" s="152" t="n">
        <v>17.8</v>
      </c>
      <c r="C2138" s="152" t="n">
        <v>761.4</v>
      </c>
      <c r="D2138" s="153" t="n">
        <v>30</v>
      </c>
      <c r="E2138" s="154" t="s">
        <v>93</v>
      </c>
      <c r="F2138" s="153" t="n">
        <v>4.5</v>
      </c>
      <c r="G2138" s="115" t="n">
        <v>0.75</v>
      </c>
      <c r="H2138" s="116" t="n">
        <f aca="false">RANDBETWEEN(80,100)/100</f>
        <v>0.99</v>
      </c>
      <c r="I2138" s="117"/>
      <c r="J2138" s="118"/>
      <c r="K2138" s="119"/>
      <c r="L2138" s="118"/>
      <c r="M2138" s="179"/>
      <c r="Q2138" s="151" t="s">
        <v>2235</v>
      </c>
      <c r="R2138" s="152" t="n">
        <v>5.9</v>
      </c>
      <c r="S2138" s="152" t="n">
        <v>749.6</v>
      </c>
      <c r="T2138" s="153" t="n">
        <v>64</v>
      </c>
      <c r="U2138" s="154" t="s">
        <v>77</v>
      </c>
      <c r="V2138" s="153" t="n">
        <v>4</v>
      </c>
      <c r="W2138" s="115" t="n">
        <v>0.9</v>
      </c>
      <c r="X2138" s="116" t="n">
        <f aca="false">RANDBETWEEN(80,100)/100</f>
        <v>0.95</v>
      </c>
      <c r="Y2138" s="117"/>
      <c r="Z2138" s="118"/>
      <c r="AA2138" s="119"/>
      <c r="AB2138" s="123"/>
      <c r="AC2138" s="124"/>
      <c r="AG2138" s="186"/>
      <c r="BO2138" s="202"/>
    </row>
    <row r="2139" customFormat="false" ht="13.25" hidden="false" customHeight="true" outlineLevel="0" collapsed="false">
      <c r="A2139" s="151" t="s">
        <v>2236</v>
      </c>
      <c r="B2139" s="152" t="n">
        <v>16.1</v>
      </c>
      <c r="C2139" s="152" t="n">
        <v>761.9</v>
      </c>
      <c r="D2139" s="153" t="n">
        <v>35</v>
      </c>
      <c r="E2139" s="154" t="s">
        <v>77</v>
      </c>
      <c r="F2139" s="153" t="n">
        <v>6</v>
      </c>
      <c r="G2139" s="115" t="n">
        <v>0.75</v>
      </c>
      <c r="H2139" s="116" t="n">
        <f aca="false">RANDBETWEEN(80,100)/100</f>
        <v>0.84</v>
      </c>
      <c r="I2139" s="117"/>
      <c r="J2139" s="118"/>
      <c r="K2139" s="119"/>
      <c r="L2139" s="118"/>
      <c r="M2139" s="179"/>
      <c r="Q2139" s="151" t="s">
        <v>2236</v>
      </c>
      <c r="R2139" s="152" t="n">
        <v>8.6</v>
      </c>
      <c r="S2139" s="152" t="n">
        <v>749.2</v>
      </c>
      <c r="T2139" s="153" t="n">
        <v>33</v>
      </c>
      <c r="U2139" s="154" t="s">
        <v>77</v>
      </c>
      <c r="V2139" s="153" t="n">
        <v>4</v>
      </c>
      <c r="W2139" s="115" t="n">
        <v>0.9</v>
      </c>
      <c r="X2139" s="116" t="n">
        <f aca="false">RANDBETWEEN(80,100)/100</f>
        <v>0.89</v>
      </c>
      <c r="Y2139" s="117"/>
      <c r="Z2139" s="118"/>
      <c r="AA2139" s="119"/>
      <c r="AB2139" s="123"/>
      <c r="AC2139" s="124"/>
      <c r="AG2139" s="186"/>
      <c r="BO2139" s="202"/>
    </row>
    <row r="2140" customFormat="false" ht="13.25" hidden="false" customHeight="true" outlineLevel="0" collapsed="false">
      <c r="A2140" s="151" t="s">
        <v>2237</v>
      </c>
      <c r="B2140" s="152" t="n">
        <v>13.7</v>
      </c>
      <c r="C2140" s="152" t="n">
        <v>761.8</v>
      </c>
      <c r="D2140" s="153" t="n">
        <v>62</v>
      </c>
      <c r="E2140" s="154" t="s">
        <v>77</v>
      </c>
      <c r="F2140" s="153" t="n">
        <v>4.5</v>
      </c>
      <c r="G2140" s="115" t="n">
        <v>0.25</v>
      </c>
      <c r="H2140" s="116" t="n">
        <f aca="false">RANDBETWEEN(80,100)/100</f>
        <v>0.9</v>
      </c>
      <c r="I2140" s="117"/>
      <c r="J2140" s="118"/>
      <c r="K2140" s="119"/>
      <c r="L2140" s="118"/>
      <c r="M2140" s="179"/>
      <c r="Q2140" s="151" t="s">
        <v>2237</v>
      </c>
      <c r="R2140" s="152" t="n">
        <v>8</v>
      </c>
      <c r="S2140" s="152" t="n">
        <v>750.5</v>
      </c>
      <c r="T2140" s="153" t="n">
        <v>47</v>
      </c>
      <c r="U2140" s="154" t="s">
        <v>93</v>
      </c>
      <c r="V2140" s="153" t="n">
        <v>3</v>
      </c>
      <c r="W2140" s="115" t="n">
        <v>0.95</v>
      </c>
      <c r="X2140" s="116" t="n">
        <f aca="false">RANDBETWEEN(80,100)/100</f>
        <v>0.96</v>
      </c>
      <c r="Y2140" s="117"/>
      <c r="Z2140" s="118"/>
      <c r="AA2140" s="119"/>
      <c r="AB2140" s="123"/>
      <c r="AC2140" s="124"/>
      <c r="AG2140" s="186"/>
      <c r="BO2140" s="202"/>
    </row>
    <row r="2141" customFormat="false" ht="13.25" hidden="false" customHeight="true" outlineLevel="0" collapsed="false">
      <c r="A2141" s="151" t="s">
        <v>2238</v>
      </c>
      <c r="B2141" s="152" t="n">
        <v>10.9</v>
      </c>
      <c r="C2141" s="152" t="n">
        <v>760.9</v>
      </c>
      <c r="D2141" s="153" t="n">
        <v>88</v>
      </c>
      <c r="E2141" s="154" t="s">
        <v>93</v>
      </c>
      <c r="F2141" s="153" t="n">
        <v>3</v>
      </c>
      <c r="G2141" s="115" t="n">
        <v>0.9</v>
      </c>
      <c r="H2141" s="116" t="n">
        <f aca="false">RANDBETWEEN(80,100)/100</f>
        <v>0.96</v>
      </c>
      <c r="I2141" s="117"/>
      <c r="J2141" s="118"/>
      <c r="K2141" s="119"/>
      <c r="L2141" s="118"/>
      <c r="M2141" s="179"/>
      <c r="Q2141" s="151" t="s">
        <v>2238</v>
      </c>
      <c r="R2141" s="152" t="n">
        <v>4.1</v>
      </c>
      <c r="S2141" s="152" t="n">
        <v>751.6</v>
      </c>
      <c r="T2141" s="153" t="n">
        <v>67</v>
      </c>
      <c r="U2141" s="154" t="s">
        <v>93</v>
      </c>
      <c r="V2141" s="153" t="n">
        <v>2</v>
      </c>
      <c r="W2141" s="115" t="n">
        <v>0.05</v>
      </c>
      <c r="X2141" s="116" t="n">
        <f aca="false">RANDBETWEEN(80,100)/100</f>
        <v>0.99</v>
      </c>
      <c r="Y2141" s="117"/>
      <c r="Z2141" s="118"/>
      <c r="AA2141" s="119"/>
      <c r="AB2141" s="123"/>
      <c r="AC2141" s="124"/>
      <c r="AG2141" s="186"/>
      <c r="BO2141" s="202"/>
    </row>
    <row r="2142" customFormat="false" ht="13.25" hidden="false" customHeight="true" outlineLevel="0" collapsed="false">
      <c r="A2142" s="151" t="s">
        <v>2239</v>
      </c>
      <c r="B2142" s="152" t="n">
        <v>10.5</v>
      </c>
      <c r="C2142" s="152" t="n">
        <v>760.1</v>
      </c>
      <c r="D2142" s="153" t="n">
        <v>78</v>
      </c>
      <c r="E2142" s="154" t="s">
        <v>101</v>
      </c>
      <c r="F2142" s="153" t="n">
        <v>4.5</v>
      </c>
      <c r="G2142" s="115" t="n">
        <v>0.15</v>
      </c>
      <c r="H2142" s="116" t="n">
        <f aca="false">RANDBETWEEN(80,100)/100</f>
        <v>0.8</v>
      </c>
      <c r="I2142" s="117"/>
      <c r="J2142" s="118"/>
      <c r="K2142" s="119"/>
      <c r="L2142" s="118"/>
      <c r="M2142" s="179"/>
      <c r="Q2142" s="151" t="s">
        <v>2239</v>
      </c>
      <c r="R2142" s="152" t="n">
        <v>4.5</v>
      </c>
      <c r="S2142" s="152" t="n">
        <v>752</v>
      </c>
      <c r="T2142" s="153" t="n">
        <v>67</v>
      </c>
      <c r="U2142" s="154" t="s">
        <v>93</v>
      </c>
      <c r="V2142" s="153" t="n">
        <v>2</v>
      </c>
      <c r="W2142" s="115" t="n">
        <v>0</v>
      </c>
      <c r="X2142" s="116" t="n">
        <f aca="false">RANDBETWEEN(80,100)/100</f>
        <v>0.94</v>
      </c>
      <c r="Y2142" s="117"/>
      <c r="Z2142" s="118"/>
      <c r="AA2142" s="119"/>
      <c r="AB2142" s="123"/>
      <c r="AC2142" s="124"/>
      <c r="AG2142" s="186"/>
      <c r="BO2142" s="202"/>
    </row>
    <row r="2143" customFormat="false" ht="13.25" hidden="false" customHeight="true" outlineLevel="0" collapsed="false">
      <c r="A2143" s="151" t="s">
        <v>2240</v>
      </c>
      <c r="B2143" s="152" t="n">
        <v>11</v>
      </c>
      <c r="C2143" s="152" t="n">
        <v>760.1</v>
      </c>
      <c r="D2143" s="153" t="n">
        <v>70</v>
      </c>
      <c r="E2143" s="154" t="s">
        <v>101</v>
      </c>
      <c r="F2143" s="153" t="n">
        <v>3</v>
      </c>
      <c r="G2143" s="115" t="n">
        <v>0.25</v>
      </c>
      <c r="H2143" s="116" t="n">
        <f aca="false">RANDBETWEEN(80,100)/100</f>
        <v>0.94</v>
      </c>
      <c r="I2143" s="117"/>
      <c r="J2143" s="118"/>
      <c r="K2143" s="119"/>
      <c r="L2143" s="118"/>
      <c r="M2143" s="179"/>
      <c r="Q2143" s="151" t="s">
        <v>2240</v>
      </c>
      <c r="R2143" s="152" t="n">
        <v>5</v>
      </c>
      <c r="S2143" s="152" t="n">
        <v>752.7</v>
      </c>
      <c r="T2143" s="153" t="n">
        <v>67</v>
      </c>
      <c r="U2143" s="154" t="s">
        <v>93</v>
      </c>
      <c r="V2143" s="153" t="n">
        <v>1</v>
      </c>
      <c r="W2143" s="115" t="n">
        <v>0</v>
      </c>
      <c r="X2143" s="116" t="n">
        <f aca="false">RANDBETWEEN(80,100)/100</f>
        <v>0.96</v>
      </c>
      <c r="Y2143" s="117"/>
      <c r="Z2143" s="118"/>
      <c r="AA2143" s="119"/>
      <c r="AB2143" s="123"/>
      <c r="AC2143" s="124"/>
      <c r="AG2143" s="186"/>
      <c r="BO2143" s="202"/>
    </row>
    <row r="2144" customFormat="false" ht="13.25" hidden="false" customHeight="true" outlineLevel="0" collapsed="false">
      <c r="A2144" s="151" t="s">
        <v>2241</v>
      </c>
      <c r="B2144" s="152" t="n">
        <v>14.8</v>
      </c>
      <c r="C2144" s="152" t="n">
        <v>760.6</v>
      </c>
      <c r="D2144" s="153" t="n">
        <v>46</v>
      </c>
      <c r="E2144" s="154" t="s">
        <v>93</v>
      </c>
      <c r="F2144" s="153" t="n">
        <v>4.5</v>
      </c>
      <c r="G2144" s="115" t="n">
        <v>0.25</v>
      </c>
      <c r="H2144" s="116" t="n">
        <f aca="false">RANDBETWEEN(80,100)/100</f>
        <v>0.92</v>
      </c>
      <c r="I2144" s="117" t="n">
        <v>0.608240740740741</v>
      </c>
      <c r="J2144" s="118" t="n">
        <v>0.608240740740741</v>
      </c>
      <c r="K2144" s="119" t="n">
        <f aca="false">(J2144 * 24) * $B$3 * $F$3 * (1 - 0.7*AVERAGE(G2144:G2151)) * AVERAGE(H2144:H2151)</f>
        <v>10675.3913833333</v>
      </c>
      <c r="L2144" s="118" t="n">
        <f aca="false">IF(AVERAGE(F2144:F2151)&gt; $J$3, $B$4*$F$4*AVERAGE(F2144:F2151)/$B$5*24*AVERAGE(H2144:H2151), $B$4*$F$4*AVERAGE(F2144:F2151)/$B$5*24*AVERAGE(H2144:H2151) * 0.2)</f>
        <v>3331.2</v>
      </c>
      <c r="M2144" s="179" t="n">
        <f aca="false">K2144+L2144</f>
        <v>14006.5913833333</v>
      </c>
      <c r="Q2144" s="151" t="s">
        <v>2241</v>
      </c>
      <c r="R2144" s="152" t="n">
        <v>6.6</v>
      </c>
      <c r="S2144" s="152" t="n">
        <v>753</v>
      </c>
      <c r="T2144" s="153" t="n">
        <v>64</v>
      </c>
      <c r="U2144" s="154" t="s">
        <v>93</v>
      </c>
      <c r="V2144" s="153" t="n">
        <v>2</v>
      </c>
      <c r="W2144" s="115" t="n">
        <v>0.25</v>
      </c>
      <c r="X2144" s="116" t="n">
        <f aca="false">RANDBETWEEN(80,100)/100</f>
        <v>1</v>
      </c>
      <c r="Y2144" s="117" t="n">
        <v>0.661041666666667</v>
      </c>
      <c r="Z2144" s="118" t="n">
        <v>0.661041666666667</v>
      </c>
      <c r="AA2144" s="119" t="n">
        <f aca="false">(Z2144 * 24) * $B$3 * $F$3 * (1 - 0.7*AVERAGE(W2144:W2151)) * AVERAGE(X2144:X2151)</f>
        <v>8922.1587</v>
      </c>
      <c r="AB2144" s="123" t="n">
        <f aca="false">IF(AVERAGE(V2144:V2151)&gt; $J$3, $B$4*$F$4*AVERAGE(V2144:V2151)/$B$5*24*AVERAGE(X2144:X2151), $B$4*$F$4*AVERAGE(V2144:V2151)/$B$5*24*AVERAGE(X2144:X2151) * 0.2)</f>
        <v>2739.8</v>
      </c>
      <c r="AC2144" s="124" t="n">
        <f aca="false">AA2144+AB2144</f>
        <v>11661.9587</v>
      </c>
      <c r="AG2144" s="186"/>
      <c r="BO2144" s="202"/>
    </row>
    <row r="2145" customFormat="false" ht="13.25" hidden="false" customHeight="true" outlineLevel="0" collapsed="false">
      <c r="A2145" s="151" t="s">
        <v>2242</v>
      </c>
      <c r="B2145" s="152" t="n">
        <v>20.3</v>
      </c>
      <c r="C2145" s="152" t="n">
        <v>760.2</v>
      </c>
      <c r="D2145" s="153" t="n">
        <v>31</v>
      </c>
      <c r="E2145" s="154" t="s">
        <v>93</v>
      </c>
      <c r="F2145" s="153" t="n">
        <v>6</v>
      </c>
      <c r="G2145" s="115" t="n">
        <v>0.25</v>
      </c>
      <c r="H2145" s="116" t="n">
        <f aca="false">RANDBETWEEN(80,100)/100</f>
        <v>0.86</v>
      </c>
      <c r="I2145" s="117"/>
      <c r="J2145" s="118"/>
      <c r="K2145" s="119"/>
      <c r="L2145" s="118"/>
      <c r="M2145" s="179"/>
      <c r="Q2145" s="151" t="s">
        <v>2242</v>
      </c>
      <c r="R2145" s="152" t="n">
        <v>8.4</v>
      </c>
      <c r="S2145" s="152" t="n">
        <v>752.1</v>
      </c>
      <c r="T2145" s="153" t="n">
        <v>59</v>
      </c>
      <c r="U2145" s="154" t="s">
        <v>93</v>
      </c>
      <c r="V2145" s="153" t="n">
        <v>4</v>
      </c>
      <c r="W2145" s="115" t="n">
        <v>0.25</v>
      </c>
      <c r="X2145" s="116" t="n">
        <f aca="false">RANDBETWEEN(80,100)/100</f>
        <v>0.89</v>
      </c>
      <c r="Y2145" s="117"/>
      <c r="Z2145" s="118"/>
      <c r="AA2145" s="119"/>
      <c r="AB2145" s="123"/>
      <c r="AC2145" s="124"/>
      <c r="AG2145" s="186"/>
      <c r="BO2145" s="202"/>
    </row>
    <row r="2146" customFormat="false" ht="13.25" hidden="false" customHeight="true" outlineLevel="0" collapsed="false">
      <c r="A2146" s="151" t="s">
        <v>2243</v>
      </c>
      <c r="B2146" s="152" t="n">
        <v>21.5</v>
      </c>
      <c r="C2146" s="152" t="n">
        <v>761.1</v>
      </c>
      <c r="D2146" s="153" t="n">
        <v>28</v>
      </c>
      <c r="E2146" s="154" t="s">
        <v>93</v>
      </c>
      <c r="F2146" s="153" t="n">
        <v>3</v>
      </c>
      <c r="G2146" s="115" t="n">
        <v>0.25</v>
      </c>
      <c r="H2146" s="116" t="n">
        <f aca="false">RANDBETWEEN(80,100)/100</f>
        <v>0.96</v>
      </c>
      <c r="I2146" s="117"/>
      <c r="J2146" s="118"/>
      <c r="K2146" s="119"/>
      <c r="L2146" s="118"/>
      <c r="M2146" s="179"/>
      <c r="Q2146" s="151" t="s">
        <v>2243</v>
      </c>
      <c r="R2146" s="152" t="n">
        <v>6.9</v>
      </c>
      <c r="S2146" s="152" t="n">
        <v>752.4</v>
      </c>
      <c r="T2146" s="153" t="n">
        <v>76</v>
      </c>
      <c r="U2146" s="154" t="s">
        <v>93</v>
      </c>
      <c r="V2146" s="153" t="n">
        <v>2</v>
      </c>
      <c r="W2146" s="182" t="s">
        <v>110</v>
      </c>
      <c r="X2146" s="116" t="n">
        <f aca="false">RANDBETWEEN(80,100)/100</f>
        <v>0.82</v>
      </c>
      <c r="Y2146" s="117"/>
      <c r="Z2146" s="118"/>
      <c r="AA2146" s="119"/>
      <c r="AB2146" s="123"/>
      <c r="AC2146" s="124"/>
      <c r="AG2146" s="186"/>
      <c r="BO2146" s="202"/>
    </row>
    <row r="2147" customFormat="false" ht="13.25" hidden="false" customHeight="true" outlineLevel="0" collapsed="false">
      <c r="A2147" s="151" t="s">
        <v>2244</v>
      </c>
      <c r="B2147" s="152" t="n">
        <v>20.3</v>
      </c>
      <c r="C2147" s="152" t="n">
        <v>761.8</v>
      </c>
      <c r="D2147" s="153" t="n">
        <v>30</v>
      </c>
      <c r="E2147" s="154" t="s">
        <v>93</v>
      </c>
      <c r="F2147" s="153" t="n">
        <v>3</v>
      </c>
      <c r="G2147" s="182" t="s">
        <v>185</v>
      </c>
      <c r="H2147" s="116" t="n">
        <f aca="false">RANDBETWEEN(80,100)/100</f>
        <v>0.81</v>
      </c>
      <c r="I2147" s="117"/>
      <c r="J2147" s="118"/>
      <c r="K2147" s="119"/>
      <c r="L2147" s="118"/>
      <c r="M2147" s="179"/>
      <c r="Q2147" s="151" t="s">
        <v>2244</v>
      </c>
      <c r="R2147" s="152" t="n">
        <v>8.5</v>
      </c>
      <c r="S2147" s="152" t="n">
        <v>751.6</v>
      </c>
      <c r="T2147" s="153" t="n">
        <v>58</v>
      </c>
      <c r="U2147" s="154" t="s">
        <v>93</v>
      </c>
      <c r="V2147" s="153" t="n">
        <v>4</v>
      </c>
      <c r="W2147" s="115" t="n">
        <v>0.75</v>
      </c>
      <c r="X2147" s="116" t="n">
        <f aca="false">RANDBETWEEN(80,100)/100</f>
        <v>0.91</v>
      </c>
      <c r="Y2147" s="117"/>
      <c r="Z2147" s="118"/>
      <c r="AA2147" s="119"/>
      <c r="AB2147" s="123"/>
      <c r="AC2147" s="124"/>
      <c r="AG2147" s="186"/>
      <c r="BO2147" s="202"/>
    </row>
    <row r="2148" customFormat="false" ht="13.25" hidden="false" customHeight="true" outlineLevel="0" collapsed="false">
      <c r="A2148" s="151" t="s">
        <v>2245</v>
      </c>
      <c r="B2148" s="152" t="n">
        <v>15.7</v>
      </c>
      <c r="C2148" s="152" t="n">
        <v>762.6</v>
      </c>
      <c r="D2148" s="153" t="n">
        <v>47</v>
      </c>
      <c r="E2148" s="154" t="s">
        <v>77</v>
      </c>
      <c r="F2148" s="153" t="n">
        <v>4.5</v>
      </c>
      <c r="G2148" s="182" t="s">
        <v>194</v>
      </c>
      <c r="H2148" s="116" t="n">
        <f aca="false">RANDBETWEEN(80,100)/100</f>
        <v>0.83</v>
      </c>
      <c r="I2148" s="117"/>
      <c r="J2148" s="118"/>
      <c r="K2148" s="119"/>
      <c r="L2148" s="118"/>
      <c r="M2148" s="179"/>
      <c r="Q2148" s="151" t="s">
        <v>2245</v>
      </c>
      <c r="R2148" s="152" t="n">
        <v>7.7</v>
      </c>
      <c r="S2148" s="152" t="n">
        <v>751</v>
      </c>
      <c r="T2148" s="153" t="n">
        <v>66</v>
      </c>
      <c r="U2148" s="154" t="s">
        <v>93</v>
      </c>
      <c r="V2148" s="153" t="n">
        <v>3</v>
      </c>
      <c r="W2148" s="115" t="n">
        <v>0.95</v>
      </c>
      <c r="X2148" s="116" t="n">
        <f aca="false">RANDBETWEEN(80,100)/100</f>
        <v>0.9</v>
      </c>
      <c r="Y2148" s="117"/>
      <c r="Z2148" s="118"/>
      <c r="AA2148" s="119"/>
      <c r="AB2148" s="123"/>
      <c r="AC2148" s="124"/>
      <c r="AG2148" s="186"/>
      <c r="BO2148" s="202"/>
    </row>
    <row r="2149" customFormat="false" ht="13.25" hidden="false" customHeight="true" outlineLevel="0" collapsed="false">
      <c r="A2149" s="151" t="s">
        <v>2246</v>
      </c>
      <c r="B2149" s="152" t="n">
        <v>7.4</v>
      </c>
      <c r="C2149" s="152" t="n">
        <v>762.5</v>
      </c>
      <c r="D2149" s="153" t="n">
        <v>100</v>
      </c>
      <c r="E2149" s="154" t="s">
        <v>93</v>
      </c>
      <c r="F2149" s="153" t="n">
        <v>1.5</v>
      </c>
      <c r="G2149" s="182" t="s">
        <v>110</v>
      </c>
      <c r="H2149" s="116" t="n">
        <f aca="false">RANDBETWEEN(80,100)/100</f>
        <v>0.81</v>
      </c>
      <c r="I2149" s="117"/>
      <c r="J2149" s="118"/>
      <c r="K2149" s="119"/>
      <c r="L2149" s="118"/>
      <c r="M2149" s="179"/>
      <c r="Q2149" s="151" t="s">
        <v>2246</v>
      </c>
      <c r="R2149" s="152" t="n">
        <v>6.9</v>
      </c>
      <c r="S2149" s="152" t="n">
        <v>750.6</v>
      </c>
      <c r="T2149" s="153" t="n">
        <v>73</v>
      </c>
      <c r="U2149" s="154" t="s">
        <v>93</v>
      </c>
      <c r="V2149" s="153" t="n">
        <v>2</v>
      </c>
      <c r="W2149" s="115" t="n">
        <v>0.95</v>
      </c>
      <c r="X2149" s="116" t="n">
        <f aca="false">RANDBETWEEN(80,100)/100</f>
        <v>0.8</v>
      </c>
      <c r="Y2149" s="117"/>
      <c r="Z2149" s="118"/>
      <c r="AA2149" s="119"/>
      <c r="AB2149" s="123"/>
      <c r="AC2149" s="124"/>
      <c r="AG2149" s="186"/>
      <c r="BO2149" s="202"/>
    </row>
    <row r="2150" customFormat="false" ht="13.25" hidden="false" customHeight="true" outlineLevel="0" collapsed="false">
      <c r="A2150" s="151" t="s">
        <v>2247</v>
      </c>
      <c r="B2150" s="152" t="n">
        <v>7.7</v>
      </c>
      <c r="C2150" s="152" t="n">
        <v>762.6</v>
      </c>
      <c r="D2150" s="153" t="n">
        <v>93</v>
      </c>
      <c r="E2150" s="154" t="n">
        <v>0</v>
      </c>
      <c r="F2150" s="153" t="n">
        <v>0</v>
      </c>
      <c r="G2150" s="182" t="s">
        <v>194</v>
      </c>
      <c r="H2150" s="116" t="n">
        <f aca="false">RANDBETWEEN(80,100)/100</f>
        <v>0.84</v>
      </c>
      <c r="I2150" s="117"/>
      <c r="J2150" s="118"/>
      <c r="K2150" s="119"/>
      <c r="L2150" s="118"/>
      <c r="M2150" s="179"/>
      <c r="Q2150" s="151" t="s">
        <v>2247</v>
      </c>
      <c r="R2150" s="152" t="n">
        <v>7.5</v>
      </c>
      <c r="S2150" s="152" t="n">
        <v>750.4</v>
      </c>
      <c r="T2150" s="153" t="n">
        <v>76</v>
      </c>
      <c r="U2150" s="154" t="s">
        <v>93</v>
      </c>
      <c r="V2150" s="153" t="n">
        <v>1</v>
      </c>
      <c r="W2150" s="115" t="n">
        <v>0.75</v>
      </c>
      <c r="X2150" s="116" t="n">
        <f aca="false">RANDBETWEEN(80,100)/100</f>
        <v>0.92</v>
      </c>
      <c r="Y2150" s="117"/>
      <c r="Z2150" s="118"/>
      <c r="AA2150" s="119"/>
      <c r="AB2150" s="123"/>
      <c r="AC2150" s="124"/>
      <c r="AG2150" s="186"/>
      <c r="BO2150" s="202"/>
    </row>
    <row r="2151" customFormat="false" ht="13.25" hidden="false" customHeight="true" outlineLevel="0" collapsed="false">
      <c r="A2151" s="151" t="s">
        <v>2248</v>
      </c>
      <c r="B2151" s="152" t="n">
        <v>10.5</v>
      </c>
      <c r="C2151" s="152" t="n">
        <v>762.9</v>
      </c>
      <c r="D2151" s="153" t="n">
        <v>82</v>
      </c>
      <c r="E2151" s="154" t="s">
        <v>93</v>
      </c>
      <c r="F2151" s="153" t="n">
        <v>1.5</v>
      </c>
      <c r="G2151" s="115" t="n">
        <v>0.95</v>
      </c>
      <c r="H2151" s="116" t="n">
        <f aca="false">RANDBETWEEN(80,100)/100</f>
        <v>0.91</v>
      </c>
      <c r="I2151" s="117"/>
      <c r="J2151" s="118"/>
      <c r="K2151" s="119"/>
      <c r="L2151" s="118"/>
      <c r="M2151" s="179"/>
      <c r="Q2151" s="151" t="s">
        <v>2248</v>
      </c>
      <c r="R2151" s="152" t="n">
        <v>8.6</v>
      </c>
      <c r="S2151" s="152" t="n">
        <v>749.8</v>
      </c>
      <c r="T2151" s="153" t="n">
        <v>82</v>
      </c>
      <c r="U2151" s="154" t="s">
        <v>93</v>
      </c>
      <c r="V2151" s="153" t="n">
        <v>1</v>
      </c>
      <c r="W2151" s="115" t="n">
        <v>0.9</v>
      </c>
      <c r="X2151" s="116" t="n">
        <f aca="false">RANDBETWEEN(80,100)/100</f>
        <v>0.97</v>
      </c>
      <c r="Y2151" s="117"/>
      <c r="Z2151" s="118"/>
      <c r="AA2151" s="119"/>
      <c r="AB2151" s="123"/>
      <c r="AC2151" s="124"/>
      <c r="AG2151" s="186"/>
      <c r="BO2151" s="202"/>
    </row>
    <row r="2152" customFormat="false" ht="13.25" hidden="false" customHeight="true" outlineLevel="0" collapsed="false">
      <c r="A2152" s="151" t="s">
        <v>2249</v>
      </c>
      <c r="B2152" s="152" t="n">
        <v>13.9</v>
      </c>
      <c r="C2152" s="152" t="n">
        <v>763.1</v>
      </c>
      <c r="D2152" s="153" t="n">
        <v>62</v>
      </c>
      <c r="E2152" s="154" t="s">
        <v>107</v>
      </c>
      <c r="F2152" s="153" t="n">
        <v>3</v>
      </c>
      <c r="G2152" s="115" t="n">
        <v>0.95</v>
      </c>
      <c r="H2152" s="116" t="n">
        <f aca="false">RANDBETWEEN(80,100)/100</f>
        <v>0.87</v>
      </c>
      <c r="I2152" s="117" t="n">
        <v>0.606481481481482</v>
      </c>
      <c r="J2152" s="118" t="n">
        <v>0.606481481481482</v>
      </c>
      <c r="K2152" s="119" t="n">
        <f aca="false">(J2152 * 24) * $B$3 * $F$3 * (1 - 0.7*AVERAGE(G2152:G2159)) * AVERAGE(H2152:H2159)</f>
        <v>5929.06</v>
      </c>
      <c r="L2152" s="118" t="n">
        <f aca="false">IF(AVERAGE(F2152:F2159)&gt; $J$3, $B$4*$F$4*AVERAGE(F2152:F2159)/$B$5*24*AVERAGE(H2152:H2159), $B$4*$F$4*AVERAGE(F2152:F2159)/$B$5*24*AVERAGE(H2152:H2159) * 0.2)</f>
        <v>4464</v>
      </c>
      <c r="M2152" s="179" t="n">
        <f aca="false">K2152+L2152</f>
        <v>10393.06</v>
      </c>
      <c r="Q2152" s="151" t="s">
        <v>2249</v>
      </c>
      <c r="R2152" s="152" t="n">
        <v>10.9</v>
      </c>
      <c r="S2152" s="152" t="n">
        <v>749.2</v>
      </c>
      <c r="T2152" s="153" t="n">
        <v>91</v>
      </c>
      <c r="U2152" s="154" t="s">
        <v>93</v>
      </c>
      <c r="V2152" s="153" t="n">
        <v>1</v>
      </c>
      <c r="W2152" s="115" t="n">
        <v>0.95</v>
      </c>
      <c r="X2152" s="116" t="n">
        <f aca="false">RANDBETWEEN(80,100)/100</f>
        <v>0.85</v>
      </c>
      <c r="Y2152" s="117" t="n">
        <v>0.658275462962963</v>
      </c>
      <c r="Z2152" s="118" t="n">
        <v>0.658275462962963</v>
      </c>
      <c r="AA2152" s="119" t="n">
        <f aca="false">(Z2152 * 24) * $B$3 * $F$3 * (1 - 0.7*AVERAGE(W2152:W2159)) * AVERAGE(X2152:X2159)</f>
        <v>7880.7421875</v>
      </c>
      <c r="AB2152" s="123" t="n">
        <f aca="false">IF(AVERAGE(V2152:V2159)&gt; $J$3, $B$4*$F$4*AVERAGE(V2152:V2159)/$B$5*24*AVERAGE(X2152:X2159), $B$4*$F$4*AVERAGE(V2152:V2159)/$B$5*24*AVERAGE(X2152:X2159) * 0.2)</f>
        <v>1296</v>
      </c>
      <c r="AC2152" s="124" t="n">
        <f aca="false">AA2152+AB2152</f>
        <v>9176.7421875</v>
      </c>
      <c r="AG2152" s="186"/>
      <c r="BO2152" s="202"/>
    </row>
    <row r="2153" customFormat="false" ht="13.25" hidden="false" customHeight="true" outlineLevel="0" collapsed="false">
      <c r="A2153" s="151" t="s">
        <v>2250</v>
      </c>
      <c r="B2153" s="152" t="n">
        <v>17.1</v>
      </c>
      <c r="C2153" s="152" t="n">
        <v>762.6</v>
      </c>
      <c r="D2153" s="153" t="n">
        <v>45</v>
      </c>
      <c r="E2153" s="154" t="s">
        <v>83</v>
      </c>
      <c r="F2153" s="153" t="n">
        <v>3</v>
      </c>
      <c r="G2153" s="115" t="n">
        <v>0.95</v>
      </c>
      <c r="H2153" s="116" t="n">
        <f aca="false">RANDBETWEEN(80,100)/100</f>
        <v>0.96</v>
      </c>
      <c r="I2153" s="117"/>
      <c r="J2153" s="118"/>
      <c r="K2153" s="119"/>
      <c r="L2153" s="118"/>
      <c r="M2153" s="179"/>
      <c r="Q2153" s="151" t="s">
        <v>2250</v>
      </c>
      <c r="R2153" s="152" t="n">
        <v>15.8</v>
      </c>
      <c r="S2153" s="152" t="n">
        <v>748.2</v>
      </c>
      <c r="T2153" s="153" t="n">
        <v>60</v>
      </c>
      <c r="U2153" s="154" t="s">
        <v>78</v>
      </c>
      <c r="V2153" s="153" t="n">
        <v>1</v>
      </c>
      <c r="W2153" s="115" t="n">
        <v>0.95</v>
      </c>
      <c r="X2153" s="116" t="n">
        <f aca="false">RANDBETWEEN(80,100)/100</f>
        <v>0.89</v>
      </c>
      <c r="Y2153" s="117"/>
      <c r="Z2153" s="118"/>
      <c r="AA2153" s="119"/>
      <c r="AB2153" s="123"/>
      <c r="AC2153" s="124"/>
      <c r="AG2153" s="186"/>
      <c r="BO2153" s="202"/>
    </row>
    <row r="2154" customFormat="false" ht="13.25" hidden="false" customHeight="true" outlineLevel="0" collapsed="false">
      <c r="A2154" s="151" t="s">
        <v>2251</v>
      </c>
      <c r="B2154" s="152" t="n">
        <v>18.2</v>
      </c>
      <c r="C2154" s="152" t="n">
        <v>762.8</v>
      </c>
      <c r="D2154" s="153" t="n">
        <v>34</v>
      </c>
      <c r="E2154" s="154" t="s">
        <v>78</v>
      </c>
      <c r="F2154" s="153" t="n">
        <v>1.5</v>
      </c>
      <c r="G2154" s="182" t="s">
        <v>110</v>
      </c>
      <c r="H2154" s="116" t="n">
        <f aca="false">RANDBETWEEN(80,100)/100</f>
        <v>0.92</v>
      </c>
      <c r="I2154" s="117"/>
      <c r="J2154" s="118"/>
      <c r="K2154" s="119"/>
      <c r="L2154" s="118"/>
      <c r="M2154" s="179"/>
      <c r="Q2154" s="151" t="s">
        <v>2251</v>
      </c>
      <c r="R2154" s="152" t="n">
        <v>19</v>
      </c>
      <c r="S2154" s="152" t="n">
        <v>748.5</v>
      </c>
      <c r="T2154" s="153" t="n">
        <v>37</v>
      </c>
      <c r="U2154" s="154" t="s">
        <v>78</v>
      </c>
      <c r="V2154" s="153" t="n">
        <v>2</v>
      </c>
      <c r="W2154" s="115" t="n">
        <v>0.95</v>
      </c>
      <c r="X2154" s="116" t="n">
        <f aca="false">RANDBETWEEN(80,100)/100</f>
        <v>0.92</v>
      </c>
      <c r="Y2154" s="117"/>
      <c r="Z2154" s="118"/>
      <c r="AA2154" s="119"/>
      <c r="AB2154" s="123"/>
      <c r="AC2154" s="124"/>
      <c r="AG2154" s="186"/>
      <c r="BO2154" s="202"/>
    </row>
    <row r="2155" customFormat="false" ht="13.25" hidden="false" customHeight="true" outlineLevel="0" collapsed="false">
      <c r="A2155" s="151" t="s">
        <v>2252</v>
      </c>
      <c r="B2155" s="152" t="n">
        <v>17.2</v>
      </c>
      <c r="C2155" s="152" t="n">
        <v>763.6</v>
      </c>
      <c r="D2155" s="153" t="n">
        <v>42</v>
      </c>
      <c r="E2155" s="154" t="s">
        <v>83</v>
      </c>
      <c r="F2155" s="153" t="n">
        <v>6</v>
      </c>
      <c r="G2155" s="115" t="n">
        <v>0.75</v>
      </c>
      <c r="H2155" s="116" t="n">
        <f aca="false">RANDBETWEEN(80,100)/100</f>
        <v>0.98</v>
      </c>
      <c r="I2155" s="117"/>
      <c r="J2155" s="118"/>
      <c r="K2155" s="119"/>
      <c r="L2155" s="118"/>
      <c r="M2155" s="179"/>
      <c r="Q2155" s="151" t="s">
        <v>2252</v>
      </c>
      <c r="R2155" s="152" t="n">
        <v>17.8</v>
      </c>
      <c r="S2155" s="152" t="n">
        <v>749.9</v>
      </c>
      <c r="T2155" s="153" t="n">
        <v>36</v>
      </c>
      <c r="U2155" s="154" t="s">
        <v>91</v>
      </c>
      <c r="V2155" s="153" t="n">
        <v>1</v>
      </c>
      <c r="W2155" s="115" t="n">
        <v>0.9</v>
      </c>
      <c r="X2155" s="116" t="n">
        <f aca="false">RANDBETWEEN(80,100)/100</f>
        <v>0.87</v>
      </c>
      <c r="Y2155" s="117"/>
      <c r="Z2155" s="118"/>
      <c r="AA2155" s="119"/>
      <c r="AB2155" s="123"/>
      <c r="AC2155" s="124"/>
      <c r="AG2155" s="186"/>
      <c r="BO2155" s="202"/>
    </row>
    <row r="2156" customFormat="false" ht="13.25" hidden="false" customHeight="true" outlineLevel="0" collapsed="false">
      <c r="A2156" s="151" t="s">
        <v>2253</v>
      </c>
      <c r="B2156" s="152" t="n">
        <v>12</v>
      </c>
      <c r="C2156" s="152" t="n">
        <v>764.2</v>
      </c>
      <c r="D2156" s="153" t="n">
        <v>64</v>
      </c>
      <c r="E2156" s="154" t="s">
        <v>83</v>
      </c>
      <c r="F2156" s="153" t="n">
        <v>3</v>
      </c>
      <c r="G2156" s="115" t="n">
        <v>0.95</v>
      </c>
      <c r="H2156" s="116" t="n">
        <f aca="false">RANDBETWEEN(80,100)/100</f>
        <v>0.88</v>
      </c>
      <c r="I2156" s="117"/>
      <c r="J2156" s="118"/>
      <c r="K2156" s="119"/>
      <c r="L2156" s="118"/>
      <c r="M2156" s="179"/>
      <c r="Q2156" s="151" t="s">
        <v>2253</v>
      </c>
      <c r="R2156" s="152" t="n">
        <v>16.6</v>
      </c>
      <c r="S2156" s="152" t="n">
        <v>750.7</v>
      </c>
      <c r="T2156" s="153" t="n">
        <v>39</v>
      </c>
      <c r="U2156" s="154" t="s">
        <v>78</v>
      </c>
      <c r="V2156" s="153" t="n">
        <v>1</v>
      </c>
      <c r="W2156" s="115" t="n">
        <v>0.75</v>
      </c>
      <c r="X2156" s="116" t="n">
        <f aca="false">RANDBETWEEN(80,100)/100</f>
        <v>0.92</v>
      </c>
      <c r="Y2156" s="117"/>
      <c r="Z2156" s="118"/>
      <c r="AA2156" s="119"/>
      <c r="AB2156" s="123"/>
      <c r="AC2156" s="124"/>
      <c r="AG2156" s="186"/>
      <c r="BO2156" s="202"/>
    </row>
    <row r="2157" customFormat="false" ht="13.25" hidden="false" customHeight="true" outlineLevel="0" collapsed="false">
      <c r="A2157" s="151" t="s">
        <v>2254</v>
      </c>
      <c r="B2157" s="152" t="n">
        <v>7.9</v>
      </c>
      <c r="C2157" s="152" t="n">
        <v>763.9</v>
      </c>
      <c r="D2157" s="153" t="n">
        <v>78</v>
      </c>
      <c r="E2157" s="154" t="s">
        <v>83</v>
      </c>
      <c r="F2157" s="153" t="n">
        <v>4.5</v>
      </c>
      <c r="G2157" s="115" t="n">
        <v>0.9</v>
      </c>
      <c r="H2157" s="116" t="n">
        <f aca="false">RANDBETWEEN(80,100)/100</f>
        <v>0.94</v>
      </c>
      <c r="I2157" s="117"/>
      <c r="J2157" s="118"/>
      <c r="K2157" s="119"/>
      <c r="L2157" s="118"/>
      <c r="M2157" s="179"/>
      <c r="Q2157" s="151" t="s">
        <v>2254</v>
      </c>
      <c r="R2157" s="152" t="n">
        <v>13.1</v>
      </c>
      <c r="S2157" s="152" t="n">
        <v>751.1</v>
      </c>
      <c r="T2157" s="153" t="n">
        <v>42</v>
      </c>
      <c r="U2157" s="154" t="s">
        <v>91</v>
      </c>
      <c r="V2157" s="153" t="n">
        <v>1</v>
      </c>
      <c r="W2157" s="115" t="n">
        <v>0.75</v>
      </c>
      <c r="X2157" s="116" t="n">
        <f aca="false">RANDBETWEEN(80,100)/100</f>
        <v>1</v>
      </c>
      <c r="Y2157" s="117"/>
      <c r="Z2157" s="118"/>
      <c r="AA2157" s="119"/>
      <c r="AB2157" s="123"/>
      <c r="AC2157" s="124"/>
      <c r="AG2157" s="186"/>
      <c r="BO2157" s="202"/>
    </row>
    <row r="2158" customFormat="false" ht="13.25" hidden="false" customHeight="true" outlineLevel="0" collapsed="false">
      <c r="A2158" s="151" t="s">
        <v>2255</v>
      </c>
      <c r="B2158" s="152" t="n">
        <v>8.6</v>
      </c>
      <c r="C2158" s="152" t="n">
        <v>763.3</v>
      </c>
      <c r="D2158" s="153" t="n">
        <v>76</v>
      </c>
      <c r="E2158" s="154" t="s">
        <v>83</v>
      </c>
      <c r="F2158" s="153" t="n">
        <v>4.5</v>
      </c>
      <c r="G2158" s="115" t="n">
        <v>0.95</v>
      </c>
      <c r="H2158" s="116" t="n">
        <f aca="false">RANDBETWEEN(80,100)/100</f>
        <v>0.91</v>
      </c>
      <c r="I2158" s="117"/>
      <c r="J2158" s="118"/>
      <c r="K2158" s="119"/>
      <c r="L2158" s="118"/>
      <c r="M2158" s="179"/>
      <c r="Q2158" s="151" t="s">
        <v>2255</v>
      </c>
      <c r="R2158" s="152" t="n">
        <v>13.4</v>
      </c>
      <c r="S2158" s="152" t="n">
        <v>751.8</v>
      </c>
      <c r="T2158" s="153" t="n">
        <v>39</v>
      </c>
      <c r="U2158" s="154" t="s">
        <v>91</v>
      </c>
      <c r="V2158" s="153" t="n">
        <v>1</v>
      </c>
      <c r="W2158" s="115" t="n">
        <v>0.9</v>
      </c>
      <c r="X2158" s="116" t="n">
        <f aca="false">RANDBETWEEN(80,100)/100</f>
        <v>0.82</v>
      </c>
      <c r="Y2158" s="117"/>
      <c r="Z2158" s="118"/>
      <c r="AA2158" s="119"/>
      <c r="AB2158" s="123"/>
      <c r="AC2158" s="124"/>
      <c r="AG2158" s="186"/>
      <c r="BO2158" s="202"/>
    </row>
    <row r="2159" customFormat="false" ht="13.25" hidden="false" customHeight="true" outlineLevel="0" collapsed="false">
      <c r="A2159" s="151" t="s">
        <v>2256</v>
      </c>
      <c r="B2159" s="152" t="n">
        <v>9.6</v>
      </c>
      <c r="C2159" s="152" t="n">
        <v>763.5</v>
      </c>
      <c r="D2159" s="153" t="n">
        <v>73</v>
      </c>
      <c r="E2159" s="154" t="s">
        <v>83</v>
      </c>
      <c r="F2159" s="153" t="n">
        <v>4.5</v>
      </c>
      <c r="G2159" s="115" t="n">
        <v>0.9</v>
      </c>
      <c r="H2159" s="116" t="n">
        <f aca="false">RANDBETWEEN(80,100)/100</f>
        <v>0.98</v>
      </c>
      <c r="I2159" s="117"/>
      <c r="J2159" s="118"/>
      <c r="K2159" s="119"/>
      <c r="L2159" s="118"/>
      <c r="M2159" s="179"/>
      <c r="Q2159" s="151" t="s">
        <v>2256</v>
      </c>
      <c r="R2159" s="152" t="n">
        <v>14</v>
      </c>
      <c r="S2159" s="152" t="n">
        <v>752.5</v>
      </c>
      <c r="T2159" s="153" t="n">
        <v>36</v>
      </c>
      <c r="U2159" s="154" t="s">
        <v>91</v>
      </c>
      <c r="V2159" s="153" t="n">
        <v>1</v>
      </c>
      <c r="W2159" s="115" t="n">
        <v>0</v>
      </c>
      <c r="X2159" s="116" t="n">
        <f aca="false">RANDBETWEEN(80,100)/100</f>
        <v>0.93</v>
      </c>
      <c r="Y2159" s="117"/>
      <c r="Z2159" s="118"/>
      <c r="AA2159" s="119"/>
      <c r="AB2159" s="123"/>
      <c r="AC2159" s="124"/>
      <c r="AG2159" s="186"/>
      <c r="BO2159" s="202"/>
    </row>
    <row r="2160" customFormat="false" ht="13.25" hidden="false" customHeight="true" outlineLevel="0" collapsed="false">
      <c r="A2160" s="151" t="s">
        <v>2257</v>
      </c>
      <c r="B2160" s="152" t="n">
        <v>9.4</v>
      </c>
      <c r="C2160" s="152" t="n">
        <v>763.9</v>
      </c>
      <c r="D2160" s="153" t="n">
        <v>81</v>
      </c>
      <c r="E2160" s="154" t="s">
        <v>83</v>
      </c>
      <c r="F2160" s="153" t="n">
        <v>6</v>
      </c>
      <c r="G2160" s="115" t="n">
        <v>0.9</v>
      </c>
      <c r="H2160" s="116" t="n">
        <f aca="false">RANDBETWEEN(80,100)/100</f>
        <v>0.93</v>
      </c>
      <c r="I2160" s="117" t="n">
        <v>0.604699074074074</v>
      </c>
      <c r="J2160" s="118" t="n">
        <v>0.604699074074074</v>
      </c>
      <c r="K2160" s="119" t="n">
        <f aca="false">(J2160 * 24) * $B$3 * $F$3 * (1 - 0.7*AVERAGE(G2160:G2167)) * AVERAGE(H2160:H2167)</f>
        <v>6955.46644166667</v>
      </c>
      <c r="L2160" s="118" t="n">
        <f aca="false">IF(AVERAGE(F2160:F2167)&gt; $J$3, $B$4*$F$4*AVERAGE(F2160:F2167)/$B$5*24*AVERAGE(H2160:H2167), $B$4*$F$4*AVERAGE(F2160:F2167)/$B$5*24*AVERAGE(H2160:H2167) * 0.2)</f>
        <v>62466</v>
      </c>
      <c r="M2160" s="179" t="n">
        <f aca="false">K2160+L2160</f>
        <v>69421.4664416667</v>
      </c>
      <c r="Q2160" s="151" t="s">
        <v>2257</v>
      </c>
      <c r="R2160" s="152" t="n">
        <v>15.4</v>
      </c>
      <c r="S2160" s="152" t="n">
        <v>752.7</v>
      </c>
      <c r="T2160" s="153" t="n">
        <v>33</v>
      </c>
      <c r="U2160" s="154" t="s">
        <v>91</v>
      </c>
      <c r="V2160" s="153" t="n">
        <v>1</v>
      </c>
      <c r="W2160" s="115" t="n">
        <v>0.25</v>
      </c>
      <c r="X2160" s="116" t="n">
        <f aca="false">RANDBETWEEN(80,100)/100</f>
        <v>0.99</v>
      </c>
      <c r="Y2160" s="117" t="n">
        <v>0.655474537037037</v>
      </c>
      <c r="Z2160" s="118" t="n">
        <v>0.655474537037037</v>
      </c>
      <c r="AA2160" s="119" t="n">
        <f aca="false">(Z2160 * 24) * $B$3 * $F$3 * (1 - 0.7*AVERAGE(W2160:W2167)) * AVERAGE(X2160:X2167)</f>
        <v>10419.7640875</v>
      </c>
      <c r="AB2160" s="123" t="n">
        <f aca="false">IF(AVERAGE(V2160:V2167)&gt; $J$3, $B$4*$F$4*AVERAGE(V2160:V2167)/$B$5*24*AVERAGE(X2160:X2167), $B$4*$F$4*AVERAGE(V2160:V2167)/$B$5*24*AVERAGE(X2160:X2167) * 0.2)</f>
        <v>1005.2</v>
      </c>
      <c r="AC2160" s="124" t="n">
        <f aca="false">AA2160+AB2160</f>
        <v>11424.9640875</v>
      </c>
      <c r="AG2160" s="186"/>
      <c r="BO2160" s="202"/>
    </row>
    <row r="2161" customFormat="false" ht="13.25" hidden="false" customHeight="true" outlineLevel="0" collapsed="false">
      <c r="A2161" s="151" t="s">
        <v>2258</v>
      </c>
      <c r="B2161" s="152" t="n">
        <v>10.9</v>
      </c>
      <c r="C2161" s="152" t="n">
        <v>763.5</v>
      </c>
      <c r="D2161" s="153" t="n">
        <v>65</v>
      </c>
      <c r="E2161" s="154" t="s">
        <v>107</v>
      </c>
      <c r="F2161" s="153" t="n">
        <v>12</v>
      </c>
      <c r="G2161" s="115" t="n">
        <v>0.9</v>
      </c>
      <c r="H2161" s="116" t="n">
        <f aca="false">RANDBETWEEN(80,100)/100</f>
        <v>0.8</v>
      </c>
      <c r="I2161" s="117"/>
      <c r="J2161" s="118"/>
      <c r="K2161" s="119"/>
      <c r="L2161" s="118"/>
      <c r="M2161" s="179"/>
      <c r="Q2161" s="151" t="s">
        <v>2258</v>
      </c>
      <c r="R2161" s="152" t="n">
        <v>18.2</v>
      </c>
      <c r="S2161" s="152" t="n">
        <v>753.1</v>
      </c>
      <c r="T2161" s="153" t="n">
        <v>26</v>
      </c>
      <c r="U2161" s="154" t="s">
        <v>91</v>
      </c>
      <c r="V2161" s="153" t="n">
        <v>1</v>
      </c>
      <c r="W2161" s="115" t="n">
        <v>0.75</v>
      </c>
      <c r="X2161" s="116" t="n">
        <f aca="false">RANDBETWEEN(80,100)/100</f>
        <v>1</v>
      </c>
      <c r="Y2161" s="117"/>
      <c r="Z2161" s="118"/>
      <c r="AA2161" s="119"/>
      <c r="AB2161" s="123"/>
      <c r="AC2161" s="124"/>
      <c r="AG2161" s="186"/>
      <c r="BO2161" s="202"/>
    </row>
    <row r="2162" customFormat="false" ht="13.25" hidden="false" customHeight="true" outlineLevel="0" collapsed="false">
      <c r="A2162" s="151" t="s">
        <v>2259</v>
      </c>
      <c r="B2162" s="152" t="n">
        <v>11.9</v>
      </c>
      <c r="C2162" s="152" t="n">
        <v>763.5</v>
      </c>
      <c r="D2162" s="153" t="n">
        <v>67</v>
      </c>
      <c r="E2162" s="154" t="s">
        <v>107</v>
      </c>
      <c r="F2162" s="153" t="n">
        <v>15</v>
      </c>
      <c r="G2162" s="115" t="n">
        <v>0.9</v>
      </c>
      <c r="H2162" s="116" t="n">
        <f aca="false">RANDBETWEEN(80,100)/100</f>
        <v>0.81</v>
      </c>
      <c r="I2162" s="117"/>
      <c r="J2162" s="118"/>
      <c r="K2162" s="119"/>
      <c r="L2162" s="118"/>
      <c r="M2162" s="179"/>
      <c r="Q2162" s="151" t="s">
        <v>2259</v>
      </c>
      <c r="R2162" s="152" t="n">
        <v>18.2</v>
      </c>
      <c r="S2162" s="152" t="n">
        <v>754.3</v>
      </c>
      <c r="T2162" s="153" t="n">
        <v>26</v>
      </c>
      <c r="U2162" s="154" t="s">
        <v>91</v>
      </c>
      <c r="V2162" s="153" t="n">
        <v>1</v>
      </c>
      <c r="W2162" s="115" t="n">
        <v>0.75</v>
      </c>
      <c r="X2162" s="116" t="n">
        <f aca="false">RANDBETWEEN(80,100)/100</f>
        <v>0.83</v>
      </c>
      <c r="Y2162" s="117"/>
      <c r="Z2162" s="118"/>
      <c r="AA2162" s="119"/>
      <c r="AB2162" s="123"/>
      <c r="AC2162" s="124"/>
      <c r="AG2162" s="186"/>
      <c r="BO2162" s="202"/>
    </row>
    <row r="2163" customFormat="false" ht="13.25" hidden="false" customHeight="true" outlineLevel="0" collapsed="false">
      <c r="A2163" s="151" t="s">
        <v>2260</v>
      </c>
      <c r="B2163" s="152" t="n">
        <v>11.5</v>
      </c>
      <c r="C2163" s="152" t="n">
        <v>763.3</v>
      </c>
      <c r="D2163" s="153" t="n">
        <v>72</v>
      </c>
      <c r="E2163" s="154" t="s">
        <v>83</v>
      </c>
      <c r="F2163" s="153" t="n">
        <v>12</v>
      </c>
      <c r="G2163" s="115" t="n">
        <v>0.9</v>
      </c>
      <c r="H2163" s="116" t="n">
        <f aca="false">RANDBETWEEN(80,100)/100</f>
        <v>0.95</v>
      </c>
      <c r="I2163" s="117"/>
      <c r="J2163" s="118"/>
      <c r="K2163" s="119"/>
      <c r="L2163" s="118"/>
      <c r="M2163" s="179"/>
      <c r="Q2163" s="151" t="s">
        <v>2260</v>
      </c>
      <c r="R2163" s="152" t="n">
        <v>18.2</v>
      </c>
      <c r="S2163" s="152" t="n">
        <v>755.5</v>
      </c>
      <c r="T2163" s="153" t="n">
        <v>26</v>
      </c>
      <c r="U2163" s="154" t="s">
        <v>101</v>
      </c>
      <c r="V2163" s="153" t="n">
        <v>1</v>
      </c>
      <c r="W2163" s="182" t="s">
        <v>110</v>
      </c>
      <c r="X2163" s="116" t="n">
        <f aca="false">RANDBETWEEN(80,100)/100</f>
        <v>0.91</v>
      </c>
      <c r="Y2163" s="117"/>
      <c r="Z2163" s="118"/>
      <c r="AA2163" s="119"/>
      <c r="AB2163" s="123"/>
      <c r="AC2163" s="124"/>
      <c r="AG2163" s="186"/>
      <c r="BO2163" s="202"/>
    </row>
    <row r="2164" customFormat="false" ht="13.25" hidden="false" customHeight="true" outlineLevel="0" collapsed="false">
      <c r="A2164" s="151" t="s">
        <v>2261</v>
      </c>
      <c r="B2164" s="152" t="n">
        <v>10.9</v>
      </c>
      <c r="C2164" s="152" t="n">
        <v>762.7</v>
      </c>
      <c r="D2164" s="153" t="n">
        <v>72</v>
      </c>
      <c r="E2164" s="154" t="s">
        <v>83</v>
      </c>
      <c r="F2164" s="153" t="n">
        <v>12</v>
      </c>
      <c r="G2164" s="115" t="n">
        <v>0.95</v>
      </c>
      <c r="H2164" s="116" t="n">
        <f aca="false">RANDBETWEEN(80,100)/100</f>
        <v>0.93</v>
      </c>
      <c r="I2164" s="117"/>
      <c r="J2164" s="118"/>
      <c r="K2164" s="119"/>
      <c r="L2164" s="118"/>
      <c r="M2164" s="179"/>
      <c r="Q2164" s="151" t="s">
        <v>2261</v>
      </c>
      <c r="R2164" s="152" t="n">
        <v>14.9</v>
      </c>
      <c r="S2164" s="152" t="n">
        <v>756.1</v>
      </c>
      <c r="T2164" s="153" t="n">
        <v>32</v>
      </c>
      <c r="U2164" s="154" t="s">
        <v>91</v>
      </c>
      <c r="V2164" s="153" t="n">
        <v>1</v>
      </c>
      <c r="W2164" s="115" t="n">
        <v>0.25</v>
      </c>
      <c r="X2164" s="116" t="n">
        <f aca="false">RANDBETWEEN(80,100)/100</f>
        <v>0.95</v>
      </c>
      <c r="Y2164" s="117"/>
      <c r="Z2164" s="118"/>
      <c r="AA2164" s="119"/>
      <c r="AB2164" s="123"/>
      <c r="AC2164" s="124"/>
      <c r="AG2164" s="186"/>
      <c r="BO2164" s="202"/>
    </row>
    <row r="2165" customFormat="false" ht="13.25" hidden="false" customHeight="true" outlineLevel="0" collapsed="false">
      <c r="A2165" s="151" t="s">
        <v>2262</v>
      </c>
      <c r="B2165" s="152" t="n">
        <v>7.8</v>
      </c>
      <c r="C2165" s="152" t="n">
        <v>762.2</v>
      </c>
      <c r="D2165" s="153" t="n">
        <v>78</v>
      </c>
      <c r="E2165" s="154" t="s">
        <v>83</v>
      </c>
      <c r="F2165" s="153" t="n">
        <v>9</v>
      </c>
      <c r="G2165" s="115" t="n">
        <v>0.75</v>
      </c>
      <c r="H2165" s="116" t="n">
        <f aca="false">RANDBETWEEN(80,100)/100</f>
        <v>0.98</v>
      </c>
      <c r="I2165" s="117"/>
      <c r="J2165" s="118"/>
      <c r="K2165" s="119"/>
      <c r="L2165" s="118"/>
      <c r="M2165" s="179"/>
      <c r="Q2165" s="151" t="s">
        <v>2262</v>
      </c>
      <c r="R2165" s="152" t="n">
        <v>10.6</v>
      </c>
      <c r="S2165" s="152" t="n">
        <v>756.3</v>
      </c>
      <c r="T2165" s="153" t="n">
        <v>44</v>
      </c>
      <c r="U2165" s="154" t="s">
        <v>91</v>
      </c>
      <c r="V2165" s="153" t="n">
        <v>1</v>
      </c>
      <c r="W2165" s="115" t="n">
        <v>0.9</v>
      </c>
      <c r="X2165" s="116" t="n">
        <f aca="false">RANDBETWEEN(80,100)/100</f>
        <v>0.84</v>
      </c>
      <c r="Y2165" s="117"/>
      <c r="Z2165" s="118"/>
      <c r="AA2165" s="119"/>
      <c r="AB2165" s="123"/>
      <c r="AC2165" s="124"/>
      <c r="AG2165" s="186"/>
      <c r="BO2165" s="202"/>
    </row>
    <row r="2166" customFormat="false" ht="13.25" hidden="false" customHeight="true" outlineLevel="0" collapsed="false">
      <c r="A2166" s="151" t="s">
        <v>2263</v>
      </c>
      <c r="B2166" s="152" t="n">
        <v>7.3</v>
      </c>
      <c r="C2166" s="152" t="n">
        <v>762.2</v>
      </c>
      <c r="D2166" s="153" t="n">
        <v>81</v>
      </c>
      <c r="E2166" s="154" t="s">
        <v>83</v>
      </c>
      <c r="F2166" s="153" t="n">
        <v>9</v>
      </c>
      <c r="G2166" s="115" t="n">
        <v>0.25</v>
      </c>
      <c r="H2166" s="116" t="n">
        <f aca="false">RANDBETWEEN(80,100)/100</f>
        <v>0.9</v>
      </c>
      <c r="I2166" s="117"/>
      <c r="J2166" s="118"/>
      <c r="K2166" s="119"/>
      <c r="L2166" s="118"/>
      <c r="M2166" s="179"/>
      <c r="Q2166" s="151" t="s">
        <v>2263</v>
      </c>
      <c r="R2166" s="152" t="n">
        <v>10.7</v>
      </c>
      <c r="S2166" s="152" t="n">
        <v>756.1</v>
      </c>
      <c r="T2166" s="153" t="n">
        <v>39</v>
      </c>
      <c r="U2166" s="154" t="s">
        <v>91</v>
      </c>
      <c r="V2166" s="153" t="n">
        <v>1</v>
      </c>
      <c r="W2166" s="115" t="n">
        <v>0.95</v>
      </c>
      <c r="X2166" s="116" t="n">
        <f aca="false">RANDBETWEEN(80,100)/100</f>
        <v>0.85</v>
      </c>
      <c r="Y2166" s="117"/>
      <c r="Z2166" s="118"/>
      <c r="AA2166" s="119"/>
      <c r="AB2166" s="123"/>
      <c r="AC2166" s="124"/>
      <c r="AG2166" s="186"/>
      <c r="BO2166" s="202"/>
    </row>
    <row r="2167" customFormat="false" ht="13.25" hidden="false" customHeight="true" outlineLevel="0" collapsed="false">
      <c r="A2167" s="151" t="s">
        <v>2264</v>
      </c>
      <c r="B2167" s="152" t="n">
        <v>8</v>
      </c>
      <c r="C2167" s="152" t="n">
        <v>763.1</v>
      </c>
      <c r="D2167" s="153" t="n">
        <v>75</v>
      </c>
      <c r="E2167" s="154" t="s">
        <v>83</v>
      </c>
      <c r="F2167" s="153" t="n">
        <v>12</v>
      </c>
      <c r="G2167" s="182" t="s">
        <v>185</v>
      </c>
      <c r="H2167" s="116" t="n">
        <f aca="false">RANDBETWEEN(80,100)/100</f>
        <v>0.88</v>
      </c>
      <c r="I2167" s="117"/>
      <c r="J2167" s="118"/>
      <c r="K2167" s="119"/>
      <c r="L2167" s="118"/>
      <c r="M2167" s="179"/>
      <c r="Q2167" s="151" t="s">
        <v>2264</v>
      </c>
      <c r="R2167" s="152" t="n">
        <v>10</v>
      </c>
      <c r="S2167" s="152" t="n">
        <v>755.9</v>
      </c>
      <c r="T2167" s="153" t="n">
        <v>42</v>
      </c>
      <c r="U2167" s="154" t="n">
        <v>0</v>
      </c>
      <c r="V2167" s="153" t="n">
        <v>0</v>
      </c>
      <c r="W2167" s="115" t="n">
        <v>0</v>
      </c>
      <c r="X2167" s="116" t="n">
        <f aca="false">RANDBETWEEN(80,100)/100</f>
        <v>0.81</v>
      </c>
      <c r="Y2167" s="117"/>
      <c r="Z2167" s="118"/>
      <c r="AA2167" s="119"/>
      <c r="AB2167" s="123"/>
      <c r="AC2167" s="124"/>
      <c r="AG2167" s="186"/>
      <c r="BO2167" s="202"/>
    </row>
    <row r="2168" customFormat="false" ht="13.25" hidden="false" customHeight="true" outlineLevel="0" collapsed="false">
      <c r="A2168" s="151" t="s">
        <v>2265</v>
      </c>
      <c r="B2168" s="152" t="n">
        <v>8.7</v>
      </c>
      <c r="C2168" s="152" t="n">
        <v>763.8</v>
      </c>
      <c r="D2168" s="153" t="n">
        <v>73</v>
      </c>
      <c r="E2168" s="154" t="s">
        <v>83</v>
      </c>
      <c r="F2168" s="153" t="n">
        <v>12</v>
      </c>
      <c r="G2168" s="115" t="n">
        <v>0.75</v>
      </c>
      <c r="H2168" s="116" t="n">
        <f aca="false">RANDBETWEEN(80,100)/100</f>
        <v>0.9</v>
      </c>
      <c r="I2168" s="117" t="n">
        <v>0.602905092592593</v>
      </c>
      <c r="J2168" s="118" t="n">
        <v>0.602905092592593</v>
      </c>
      <c r="K2168" s="119" t="n">
        <f aca="false">(J2168 * 24) * $B$3 * $F$3 * (1 - 0.7*AVERAGE(G2168:G2175)) * AVERAGE(H2168:H2175)</f>
        <v>5862.47578515625</v>
      </c>
      <c r="L2168" s="118" t="n">
        <f aca="false">IF(AVERAGE(F2168:F2175)&gt; $J$3, $B$4*$F$4*AVERAGE(F2168:F2175)/$B$5*24*AVERAGE(H2168:H2175), $B$4*$F$4*AVERAGE(F2168:F2175)/$B$5*24*AVERAGE(H2168:H2175) * 0.2)</f>
        <v>61335</v>
      </c>
      <c r="M2168" s="179" t="n">
        <f aca="false">K2168+L2168</f>
        <v>67197.4757851563</v>
      </c>
      <c r="Q2168" s="151" t="s">
        <v>2265</v>
      </c>
      <c r="R2168" s="152" t="n">
        <v>12.4</v>
      </c>
      <c r="S2168" s="152" t="n">
        <v>755.8</v>
      </c>
      <c r="T2168" s="153" t="n">
        <v>34</v>
      </c>
      <c r="U2168" s="154" t="n">
        <v>0</v>
      </c>
      <c r="V2168" s="153" t="n">
        <v>0</v>
      </c>
      <c r="W2168" s="115" t="n">
        <v>0.25</v>
      </c>
      <c r="X2168" s="116" t="n">
        <f aca="false">RANDBETWEEN(80,100)/100</f>
        <v>0.91</v>
      </c>
      <c r="Y2168" s="117" t="n">
        <v>0.652650462962963</v>
      </c>
      <c r="Z2168" s="118" t="n">
        <v>0.652650462962963</v>
      </c>
      <c r="AA2168" s="119" t="n">
        <f aca="false">(Z2168 * 24) * $B$3 * $F$3 * (1 - 0.7*AVERAGE(W2168:W2175)) * AVERAGE(X2168:X2175)</f>
        <v>10372.8006039062</v>
      </c>
      <c r="AB2168" s="123" t="n">
        <f aca="false">IF(AVERAGE(V2168:V2175)&gt; $J$3, $B$4*$F$4*AVERAGE(V2168:V2175)/$B$5*24*AVERAGE(X2168:X2175), $B$4*$F$4*AVERAGE(V2168:V2175)/$B$5*24*AVERAGE(X2168:X2175) * 0.2)</f>
        <v>867.6</v>
      </c>
      <c r="AC2168" s="124" t="n">
        <f aca="false">AA2168+AB2168</f>
        <v>11240.4006039062</v>
      </c>
      <c r="AG2168" s="186"/>
      <c r="BO2168" s="202"/>
    </row>
    <row r="2169" customFormat="false" ht="13.25" hidden="false" customHeight="true" outlineLevel="0" collapsed="false">
      <c r="A2169" s="151" t="s">
        <v>2266</v>
      </c>
      <c r="B2169" s="152" t="n">
        <v>9.3</v>
      </c>
      <c r="C2169" s="152" t="n">
        <v>763.4</v>
      </c>
      <c r="D2169" s="153" t="n">
        <v>70</v>
      </c>
      <c r="E2169" s="154" t="s">
        <v>83</v>
      </c>
      <c r="F2169" s="153" t="n">
        <v>15</v>
      </c>
      <c r="G2169" s="115" t="n">
        <v>0.9</v>
      </c>
      <c r="H2169" s="116" t="n">
        <f aca="false">RANDBETWEEN(80,100)/100</f>
        <v>0.9</v>
      </c>
      <c r="I2169" s="117"/>
      <c r="J2169" s="118"/>
      <c r="K2169" s="119"/>
      <c r="L2169" s="118"/>
      <c r="M2169" s="179"/>
      <c r="Q2169" s="151" t="s">
        <v>2266</v>
      </c>
      <c r="R2169" s="152" t="n">
        <v>16.2</v>
      </c>
      <c r="S2169" s="152" t="n">
        <v>755.7</v>
      </c>
      <c r="T2169" s="153" t="n">
        <v>23</v>
      </c>
      <c r="U2169" s="154" t="s">
        <v>101</v>
      </c>
      <c r="V2169" s="153" t="n">
        <v>1</v>
      </c>
      <c r="W2169" s="115" t="n">
        <v>0.75</v>
      </c>
      <c r="X2169" s="116" t="n">
        <f aca="false">RANDBETWEEN(80,100)/100</f>
        <v>0.89</v>
      </c>
      <c r="Y2169" s="117"/>
      <c r="Z2169" s="118"/>
      <c r="AA2169" s="119"/>
      <c r="AB2169" s="123"/>
      <c r="AC2169" s="124"/>
      <c r="AG2169" s="186"/>
      <c r="BO2169" s="202"/>
    </row>
    <row r="2170" customFormat="false" ht="13.25" hidden="false" customHeight="true" outlineLevel="0" collapsed="false">
      <c r="A2170" s="151" t="s">
        <v>2267</v>
      </c>
      <c r="B2170" s="152" t="n">
        <v>10.5</v>
      </c>
      <c r="C2170" s="152" t="n">
        <v>763</v>
      </c>
      <c r="D2170" s="153" t="n">
        <v>82</v>
      </c>
      <c r="E2170" s="154" t="s">
        <v>83</v>
      </c>
      <c r="F2170" s="153" t="n">
        <v>13.5</v>
      </c>
      <c r="G2170" s="115" t="n">
        <v>0.9</v>
      </c>
      <c r="H2170" s="116" t="n">
        <f aca="false">RANDBETWEEN(80,100)/100</f>
        <v>0.87</v>
      </c>
      <c r="I2170" s="117"/>
      <c r="J2170" s="118"/>
      <c r="K2170" s="119"/>
      <c r="L2170" s="118"/>
      <c r="M2170" s="179"/>
      <c r="Q2170" s="151" t="s">
        <v>2267</v>
      </c>
      <c r="R2170" s="152" t="n">
        <v>15.8</v>
      </c>
      <c r="S2170" s="152" t="n">
        <v>756.6</v>
      </c>
      <c r="T2170" s="153" t="n">
        <v>24</v>
      </c>
      <c r="U2170" s="154" t="s">
        <v>101</v>
      </c>
      <c r="V2170" s="153" t="n">
        <v>1</v>
      </c>
      <c r="W2170" s="115" t="n">
        <v>0.75</v>
      </c>
      <c r="X2170" s="116" t="n">
        <f aca="false">RANDBETWEEN(80,100)/100</f>
        <v>1</v>
      </c>
      <c r="Y2170" s="117"/>
      <c r="Z2170" s="118"/>
      <c r="AA2170" s="119"/>
      <c r="AB2170" s="123"/>
      <c r="AC2170" s="124"/>
      <c r="AG2170" s="186"/>
      <c r="BO2170" s="202"/>
    </row>
    <row r="2171" customFormat="false" ht="13.25" hidden="false" customHeight="true" outlineLevel="0" collapsed="false">
      <c r="A2171" s="151" t="s">
        <v>2268</v>
      </c>
      <c r="B2171" s="152" t="n">
        <v>11.3</v>
      </c>
      <c r="C2171" s="152" t="n">
        <v>762.8</v>
      </c>
      <c r="D2171" s="153" t="n">
        <v>83</v>
      </c>
      <c r="E2171" s="154" t="s">
        <v>83</v>
      </c>
      <c r="F2171" s="153" t="n">
        <v>13.5</v>
      </c>
      <c r="G2171" s="115" t="n">
        <v>0.9</v>
      </c>
      <c r="H2171" s="116" t="n">
        <f aca="false">RANDBETWEEN(80,100)/100</f>
        <v>0.94</v>
      </c>
      <c r="I2171" s="117"/>
      <c r="J2171" s="118"/>
      <c r="K2171" s="119"/>
      <c r="L2171" s="118"/>
      <c r="M2171" s="179"/>
      <c r="Q2171" s="151" t="s">
        <v>2268</v>
      </c>
      <c r="R2171" s="152" t="n">
        <v>15</v>
      </c>
      <c r="S2171" s="152" t="n">
        <v>757.3</v>
      </c>
      <c r="T2171" s="153" t="n">
        <v>26</v>
      </c>
      <c r="U2171" s="154" t="s">
        <v>78</v>
      </c>
      <c r="V2171" s="153" t="n">
        <v>2</v>
      </c>
      <c r="W2171" s="115" t="n">
        <v>0.75</v>
      </c>
      <c r="X2171" s="116" t="n">
        <f aca="false">RANDBETWEEN(80,100)/100</f>
        <v>0.84</v>
      </c>
      <c r="Y2171" s="117"/>
      <c r="Z2171" s="118"/>
      <c r="AA2171" s="119"/>
      <c r="AB2171" s="123"/>
      <c r="AC2171" s="124"/>
      <c r="AG2171" s="186"/>
      <c r="BO2171" s="202"/>
    </row>
    <row r="2172" customFormat="false" ht="13.25" hidden="false" customHeight="true" outlineLevel="0" collapsed="false">
      <c r="A2172" s="151" t="s">
        <v>2269</v>
      </c>
      <c r="B2172" s="152" t="n">
        <v>10.5</v>
      </c>
      <c r="C2172" s="152" t="n">
        <v>762.4</v>
      </c>
      <c r="D2172" s="153" t="n">
        <v>100</v>
      </c>
      <c r="E2172" s="154" t="s">
        <v>83</v>
      </c>
      <c r="F2172" s="153" t="n">
        <v>12</v>
      </c>
      <c r="G2172" s="115" t="n">
        <v>0.9</v>
      </c>
      <c r="H2172" s="116" t="n">
        <f aca="false">RANDBETWEEN(80,100)/100</f>
        <v>0.88</v>
      </c>
      <c r="I2172" s="117"/>
      <c r="J2172" s="118"/>
      <c r="K2172" s="119"/>
      <c r="L2172" s="118"/>
      <c r="M2172" s="179"/>
      <c r="Q2172" s="151" t="s">
        <v>2269</v>
      </c>
      <c r="R2172" s="152" t="n">
        <v>10.7</v>
      </c>
      <c r="S2172" s="152" t="n">
        <v>757.9</v>
      </c>
      <c r="T2172" s="153" t="n">
        <v>34</v>
      </c>
      <c r="U2172" s="154" t="s">
        <v>91</v>
      </c>
      <c r="V2172" s="153" t="n">
        <v>1</v>
      </c>
      <c r="W2172" s="115" t="n">
        <v>0.95</v>
      </c>
      <c r="X2172" s="116" t="n">
        <f aca="false">RANDBETWEEN(80,100)/100</f>
        <v>0.96</v>
      </c>
      <c r="Y2172" s="117"/>
      <c r="Z2172" s="118"/>
      <c r="AA2172" s="119"/>
      <c r="AB2172" s="123"/>
      <c r="AC2172" s="124"/>
      <c r="AG2172" s="186"/>
      <c r="BO2172" s="202"/>
    </row>
    <row r="2173" customFormat="false" ht="13.25" hidden="false" customHeight="true" outlineLevel="0" collapsed="false">
      <c r="A2173" s="151" t="s">
        <v>2270</v>
      </c>
      <c r="B2173" s="152" t="n">
        <v>10.6</v>
      </c>
      <c r="C2173" s="152" t="n">
        <v>761.6</v>
      </c>
      <c r="D2173" s="153" t="n">
        <v>100</v>
      </c>
      <c r="E2173" s="154" t="s">
        <v>83</v>
      </c>
      <c r="F2173" s="153" t="n">
        <v>9</v>
      </c>
      <c r="G2173" s="115" t="n">
        <v>0.9</v>
      </c>
      <c r="H2173" s="116" t="n">
        <f aca="false">RANDBETWEEN(80,100)/100</f>
        <v>0.88</v>
      </c>
      <c r="I2173" s="117"/>
      <c r="J2173" s="118"/>
      <c r="K2173" s="119"/>
      <c r="L2173" s="118"/>
      <c r="M2173" s="179"/>
      <c r="Q2173" s="151" t="s">
        <v>2270</v>
      </c>
      <c r="R2173" s="152" t="n">
        <v>4.4</v>
      </c>
      <c r="S2173" s="152" t="n">
        <v>757.4</v>
      </c>
      <c r="T2173" s="153" t="n">
        <v>58</v>
      </c>
      <c r="U2173" s="154" t="n">
        <v>0</v>
      </c>
      <c r="V2173" s="153" t="n">
        <v>0</v>
      </c>
      <c r="W2173" s="115" t="n">
        <v>0.25</v>
      </c>
      <c r="X2173" s="116" t="n">
        <f aca="false">RANDBETWEEN(80,100)/100</f>
        <v>0.9</v>
      </c>
      <c r="Y2173" s="117"/>
      <c r="Z2173" s="118"/>
      <c r="AA2173" s="119"/>
      <c r="AB2173" s="123"/>
      <c r="AC2173" s="124"/>
      <c r="AG2173" s="186"/>
      <c r="BO2173" s="202"/>
    </row>
    <row r="2174" customFormat="false" ht="13.25" hidden="false" customHeight="true" outlineLevel="0" collapsed="false">
      <c r="A2174" s="151" t="s">
        <v>2271</v>
      </c>
      <c r="B2174" s="152" t="n">
        <v>10.6</v>
      </c>
      <c r="C2174" s="152" t="n">
        <v>761.2</v>
      </c>
      <c r="D2174" s="153" t="n">
        <v>100</v>
      </c>
      <c r="E2174" s="154" t="s">
        <v>83</v>
      </c>
      <c r="F2174" s="153" t="n">
        <v>6</v>
      </c>
      <c r="G2174" s="115" t="n">
        <v>0.9</v>
      </c>
      <c r="H2174" s="116" t="n">
        <f aca="false">RANDBETWEEN(80,100)/100</f>
        <v>0.87</v>
      </c>
      <c r="I2174" s="117"/>
      <c r="J2174" s="118"/>
      <c r="K2174" s="119"/>
      <c r="L2174" s="118"/>
      <c r="M2174" s="179"/>
      <c r="Q2174" s="151" t="s">
        <v>2271</v>
      </c>
      <c r="R2174" s="152" t="n">
        <v>5.6</v>
      </c>
      <c r="S2174" s="152" t="n">
        <v>757.1</v>
      </c>
      <c r="T2174" s="153" t="n">
        <v>43</v>
      </c>
      <c r="U2174" s="154" t="n">
        <v>0</v>
      </c>
      <c r="V2174" s="153" t="n">
        <v>0</v>
      </c>
      <c r="W2174" s="115" t="n">
        <v>0.75</v>
      </c>
      <c r="X2174" s="116" t="n">
        <f aca="false">RANDBETWEEN(80,100)/100</f>
        <v>0.81</v>
      </c>
      <c r="Y2174" s="117"/>
      <c r="Z2174" s="118"/>
      <c r="AA2174" s="119"/>
      <c r="AB2174" s="123"/>
      <c r="AC2174" s="124"/>
      <c r="AG2174" s="186"/>
      <c r="BO2174" s="202"/>
    </row>
    <row r="2175" customFormat="false" ht="13.25" hidden="false" customHeight="true" outlineLevel="0" collapsed="false">
      <c r="A2175" s="151" t="s">
        <v>2272</v>
      </c>
      <c r="B2175" s="152" t="n">
        <v>10.6</v>
      </c>
      <c r="C2175" s="152" t="n">
        <v>761</v>
      </c>
      <c r="D2175" s="153" t="n">
        <v>100</v>
      </c>
      <c r="E2175" s="154" t="s">
        <v>83</v>
      </c>
      <c r="F2175" s="153" t="n">
        <v>6</v>
      </c>
      <c r="G2175" s="115" t="n">
        <v>0.9</v>
      </c>
      <c r="H2175" s="116" t="n">
        <f aca="false">RANDBETWEEN(80,100)/100</f>
        <v>0.81</v>
      </c>
      <c r="I2175" s="117"/>
      <c r="J2175" s="118"/>
      <c r="K2175" s="119"/>
      <c r="L2175" s="118"/>
      <c r="M2175" s="179"/>
      <c r="Q2175" s="151" t="s">
        <v>2272</v>
      </c>
      <c r="R2175" s="152" t="n">
        <v>6.7</v>
      </c>
      <c r="S2175" s="152" t="n">
        <v>756.7</v>
      </c>
      <c r="T2175" s="153" t="n">
        <v>40</v>
      </c>
      <c r="U2175" s="154" t="s">
        <v>78</v>
      </c>
      <c r="V2175" s="153" t="n">
        <v>1</v>
      </c>
      <c r="W2175" s="115" t="n">
        <v>0</v>
      </c>
      <c r="X2175" s="116" t="n">
        <f aca="false">RANDBETWEEN(80,100)/100</f>
        <v>0.92</v>
      </c>
      <c r="Y2175" s="117"/>
      <c r="Z2175" s="118"/>
      <c r="AA2175" s="119"/>
      <c r="AB2175" s="123"/>
      <c r="AC2175" s="124"/>
      <c r="AG2175" s="186"/>
      <c r="BO2175" s="202"/>
    </row>
    <row r="2176" customFormat="false" ht="13.25" hidden="false" customHeight="true" outlineLevel="0" collapsed="false">
      <c r="A2176" s="151" t="s">
        <v>2273</v>
      </c>
      <c r="B2176" s="152" t="n">
        <v>10.9</v>
      </c>
      <c r="C2176" s="152" t="n">
        <v>760.6</v>
      </c>
      <c r="D2176" s="153" t="n">
        <v>100</v>
      </c>
      <c r="E2176" s="154" t="s">
        <v>83</v>
      </c>
      <c r="F2176" s="153" t="n">
        <v>4.5</v>
      </c>
      <c r="G2176" s="115" t="n">
        <v>0.9</v>
      </c>
      <c r="H2176" s="116" t="n">
        <f aca="false">RANDBETWEEN(80,100)/100</f>
        <v>0.99</v>
      </c>
      <c r="I2176" s="117" t="n">
        <v>0.601087962962963</v>
      </c>
      <c r="J2176" s="118" t="n">
        <v>0.601087962962963</v>
      </c>
      <c r="K2176" s="119" t="n">
        <f aca="false">(J2176 * 24) * $B$3 * $F$3 * (1 - 0.7*AVERAGE(G2176:G2183)) * AVERAGE(H2176:H2183)</f>
        <v>5924.80383333333</v>
      </c>
      <c r="L2176" s="118" t="n">
        <f aca="false">IF(AVERAGE(F2176:F2183)&gt; $J$3, $B$4*$F$4*AVERAGE(F2176:F2183)/$B$5*24*AVERAGE(H2176:H2183), $B$4*$F$4*AVERAGE(F2176:F2183)/$B$5*24*AVERAGE(H2176:H2183) * 0.2)</f>
        <v>3552</v>
      </c>
      <c r="M2176" s="179" t="n">
        <f aca="false">K2176+L2176</f>
        <v>9476.80383333333</v>
      </c>
      <c r="Q2176" s="151" t="s">
        <v>2273</v>
      </c>
      <c r="R2176" s="152" t="n">
        <v>6.6</v>
      </c>
      <c r="S2176" s="152" t="n">
        <v>756</v>
      </c>
      <c r="T2176" s="153" t="n">
        <v>41</v>
      </c>
      <c r="U2176" s="154" t="n">
        <v>0</v>
      </c>
      <c r="V2176" s="153" t="n">
        <v>0</v>
      </c>
      <c r="W2176" s="115" t="n">
        <v>0</v>
      </c>
      <c r="X2176" s="116" t="n">
        <f aca="false">RANDBETWEEN(80,100)/100</f>
        <v>0.82</v>
      </c>
      <c r="Y2176" s="117" t="n">
        <v>0.649814814814815</v>
      </c>
      <c r="Z2176" s="118" t="n">
        <v>0.649814814814815</v>
      </c>
      <c r="AA2176" s="119" t="n">
        <f aca="false">(Z2176 * 24) * $B$3 * $F$3 * (1 - 0.7*AVERAGE(W2176:W2183)) * AVERAGE(X2176:X2183)</f>
        <v>15598.9086</v>
      </c>
      <c r="AB2176" s="123" t="n">
        <f aca="false">IF(AVERAGE(V2176:V2183)&gt; $J$3, $B$4*$F$4*AVERAGE(V2176:V2183)/$B$5*24*AVERAGE(X2176:X2183), $B$4*$F$4*AVERAGE(V2176:V2183)/$B$5*24*AVERAGE(X2176:X2183) * 0.2)</f>
        <v>1720.8</v>
      </c>
      <c r="AC2176" s="124" t="n">
        <f aca="false">AA2176+AB2176</f>
        <v>17319.7086</v>
      </c>
      <c r="AG2176" s="186"/>
      <c r="BO2176" s="202"/>
    </row>
    <row r="2177" customFormat="false" ht="13.25" hidden="false" customHeight="true" outlineLevel="0" collapsed="false">
      <c r="A2177" s="151" t="s">
        <v>2274</v>
      </c>
      <c r="B2177" s="152" t="n">
        <v>12</v>
      </c>
      <c r="C2177" s="152" t="n">
        <v>759.5</v>
      </c>
      <c r="D2177" s="153" t="n">
        <v>100</v>
      </c>
      <c r="E2177" s="154" t="s">
        <v>83</v>
      </c>
      <c r="F2177" s="153" t="n">
        <v>3</v>
      </c>
      <c r="G2177" s="115" t="n">
        <v>0.9</v>
      </c>
      <c r="H2177" s="116" t="n">
        <f aca="false">RANDBETWEEN(80,100)/100</f>
        <v>0.97</v>
      </c>
      <c r="I2177" s="117"/>
      <c r="J2177" s="118"/>
      <c r="K2177" s="119"/>
      <c r="L2177" s="118"/>
      <c r="M2177" s="179"/>
      <c r="Q2177" s="151" t="s">
        <v>2274</v>
      </c>
      <c r="R2177" s="152" t="n">
        <v>10</v>
      </c>
      <c r="S2177" s="152" t="n">
        <v>755.3</v>
      </c>
      <c r="T2177" s="153" t="n">
        <v>25</v>
      </c>
      <c r="U2177" s="154" t="s">
        <v>93</v>
      </c>
      <c r="V2177" s="153" t="n">
        <v>2</v>
      </c>
      <c r="W2177" s="115" t="n">
        <v>0.25</v>
      </c>
      <c r="X2177" s="116" t="n">
        <f aca="false">RANDBETWEEN(80,100)/100</f>
        <v>0.93</v>
      </c>
      <c r="Y2177" s="117"/>
      <c r="Z2177" s="118"/>
      <c r="AA2177" s="119"/>
      <c r="AB2177" s="123"/>
      <c r="AC2177" s="124"/>
      <c r="AG2177" s="186"/>
      <c r="BO2177" s="202"/>
    </row>
    <row r="2178" customFormat="false" ht="13.25" hidden="false" customHeight="true" outlineLevel="0" collapsed="false">
      <c r="A2178" s="151" t="s">
        <v>2275</v>
      </c>
      <c r="B2178" s="152" t="n">
        <v>12.8</v>
      </c>
      <c r="C2178" s="152" t="n">
        <v>758.5</v>
      </c>
      <c r="D2178" s="153" t="n">
        <v>100</v>
      </c>
      <c r="E2178" s="154" t="s">
        <v>83</v>
      </c>
      <c r="F2178" s="153" t="n">
        <v>7.5</v>
      </c>
      <c r="G2178" s="115" t="n">
        <v>0.9</v>
      </c>
      <c r="H2178" s="116" t="n">
        <f aca="false">RANDBETWEEN(80,100)/100</f>
        <v>0.88</v>
      </c>
      <c r="I2178" s="117"/>
      <c r="J2178" s="118"/>
      <c r="K2178" s="119"/>
      <c r="L2178" s="118"/>
      <c r="M2178" s="179"/>
      <c r="Q2178" s="151" t="s">
        <v>2275</v>
      </c>
      <c r="R2178" s="152" t="n">
        <v>9.4</v>
      </c>
      <c r="S2178" s="152" t="n">
        <v>755.1</v>
      </c>
      <c r="T2178" s="153" t="n">
        <v>27</v>
      </c>
      <c r="U2178" s="154" t="s">
        <v>93</v>
      </c>
      <c r="V2178" s="153" t="n">
        <v>2</v>
      </c>
      <c r="W2178" s="182" t="s">
        <v>185</v>
      </c>
      <c r="X2178" s="116" t="n">
        <f aca="false">RANDBETWEEN(80,100)/100</f>
        <v>0.93</v>
      </c>
      <c r="Y2178" s="117"/>
      <c r="Z2178" s="118"/>
      <c r="AA2178" s="119"/>
      <c r="AB2178" s="123"/>
      <c r="AC2178" s="124"/>
      <c r="AG2178" s="186"/>
      <c r="BO2178" s="202"/>
    </row>
    <row r="2179" customFormat="false" ht="13.25" hidden="false" customHeight="true" outlineLevel="0" collapsed="false">
      <c r="A2179" s="151" t="s">
        <v>2276</v>
      </c>
      <c r="B2179" s="152" t="n">
        <v>13.1</v>
      </c>
      <c r="C2179" s="152" t="n">
        <v>757.5</v>
      </c>
      <c r="D2179" s="153" t="n">
        <v>100</v>
      </c>
      <c r="E2179" s="154" t="s">
        <v>77</v>
      </c>
      <c r="F2179" s="153" t="n">
        <v>3</v>
      </c>
      <c r="G2179" s="115" t="n">
        <v>0.9</v>
      </c>
      <c r="H2179" s="116" t="n">
        <f aca="false">RANDBETWEEN(80,100)/100</f>
        <v>0.94</v>
      </c>
      <c r="I2179" s="117"/>
      <c r="J2179" s="118"/>
      <c r="K2179" s="119"/>
      <c r="L2179" s="118"/>
      <c r="M2179" s="179"/>
      <c r="Q2179" s="151" t="s">
        <v>2276</v>
      </c>
      <c r="R2179" s="152" t="n">
        <v>7.2</v>
      </c>
      <c r="S2179" s="152" t="n">
        <v>755.2</v>
      </c>
      <c r="T2179" s="153" t="n">
        <v>32</v>
      </c>
      <c r="U2179" s="154" t="s">
        <v>93</v>
      </c>
      <c r="V2179" s="153" t="n">
        <v>2</v>
      </c>
      <c r="W2179" s="182" t="s">
        <v>194</v>
      </c>
      <c r="X2179" s="116" t="n">
        <f aca="false">RANDBETWEEN(80,100)/100</f>
        <v>0.9</v>
      </c>
      <c r="Y2179" s="117"/>
      <c r="Z2179" s="118"/>
      <c r="AA2179" s="119"/>
      <c r="AB2179" s="123"/>
      <c r="AC2179" s="124"/>
      <c r="AG2179" s="186"/>
      <c r="BO2179" s="202"/>
    </row>
    <row r="2180" customFormat="false" ht="13.25" hidden="false" customHeight="true" outlineLevel="0" collapsed="false">
      <c r="A2180" s="151" t="s">
        <v>2277</v>
      </c>
      <c r="B2180" s="152" t="n">
        <v>12.2</v>
      </c>
      <c r="C2180" s="152" t="n">
        <v>756.7</v>
      </c>
      <c r="D2180" s="153" t="n">
        <v>100</v>
      </c>
      <c r="E2180" s="154" t="s">
        <v>93</v>
      </c>
      <c r="F2180" s="153" t="n">
        <v>1.5</v>
      </c>
      <c r="G2180" s="115" t="n">
        <v>0.9</v>
      </c>
      <c r="H2180" s="116" t="n">
        <f aca="false">RANDBETWEEN(80,100)/100</f>
        <v>0.98</v>
      </c>
      <c r="I2180" s="117"/>
      <c r="J2180" s="118"/>
      <c r="K2180" s="119"/>
      <c r="L2180" s="118"/>
      <c r="M2180" s="179"/>
      <c r="Q2180" s="151" t="s">
        <v>2277</v>
      </c>
      <c r="R2180" s="152" t="n">
        <v>5.2</v>
      </c>
      <c r="S2180" s="152" t="n">
        <v>754.9</v>
      </c>
      <c r="T2180" s="153" t="n">
        <v>40</v>
      </c>
      <c r="U2180" s="154" t="s">
        <v>93</v>
      </c>
      <c r="V2180" s="153" t="n">
        <v>3</v>
      </c>
      <c r="W2180" s="115" t="n">
        <v>0.25</v>
      </c>
      <c r="X2180" s="116" t="n">
        <f aca="false">RANDBETWEEN(80,100)/100</f>
        <v>0.93</v>
      </c>
      <c r="Y2180" s="117"/>
      <c r="Z2180" s="118"/>
      <c r="AA2180" s="119"/>
      <c r="AB2180" s="123"/>
      <c r="AC2180" s="124"/>
      <c r="AG2180" s="186"/>
      <c r="BO2180" s="202"/>
    </row>
    <row r="2181" customFormat="false" ht="13.25" hidden="false" customHeight="true" outlineLevel="0" collapsed="false">
      <c r="A2181" s="151" t="s">
        <v>2278</v>
      </c>
      <c r="B2181" s="152" t="n">
        <v>11.2</v>
      </c>
      <c r="C2181" s="152" t="n">
        <v>756.4</v>
      </c>
      <c r="D2181" s="153" t="n">
        <v>100</v>
      </c>
      <c r="E2181" s="154" t="n">
        <v>0</v>
      </c>
      <c r="F2181" s="153" t="n">
        <v>0</v>
      </c>
      <c r="G2181" s="115" t="n">
        <v>0.9</v>
      </c>
      <c r="H2181" s="116" t="n">
        <f aca="false">RANDBETWEEN(80,100)/100</f>
        <v>0.87</v>
      </c>
      <c r="I2181" s="117"/>
      <c r="J2181" s="118"/>
      <c r="K2181" s="119"/>
      <c r="L2181" s="118"/>
      <c r="M2181" s="179"/>
      <c r="Q2181" s="151" t="s">
        <v>2278</v>
      </c>
      <c r="R2181" s="152" t="n">
        <v>1.7</v>
      </c>
      <c r="S2181" s="152" t="n">
        <v>753.6</v>
      </c>
      <c r="T2181" s="153" t="n">
        <v>70</v>
      </c>
      <c r="U2181" s="154" t="s">
        <v>93</v>
      </c>
      <c r="V2181" s="153" t="n">
        <v>1</v>
      </c>
      <c r="W2181" s="115" t="n">
        <v>0</v>
      </c>
      <c r="X2181" s="116" t="n">
        <f aca="false">RANDBETWEEN(80,100)/100</f>
        <v>0.9</v>
      </c>
      <c r="Y2181" s="117"/>
      <c r="Z2181" s="118"/>
      <c r="AA2181" s="119"/>
      <c r="AB2181" s="123"/>
      <c r="AC2181" s="124"/>
      <c r="AG2181" s="186"/>
      <c r="BO2181" s="202"/>
    </row>
    <row r="2182" customFormat="false" ht="13.25" hidden="false" customHeight="true" outlineLevel="0" collapsed="false">
      <c r="A2182" s="151" t="s">
        <v>2279</v>
      </c>
      <c r="B2182" s="152" t="n">
        <v>11.3</v>
      </c>
      <c r="C2182" s="152" t="n">
        <v>756.4</v>
      </c>
      <c r="D2182" s="153" t="n">
        <v>100</v>
      </c>
      <c r="E2182" s="154" t="s">
        <v>129</v>
      </c>
      <c r="F2182" s="153" t="n">
        <v>1.5</v>
      </c>
      <c r="G2182" s="115" t="n">
        <v>0.9</v>
      </c>
      <c r="H2182" s="116" t="n">
        <f aca="false">RANDBETWEEN(80,100)/100</f>
        <v>0.93</v>
      </c>
      <c r="I2182" s="117"/>
      <c r="J2182" s="118"/>
      <c r="K2182" s="119"/>
      <c r="L2182" s="118"/>
      <c r="M2182" s="179"/>
      <c r="Q2182" s="151" t="s">
        <v>2279</v>
      </c>
      <c r="R2182" s="152" t="n">
        <v>1.7</v>
      </c>
      <c r="S2182" s="152" t="n">
        <v>752.2</v>
      </c>
      <c r="T2182" s="153" t="n">
        <v>74</v>
      </c>
      <c r="U2182" s="154" t="s">
        <v>129</v>
      </c>
      <c r="V2182" s="153" t="n">
        <v>1</v>
      </c>
      <c r="W2182" s="115" t="n">
        <v>0</v>
      </c>
      <c r="X2182" s="116" t="n">
        <f aca="false">RANDBETWEEN(80,100)/100</f>
        <v>0.96</v>
      </c>
      <c r="Y2182" s="117"/>
      <c r="Z2182" s="118"/>
      <c r="AA2182" s="119"/>
      <c r="AB2182" s="123"/>
      <c r="AC2182" s="124"/>
      <c r="AG2182" s="186"/>
      <c r="BO2182" s="202"/>
    </row>
    <row r="2183" customFormat="false" ht="13.25" hidden="false" customHeight="true" outlineLevel="0" collapsed="false">
      <c r="A2183" s="151" t="s">
        <v>2280</v>
      </c>
      <c r="B2183" s="152" t="n">
        <v>11.5</v>
      </c>
      <c r="C2183" s="152" t="n">
        <v>756.6</v>
      </c>
      <c r="D2183" s="153" t="n">
        <v>89</v>
      </c>
      <c r="E2183" s="154" t="s">
        <v>129</v>
      </c>
      <c r="F2183" s="153" t="n">
        <v>3</v>
      </c>
      <c r="G2183" s="115" t="n">
        <v>0.9</v>
      </c>
      <c r="H2183" s="116" t="n">
        <f aca="false">RANDBETWEEN(80,100)/100</f>
        <v>0.84</v>
      </c>
      <c r="I2183" s="117"/>
      <c r="J2183" s="118"/>
      <c r="K2183" s="119"/>
      <c r="L2183" s="118"/>
      <c r="M2183" s="179"/>
      <c r="Q2183" s="151" t="s">
        <v>2280</v>
      </c>
      <c r="R2183" s="152" t="n">
        <v>3</v>
      </c>
      <c r="S2183" s="152" t="n">
        <v>751</v>
      </c>
      <c r="T2183" s="153" t="n">
        <v>69</v>
      </c>
      <c r="U2183" s="154" t="s">
        <v>93</v>
      </c>
      <c r="V2183" s="153" t="n">
        <v>1</v>
      </c>
      <c r="W2183" s="182" t="s">
        <v>110</v>
      </c>
      <c r="X2183" s="116" t="n">
        <f aca="false">RANDBETWEEN(80,100)/100</f>
        <v>0.8</v>
      </c>
      <c r="Y2183" s="117"/>
      <c r="Z2183" s="118"/>
      <c r="AA2183" s="119"/>
      <c r="AB2183" s="123"/>
      <c r="AC2183" s="124"/>
      <c r="AG2183" s="186"/>
      <c r="BO2183" s="202"/>
    </row>
    <row r="2184" customFormat="false" ht="13.25" hidden="false" customHeight="true" outlineLevel="0" collapsed="false">
      <c r="A2184" s="151" t="s">
        <v>2281</v>
      </c>
      <c r="B2184" s="152" t="n">
        <v>11.9</v>
      </c>
      <c r="C2184" s="152" t="n">
        <v>756.4</v>
      </c>
      <c r="D2184" s="153" t="n">
        <v>88</v>
      </c>
      <c r="E2184" s="154" t="s">
        <v>93</v>
      </c>
      <c r="F2184" s="153" t="n">
        <v>1.5</v>
      </c>
      <c r="G2184" s="115" t="n">
        <v>0.9</v>
      </c>
      <c r="H2184" s="116" t="n">
        <f aca="false">RANDBETWEEN(80,100)/100</f>
        <v>0.84</v>
      </c>
      <c r="I2184" s="117" t="n">
        <v>0.599247685185185</v>
      </c>
      <c r="J2184" s="118" t="n">
        <v>0.599247685185185</v>
      </c>
      <c r="K2184" s="119" t="n">
        <f aca="false">(J2184 * 24) * $B$3 * $F$3 * (1 - 0.7*AVERAGE(G2184:G2191)) * AVERAGE(H2184:H2191)</f>
        <v>5572.14954427083</v>
      </c>
      <c r="L2184" s="118" t="n">
        <f aca="false">IF(AVERAGE(F2184:F2191)&gt; $J$3, $B$4*$F$4*AVERAGE(F2184:F2191)/$B$5*24*AVERAGE(H2184:H2191), $B$4*$F$4*AVERAGE(F2184:F2191)/$B$5*24*AVERAGE(H2184:H2191) * 0.2)</f>
        <v>3217.5</v>
      </c>
      <c r="M2184" s="179" t="n">
        <f aca="false">K2184+L2184</f>
        <v>8789.64954427083</v>
      </c>
      <c r="Q2184" s="151" t="s">
        <v>2281</v>
      </c>
      <c r="R2184" s="152" t="n">
        <v>4.9</v>
      </c>
      <c r="S2184" s="152" t="n">
        <v>749.5</v>
      </c>
      <c r="T2184" s="153" t="n">
        <v>62</v>
      </c>
      <c r="U2184" s="154" t="s">
        <v>93</v>
      </c>
      <c r="V2184" s="153" t="n">
        <v>2</v>
      </c>
      <c r="W2184" s="115" t="n">
        <v>0.75</v>
      </c>
      <c r="X2184" s="116" t="n">
        <f aca="false">RANDBETWEEN(80,100)/100</f>
        <v>0.96</v>
      </c>
      <c r="Y2184" s="117" t="n">
        <v>0.646944444444444</v>
      </c>
      <c r="Z2184" s="118" t="n">
        <v>0.646944444444444</v>
      </c>
      <c r="AA2184" s="119" t="n">
        <f aca="false">(Z2184 * 24) * $B$3 * $F$3 * (1 - 0.7*AVERAGE(W2184:W2191)) * AVERAGE(X2184:X2191)</f>
        <v>6550.0504875</v>
      </c>
      <c r="AB2184" s="123" t="n">
        <f aca="false">IF(AVERAGE(V2184:V2191)&gt; $J$3, $B$4*$F$4*AVERAGE(V2184:V2191)/$B$5*24*AVERAGE(X2184:X2191), $B$4*$F$4*AVERAGE(V2184:V2191)/$B$5*24*AVERAGE(X2184:X2191) * 0.2)</f>
        <v>2106</v>
      </c>
      <c r="AC2184" s="124" t="n">
        <f aca="false">AA2184+AB2184</f>
        <v>8656.0504875</v>
      </c>
      <c r="AG2184" s="186"/>
      <c r="BO2184" s="202"/>
    </row>
    <row r="2185" customFormat="false" ht="13.25" hidden="false" customHeight="true" outlineLevel="0" collapsed="false">
      <c r="A2185" s="151" t="s">
        <v>2282</v>
      </c>
      <c r="B2185" s="152" t="n">
        <v>13.7</v>
      </c>
      <c r="C2185" s="152" t="n">
        <v>756.3</v>
      </c>
      <c r="D2185" s="153" t="n">
        <v>76</v>
      </c>
      <c r="E2185" s="154" t="s">
        <v>93</v>
      </c>
      <c r="F2185" s="153" t="n">
        <v>3</v>
      </c>
      <c r="G2185" s="115" t="n">
        <v>0.9</v>
      </c>
      <c r="H2185" s="116" t="n">
        <f aca="false">RANDBETWEEN(80,100)/100</f>
        <v>0.97</v>
      </c>
      <c r="I2185" s="117"/>
      <c r="J2185" s="118"/>
      <c r="K2185" s="119"/>
      <c r="L2185" s="118"/>
      <c r="M2185" s="179"/>
      <c r="Q2185" s="151" t="s">
        <v>2282</v>
      </c>
      <c r="R2185" s="152" t="n">
        <v>7.1</v>
      </c>
      <c r="S2185" s="152" t="n">
        <v>747.5</v>
      </c>
      <c r="T2185" s="153" t="n">
        <v>41</v>
      </c>
      <c r="U2185" s="154" t="s">
        <v>93</v>
      </c>
      <c r="V2185" s="153" t="n">
        <v>3</v>
      </c>
      <c r="W2185" s="115" t="n">
        <v>0.75</v>
      </c>
      <c r="X2185" s="116" t="n">
        <f aca="false">RANDBETWEEN(80,100)/100</f>
        <v>0.81</v>
      </c>
      <c r="Y2185" s="117"/>
      <c r="Z2185" s="118"/>
      <c r="AA2185" s="119"/>
      <c r="AB2185" s="123"/>
      <c r="AC2185" s="124"/>
      <c r="AG2185" s="186"/>
      <c r="BO2185" s="202"/>
    </row>
    <row r="2186" customFormat="false" ht="13.25" hidden="false" customHeight="true" outlineLevel="0" collapsed="false">
      <c r="A2186" s="151" t="s">
        <v>2283</v>
      </c>
      <c r="B2186" s="152" t="n">
        <v>12.7</v>
      </c>
      <c r="C2186" s="152" t="n">
        <v>756.7</v>
      </c>
      <c r="D2186" s="153" t="n">
        <v>84</v>
      </c>
      <c r="E2186" s="154" t="s">
        <v>107</v>
      </c>
      <c r="F2186" s="153" t="n">
        <v>3</v>
      </c>
      <c r="G2186" s="115" t="n">
        <v>0.9</v>
      </c>
      <c r="H2186" s="116" t="n">
        <f aca="false">RANDBETWEEN(80,100)/100</f>
        <v>0.94</v>
      </c>
      <c r="I2186" s="117"/>
      <c r="J2186" s="118"/>
      <c r="K2186" s="119"/>
      <c r="L2186" s="118"/>
      <c r="M2186" s="179"/>
      <c r="Q2186" s="151" t="s">
        <v>2283</v>
      </c>
      <c r="R2186" s="152" t="n">
        <v>8.1</v>
      </c>
      <c r="S2186" s="152" t="n">
        <v>746.2</v>
      </c>
      <c r="T2186" s="153" t="n">
        <v>45</v>
      </c>
      <c r="U2186" s="154" t="s">
        <v>93</v>
      </c>
      <c r="V2186" s="153" t="n">
        <v>2</v>
      </c>
      <c r="W2186" s="115" t="n">
        <v>0.75</v>
      </c>
      <c r="X2186" s="116" t="n">
        <f aca="false">RANDBETWEEN(80,100)/100</f>
        <v>0.94</v>
      </c>
      <c r="Y2186" s="117"/>
      <c r="Z2186" s="118"/>
      <c r="AA2186" s="119"/>
      <c r="AB2186" s="123"/>
      <c r="AC2186" s="124"/>
      <c r="AG2186" s="186"/>
      <c r="BO2186" s="202"/>
    </row>
    <row r="2187" customFormat="false" ht="13.25" hidden="false" customHeight="true" outlineLevel="0" collapsed="false">
      <c r="A2187" s="151" t="s">
        <v>2284</v>
      </c>
      <c r="B2187" s="152" t="n">
        <v>12.9</v>
      </c>
      <c r="C2187" s="152" t="n">
        <v>757.4</v>
      </c>
      <c r="D2187" s="153" t="n">
        <v>81</v>
      </c>
      <c r="E2187" s="154" t="s">
        <v>129</v>
      </c>
      <c r="F2187" s="153" t="n">
        <v>4.5</v>
      </c>
      <c r="G2187" s="115" t="n">
        <v>0.9</v>
      </c>
      <c r="H2187" s="116" t="n">
        <f aca="false">RANDBETWEEN(80,100)/100</f>
        <v>0.84</v>
      </c>
      <c r="I2187" s="117"/>
      <c r="J2187" s="118"/>
      <c r="K2187" s="119"/>
      <c r="L2187" s="118"/>
      <c r="M2187" s="179"/>
      <c r="Q2187" s="151" t="s">
        <v>2284</v>
      </c>
      <c r="R2187" s="152" t="n">
        <v>3.7</v>
      </c>
      <c r="S2187" s="152" t="n">
        <v>745.7</v>
      </c>
      <c r="T2187" s="153" t="n">
        <v>75</v>
      </c>
      <c r="U2187" s="154" t="s">
        <v>93</v>
      </c>
      <c r="V2187" s="153" t="n">
        <v>3</v>
      </c>
      <c r="W2187" s="115" t="n">
        <v>0.9</v>
      </c>
      <c r="X2187" s="116" t="n">
        <f aca="false">RANDBETWEEN(80,100)/100</f>
        <v>0.89</v>
      </c>
      <c r="Y2187" s="117"/>
      <c r="Z2187" s="118"/>
      <c r="AA2187" s="119"/>
      <c r="AB2187" s="123"/>
      <c r="AC2187" s="124"/>
      <c r="AG2187" s="186"/>
      <c r="BO2187" s="202"/>
    </row>
    <row r="2188" customFormat="false" ht="13.25" hidden="false" customHeight="true" outlineLevel="0" collapsed="false">
      <c r="A2188" s="151" t="s">
        <v>2285</v>
      </c>
      <c r="B2188" s="152" t="n">
        <v>9.3</v>
      </c>
      <c r="C2188" s="152" t="n">
        <v>757.2</v>
      </c>
      <c r="D2188" s="153" t="n">
        <v>100</v>
      </c>
      <c r="E2188" s="154" t="s">
        <v>78</v>
      </c>
      <c r="F2188" s="153" t="n">
        <v>1.5</v>
      </c>
      <c r="G2188" s="115" t="n">
        <v>0.9</v>
      </c>
      <c r="H2188" s="116" t="n">
        <f aca="false">RANDBETWEEN(80,100)/100</f>
        <v>0.89</v>
      </c>
      <c r="I2188" s="117"/>
      <c r="J2188" s="118"/>
      <c r="K2188" s="119"/>
      <c r="L2188" s="118"/>
      <c r="M2188" s="179"/>
      <c r="Q2188" s="151" t="s">
        <v>2285</v>
      </c>
      <c r="R2188" s="152" t="n">
        <v>7.1</v>
      </c>
      <c r="S2188" s="152" t="n">
        <v>743.7</v>
      </c>
      <c r="T2188" s="153" t="n">
        <v>65</v>
      </c>
      <c r="U2188" s="154" t="s">
        <v>93</v>
      </c>
      <c r="V2188" s="153" t="n">
        <v>2</v>
      </c>
      <c r="W2188" s="115" t="n">
        <v>0.95</v>
      </c>
      <c r="X2188" s="116" t="n">
        <f aca="false">RANDBETWEEN(80,100)/100</f>
        <v>0.93</v>
      </c>
      <c r="Y2188" s="117"/>
      <c r="Z2188" s="118"/>
      <c r="AA2188" s="119"/>
      <c r="AB2188" s="123"/>
      <c r="AC2188" s="124"/>
      <c r="AG2188" s="186"/>
      <c r="BO2188" s="202"/>
    </row>
    <row r="2189" customFormat="false" ht="13.25" hidden="false" customHeight="true" outlineLevel="0" collapsed="false">
      <c r="A2189" s="151" t="s">
        <v>2286</v>
      </c>
      <c r="B2189" s="152" t="n">
        <v>8.2</v>
      </c>
      <c r="C2189" s="152" t="n">
        <v>756.8</v>
      </c>
      <c r="D2189" s="153" t="n">
        <v>100</v>
      </c>
      <c r="E2189" s="154" t="s">
        <v>83</v>
      </c>
      <c r="F2189" s="153" t="n">
        <v>1.5</v>
      </c>
      <c r="G2189" s="115" t="n">
        <v>1</v>
      </c>
      <c r="H2189" s="116" t="n">
        <f aca="false">RANDBETWEEN(80,100)/100</f>
        <v>0.83</v>
      </c>
      <c r="I2189" s="117"/>
      <c r="J2189" s="118"/>
      <c r="K2189" s="119"/>
      <c r="L2189" s="118"/>
      <c r="M2189" s="179"/>
      <c r="Q2189" s="151" t="s">
        <v>2286</v>
      </c>
      <c r="R2189" s="152" t="n">
        <v>6.7</v>
      </c>
      <c r="S2189" s="152" t="n">
        <v>742.8</v>
      </c>
      <c r="T2189" s="153" t="n">
        <v>68</v>
      </c>
      <c r="U2189" s="154" t="s">
        <v>93</v>
      </c>
      <c r="V2189" s="153" t="n">
        <v>2</v>
      </c>
      <c r="W2189" s="115" t="n">
        <v>0.9</v>
      </c>
      <c r="X2189" s="116" t="n">
        <f aca="false">RANDBETWEEN(80,100)/100</f>
        <v>0.85</v>
      </c>
      <c r="Y2189" s="117"/>
      <c r="Z2189" s="118"/>
      <c r="AA2189" s="119"/>
      <c r="AB2189" s="123"/>
      <c r="AC2189" s="124"/>
      <c r="AG2189" s="186"/>
      <c r="BO2189" s="202"/>
    </row>
    <row r="2190" customFormat="false" ht="13.25" hidden="false" customHeight="true" outlineLevel="0" collapsed="false">
      <c r="A2190" s="151" t="s">
        <v>2287</v>
      </c>
      <c r="B2190" s="152" t="n">
        <v>8.3</v>
      </c>
      <c r="C2190" s="152" t="n">
        <v>756.7</v>
      </c>
      <c r="D2190" s="153" t="n">
        <v>100</v>
      </c>
      <c r="E2190" s="154" t="s">
        <v>77</v>
      </c>
      <c r="F2190" s="153" t="n">
        <v>3</v>
      </c>
      <c r="G2190" s="115" t="n">
        <v>0.9</v>
      </c>
      <c r="H2190" s="116" t="n">
        <f aca="false">RANDBETWEEN(80,100)/100</f>
        <v>0.94</v>
      </c>
      <c r="I2190" s="117"/>
      <c r="J2190" s="118"/>
      <c r="K2190" s="119"/>
      <c r="L2190" s="118"/>
      <c r="M2190" s="179"/>
      <c r="Q2190" s="151" t="s">
        <v>2287</v>
      </c>
      <c r="R2190" s="152" t="n">
        <v>7.5</v>
      </c>
      <c r="S2190" s="152" t="n">
        <v>742.2</v>
      </c>
      <c r="T2190" s="153" t="n">
        <v>70</v>
      </c>
      <c r="U2190" s="154" t="n">
        <v>0</v>
      </c>
      <c r="V2190" s="153" t="n">
        <v>0</v>
      </c>
      <c r="W2190" s="115" t="n">
        <v>0.9</v>
      </c>
      <c r="X2190" s="116" t="n">
        <f aca="false">RANDBETWEEN(80,100)/100</f>
        <v>0.83</v>
      </c>
      <c r="Y2190" s="117"/>
      <c r="Z2190" s="118"/>
      <c r="AA2190" s="119"/>
      <c r="AB2190" s="123"/>
      <c r="AC2190" s="124"/>
      <c r="AG2190" s="186"/>
      <c r="BO2190" s="202"/>
    </row>
    <row r="2191" customFormat="false" ht="13.25" hidden="false" customHeight="true" outlineLevel="0" collapsed="false">
      <c r="A2191" s="151" t="s">
        <v>2288</v>
      </c>
      <c r="B2191" s="152" t="n">
        <v>9</v>
      </c>
      <c r="C2191" s="152" t="n">
        <v>757</v>
      </c>
      <c r="D2191" s="153" t="n">
        <v>100</v>
      </c>
      <c r="E2191" s="154" t="s">
        <v>83</v>
      </c>
      <c r="F2191" s="153" t="n">
        <v>4.5</v>
      </c>
      <c r="G2191" s="115" t="n">
        <v>0.9</v>
      </c>
      <c r="H2191" s="116" t="n">
        <f aca="false">RANDBETWEEN(80,100)/100</f>
        <v>0.9</v>
      </c>
      <c r="I2191" s="117"/>
      <c r="J2191" s="118"/>
      <c r="K2191" s="119"/>
      <c r="L2191" s="118"/>
      <c r="M2191" s="179"/>
      <c r="Q2191" s="151" t="s">
        <v>2288</v>
      </c>
      <c r="R2191" s="152" t="n">
        <v>9</v>
      </c>
      <c r="S2191" s="152" t="n">
        <v>742.1</v>
      </c>
      <c r="T2191" s="153" t="n">
        <v>61</v>
      </c>
      <c r="U2191" s="154" t="s">
        <v>129</v>
      </c>
      <c r="V2191" s="153" t="n">
        <v>1</v>
      </c>
      <c r="W2191" s="115" t="n">
        <v>0.95</v>
      </c>
      <c r="X2191" s="116" t="n">
        <f aca="false">RANDBETWEEN(80,100)/100</f>
        <v>0.81</v>
      </c>
      <c r="Y2191" s="117"/>
      <c r="Z2191" s="118"/>
      <c r="AA2191" s="119"/>
      <c r="AB2191" s="123"/>
      <c r="AC2191" s="124"/>
      <c r="AG2191" s="186"/>
      <c r="BO2191" s="202"/>
    </row>
    <row r="2192" customFormat="false" ht="13.25" hidden="false" customHeight="true" outlineLevel="0" collapsed="false">
      <c r="A2192" s="151" t="s">
        <v>2289</v>
      </c>
      <c r="B2192" s="152" t="n">
        <v>10.6</v>
      </c>
      <c r="C2192" s="152" t="n">
        <v>757.3</v>
      </c>
      <c r="D2192" s="153" t="n">
        <v>87</v>
      </c>
      <c r="E2192" s="154" t="s">
        <v>83</v>
      </c>
      <c r="F2192" s="153" t="n">
        <v>4.5</v>
      </c>
      <c r="G2192" s="115" t="n">
        <v>0.9</v>
      </c>
      <c r="H2192" s="116" t="n">
        <f aca="false">RANDBETWEEN(80,100)/100</f>
        <v>0.82</v>
      </c>
      <c r="I2192" s="117" t="n">
        <v>0.597384259259259</v>
      </c>
      <c r="J2192" s="118" t="n">
        <v>0.597384259259259</v>
      </c>
      <c r="K2192" s="119" t="n">
        <f aca="false">(J2192 * 24) * $B$3 * $F$3 * (1 - 0.7*AVERAGE(G2192:G2199)) * AVERAGE(H2192:H2199)</f>
        <v>5531.51539166666</v>
      </c>
      <c r="L2192" s="118" t="n">
        <f aca="false">IF(AVERAGE(F2192:F2199)&gt; $J$3, $B$4*$F$4*AVERAGE(F2192:F2199)/$B$5*24*AVERAGE(H2192:H2199), $B$4*$F$4*AVERAGE(F2192:F2199)/$B$5*24*AVERAGE(H2192:H2199) * 0.2)</f>
        <v>30972</v>
      </c>
      <c r="M2192" s="179" t="n">
        <f aca="false">K2192+L2192</f>
        <v>36503.5153916667</v>
      </c>
      <c r="Q2192" s="151" t="s">
        <v>2289</v>
      </c>
      <c r="R2192" s="152" t="n">
        <v>14.2</v>
      </c>
      <c r="S2192" s="152" t="n">
        <v>740.5</v>
      </c>
      <c r="T2192" s="153" t="n">
        <v>38</v>
      </c>
      <c r="U2192" s="154" t="s">
        <v>129</v>
      </c>
      <c r="V2192" s="153" t="n">
        <v>1</v>
      </c>
      <c r="W2192" s="115" t="n">
        <v>0.95</v>
      </c>
      <c r="X2192" s="116" t="n">
        <f aca="false">RANDBETWEEN(80,100)/100</f>
        <v>0.85</v>
      </c>
      <c r="Y2192" s="117" t="n">
        <v>0.6440625</v>
      </c>
      <c r="Z2192" s="118" t="n">
        <v>0.6440625</v>
      </c>
      <c r="AA2192" s="119" t="n">
        <f aca="false">(Z2192 * 24) * $B$3 * $F$3 * (1 - 0.7*AVERAGE(W2192:W2199)) * AVERAGE(X2192:X2199)</f>
        <v>7987.8949875</v>
      </c>
      <c r="AB2192" s="123" t="n">
        <f aca="false">IF(AVERAGE(V2192:V2199)&gt; $J$3, $B$4*$F$4*AVERAGE(V2192:V2199)/$B$5*24*AVERAGE(X2192:X2199), $B$4*$F$4*AVERAGE(V2192:V2199)/$B$5*24*AVERAGE(X2192:X2199) * 0.2)</f>
        <v>1466</v>
      </c>
      <c r="AC2192" s="124" t="n">
        <f aca="false">AA2192+AB2192</f>
        <v>9453.8949875</v>
      </c>
      <c r="AG2192" s="186"/>
      <c r="BO2192" s="202"/>
    </row>
    <row r="2193" customFormat="false" ht="13.25" hidden="false" customHeight="true" outlineLevel="0" collapsed="false">
      <c r="A2193" s="151" t="s">
        <v>2290</v>
      </c>
      <c r="B2193" s="152" t="n">
        <v>11.2</v>
      </c>
      <c r="C2193" s="152" t="n">
        <v>757.6</v>
      </c>
      <c r="D2193" s="153" t="n">
        <v>83</v>
      </c>
      <c r="E2193" s="154" t="s">
        <v>83</v>
      </c>
      <c r="F2193" s="153" t="n">
        <v>6</v>
      </c>
      <c r="G2193" s="115" t="n">
        <v>0.9</v>
      </c>
      <c r="H2193" s="116" t="n">
        <f aca="false">RANDBETWEEN(80,100)/100</f>
        <v>0.95</v>
      </c>
      <c r="I2193" s="117"/>
      <c r="J2193" s="118"/>
      <c r="K2193" s="119"/>
      <c r="L2193" s="118"/>
      <c r="M2193" s="179"/>
      <c r="Q2193" s="151" t="s">
        <v>2290</v>
      </c>
      <c r="R2193" s="152" t="n">
        <v>16.2</v>
      </c>
      <c r="S2193" s="152" t="n">
        <v>739.9</v>
      </c>
      <c r="T2193" s="153" t="n">
        <v>34</v>
      </c>
      <c r="U2193" s="154" t="s">
        <v>129</v>
      </c>
      <c r="V2193" s="153" t="n">
        <v>2</v>
      </c>
      <c r="W2193" s="115" t="n">
        <v>0.95</v>
      </c>
      <c r="X2193" s="116" t="n">
        <f aca="false">RANDBETWEEN(80,100)/100</f>
        <v>0.92</v>
      </c>
      <c r="Y2193" s="117"/>
      <c r="Z2193" s="118"/>
      <c r="AA2193" s="119"/>
      <c r="AB2193" s="123"/>
      <c r="AC2193" s="124"/>
      <c r="AG2193" s="186"/>
      <c r="BO2193" s="202"/>
    </row>
    <row r="2194" customFormat="false" ht="13.25" hidden="false" customHeight="true" outlineLevel="0" collapsed="false">
      <c r="A2194" s="151" t="s">
        <v>2291</v>
      </c>
      <c r="B2194" s="152" t="n">
        <v>12.4</v>
      </c>
      <c r="C2194" s="152" t="n">
        <v>758.2</v>
      </c>
      <c r="D2194" s="153" t="n">
        <v>72</v>
      </c>
      <c r="E2194" s="154" t="s">
        <v>83</v>
      </c>
      <c r="F2194" s="153" t="n">
        <v>7.5</v>
      </c>
      <c r="G2194" s="115" t="n">
        <v>0.9</v>
      </c>
      <c r="H2194" s="116" t="n">
        <f aca="false">RANDBETWEEN(80,100)/100</f>
        <v>0.9</v>
      </c>
      <c r="I2194" s="117"/>
      <c r="J2194" s="118"/>
      <c r="K2194" s="119"/>
      <c r="L2194" s="118"/>
      <c r="M2194" s="179"/>
      <c r="Q2194" s="151" t="s">
        <v>2291</v>
      </c>
      <c r="R2194" s="152" t="n">
        <v>17.6</v>
      </c>
      <c r="S2194" s="152" t="n">
        <v>740.2</v>
      </c>
      <c r="T2194" s="153" t="n">
        <v>32</v>
      </c>
      <c r="U2194" s="154" t="s">
        <v>101</v>
      </c>
      <c r="V2194" s="153" t="n">
        <v>2</v>
      </c>
      <c r="W2194" s="115" t="n">
        <v>0.75</v>
      </c>
      <c r="X2194" s="116" t="n">
        <f aca="false">RANDBETWEEN(80,100)/100</f>
        <v>0.92</v>
      </c>
      <c r="Y2194" s="117"/>
      <c r="Z2194" s="118"/>
      <c r="AA2194" s="119"/>
      <c r="AB2194" s="123"/>
      <c r="AC2194" s="124"/>
      <c r="AG2194" s="186"/>
      <c r="BO2194" s="202"/>
    </row>
    <row r="2195" customFormat="false" ht="13.25" hidden="false" customHeight="true" outlineLevel="0" collapsed="false">
      <c r="A2195" s="151" t="s">
        <v>2292</v>
      </c>
      <c r="B2195" s="152" t="n">
        <v>12.4</v>
      </c>
      <c r="C2195" s="152" t="n">
        <v>758.9</v>
      </c>
      <c r="D2195" s="153" t="n">
        <v>74</v>
      </c>
      <c r="E2195" s="154" t="s">
        <v>83</v>
      </c>
      <c r="F2195" s="153" t="n">
        <v>7.5</v>
      </c>
      <c r="G2195" s="115" t="n">
        <v>0.9</v>
      </c>
      <c r="H2195" s="116" t="n">
        <f aca="false">RANDBETWEEN(80,100)/100</f>
        <v>0.82</v>
      </c>
      <c r="I2195" s="117"/>
      <c r="J2195" s="118"/>
      <c r="K2195" s="119"/>
      <c r="L2195" s="118"/>
      <c r="M2195" s="179"/>
      <c r="Q2195" s="151" t="s">
        <v>2292</v>
      </c>
      <c r="R2195" s="152" t="n">
        <v>15.5</v>
      </c>
      <c r="S2195" s="152" t="n">
        <v>741.7</v>
      </c>
      <c r="T2195" s="153" t="n">
        <v>42</v>
      </c>
      <c r="U2195" s="154" t="s">
        <v>101</v>
      </c>
      <c r="V2195" s="153" t="n">
        <v>2</v>
      </c>
      <c r="W2195" s="115" t="n">
        <v>0.95</v>
      </c>
      <c r="X2195" s="116" t="n">
        <f aca="false">RANDBETWEEN(80,100)/100</f>
        <v>1</v>
      </c>
      <c r="Y2195" s="117"/>
      <c r="Z2195" s="118"/>
      <c r="AA2195" s="119"/>
      <c r="AB2195" s="123"/>
      <c r="AC2195" s="124"/>
      <c r="AG2195" s="186"/>
      <c r="BO2195" s="202"/>
    </row>
    <row r="2196" customFormat="false" ht="13.25" hidden="false" customHeight="true" outlineLevel="0" collapsed="false">
      <c r="A2196" s="151" t="s">
        <v>2293</v>
      </c>
      <c r="B2196" s="152" t="n">
        <v>11.1</v>
      </c>
      <c r="C2196" s="152" t="n">
        <v>759.4</v>
      </c>
      <c r="D2196" s="153" t="n">
        <v>82</v>
      </c>
      <c r="E2196" s="154" t="s">
        <v>83</v>
      </c>
      <c r="F2196" s="153" t="n">
        <v>7.5</v>
      </c>
      <c r="G2196" s="115" t="n">
        <v>0.95</v>
      </c>
      <c r="H2196" s="116" t="n">
        <f aca="false">RANDBETWEEN(80,100)/100</f>
        <v>0.88</v>
      </c>
      <c r="I2196" s="117"/>
      <c r="J2196" s="118"/>
      <c r="K2196" s="119"/>
      <c r="L2196" s="118"/>
      <c r="M2196" s="179"/>
      <c r="Q2196" s="151" t="s">
        <v>2293</v>
      </c>
      <c r="R2196" s="152" t="n">
        <v>12.1</v>
      </c>
      <c r="S2196" s="152" t="n">
        <v>743</v>
      </c>
      <c r="T2196" s="153" t="n">
        <v>66</v>
      </c>
      <c r="U2196" s="154" t="s">
        <v>91</v>
      </c>
      <c r="V2196" s="153" t="n">
        <v>1</v>
      </c>
      <c r="W2196" s="115" t="n">
        <v>0.95</v>
      </c>
      <c r="X2196" s="116" t="n">
        <f aca="false">RANDBETWEEN(80,100)/100</f>
        <v>0.9</v>
      </c>
      <c r="Y2196" s="117"/>
      <c r="Z2196" s="118"/>
      <c r="AA2196" s="119"/>
      <c r="AB2196" s="123"/>
      <c r="AC2196" s="124"/>
      <c r="AG2196" s="186"/>
      <c r="BO2196" s="202"/>
    </row>
    <row r="2197" customFormat="false" ht="13.25" hidden="false" customHeight="true" outlineLevel="0" collapsed="false">
      <c r="A2197" s="151" t="s">
        <v>2294</v>
      </c>
      <c r="B2197" s="152" t="n">
        <v>8.4</v>
      </c>
      <c r="C2197" s="152" t="n">
        <v>759.5</v>
      </c>
      <c r="D2197" s="153" t="n">
        <v>100</v>
      </c>
      <c r="E2197" s="154" t="s">
        <v>83</v>
      </c>
      <c r="F2197" s="153" t="n">
        <v>3</v>
      </c>
      <c r="G2197" s="115" t="n">
        <v>0.95</v>
      </c>
      <c r="H2197" s="116" t="n">
        <f aca="false">RANDBETWEEN(80,100)/100</f>
        <v>0.98</v>
      </c>
      <c r="I2197" s="117"/>
      <c r="J2197" s="118"/>
      <c r="K2197" s="119"/>
      <c r="L2197" s="118"/>
      <c r="M2197" s="179"/>
      <c r="Q2197" s="151" t="s">
        <v>2294</v>
      </c>
      <c r="R2197" s="152" t="n">
        <v>7.7</v>
      </c>
      <c r="S2197" s="152" t="n">
        <v>743.9</v>
      </c>
      <c r="T2197" s="153" t="n">
        <v>84</v>
      </c>
      <c r="U2197" s="154" t="n">
        <v>0</v>
      </c>
      <c r="V2197" s="153" t="n">
        <v>0</v>
      </c>
      <c r="W2197" s="115" t="n">
        <v>0.75</v>
      </c>
      <c r="X2197" s="116" t="n">
        <f aca="false">RANDBETWEEN(80,100)/100</f>
        <v>0.97</v>
      </c>
      <c r="Y2197" s="117"/>
      <c r="Z2197" s="118"/>
      <c r="AA2197" s="119"/>
      <c r="AB2197" s="123"/>
      <c r="AC2197" s="124"/>
      <c r="AG2197" s="186"/>
      <c r="BO2197" s="202"/>
    </row>
    <row r="2198" customFormat="false" ht="13.25" hidden="false" customHeight="true" outlineLevel="0" collapsed="false">
      <c r="A2198" s="151" t="s">
        <v>2295</v>
      </c>
      <c r="B2198" s="152" t="n">
        <v>8.3</v>
      </c>
      <c r="C2198" s="152" t="n">
        <v>759.9</v>
      </c>
      <c r="D2198" s="153" t="n">
        <v>100</v>
      </c>
      <c r="E2198" s="154" t="s">
        <v>83</v>
      </c>
      <c r="F2198" s="153" t="n">
        <v>4.5</v>
      </c>
      <c r="G2198" s="115" t="n">
        <v>0.9</v>
      </c>
      <c r="H2198" s="116" t="n">
        <f aca="false">RANDBETWEEN(80,100)/100</f>
        <v>0.92</v>
      </c>
      <c r="I2198" s="117"/>
      <c r="J2198" s="118"/>
      <c r="K2198" s="119"/>
      <c r="L2198" s="118"/>
      <c r="M2198" s="179"/>
      <c r="Q2198" s="151" t="s">
        <v>2295</v>
      </c>
      <c r="R2198" s="152" t="n">
        <v>8</v>
      </c>
      <c r="S2198" s="152" t="n">
        <v>744.9</v>
      </c>
      <c r="T2198" s="153" t="n">
        <v>78</v>
      </c>
      <c r="U2198" s="154" t="s">
        <v>129</v>
      </c>
      <c r="V2198" s="153" t="n">
        <v>1</v>
      </c>
      <c r="W2198" s="115" t="n">
        <v>0</v>
      </c>
      <c r="X2198" s="116" t="n">
        <f aca="false">RANDBETWEEN(80,100)/100</f>
        <v>0.95</v>
      </c>
      <c r="Y2198" s="117"/>
      <c r="Z2198" s="118"/>
      <c r="AA2198" s="119"/>
      <c r="AB2198" s="123"/>
      <c r="AC2198" s="124"/>
      <c r="AG2198" s="186"/>
      <c r="BO2198" s="202"/>
    </row>
    <row r="2199" customFormat="false" ht="13.25" hidden="false" customHeight="true" outlineLevel="0" collapsed="false">
      <c r="A2199" s="151" t="s">
        <v>2296</v>
      </c>
      <c r="B2199" s="152" t="n">
        <v>8.5</v>
      </c>
      <c r="C2199" s="152" t="n">
        <v>761.1</v>
      </c>
      <c r="D2199" s="153" t="n">
        <v>100</v>
      </c>
      <c r="E2199" s="154" t="s">
        <v>83</v>
      </c>
      <c r="F2199" s="153" t="n">
        <v>3</v>
      </c>
      <c r="G2199" s="115" t="n">
        <v>0.9</v>
      </c>
      <c r="H2199" s="116" t="n">
        <f aca="false">RANDBETWEEN(80,100)/100</f>
        <v>0.85</v>
      </c>
      <c r="I2199" s="117"/>
      <c r="J2199" s="118"/>
      <c r="K2199" s="119"/>
      <c r="L2199" s="118"/>
      <c r="M2199" s="179"/>
      <c r="Q2199" s="151" t="s">
        <v>2296</v>
      </c>
      <c r="R2199" s="152" t="n">
        <v>11</v>
      </c>
      <c r="S2199" s="152" t="n">
        <v>745.6</v>
      </c>
      <c r="T2199" s="153" t="n">
        <v>57</v>
      </c>
      <c r="U2199" s="154" t="s">
        <v>101</v>
      </c>
      <c r="V2199" s="153" t="n">
        <v>1</v>
      </c>
      <c r="W2199" s="182" t="s">
        <v>185</v>
      </c>
      <c r="X2199" s="116" t="n">
        <f aca="false">RANDBETWEEN(80,100)/100</f>
        <v>0.82</v>
      </c>
      <c r="Y2199" s="117"/>
      <c r="Z2199" s="118"/>
      <c r="AA2199" s="119"/>
      <c r="AB2199" s="123"/>
      <c r="AC2199" s="124"/>
      <c r="AG2199" s="186"/>
      <c r="BO2199" s="202"/>
    </row>
    <row r="2200" customFormat="false" ht="13.25" hidden="false" customHeight="true" outlineLevel="0" collapsed="false">
      <c r="A2200" s="151" t="s">
        <v>2297</v>
      </c>
      <c r="B2200" s="152" t="n">
        <v>8.9</v>
      </c>
      <c r="C2200" s="152" t="n">
        <v>761.2</v>
      </c>
      <c r="D2200" s="153" t="n">
        <v>92</v>
      </c>
      <c r="E2200" s="154" t="s">
        <v>83</v>
      </c>
      <c r="F2200" s="153" t="n">
        <v>6</v>
      </c>
      <c r="G2200" s="115" t="n">
        <v>0.9</v>
      </c>
      <c r="H2200" s="116" t="n">
        <f aca="false">RANDBETWEEN(80,100)/100</f>
        <v>0.92</v>
      </c>
      <c r="I2200" s="117" t="n">
        <v>0.595520833333333</v>
      </c>
      <c r="J2200" s="118" t="n">
        <v>0.595520833333333</v>
      </c>
      <c r="K2200" s="119" t="n">
        <f aca="false">(J2200 * 24) * $B$3 * $F$3 * (1 - 0.7*AVERAGE(G2200:G2207)) * AVERAGE(H2200:H2207)</f>
        <v>5631.959625</v>
      </c>
      <c r="L2200" s="118" t="n">
        <f aca="false">IF(AVERAGE(F2200:F2207)&gt; $J$3, $B$4*$F$4*AVERAGE(F2200:F2207)/$B$5*24*AVERAGE(H2200:H2207), $B$4*$F$4*AVERAGE(F2200:F2207)/$B$5*24*AVERAGE(H2200:H2207) * 0.2)</f>
        <v>43665</v>
      </c>
      <c r="M2200" s="179" t="n">
        <f aca="false">K2200+L2200</f>
        <v>49296.959625</v>
      </c>
      <c r="Q2200" s="151" t="s">
        <v>2297</v>
      </c>
      <c r="R2200" s="152" t="n">
        <v>9.4</v>
      </c>
      <c r="S2200" s="152" t="n">
        <v>746.5</v>
      </c>
      <c r="T2200" s="153" t="n">
        <v>63</v>
      </c>
      <c r="U2200" s="154" t="n">
        <v>0</v>
      </c>
      <c r="V2200" s="153" t="n">
        <v>0</v>
      </c>
      <c r="W2200" s="115" t="n">
        <v>0.75</v>
      </c>
      <c r="X2200" s="116" t="n">
        <f aca="false">RANDBETWEEN(80,100)/100</f>
        <v>0.89</v>
      </c>
      <c r="Y2200" s="117" t="n">
        <v>0.641134259259259</v>
      </c>
      <c r="Z2200" s="118" t="n">
        <v>0.641134259259259</v>
      </c>
      <c r="AA2200" s="119" t="n">
        <f aca="false">(Z2200 * 24) * $B$3 * $F$3 * (1 - 0.7*AVERAGE(W2200:W2207)) * AVERAGE(X2200:X2207)</f>
        <v>7592.06506145833</v>
      </c>
      <c r="AB2200" s="123" t="n">
        <f aca="false">IF(AVERAGE(V2200:V2207)&gt; $J$3, $B$4*$F$4*AVERAGE(V2200:V2207)/$B$5*24*AVERAGE(X2200:X2207), $B$4*$F$4*AVERAGE(V2200:V2207)/$B$5*24*AVERAGE(X2200:X2207) * 0.2)</f>
        <v>879.6</v>
      </c>
      <c r="AC2200" s="124" t="n">
        <f aca="false">AA2200+AB2200</f>
        <v>8471.66506145833</v>
      </c>
      <c r="AG2200" s="186"/>
      <c r="BO2200" s="202"/>
    </row>
    <row r="2201" customFormat="false" ht="13.25" hidden="false" customHeight="true" outlineLevel="0" collapsed="false">
      <c r="A2201" s="151" t="s">
        <v>2298</v>
      </c>
      <c r="B2201" s="152" t="n">
        <v>9.9</v>
      </c>
      <c r="C2201" s="152" t="n">
        <v>761.4</v>
      </c>
      <c r="D2201" s="153" t="n">
        <v>83</v>
      </c>
      <c r="E2201" s="154" t="s">
        <v>83</v>
      </c>
      <c r="F2201" s="153" t="n">
        <v>6</v>
      </c>
      <c r="G2201" s="115" t="n">
        <v>0.9</v>
      </c>
      <c r="H2201" s="116" t="n">
        <f aca="false">RANDBETWEEN(80,100)/100</f>
        <v>0.91</v>
      </c>
      <c r="I2201" s="117"/>
      <c r="J2201" s="118"/>
      <c r="K2201" s="119"/>
      <c r="L2201" s="118"/>
      <c r="M2201" s="179"/>
      <c r="Q2201" s="151" t="s">
        <v>2298</v>
      </c>
      <c r="R2201" s="152" t="n">
        <v>12.9</v>
      </c>
      <c r="S2201" s="152" t="n">
        <v>747.6</v>
      </c>
      <c r="T2201" s="153" t="n">
        <v>39</v>
      </c>
      <c r="U2201" s="154" t="s">
        <v>129</v>
      </c>
      <c r="V2201" s="153" t="n">
        <v>2</v>
      </c>
      <c r="W2201" s="115" t="n">
        <v>0.9</v>
      </c>
      <c r="X2201" s="116" t="n">
        <f aca="false">RANDBETWEEN(80,100)/100</f>
        <v>0.96</v>
      </c>
      <c r="Y2201" s="117"/>
      <c r="Z2201" s="118"/>
      <c r="AA2201" s="119"/>
      <c r="AB2201" s="123"/>
      <c r="AC2201" s="124"/>
      <c r="AG2201" s="186"/>
      <c r="BO2201" s="202"/>
    </row>
    <row r="2202" customFormat="false" ht="13.25" hidden="false" customHeight="true" outlineLevel="0" collapsed="false">
      <c r="A2202" s="151" t="s">
        <v>2299</v>
      </c>
      <c r="B2202" s="152" t="n">
        <v>10.1</v>
      </c>
      <c r="C2202" s="152" t="n">
        <v>761.5</v>
      </c>
      <c r="D2202" s="153" t="n">
        <v>83</v>
      </c>
      <c r="E2202" s="154" t="s">
        <v>83</v>
      </c>
      <c r="F2202" s="153" t="n">
        <v>7.5</v>
      </c>
      <c r="G2202" s="115" t="n">
        <v>0.9</v>
      </c>
      <c r="H2202" s="116" t="n">
        <f aca="false">RANDBETWEEN(80,100)/100</f>
        <v>0.98</v>
      </c>
      <c r="I2202" s="117"/>
      <c r="J2202" s="118"/>
      <c r="K2202" s="119"/>
      <c r="L2202" s="118"/>
      <c r="M2202" s="179"/>
      <c r="Q2202" s="151" t="s">
        <v>2299</v>
      </c>
      <c r="R2202" s="152" t="n">
        <v>14.1</v>
      </c>
      <c r="S2202" s="152" t="n">
        <v>748.5</v>
      </c>
      <c r="T2202" s="153" t="n">
        <v>24</v>
      </c>
      <c r="U2202" s="154" t="s">
        <v>129</v>
      </c>
      <c r="V2202" s="153" t="n">
        <v>2</v>
      </c>
      <c r="W2202" s="115" t="n">
        <v>0.95</v>
      </c>
      <c r="X2202" s="116" t="n">
        <f aca="false">RANDBETWEEN(80,100)/100</f>
        <v>0.8</v>
      </c>
      <c r="Y2202" s="117"/>
      <c r="Z2202" s="118"/>
      <c r="AA2202" s="119"/>
      <c r="AB2202" s="123"/>
      <c r="AC2202" s="124"/>
      <c r="AG2202" s="186"/>
      <c r="BO2202" s="202"/>
    </row>
    <row r="2203" customFormat="false" ht="13.25" hidden="false" customHeight="true" outlineLevel="0" collapsed="false">
      <c r="A2203" s="151" t="s">
        <v>2300</v>
      </c>
      <c r="B2203" s="152" t="n">
        <v>9.9</v>
      </c>
      <c r="C2203" s="152" t="n">
        <v>761.5</v>
      </c>
      <c r="D2203" s="153" t="n">
        <v>99</v>
      </c>
      <c r="E2203" s="154" t="s">
        <v>83</v>
      </c>
      <c r="F2203" s="153" t="n">
        <v>9</v>
      </c>
      <c r="G2203" s="115" t="n">
        <v>0.9</v>
      </c>
      <c r="H2203" s="116" t="n">
        <f aca="false">RANDBETWEEN(80,100)/100</f>
        <v>0.84</v>
      </c>
      <c r="I2203" s="117"/>
      <c r="J2203" s="118"/>
      <c r="K2203" s="119"/>
      <c r="L2203" s="118"/>
      <c r="M2203" s="179"/>
      <c r="Q2203" s="151" t="s">
        <v>2300</v>
      </c>
      <c r="R2203" s="152" t="n">
        <v>13.2</v>
      </c>
      <c r="S2203" s="152" t="n">
        <v>750.1</v>
      </c>
      <c r="T2203" s="153" t="n">
        <v>29</v>
      </c>
      <c r="U2203" s="154" t="s">
        <v>129</v>
      </c>
      <c r="V2203" s="153" t="n">
        <v>1</v>
      </c>
      <c r="W2203" s="115" t="n">
        <v>0.75</v>
      </c>
      <c r="X2203" s="116" t="n">
        <f aca="false">RANDBETWEEN(80,100)/100</f>
        <v>0.89</v>
      </c>
      <c r="Y2203" s="117"/>
      <c r="Z2203" s="118"/>
      <c r="AA2203" s="119"/>
      <c r="AB2203" s="123"/>
      <c r="AC2203" s="124"/>
      <c r="AG2203" s="186"/>
      <c r="BO2203" s="202"/>
    </row>
    <row r="2204" customFormat="false" ht="13.25" hidden="false" customHeight="true" outlineLevel="0" collapsed="false">
      <c r="A2204" s="151" t="s">
        <v>2301</v>
      </c>
      <c r="B2204" s="152" t="n">
        <v>9.2</v>
      </c>
      <c r="C2204" s="152" t="n">
        <v>761.4</v>
      </c>
      <c r="D2204" s="153" t="n">
        <v>100</v>
      </c>
      <c r="E2204" s="154" t="s">
        <v>83</v>
      </c>
      <c r="F2204" s="153" t="n">
        <v>10.5</v>
      </c>
      <c r="G2204" s="115" t="n">
        <v>0.9</v>
      </c>
      <c r="H2204" s="116" t="n">
        <f aca="false">RANDBETWEEN(80,100)/100</f>
        <v>0.82</v>
      </c>
      <c r="I2204" s="117"/>
      <c r="J2204" s="118"/>
      <c r="K2204" s="119"/>
      <c r="L2204" s="118"/>
      <c r="M2204" s="179"/>
      <c r="Q2204" s="151" t="s">
        <v>2301</v>
      </c>
      <c r="R2204" s="152" t="n">
        <v>11.1</v>
      </c>
      <c r="S2204" s="152" t="n">
        <v>750.7</v>
      </c>
      <c r="T2204" s="153" t="n">
        <v>38</v>
      </c>
      <c r="U2204" s="154" t="s">
        <v>93</v>
      </c>
      <c r="V2204" s="153" t="n">
        <v>1</v>
      </c>
      <c r="W2204" s="115" t="n">
        <v>0.25</v>
      </c>
      <c r="X2204" s="116" t="n">
        <f aca="false">RANDBETWEEN(80,100)/100</f>
        <v>0.99</v>
      </c>
      <c r="Y2204" s="117"/>
      <c r="Z2204" s="118"/>
      <c r="AA2204" s="119"/>
      <c r="AB2204" s="123"/>
      <c r="AC2204" s="124"/>
      <c r="AG2204" s="186"/>
      <c r="BO2204" s="202"/>
    </row>
    <row r="2205" customFormat="false" ht="13.25" hidden="false" customHeight="true" outlineLevel="0" collapsed="false">
      <c r="A2205" s="151" t="s">
        <v>2302</v>
      </c>
      <c r="B2205" s="152" t="n">
        <v>9.5</v>
      </c>
      <c r="C2205" s="152" t="n">
        <v>760.5</v>
      </c>
      <c r="D2205" s="153" t="n">
        <v>100</v>
      </c>
      <c r="E2205" s="154" t="s">
        <v>83</v>
      </c>
      <c r="F2205" s="153" t="n">
        <v>10.5</v>
      </c>
      <c r="G2205" s="115" t="n">
        <v>0.9</v>
      </c>
      <c r="H2205" s="116" t="n">
        <f aca="false">RANDBETWEEN(80,100)/100</f>
        <v>0.89</v>
      </c>
      <c r="I2205" s="117"/>
      <c r="J2205" s="118"/>
      <c r="K2205" s="119"/>
      <c r="L2205" s="118"/>
      <c r="M2205" s="179"/>
      <c r="Q2205" s="151" t="s">
        <v>2302</v>
      </c>
      <c r="R2205" s="152" t="n">
        <v>7</v>
      </c>
      <c r="S2205" s="152" t="n">
        <v>750.7</v>
      </c>
      <c r="T2205" s="153" t="n">
        <v>67</v>
      </c>
      <c r="U2205" s="154" t="n">
        <v>0</v>
      </c>
      <c r="V2205" s="153" t="n">
        <v>0</v>
      </c>
      <c r="W2205" s="115" t="n">
        <v>0.9</v>
      </c>
      <c r="X2205" s="116" t="n">
        <f aca="false">RANDBETWEEN(80,100)/100</f>
        <v>0.94</v>
      </c>
      <c r="Y2205" s="117"/>
      <c r="Z2205" s="118"/>
      <c r="AA2205" s="119"/>
      <c r="AB2205" s="123"/>
      <c r="AC2205" s="124"/>
      <c r="AG2205" s="186"/>
      <c r="BO2205" s="202"/>
    </row>
    <row r="2206" customFormat="false" ht="13.25" hidden="false" customHeight="true" outlineLevel="0" collapsed="false">
      <c r="A2206" s="151" t="s">
        <v>2303</v>
      </c>
      <c r="B2206" s="152" t="n">
        <v>9.6</v>
      </c>
      <c r="C2206" s="152" t="n">
        <v>760.1</v>
      </c>
      <c r="D2206" s="153" t="n">
        <v>100</v>
      </c>
      <c r="E2206" s="154" t="s">
        <v>83</v>
      </c>
      <c r="F2206" s="153" t="n">
        <v>6</v>
      </c>
      <c r="G2206" s="115" t="n">
        <v>0.9</v>
      </c>
      <c r="H2206" s="116" t="n">
        <f aca="false">RANDBETWEEN(80,100)/100</f>
        <v>0.83</v>
      </c>
      <c r="I2206" s="117"/>
      <c r="J2206" s="118"/>
      <c r="K2206" s="119"/>
      <c r="L2206" s="118"/>
      <c r="M2206" s="179"/>
      <c r="Q2206" s="151" t="s">
        <v>2303</v>
      </c>
      <c r="R2206" s="152" t="n">
        <v>7.5</v>
      </c>
      <c r="S2206" s="152" t="n">
        <v>750.6</v>
      </c>
      <c r="T2206" s="153" t="n">
        <v>67</v>
      </c>
      <c r="U2206" s="154" t="n">
        <v>0</v>
      </c>
      <c r="V2206" s="153" t="n">
        <v>0</v>
      </c>
      <c r="W2206" s="115" t="n">
        <v>0.9</v>
      </c>
      <c r="X2206" s="116" t="n">
        <f aca="false">RANDBETWEEN(80,100)/100</f>
        <v>0.88</v>
      </c>
      <c r="Y2206" s="117"/>
      <c r="Z2206" s="118"/>
      <c r="AA2206" s="119"/>
      <c r="AB2206" s="123"/>
      <c r="AC2206" s="124"/>
      <c r="AG2206" s="186"/>
      <c r="BO2206" s="202"/>
    </row>
    <row r="2207" customFormat="false" ht="13.25" hidden="false" customHeight="true" outlineLevel="0" collapsed="false">
      <c r="A2207" s="151" t="s">
        <v>2304</v>
      </c>
      <c r="B2207" s="152" t="n">
        <v>8.7</v>
      </c>
      <c r="C2207" s="152" t="n">
        <v>760.6</v>
      </c>
      <c r="D2207" s="153"/>
      <c r="E2207" s="154" t="s">
        <v>83</v>
      </c>
      <c r="F2207" s="153" t="n">
        <v>6</v>
      </c>
      <c r="G2207" s="115" t="n">
        <v>0.9</v>
      </c>
      <c r="H2207" s="116" t="n">
        <f aca="false">RANDBETWEEN(80,100)/100</f>
        <v>0.91</v>
      </c>
      <c r="I2207" s="117"/>
      <c r="J2207" s="118"/>
      <c r="K2207" s="119"/>
      <c r="L2207" s="118"/>
      <c r="M2207" s="179"/>
      <c r="Q2207" s="151" t="s">
        <v>2304</v>
      </c>
      <c r="R2207" s="152" t="n">
        <v>8.1</v>
      </c>
      <c r="S2207" s="152" t="n">
        <v>751.1</v>
      </c>
      <c r="T2207" s="153" t="n">
        <v>56</v>
      </c>
      <c r="U2207" s="154" t="n">
        <v>0</v>
      </c>
      <c r="V2207" s="153" t="n">
        <v>0</v>
      </c>
      <c r="W2207" s="115" t="n">
        <v>0.9</v>
      </c>
      <c r="X2207" s="116" t="n">
        <f aca="false">RANDBETWEEN(80,100)/100</f>
        <v>0.98</v>
      </c>
      <c r="Y2207" s="117"/>
      <c r="Z2207" s="118"/>
      <c r="AA2207" s="119"/>
      <c r="AB2207" s="123"/>
      <c r="AC2207" s="124"/>
      <c r="AG2207" s="186"/>
      <c r="BO2207" s="202"/>
    </row>
    <row r="2208" customFormat="false" ht="13.25" hidden="false" customHeight="true" outlineLevel="0" collapsed="false">
      <c r="A2208" s="151" t="s">
        <v>2305</v>
      </c>
      <c r="B2208" s="152" t="n">
        <v>10.1</v>
      </c>
      <c r="C2208" s="152" t="n">
        <v>760.3</v>
      </c>
      <c r="D2208" s="153" t="n">
        <v>100</v>
      </c>
      <c r="E2208" s="154" t="s">
        <v>83</v>
      </c>
      <c r="F2208" s="153" t="n">
        <v>7.5</v>
      </c>
      <c r="G2208" s="115" t="n">
        <v>0.9</v>
      </c>
      <c r="H2208" s="116" t="n">
        <f aca="false">RANDBETWEEN(80,100)/100</f>
        <v>0.91</v>
      </c>
      <c r="I2208" s="117" t="n">
        <v>0.593611111111111</v>
      </c>
      <c r="J2208" s="118" t="n">
        <v>0.593611111111111</v>
      </c>
      <c r="K2208" s="119" t="n">
        <f aca="false">(J2208 * 24) * $B$3 * $F$3 * (1 - 0.7*AVERAGE(G2208:G2215)) * AVERAGE(H2208:H2215)</f>
        <v>5558.5507</v>
      </c>
      <c r="L2208" s="118" t="n">
        <f aca="false">IF(AVERAGE(F2208:F2215)&gt; $J$3, $B$4*$F$4*AVERAGE(F2208:F2215)/$B$5*24*AVERAGE(H2208:H2215), $B$4*$F$4*AVERAGE(F2208:F2215)/$B$5*24*AVERAGE(H2208:H2215) * 0.2)</f>
        <v>37962</v>
      </c>
      <c r="M2208" s="179" t="n">
        <f aca="false">K2208+L2208</f>
        <v>43520.5507</v>
      </c>
      <c r="Q2208" s="151" t="s">
        <v>2305</v>
      </c>
      <c r="R2208" s="152" t="n">
        <v>10.3</v>
      </c>
      <c r="S2208" s="152" t="n">
        <v>751.5</v>
      </c>
      <c r="T2208" s="153" t="n">
        <v>40</v>
      </c>
      <c r="U2208" s="154" t="s">
        <v>129</v>
      </c>
      <c r="V2208" s="153" t="n">
        <v>1</v>
      </c>
      <c r="W2208" s="115" t="n">
        <v>0.75</v>
      </c>
      <c r="X2208" s="116" t="n">
        <f aca="false">RANDBETWEEN(80,100)/100</f>
        <v>0.82</v>
      </c>
      <c r="Y2208" s="117" t="n">
        <v>0.638206018518519</v>
      </c>
      <c r="Z2208" s="118" t="n">
        <v>0.638206018518519</v>
      </c>
      <c r="AA2208" s="119" t="n">
        <f aca="false">(Z2208 * 24) * $B$3 * $F$3 * (1 - 0.7*AVERAGE(W2208:W2215)) * AVERAGE(X2208:X2215)</f>
        <v>12649.1156458333</v>
      </c>
      <c r="AB2208" s="123" t="n">
        <f aca="false">IF(AVERAGE(V2208:V2215)&gt; $J$3, $B$4*$F$4*AVERAGE(V2208:V2215)/$B$5*24*AVERAGE(X2208:X2215), $B$4*$F$4*AVERAGE(V2208:V2215)/$B$5*24*AVERAGE(X2208:X2215) * 0.2)</f>
        <v>1001</v>
      </c>
      <c r="AC2208" s="124" t="n">
        <f aca="false">AA2208+AB2208</f>
        <v>13650.1156458333</v>
      </c>
      <c r="AG2208" s="186"/>
      <c r="BO2208" s="202"/>
    </row>
    <row r="2209" customFormat="false" ht="13.25" hidden="false" customHeight="true" outlineLevel="0" collapsed="false">
      <c r="A2209" s="151" t="s">
        <v>2306</v>
      </c>
      <c r="B2209" s="152" t="n">
        <v>11.8</v>
      </c>
      <c r="C2209" s="152" t="n">
        <v>759.5</v>
      </c>
      <c r="D2209" s="153" t="n">
        <v>88</v>
      </c>
      <c r="E2209" s="154" t="s">
        <v>83</v>
      </c>
      <c r="F2209" s="153" t="n">
        <v>7.5</v>
      </c>
      <c r="G2209" s="115" t="n">
        <v>0.9</v>
      </c>
      <c r="H2209" s="116" t="n">
        <f aca="false">RANDBETWEEN(80,100)/100</f>
        <v>0.9</v>
      </c>
      <c r="I2209" s="117"/>
      <c r="J2209" s="118"/>
      <c r="K2209" s="119"/>
      <c r="L2209" s="118"/>
      <c r="M2209" s="179"/>
      <c r="Q2209" s="151" t="s">
        <v>2306</v>
      </c>
      <c r="R2209" s="152" t="n">
        <v>12.1</v>
      </c>
      <c r="S2209" s="152" t="n">
        <v>751.3</v>
      </c>
      <c r="T2209" s="153" t="n">
        <v>28</v>
      </c>
      <c r="U2209" s="154" t="s">
        <v>129</v>
      </c>
      <c r="V2209" s="153" t="n">
        <v>1</v>
      </c>
      <c r="W2209" s="115" t="n">
        <v>0.75</v>
      </c>
      <c r="X2209" s="116" t="n">
        <f aca="false">RANDBETWEEN(80,100)/100</f>
        <v>0.86</v>
      </c>
      <c r="Y2209" s="117"/>
      <c r="Z2209" s="118"/>
      <c r="AA2209" s="119"/>
      <c r="AB2209" s="123"/>
      <c r="AC2209" s="124"/>
      <c r="AG2209" s="186"/>
      <c r="BO2209" s="202"/>
    </row>
    <row r="2210" customFormat="false" ht="13.25" hidden="false" customHeight="true" outlineLevel="0" collapsed="false">
      <c r="A2210" s="151" t="s">
        <v>2307</v>
      </c>
      <c r="B2210" s="152" t="n">
        <v>12.7</v>
      </c>
      <c r="C2210" s="152" t="n">
        <v>759.7</v>
      </c>
      <c r="D2210" s="153" t="n">
        <v>83</v>
      </c>
      <c r="E2210" s="154" t="s">
        <v>83</v>
      </c>
      <c r="F2210" s="153" t="n">
        <v>7.5</v>
      </c>
      <c r="G2210" s="115" t="n">
        <v>0.9</v>
      </c>
      <c r="H2210" s="116" t="n">
        <f aca="false">RANDBETWEEN(80,100)/100</f>
        <v>0.81</v>
      </c>
      <c r="I2210" s="117"/>
      <c r="J2210" s="118"/>
      <c r="K2210" s="119"/>
      <c r="L2210" s="118"/>
      <c r="M2210" s="179"/>
      <c r="Q2210" s="151" t="s">
        <v>2307</v>
      </c>
      <c r="R2210" s="152" t="n">
        <v>13</v>
      </c>
      <c r="S2210" s="152" t="n">
        <v>752.3</v>
      </c>
      <c r="T2210" s="153" t="n">
        <v>27</v>
      </c>
      <c r="U2210" s="154" t="s">
        <v>93</v>
      </c>
      <c r="V2210" s="153" t="n">
        <v>3</v>
      </c>
      <c r="W2210" s="115" t="n">
        <v>0.75</v>
      </c>
      <c r="X2210" s="116" t="n">
        <f aca="false">RANDBETWEEN(80,100)/100</f>
        <v>0.82</v>
      </c>
      <c r="Y2210" s="117"/>
      <c r="Z2210" s="118"/>
      <c r="AA2210" s="119"/>
      <c r="AB2210" s="123"/>
      <c r="AC2210" s="124"/>
      <c r="AG2210" s="186"/>
      <c r="BO2210" s="202"/>
    </row>
    <row r="2211" customFormat="false" ht="13.25" hidden="false" customHeight="true" outlineLevel="0" collapsed="false">
      <c r="A2211" s="151" t="s">
        <v>2308</v>
      </c>
      <c r="B2211" s="152" t="n">
        <v>13.3</v>
      </c>
      <c r="C2211" s="152" t="n">
        <v>760.2</v>
      </c>
      <c r="D2211" s="153" t="n">
        <v>75</v>
      </c>
      <c r="E2211" s="154" t="s">
        <v>83</v>
      </c>
      <c r="F2211" s="153" t="n">
        <v>6</v>
      </c>
      <c r="G2211" s="115" t="n">
        <v>0.9</v>
      </c>
      <c r="H2211" s="116" t="n">
        <f aca="false">RANDBETWEEN(80,100)/100</f>
        <v>0.96</v>
      </c>
      <c r="I2211" s="117"/>
      <c r="J2211" s="118"/>
      <c r="K2211" s="119"/>
      <c r="L2211" s="118"/>
      <c r="M2211" s="179"/>
      <c r="Q2211" s="151" t="s">
        <v>2308</v>
      </c>
      <c r="R2211" s="152" t="n">
        <v>11.2</v>
      </c>
      <c r="S2211" s="152" t="n">
        <v>753.7</v>
      </c>
      <c r="T2211" s="153" t="n">
        <v>33</v>
      </c>
      <c r="U2211" s="154" t="s">
        <v>101</v>
      </c>
      <c r="V2211" s="153" t="n">
        <v>1</v>
      </c>
      <c r="W2211" s="182" t="s">
        <v>194</v>
      </c>
      <c r="X2211" s="116" t="n">
        <f aca="false">RANDBETWEEN(80,100)/100</f>
        <v>0.94</v>
      </c>
      <c r="Y2211" s="117"/>
      <c r="Z2211" s="118"/>
      <c r="AA2211" s="119"/>
      <c r="AB2211" s="123"/>
      <c r="AC2211" s="124"/>
      <c r="AG2211" s="186"/>
      <c r="BO2211" s="202"/>
    </row>
    <row r="2212" customFormat="false" ht="13.25" hidden="false" customHeight="true" outlineLevel="0" collapsed="false">
      <c r="A2212" s="151" t="s">
        <v>2309</v>
      </c>
      <c r="B2212" s="152" t="n">
        <v>13</v>
      </c>
      <c r="C2212" s="152" t="n">
        <v>760</v>
      </c>
      <c r="D2212" s="153" t="n">
        <v>77</v>
      </c>
      <c r="E2212" s="154" t="s">
        <v>83</v>
      </c>
      <c r="F2212" s="153" t="n">
        <v>9</v>
      </c>
      <c r="G2212" s="115" t="n">
        <v>0.9</v>
      </c>
      <c r="H2212" s="116" t="n">
        <f aca="false">RANDBETWEEN(80,100)/100</f>
        <v>0.83</v>
      </c>
      <c r="I2212" s="117"/>
      <c r="J2212" s="118"/>
      <c r="K2212" s="119"/>
      <c r="L2212" s="118"/>
      <c r="M2212" s="179"/>
      <c r="Q2212" s="151" t="s">
        <v>2309</v>
      </c>
      <c r="R2212" s="152" t="n">
        <v>8.9</v>
      </c>
      <c r="S2212" s="152" t="n">
        <v>754.7</v>
      </c>
      <c r="T2212" s="153" t="n">
        <v>39</v>
      </c>
      <c r="U2212" s="154" t="s">
        <v>78</v>
      </c>
      <c r="V2212" s="153" t="n">
        <v>1</v>
      </c>
      <c r="W2212" s="115" t="n">
        <v>0.05</v>
      </c>
      <c r="X2212" s="116" t="n">
        <f aca="false">RANDBETWEEN(80,100)/100</f>
        <v>0.92</v>
      </c>
      <c r="Y2212" s="117"/>
      <c r="Z2212" s="118"/>
      <c r="AA2212" s="119"/>
      <c r="AB2212" s="123"/>
      <c r="AC2212" s="124"/>
      <c r="AG2212" s="186"/>
      <c r="BO2212" s="202"/>
    </row>
    <row r="2213" customFormat="false" ht="13.25" hidden="false" customHeight="true" outlineLevel="0" collapsed="false">
      <c r="A2213" s="151" t="s">
        <v>2310</v>
      </c>
      <c r="B2213" s="152" t="n">
        <v>11.5</v>
      </c>
      <c r="C2213" s="152" t="n">
        <v>759.2</v>
      </c>
      <c r="D2213" s="153" t="n">
        <v>80</v>
      </c>
      <c r="E2213" s="154" t="s">
        <v>83</v>
      </c>
      <c r="F2213" s="153" t="n">
        <v>6</v>
      </c>
      <c r="G2213" s="115" t="n">
        <v>0.9</v>
      </c>
      <c r="H2213" s="116" t="n">
        <f aca="false">RANDBETWEEN(80,100)/100</f>
        <v>0.8</v>
      </c>
      <c r="I2213" s="117"/>
      <c r="J2213" s="118"/>
      <c r="K2213" s="119"/>
      <c r="L2213" s="118"/>
      <c r="M2213" s="179"/>
      <c r="Q2213" s="151" t="s">
        <v>2310</v>
      </c>
      <c r="R2213" s="152" t="n">
        <v>-0.5</v>
      </c>
      <c r="S2213" s="152" t="n">
        <v>754.9</v>
      </c>
      <c r="T2213" s="153" t="n">
        <v>78</v>
      </c>
      <c r="U2213" s="154" t="n">
        <v>0</v>
      </c>
      <c r="V2213" s="153" t="n">
        <v>0</v>
      </c>
      <c r="W2213" s="115" t="n">
        <v>0</v>
      </c>
      <c r="X2213" s="116" t="n">
        <f aca="false">RANDBETWEEN(80,100)/100</f>
        <v>0.9</v>
      </c>
      <c r="Y2213" s="117"/>
      <c r="Z2213" s="118"/>
      <c r="AA2213" s="119"/>
      <c r="AB2213" s="123"/>
      <c r="AC2213" s="124"/>
      <c r="AG2213" s="186"/>
      <c r="BO2213" s="202"/>
    </row>
    <row r="2214" customFormat="false" ht="13.25" hidden="false" customHeight="true" outlineLevel="0" collapsed="false">
      <c r="A2214" s="151" t="s">
        <v>2311</v>
      </c>
      <c r="B2214" s="152" t="n">
        <v>13</v>
      </c>
      <c r="C2214" s="152" t="n">
        <v>759.1</v>
      </c>
      <c r="D2214" s="153" t="n">
        <v>81</v>
      </c>
      <c r="E2214" s="154" t="s">
        <v>83</v>
      </c>
      <c r="F2214" s="153" t="n">
        <v>4.5</v>
      </c>
      <c r="G2214" s="115" t="n">
        <v>0.9</v>
      </c>
      <c r="H2214" s="116" t="n">
        <f aca="false">RANDBETWEEN(80,100)/100</f>
        <v>0.88</v>
      </c>
      <c r="I2214" s="117"/>
      <c r="J2214" s="118"/>
      <c r="K2214" s="119"/>
      <c r="L2214" s="118"/>
      <c r="M2214" s="179"/>
      <c r="Q2214" s="151" t="s">
        <v>2311</v>
      </c>
      <c r="R2214" s="152" t="n">
        <v>-0.7</v>
      </c>
      <c r="S2214" s="152" t="n">
        <v>754.7</v>
      </c>
      <c r="T2214" s="153" t="n">
        <v>75</v>
      </c>
      <c r="U2214" s="154" t="n">
        <v>0</v>
      </c>
      <c r="V2214" s="153" t="n">
        <v>0</v>
      </c>
      <c r="W2214" s="115" t="n">
        <v>0</v>
      </c>
      <c r="X2214" s="116" t="n">
        <f aca="false">RANDBETWEEN(80,100)/100</f>
        <v>0.98</v>
      </c>
      <c r="Y2214" s="117"/>
      <c r="Z2214" s="118"/>
      <c r="AA2214" s="119"/>
      <c r="AB2214" s="123"/>
      <c r="AC2214" s="124"/>
      <c r="AG2214" s="186"/>
      <c r="BO2214" s="202"/>
    </row>
    <row r="2215" customFormat="false" ht="13.25" hidden="false" customHeight="true" outlineLevel="0" collapsed="false">
      <c r="A2215" s="151" t="s">
        <v>2312</v>
      </c>
      <c r="B2215" s="152" t="n">
        <v>13.5</v>
      </c>
      <c r="C2215" s="152" t="n">
        <v>758.8</v>
      </c>
      <c r="D2215" s="153" t="n">
        <v>75</v>
      </c>
      <c r="E2215" s="154" t="s">
        <v>83</v>
      </c>
      <c r="F2215" s="153" t="n">
        <v>6</v>
      </c>
      <c r="G2215" s="115" t="n">
        <v>0.9</v>
      </c>
      <c r="H2215" s="116" t="n">
        <f aca="false">RANDBETWEEN(80,100)/100</f>
        <v>0.94</v>
      </c>
      <c r="I2215" s="117"/>
      <c r="J2215" s="118"/>
      <c r="K2215" s="119"/>
      <c r="L2215" s="118"/>
      <c r="M2215" s="179"/>
      <c r="Q2215" s="151" t="s">
        <v>2312</v>
      </c>
      <c r="R2215" s="152" t="n">
        <v>0.6</v>
      </c>
      <c r="S2215" s="152" t="n">
        <v>754.6</v>
      </c>
      <c r="T2215" s="153" t="n">
        <v>69</v>
      </c>
      <c r="U2215" s="154" t="n">
        <v>0</v>
      </c>
      <c r="V2215" s="153" t="n">
        <v>0</v>
      </c>
      <c r="W2215" s="115" t="n">
        <v>0</v>
      </c>
      <c r="X2215" s="116" t="n">
        <f aca="false">RANDBETWEEN(80,100)/100</f>
        <v>0.91</v>
      </c>
      <c r="Y2215" s="117"/>
      <c r="Z2215" s="118"/>
      <c r="AA2215" s="119"/>
      <c r="AB2215" s="123"/>
      <c r="AC2215" s="124"/>
      <c r="AG2215" s="186"/>
      <c r="BO2215" s="202"/>
    </row>
    <row r="2216" customFormat="false" ht="13.25" hidden="false" customHeight="true" outlineLevel="0" collapsed="false">
      <c r="A2216" s="151" t="s">
        <v>2313</v>
      </c>
      <c r="B2216" s="152" t="n">
        <v>15</v>
      </c>
      <c r="C2216" s="152" t="n">
        <v>759</v>
      </c>
      <c r="D2216" s="153" t="n">
        <v>77</v>
      </c>
      <c r="E2216" s="154" t="s">
        <v>83</v>
      </c>
      <c r="F2216" s="153" t="n">
        <v>7.5</v>
      </c>
      <c r="G2216" s="115" t="n">
        <v>0.9</v>
      </c>
      <c r="H2216" s="116" t="n">
        <f aca="false">RANDBETWEEN(80,100)/100</f>
        <v>0.8</v>
      </c>
      <c r="I2216" s="117" t="n">
        <v>0.591712962962963</v>
      </c>
      <c r="J2216" s="118" t="n">
        <v>0.591712962962963</v>
      </c>
      <c r="K2216" s="119" t="n">
        <f aca="false">(J2216 * 24) * $B$3 * $F$3 * (1 - 0.7*AVERAGE(G2216:G2223)) * AVERAGE(H2216:H2223)</f>
        <v>5737.81693333333</v>
      </c>
      <c r="L2216" s="118" t="n">
        <f aca="false">IF(AVERAGE(F2216:F2223)&gt; $J$3, $B$4*$F$4*AVERAGE(F2216:F2223)/$B$5*24*AVERAGE(H2216:H2223), $B$4*$F$4*AVERAGE(F2216:F2223)/$B$5*24*AVERAGE(H2216:H2223) * 0.2)</f>
        <v>4586.4</v>
      </c>
      <c r="M2216" s="179" t="n">
        <f aca="false">K2216+L2216</f>
        <v>10324.2169333333</v>
      </c>
      <c r="Q2216" s="151" t="s">
        <v>2313</v>
      </c>
      <c r="R2216" s="152" t="n">
        <v>3.5</v>
      </c>
      <c r="S2216" s="152" t="n">
        <v>754.2</v>
      </c>
      <c r="T2216" s="153" t="n">
        <v>61</v>
      </c>
      <c r="U2216" s="154" t="n">
        <v>0</v>
      </c>
      <c r="V2216" s="153" t="n">
        <v>0</v>
      </c>
      <c r="W2216" s="115" t="n">
        <v>0</v>
      </c>
      <c r="X2216" s="116" t="n">
        <f aca="false">RANDBETWEEN(80,100)/100</f>
        <v>0.89</v>
      </c>
      <c r="Y2216" s="117" t="n">
        <v>0.63525462962963</v>
      </c>
      <c r="Z2216" s="118" t="n">
        <v>0.63525462962963</v>
      </c>
      <c r="AA2216" s="119" t="n">
        <f aca="false">(Z2216 * 24) * $B$3 * $F$3 * (1 - 0.7*AVERAGE(W2216:W2223)) * AVERAGE(X2216:X2223)</f>
        <v>8148.47465972222</v>
      </c>
      <c r="AB2216" s="123" t="n">
        <f aca="false">IF(AVERAGE(V2216:V2223)&gt; $J$3, $B$4*$F$4*AVERAGE(V2216:V2223)/$B$5*24*AVERAGE(X2216:X2223), $B$4*$F$4*AVERAGE(V2216:V2223)/$B$5*24*AVERAGE(X2216:X2223) * 0.2)</f>
        <v>1573</v>
      </c>
      <c r="AC2216" s="124" t="n">
        <f aca="false">AA2216+AB2216</f>
        <v>9721.47465972222</v>
      </c>
      <c r="AG2216" s="186"/>
      <c r="BO2216" s="202"/>
    </row>
    <row r="2217" customFormat="false" ht="13.25" hidden="false" customHeight="true" outlineLevel="0" collapsed="false">
      <c r="A2217" s="151" t="s">
        <v>2314</v>
      </c>
      <c r="B2217" s="152" t="n">
        <v>17.5</v>
      </c>
      <c r="C2217" s="152" t="n">
        <v>758.1</v>
      </c>
      <c r="D2217" s="153" t="n">
        <v>68</v>
      </c>
      <c r="E2217" s="154" t="s">
        <v>83</v>
      </c>
      <c r="F2217" s="153" t="n">
        <v>4.5</v>
      </c>
      <c r="G2217" s="115" t="n">
        <v>0.9</v>
      </c>
      <c r="H2217" s="116" t="n">
        <f aca="false">RANDBETWEEN(80,100)/100</f>
        <v>0.92</v>
      </c>
      <c r="I2217" s="117"/>
      <c r="J2217" s="118"/>
      <c r="K2217" s="119"/>
      <c r="L2217" s="118"/>
      <c r="M2217" s="179"/>
      <c r="Q2217" s="151" t="s">
        <v>2314</v>
      </c>
      <c r="R2217" s="152" t="n">
        <v>6.8</v>
      </c>
      <c r="S2217" s="152" t="n">
        <v>753.8</v>
      </c>
      <c r="T2217" s="153" t="n">
        <v>39</v>
      </c>
      <c r="U2217" s="154" t="s">
        <v>93</v>
      </c>
      <c r="V2217" s="153" t="n">
        <v>3</v>
      </c>
      <c r="W2217" s="182" t="s">
        <v>110</v>
      </c>
      <c r="X2217" s="116" t="n">
        <f aca="false">RANDBETWEEN(80,100)/100</f>
        <v>0.95</v>
      </c>
      <c r="Y2217" s="117"/>
      <c r="Z2217" s="118"/>
      <c r="AA2217" s="119"/>
      <c r="AB2217" s="123"/>
      <c r="AC2217" s="124"/>
      <c r="AG2217" s="186"/>
      <c r="BO2217" s="202"/>
    </row>
    <row r="2218" customFormat="false" ht="13.25" hidden="false" customHeight="true" outlineLevel="0" collapsed="false">
      <c r="A2218" s="151" t="s">
        <v>2315</v>
      </c>
      <c r="B2218" s="152" t="n">
        <v>17.5</v>
      </c>
      <c r="C2218" s="152" t="n">
        <v>758.7</v>
      </c>
      <c r="D2218" s="153" t="n">
        <v>71</v>
      </c>
      <c r="E2218" s="154" t="s">
        <v>107</v>
      </c>
      <c r="F2218" s="153" t="n">
        <v>3</v>
      </c>
      <c r="G2218" s="115" t="n">
        <v>0.9</v>
      </c>
      <c r="H2218" s="116" t="n">
        <f aca="false">RANDBETWEEN(80,100)/100</f>
        <v>0.99</v>
      </c>
      <c r="I2218" s="117"/>
      <c r="J2218" s="118"/>
      <c r="K2218" s="119"/>
      <c r="L2218" s="118"/>
      <c r="M2218" s="179"/>
      <c r="Q2218" s="151" t="s">
        <v>2315</v>
      </c>
      <c r="R2218" s="152" t="n">
        <v>6.4</v>
      </c>
      <c r="S2218" s="152" t="n">
        <v>754</v>
      </c>
      <c r="T2218" s="153" t="n">
        <v>38</v>
      </c>
      <c r="U2218" s="154" t="s">
        <v>93</v>
      </c>
      <c r="V2218" s="153" t="n">
        <v>1</v>
      </c>
      <c r="W2218" s="115" t="n">
        <v>0.95</v>
      </c>
      <c r="X2218" s="116" t="n">
        <f aca="false">RANDBETWEEN(80,100)/100</f>
        <v>0.8</v>
      </c>
      <c r="Y2218" s="117"/>
      <c r="Z2218" s="118"/>
      <c r="AA2218" s="119"/>
      <c r="AB2218" s="123"/>
      <c r="AC2218" s="124"/>
      <c r="AG2218" s="186"/>
      <c r="BO2218" s="202"/>
    </row>
    <row r="2219" customFormat="false" ht="13.25" hidden="false" customHeight="true" outlineLevel="0" collapsed="false">
      <c r="A2219" s="151" t="s">
        <v>2316</v>
      </c>
      <c r="B2219" s="152" t="n">
        <v>16.4</v>
      </c>
      <c r="C2219" s="152" t="n">
        <v>759.4</v>
      </c>
      <c r="D2219" s="153" t="n">
        <v>72</v>
      </c>
      <c r="E2219" s="154" t="s">
        <v>77</v>
      </c>
      <c r="F2219" s="153" t="n">
        <v>3</v>
      </c>
      <c r="G2219" s="115" t="n">
        <v>0.9</v>
      </c>
      <c r="H2219" s="116" t="n">
        <f aca="false">RANDBETWEEN(80,100)/100</f>
        <v>0.96</v>
      </c>
      <c r="I2219" s="117"/>
      <c r="J2219" s="118"/>
      <c r="K2219" s="119"/>
      <c r="L2219" s="118"/>
      <c r="M2219" s="179"/>
      <c r="Q2219" s="151" t="s">
        <v>2316</v>
      </c>
      <c r="R2219" s="152" t="n">
        <v>5.6</v>
      </c>
      <c r="S2219" s="152" t="n">
        <v>754.4</v>
      </c>
      <c r="T2219" s="153" t="n">
        <v>40</v>
      </c>
      <c r="U2219" s="154" t="s">
        <v>93</v>
      </c>
      <c r="V2219" s="153" t="n">
        <v>2</v>
      </c>
      <c r="W2219" s="115" t="n">
        <v>0.95</v>
      </c>
      <c r="X2219" s="116" t="n">
        <f aca="false">RANDBETWEEN(80,100)/100</f>
        <v>0.99</v>
      </c>
      <c r="Y2219" s="117"/>
      <c r="Z2219" s="118"/>
      <c r="AA2219" s="119"/>
      <c r="AB2219" s="123"/>
      <c r="AC2219" s="124"/>
      <c r="AG2219" s="186"/>
      <c r="BO2219" s="202"/>
    </row>
    <row r="2220" customFormat="false" ht="13.25" hidden="false" customHeight="true" outlineLevel="0" collapsed="false">
      <c r="A2220" s="151" t="s">
        <v>2317</v>
      </c>
      <c r="B2220" s="152" t="n">
        <v>13.2</v>
      </c>
      <c r="C2220" s="152" t="n">
        <v>759.7</v>
      </c>
      <c r="D2220" s="153" t="n">
        <v>91</v>
      </c>
      <c r="E2220" s="154" t="s">
        <v>83</v>
      </c>
      <c r="F2220" s="153" t="n">
        <v>3</v>
      </c>
      <c r="G2220" s="115" t="n">
        <v>0.9</v>
      </c>
      <c r="H2220" s="116" t="n">
        <f aca="false">RANDBETWEEN(80,100)/100</f>
        <v>0.85</v>
      </c>
      <c r="I2220" s="117"/>
      <c r="J2220" s="118"/>
      <c r="K2220" s="119"/>
      <c r="L2220" s="118"/>
      <c r="M2220" s="179"/>
      <c r="Q2220" s="151" t="s">
        <v>2317</v>
      </c>
      <c r="R2220" s="152" t="n">
        <v>4.1</v>
      </c>
      <c r="S2220" s="152" t="n">
        <v>754.4</v>
      </c>
      <c r="T2220" s="153" t="n">
        <v>63</v>
      </c>
      <c r="U2220" s="154" t="s">
        <v>93</v>
      </c>
      <c r="V2220" s="153" t="n">
        <v>2</v>
      </c>
      <c r="W2220" s="115" t="n">
        <v>0.75</v>
      </c>
      <c r="X2220" s="116" t="n">
        <f aca="false">RANDBETWEEN(80,100)/100</f>
        <v>0.88</v>
      </c>
      <c r="Y2220" s="117"/>
      <c r="Z2220" s="118"/>
      <c r="AA2220" s="119"/>
      <c r="AB2220" s="123"/>
      <c r="AC2220" s="124"/>
      <c r="AG2220" s="186"/>
      <c r="BO2220" s="202"/>
    </row>
    <row r="2221" customFormat="false" ht="13.25" hidden="false" customHeight="true" outlineLevel="0" collapsed="false">
      <c r="A2221" s="151" t="s">
        <v>2318</v>
      </c>
      <c r="B2221" s="152" t="n">
        <v>12.3</v>
      </c>
      <c r="C2221" s="152" t="n">
        <v>759.9</v>
      </c>
      <c r="D2221" s="153" t="n">
        <v>91</v>
      </c>
      <c r="E2221" s="154" t="s">
        <v>83</v>
      </c>
      <c r="F2221" s="153" t="n">
        <v>3</v>
      </c>
      <c r="G2221" s="115" t="n">
        <v>0.9</v>
      </c>
      <c r="H2221" s="116" t="n">
        <f aca="false">RANDBETWEEN(80,100)/100</f>
        <v>0.83</v>
      </c>
      <c r="I2221" s="117"/>
      <c r="J2221" s="118"/>
      <c r="K2221" s="119"/>
      <c r="L2221" s="118"/>
      <c r="M2221" s="179"/>
      <c r="Q2221" s="151" t="s">
        <v>2318</v>
      </c>
      <c r="R2221" s="152" t="n">
        <v>1.4</v>
      </c>
      <c r="S2221" s="152" t="n">
        <v>753.9</v>
      </c>
      <c r="T2221" s="153" t="n">
        <v>84</v>
      </c>
      <c r="U2221" s="154" t="s">
        <v>129</v>
      </c>
      <c r="V2221" s="153" t="n">
        <v>1</v>
      </c>
      <c r="W2221" s="115" t="n">
        <v>0.9</v>
      </c>
      <c r="X2221" s="116" t="n">
        <f aca="false">RANDBETWEEN(80,100)/100</f>
        <v>0.91</v>
      </c>
      <c r="Y2221" s="117"/>
      <c r="Z2221" s="118"/>
      <c r="AA2221" s="119"/>
      <c r="AB2221" s="123"/>
      <c r="AC2221" s="124"/>
      <c r="AG2221" s="186"/>
      <c r="BO2221" s="202"/>
    </row>
    <row r="2222" customFormat="false" ht="13.25" hidden="false" customHeight="true" outlineLevel="0" collapsed="false">
      <c r="A2222" s="151" t="s">
        <v>2319</v>
      </c>
      <c r="B2222" s="152" t="n">
        <v>13.1</v>
      </c>
      <c r="C2222" s="152" t="n">
        <v>759.6</v>
      </c>
      <c r="D2222" s="153" t="n">
        <v>85</v>
      </c>
      <c r="E2222" s="154" t="s">
        <v>83</v>
      </c>
      <c r="F2222" s="153" t="n">
        <v>4.5</v>
      </c>
      <c r="G2222" s="115" t="n">
        <v>0.9</v>
      </c>
      <c r="H2222" s="116" t="n">
        <f aca="false">RANDBETWEEN(80,100)/100</f>
        <v>0.99</v>
      </c>
      <c r="I2222" s="117"/>
      <c r="J2222" s="118"/>
      <c r="K2222" s="119"/>
      <c r="L2222" s="118"/>
      <c r="M2222" s="179"/>
      <c r="Q2222" s="151" t="s">
        <v>2319</v>
      </c>
      <c r="R2222" s="152" t="n">
        <v>1.9</v>
      </c>
      <c r="S2222" s="152" t="n">
        <v>753.4</v>
      </c>
      <c r="T2222" s="153" t="n">
        <v>88</v>
      </c>
      <c r="U2222" s="154" t="s">
        <v>129</v>
      </c>
      <c r="V2222" s="153" t="n">
        <v>1</v>
      </c>
      <c r="W2222" s="115" t="n">
        <v>0.75</v>
      </c>
      <c r="X2222" s="116" t="n">
        <f aca="false">RANDBETWEEN(80,100)/100</f>
        <v>0.87</v>
      </c>
      <c r="Y2222" s="117"/>
      <c r="Z2222" s="118"/>
      <c r="AA2222" s="119"/>
      <c r="AB2222" s="123"/>
      <c r="AC2222" s="124"/>
      <c r="AG2222" s="186"/>
      <c r="BO2222" s="202"/>
    </row>
    <row r="2223" customFormat="false" ht="13.25" hidden="false" customHeight="true" outlineLevel="0" collapsed="false">
      <c r="A2223" s="151" t="s">
        <v>2320</v>
      </c>
      <c r="B2223" s="152" t="n">
        <v>13.6</v>
      </c>
      <c r="C2223" s="152" t="n">
        <v>760</v>
      </c>
      <c r="D2223" s="153" t="n">
        <v>84</v>
      </c>
      <c r="E2223" s="154" t="s">
        <v>83</v>
      </c>
      <c r="F2223" s="153" t="n">
        <v>3</v>
      </c>
      <c r="G2223" s="115" t="n">
        <v>0.9</v>
      </c>
      <c r="H2223" s="116" t="n">
        <f aca="false">RANDBETWEEN(80,100)/100</f>
        <v>0.94</v>
      </c>
      <c r="I2223" s="117"/>
      <c r="J2223" s="118"/>
      <c r="K2223" s="119"/>
      <c r="L2223" s="118"/>
      <c r="M2223" s="179"/>
      <c r="Q2223" s="151" t="s">
        <v>2320</v>
      </c>
      <c r="R2223" s="152" t="n">
        <v>3.2</v>
      </c>
      <c r="S2223" s="152" t="n">
        <v>753.4</v>
      </c>
      <c r="T2223" s="153" t="n">
        <v>90</v>
      </c>
      <c r="U2223" s="154" t="s">
        <v>101</v>
      </c>
      <c r="V2223" s="153" t="n">
        <v>1</v>
      </c>
      <c r="W2223" s="182" t="s">
        <v>110</v>
      </c>
      <c r="X2223" s="116" t="n">
        <f aca="false">RANDBETWEEN(80,100)/100</f>
        <v>0.86</v>
      </c>
      <c r="Y2223" s="117"/>
      <c r="Z2223" s="118"/>
      <c r="AA2223" s="119"/>
      <c r="AB2223" s="123"/>
      <c r="AC2223" s="124"/>
      <c r="AG2223" s="186"/>
      <c r="BO2223" s="202"/>
    </row>
    <row r="2224" customFormat="false" ht="13.25" hidden="false" customHeight="true" outlineLevel="0" collapsed="false">
      <c r="A2224" s="151" t="s">
        <v>2321</v>
      </c>
      <c r="B2224" s="152" t="n">
        <v>15</v>
      </c>
      <c r="C2224" s="152" t="n">
        <v>760.6</v>
      </c>
      <c r="D2224" s="153" t="n">
        <v>78</v>
      </c>
      <c r="E2224" s="154" t="s">
        <v>83</v>
      </c>
      <c r="F2224" s="153" t="n">
        <v>6</v>
      </c>
      <c r="G2224" s="115" t="n">
        <v>0.9</v>
      </c>
      <c r="H2224" s="116" t="n">
        <f aca="false">RANDBETWEEN(80,100)/100</f>
        <v>0.95</v>
      </c>
      <c r="I2224" s="117" t="n">
        <v>0.589791666666667</v>
      </c>
      <c r="J2224" s="118" t="n">
        <v>0.589791666666667</v>
      </c>
      <c r="K2224" s="119" t="n">
        <f aca="false">(J2224 * 24) * $B$3 * $F$3 * (1 - 0.7*AVERAGE(G2224:G2231)) * AVERAGE(H2224:H2231)</f>
        <v>6379.968140625</v>
      </c>
      <c r="L2224" s="118" t="n">
        <f aca="false">IF(AVERAGE(F2224:F2231)&gt; $J$3, $B$4*$F$4*AVERAGE(F2224:F2231)/$B$5*24*AVERAGE(H2224:H2231), $B$4*$F$4*AVERAGE(F2224:F2231)/$B$5*24*AVERAGE(H2224:H2231) * 0.2)</f>
        <v>45141</v>
      </c>
      <c r="M2224" s="179" t="n">
        <f aca="false">K2224+L2224</f>
        <v>51520.968140625</v>
      </c>
      <c r="Q2224" s="151" t="s">
        <v>2321</v>
      </c>
      <c r="R2224" s="152" t="n">
        <v>5.3</v>
      </c>
      <c r="S2224" s="152" t="n">
        <v>753.4</v>
      </c>
      <c r="T2224" s="153" t="n">
        <v>76</v>
      </c>
      <c r="U2224" s="154" t="s">
        <v>93</v>
      </c>
      <c r="V2224" s="153" t="n">
        <v>2</v>
      </c>
      <c r="W2224" s="115" t="n">
        <v>0.75</v>
      </c>
      <c r="X2224" s="116" t="n">
        <f aca="false">RANDBETWEEN(80,100)/100</f>
        <v>0.81</v>
      </c>
      <c r="Y2224" s="117" t="n">
        <v>0.632303240740741</v>
      </c>
      <c r="Z2224" s="118" t="n">
        <v>0.632303240740741</v>
      </c>
      <c r="AA2224" s="119" t="n">
        <f aca="false">(Z2224 * 24) * $B$3 * $F$3 * (1 - 0.7*AVERAGE(W2224:W2231)) * AVERAGE(X2224:X2231)</f>
        <v>9550.89302864583</v>
      </c>
      <c r="AB2224" s="123" t="n">
        <f aca="false">IF(AVERAGE(V2224:V2231)&gt; $J$3, $B$4*$F$4*AVERAGE(V2224:V2231)/$B$5*24*AVERAGE(X2224:X2231), $B$4*$F$4*AVERAGE(V2224:V2231)/$B$5*24*AVERAGE(X2224:X2231) * 0.2)</f>
        <v>1005.2</v>
      </c>
      <c r="AC2224" s="124" t="n">
        <f aca="false">AA2224+AB2224</f>
        <v>10556.0930286458</v>
      </c>
      <c r="AG2224" s="186"/>
      <c r="BO2224" s="202"/>
    </row>
    <row r="2225" customFormat="false" ht="13.25" hidden="false" customHeight="true" outlineLevel="0" collapsed="false">
      <c r="A2225" s="151" t="s">
        <v>2322</v>
      </c>
      <c r="B2225" s="152" t="n">
        <v>18</v>
      </c>
      <c r="C2225" s="152" t="n">
        <v>759.7</v>
      </c>
      <c r="D2225" s="153" t="n">
        <v>69</v>
      </c>
      <c r="E2225" s="154" t="s">
        <v>83</v>
      </c>
      <c r="F2225" s="153" t="n">
        <v>7.5</v>
      </c>
      <c r="G2225" s="115" t="n">
        <v>0.9</v>
      </c>
      <c r="H2225" s="116" t="n">
        <f aca="false">RANDBETWEEN(80,100)/100</f>
        <v>0.95</v>
      </c>
      <c r="I2225" s="117"/>
      <c r="J2225" s="118"/>
      <c r="K2225" s="119"/>
      <c r="L2225" s="118"/>
      <c r="M2225" s="179"/>
      <c r="Q2225" s="151" t="s">
        <v>2322</v>
      </c>
      <c r="R2225" s="152" t="n">
        <v>9.8</v>
      </c>
      <c r="S2225" s="152" t="n">
        <v>752.8</v>
      </c>
      <c r="T2225" s="153" t="n">
        <v>35</v>
      </c>
      <c r="U2225" s="154" t="s">
        <v>91</v>
      </c>
      <c r="V2225" s="153" t="n">
        <v>1</v>
      </c>
      <c r="W2225" s="115" t="n">
        <v>0.95</v>
      </c>
      <c r="X2225" s="116" t="n">
        <f aca="false">RANDBETWEEN(80,100)/100</f>
        <v>0.98</v>
      </c>
      <c r="Y2225" s="117"/>
      <c r="Z2225" s="118"/>
      <c r="AA2225" s="119"/>
      <c r="AB2225" s="123"/>
      <c r="AC2225" s="124"/>
      <c r="AG2225" s="186"/>
      <c r="BO2225" s="202"/>
    </row>
    <row r="2226" customFormat="false" ht="13.25" hidden="false" customHeight="true" outlineLevel="0" collapsed="false">
      <c r="A2226" s="151" t="s">
        <v>2323</v>
      </c>
      <c r="B2226" s="152" t="n">
        <v>20.3</v>
      </c>
      <c r="C2226" s="152" t="n">
        <v>759.9</v>
      </c>
      <c r="D2226" s="153" t="n">
        <v>56</v>
      </c>
      <c r="E2226" s="154" t="s">
        <v>83</v>
      </c>
      <c r="F2226" s="153" t="n">
        <v>9</v>
      </c>
      <c r="G2226" s="115" t="n">
        <v>0.9</v>
      </c>
      <c r="H2226" s="116" t="n">
        <f aca="false">RANDBETWEEN(80,100)/100</f>
        <v>0.87</v>
      </c>
      <c r="I2226" s="117"/>
      <c r="J2226" s="118"/>
      <c r="K2226" s="119"/>
      <c r="L2226" s="118"/>
      <c r="M2226" s="179"/>
      <c r="Q2226" s="151" t="s">
        <v>2323</v>
      </c>
      <c r="R2226" s="152" t="n">
        <v>10.1</v>
      </c>
      <c r="S2226" s="152" t="n">
        <v>753.8</v>
      </c>
      <c r="T2226" s="153" t="n">
        <v>30</v>
      </c>
      <c r="U2226" s="154" t="s">
        <v>101</v>
      </c>
      <c r="V2226" s="153" t="n">
        <v>2</v>
      </c>
      <c r="W2226" s="115" t="n">
        <v>0.95</v>
      </c>
      <c r="X2226" s="116" t="n">
        <f aca="false">RANDBETWEEN(80,100)/100</f>
        <v>0.88</v>
      </c>
      <c r="Y2226" s="117"/>
      <c r="Z2226" s="118"/>
      <c r="AA2226" s="119"/>
      <c r="AB2226" s="123"/>
      <c r="AC2226" s="124"/>
      <c r="AG2226" s="186"/>
      <c r="BO2226" s="202"/>
    </row>
    <row r="2227" customFormat="false" ht="13.25" hidden="false" customHeight="true" outlineLevel="0" collapsed="false">
      <c r="A2227" s="151" t="s">
        <v>2324</v>
      </c>
      <c r="B2227" s="152" t="n">
        <v>20.5</v>
      </c>
      <c r="C2227" s="152" t="n">
        <v>760.3</v>
      </c>
      <c r="D2227" s="153" t="n">
        <v>51</v>
      </c>
      <c r="E2227" s="154" t="s">
        <v>107</v>
      </c>
      <c r="F2227" s="153" t="n">
        <v>10.5</v>
      </c>
      <c r="G2227" s="115" t="n">
        <v>0.75</v>
      </c>
      <c r="H2227" s="116" t="n">
        <f aca="false">RANDBETWEEN(80,100)/100</f>
        <v>0.85</v>
      </c>
      <c r="I2227" s="117"/>
      <c r="J2227" s="118"/>
      <c r="K2227" s="119"/>
      <c r="L2227" s="118"/>
      <c r="M2227" s="179"/>
      <c r="Q2227" s="151" t="s">
        <v>2324</v>
      </c>
      <c r="R2227" s="152" t="n">
        <v>8.1</v>
      </c>
      <c r="S2227" s="152" t="n">
        <v>754.9</v>
      </c>
      <c r="T2227" s="153" t="n">
        <v>32</v>
      </c>
      <c r="U2227" s="154" t="s">
        <v>101</v>
      </c>
      <c r="V2227" s="153" t="n">
        <v>1</v>
      </c>
      <c r="W2227" s="115" t="n">
        <v>0.95</v>
      </c>
      <c r="X2227" s="116" t="n">
        <f aca="false">RANDBETWEEN(80,100)/100</f>
        <v>0.81</v>
      </c>
      <c r="Y2227" s="117"/>
      <c r="Z2227" s="118"/>
      <c r="AA2227" s="119"/>
      <c r="AB2227" s="123"/>
      <c r="AC2227" s="124"/>
      <c r="AG2227" s="186"/>
      <c r="BO2227" s="202"/>
    </row>
    <row r="2228" customFormat="false" ht="13.25" hidden="false" customHeight="true" outlineLevel="0" collapsed="false">
      <c r="A2228" s="151" t="s">
        <v>2325</v>
      </c>
      <c r="B2228" s="152" t="n">
        <v>17.3</v>
      </c>
      <c r="C2228" s="152" t="n">
        <v>760.7</v>
      </c>
      <c r="D2228" s="153" t="n">
        <v>63</v>
      </c>
      <c r="E2228" s="154" t="s">
        <v>83</v>
      </c>
      <c r="F2228" s="153" t="n">
        <v>9</v>
      </c>
      <c r="G2228" s="115" t="n">
        <v>0.9</v>
      </c>
      <c r="H2228" s="116" t="n">
        <f aca="false">RANDBETWEEN(80,100)/100</f>
        <v>0.95</v>
      </c>
      <c r="I2228" s="117"/>
      <c r="J2228" s="118"/>
      <c r="K2228" s="119"/>
      <c r="L2228" s="118"/>
      <c r="M2228" s="179"/>
      <c r="Q2228" s="151" t="s">
        <v>2325</v>
      </c>
      <c r="R2228" s="152" t="n">
        <v>6.4</v>
      </c>
      <c r="S2228" s="152" t="n">
        <v>755.5</v>
      </c>
      <c r="T2228" s="153" t="n">
        <v>34</v>
      </c>
      <c r="U2228" s="154" t="s">
        <v>101</v>
      </c>
      <c r="V2228" s="153" t="n">
        <v>1</v>
      </c>
      <c r="W2228" s="115" t="n">
        <v>0</v>
      </c>
      <c r="X2228" s="116" t="n">
        <f aca="false">RANDBETWEEN(80,100)/100</f>
        <v>0.85</v>
      </c>
      <c r="Y2228" s="117"/>
      <c r="Z2228" s="118"/>
      <c r="AA2228" s="119"/>
      <c r="AB2228" s="123"/>
      <c r="AC2228" s="124"/>
      <c r="AG2228" s="186"/>
      <c r="BO2228" s="202"/>
    </row>
    <row r="2229" customFormat="false" ht="13.25" hidden="false" customHeight="true" outlineLevel="0" collapsed="false">
      <c r="A2229" s="151" t="s">
        <v>2326</v>
      </c>
      <c r="B2229" s="152" t="n">
        <v>15.4</v>
      </c>
      <c r="C2229" s="152" t="n">
        <v>760</v>
      </c>
      <c r="D2229" s="153" t="n">
        <v>64</v>
      </c>
      <c r="E2229" s="154" t="s">
        <v>83</v>
      </c>
      <c r="F2229" s="153" t="n">
        <v>6</v>
      </c>
      <c r="G2229" s="115" t="n">
        <v>0.75</v>
      </c>
      <c r="H2229" s="116" t="n">
        <f aca="false">RANDBETWEEN(80,100)/100</f>
        <v>0.95</v>
      </c>
      <c r="I2229" s="117"/>
      <c r="J2229" s="118"/>
      <c r="K2229" s="119"/>
      <c r="L2229" s="118"/>
      <c r="M2229" s="179"/>
      <c r="Q2229" s="151" t="s">
        <v>2326</v>
      </c>
      <c r="R2229" s="152" t="n">
        <v>0.8</v>
      </c>
      <c r="S2229" s="152" t="n">
        <v>755.2</v>
      </c>
      <c r="T2229" s="153" t="n">
        <v>97</v>
      </c>
      <c r="U2229" s="154" t="n">
        <v>0</v>
      </c>
      <c r="V2229" s="153" t="n">
        <v>0</v>
      </c>
      <c r="W2229" s="115" t="n">
        <v>0</v>
      </c>
      <c r="X2229" s="116" t="n">
        <f aca="false">RANDBETWEEN(80,100)/100</f>
        <v>0.93</v>
      </c>
      <c r="Y2229" s="117"/>
      <c r="Z2229" s="118"/>
      <c r="AA2229" s="119"/>
      <c r="AB2229" s="123"/>
      <c r="AC2229" s="124"/>
      <c r="AG2229" s="186"/>
      <c r="BO2229" s="202"/>
    </row>
    <row r="2230" customFormat="false" ht="13.25" hidden="false" customHeight="true" outlineLevel="0" collapsed="false">
      <c r="A2230" s="151" t="s">
        <v>2327</v>
      </c>
      <c r="B2230" s="152" t="n">
        <v>15.8</v>
      </c>
      <c r="C2230" s="152" t="n">
        <v>759.7</v>
      </c>
      <c r="D2230" s="153" t="n">
        <v>51</v>
      </c>
      <c r="E2230" s="154" t="s">
        <v>83</v>
      </c>
      <c r="F2230" s="153" t="n">
        <v>6</v>
      </c>
      <c r="G2230" s="115" t="n">
        <v>0.75</v>
      </c>
      <c r="H2230" s="116" t="n">
        <f aca="false">RANDBETWEEN(80,100)/100</f>
        <v>0.9</v>
      </c>
      <c r="I2230" s="117"/>
      <c r="J2230" s="118"/>
      <c r="K2230" s="119"/>
      <c r="L2230" s="118"/>
      <c r="M2230" s="179"/>
      <c r="Q2230" s="151" t="s">
        <v>2327</v>
      </c>
      <c r="R2230" s="152" t="n">
        <v>1.4</v>
      </c>
      <c r="S2230" s="152" t="n">
        <v>755.2</v>
      </c>
      <c r="T2230" s="153" t="n">
        <v>92</v>
      </c>
      <c r="U2230" s="154" t="n">
        <v>0</v>
      </c>
      <c r="V2230" s="153" t="n">
        <v>0</v>
      </c>
      <c r="W2230" s="115" t="n">
        <v>0.25</v>
      </c>
      <c r="X2230" s="116" t="n">
        <f aca="false">RANDBETWEEN(80,100)/100</f>
        <v>0.95</v>
      </c>
      <c r="Y2230" s="117"/>
      <c r="Z2230" s="118"/>
      <c r="AA2230" s="119"/>
      <c r="AB2230" s="123"/>
      <c r="AC2230" s="124"/>
      <c r="AG2230" s="186"/>
      <c r="BO2230" s="202"/>
    </row>
    <row r="2231" customFormat="false" ht="13.25" hidden="false" customHeight="true" outlineLevel="0" collapsed="false">
      <c r="A2231" s="151" t="s">
        <v>2328</v>
      </c>
      <c r="B2231" s="152" t="n">
        <v>17.8</v>
      </c>
      <c r="C2231" s="152" t="n">
        <v>760</v>
      </c>
      <c r="D2231" s="153" t="n">
        <v>53</v>
      </c>
      <c r="E2231" s="154" t="s">
        <v>83</v>
      </c>
      <c r="F2231" s="153" t="n">
        <v>7.5</v>
      </c>
      <c r="G2231" s="115" t="n">
        <v>0.9</v>
      </c>
      <c r="H2231" s="116" t="n">
        <f aca="false">RANDBETWEEN(80,100)/100</f>
        <v>0.92</v>
      </c>
      <c r="I2231" s="117"/>
      <c r="J2231" s="118"/>
      <c r="K2231" s="119"/>
      <c r="L2231" s="118"/>
      <c r="M2231" s="179"/>
      <c r="Q2231" s="151" t="s">
        <v>2328</v>
      </c>
      <c r="R2231" s="152" t="n">
        <v>3.6</v>
      </c>
      <c r="S2231" s="152" t="n">
        <v>755.3</v>
      </c>
      <c r="T2231" s="153" t="n">
        <v>81</v>
      </c>
      <c r="U2231" s="154" t="n">
        <v>0</v>
      </c>
      <c r="V2231" s="153" t="n">
        <v>0</v>
      </c>
      <c r="W2231" s="115" t="n">
        <v>0.9</v>
      </c>
      <c r="X2231" s="116" t="n">
        <f aca="false">RANDBETWEEN(80,100)/100</f>
        <v>0.97</v>
      </c>
      <c r="Y2231" s="117"/>
      <c r="Z2231" s="118"/>
      <c r="AA2231" s="119"/>
      <c r="AB2231" s="123"/>
      <c r="AC2231" s="124"/>
      <c r="AG2231" s="186"/>
      <c r="BO2231" s="202"/>
    </row>
    <row r="2232" customFormat="false" ht="13.25" hidden="false" customHeight="true" outlineLevel="0" collapsed="false">
      <c r="A2232" s="151" t="s">
        <v>2329</v>
      </c>
      <c r="B2232" s="152" t="n">
        <v>20</v>
      </c>
      <c r="C2232" s="152" t="n">
        <v>759.5</v>
      </c>
      <c r="D2232" s="153" t="n">
        <v>54</v>
      </c>
      <c r="E2232" s="154" t="s">
        <v>83</v>
      </c>
      <c r="F2232" s="153" t="n">
        <v>7.5</v>
      </c>
      <c r="G2232" s="115" t="n">
        <v>0.95</v>
      </c>
      <c r="H2232" s="116" t="n">
        <f aca="false">RANDBETWEEN(80,100)/100</f>
        <v>0.94</v>
      </c>
      <c r="I2232" s="117" t="n">
        <v>0.587847222222222</v>
      </c>
      <c r="J2232" s="118" t="n">
        <v>0.587847222222222</v>
      </c>
      <c r="K2232" s="119" t="n">
        <f aca="false">(J2232 * 24) * $B$3 * $F$3 * (1 - 0.7*AVERAGE(G2232:G2239)) * AVERAGE(H2232:H2239)</f>
        <v>6244.3130625</v>
      </c>
      <c r="L2232" s="118" t="n">
        <f aca="false">IF(AVERAGE(F2232:F2239)&gt; $J$3, $B$4*$F$4*AVERAGE(F2232:F2239)/$B$5*24*AVERAGE(H2232:H2239), $B$4*$F$4*AVERAGE(F2232:F2239)/$B$5*24*AVERAGE(H2232:H2239) * 0.2)</f>
        <v>26662.5</v>
      </c>
      <c r="M2232" s="179" t="n">
        <f aca="false">K2232+L2232</f>
        <v>32906.8130625</v>
      </c>
      <c r="Q2232" s="151" t="s">
        <v>2329</v>
      </c>
      <c r="R2232" s="152" t="n">
        <v>6.4</v>
      </c>
      <c r="S2232" s="152" t="n">
        <v>754.4</v>
      </c>
      <c r="T2232" s="153" t="n">
        <v>47</v>
      </c>
      <c r="U2232" s="154" t="n">
        <v>0</v>
      </c>
      <c r="V2232" s="153" t="n">
        <v>0</v>
      </c>
      <c r="W2232" s="115" t="n">
        <v>0.9</v>
      </c>
      <c r="X2232" s="116" t="n">
        <f aca="false">RANDBETWEEN(80,100)/100</f>
        <v>0.95</v>
      </c>
      <c r="Y2232" s="117" t="n">
        <v>0.62931712962963</v>
      </c>
      <c r="Z2232" s="118" t="n">
        <v>0.62931712962963</v>
      </c>
      <c r="AA2232" s="119" t="n">
        <f aca="false">(Z2232 * 24) * $B$3 * $F$3 * (1 - 0.7*AVERAGE(W2232:W2239)) * AVERAGE(X2232:X2239)</f>
        <v>8015.0049890625</v>
      </c>
      <c r="AB2232" s="123" t="n">
        <f aca="false">IF(AVERAGE(V2232:V2239)&gt; $J$3, $B$4*$F$4*AVERAGE(V2232:V2239)/$B$5*24*AVERAGE(X2232:X2239), $B$4*$F$4*AVERAGE(V2232:V2239)/$B$5*24*AVERAGE(X2232:X2239) * 0.2)</f>
        <v>1476</v>
      </c>
      <c r="AC2232" s="124" t="n">
        <f aca="false">AA2232+AB2232</f>
        <v>9491.0049890625</v>
      </c>
      <c r="AG2232" s="186"/>
      <c r="BO2232" s="202"/>
    </row>
    <row r="2233" customFormat="false" ht="13.25" hidden="false" customHeight="true" outlineLevel="0" collapsed="false">
      <c r="A2233" s="151" t="s">
        <v>2330</v>
      </c>
      <c r="B2233" s="152" t="n">
        <v>22.9</v>
      </c>
      <c r="C2233" s="152" t="n">
        <v>758.8</v>
      </c>
      <c r="D2233" s="153" t="n">
        <v>45</v>
      </c>
      <c r="E2233" s="154" t="s">
        <v>83</v>
      </c>
      <c r="F2233" s="153" t="n">
        <v>9</v>
      </c>
      <c r="G2233" s="115" t="n">
        <v>0.95</v>
      </c>
      <c r="H2233" s="116" t="n">
        <f aca="false">RANDBETWEEN(80,100)/100</f>
        <v>0.84</v>
      </c>
      <c r="I2233" s="117"/>
      <c r="J2233" s="118"/>
      <c r="K2233" s="119"/>
      <c r="L2233" s="118"/>
      <c r="M2233" s="179"/>
      <c r="Q2233" s="151" t="s">
        <v>2330</v>
      </c>
      <c r="R2233" s="152" t="n">
        <v>7.6</v>
      </c>
      <c r="S2233" s="152" t="n">
        <v>754.1</v>
      </c>
      <c r="T2233" s="153" t="n">
        <v>34</v>
      </c>
      <c r="U2233" s="154" t="s">
        <v>93</v>
      </c>
      <c r="V2233" s="153" t="n">
        <v>1</v>
      </c>
      <c r="W2233" s="115" t="n">
        <v>0.95</v>
      </c>
      <c r="X2233" s="116" t="n">
        <f aca="false">RANDBETWEEN(80,100)/100</f>
        <v>0.81</v>
      </c>
      <c r="Y2233" s="117"/>
      <c r="Z2233" s="118"/>
      <c r="AA2233" s="119"/>
      <c r="AB2233" s="123"/>
      <c r="AC2233" s="124"/>
      <c r="AG2233" s="186"/>
      <c r="BO2233" s="202"/>
    </row>
    <row r="2234" customFormat="false" ht="13.25" hidden="false" customHeight="true" outlineLevel="0" collapsed="false">
      <c r="A2234" s="151" t="s">
        <v>2331</v>
      </c>
      <c r="B2234" s="152" t="n">
        <v>24.1</v>
      </c>
      <c r="C2234" s="152" t="n">
        <v>758.8</v>
      </c>
      <c r="D2234" s="153" t="n">
        <v>42</v>
      </c>
      <c r="E2234" s="154" t="s">
        <v>83</v>
      </c>
      <c r="F2234" s="153" t="n">
        <v>7.5</v>
      </c>
      <c r="G2234" s="115" t="n">
        <v>0.9</v>
      </c>
      <c r="H2234" s="116" t="n">
        <f aca="false">RANDBETWEEN(80,100)/100</f>
        <v>0.95</v>
      </c>
      <c r="I2234" s="117"/>
      <c r="J2234" s="118"/>
      <c r="K2234" s="119"/>
      <c r="L2234" s="118"/>
      <c r="M2234" s="179"/>
      <c r="Q2234" s="151" t="s">
        <v>2331</v>
      </c>
      <c r="R2234" s="152" t="n">
        <v>8.1</v>
      </c>
      <c r="S2234" s="152" t="n">
        <v>754.6</v>
      </c>
      <c r="T2234" s="153" t="n">
        <v>31</v>
      </c>
      <c r="U2234" s="154" t="s">
        <v>91</v>
      </c>
      <c r="V2234" s="153" t="n">
        <v>1</v>
      </c>
      <c r="W2234" s="115" t="n">
        <v>0.95</v>
      </c>
      <c r="X2234" s="116" t="n">
        <f aca="false">RANDBETWEEN(80,100)/100</f>
        <v>0.94</v>
      </c>
      <c r="Y2234" s="117"/>
      <c r="Z2234" s="118"/>
      <c r="AA2234" s="119"/>
      <c r="AB2234" s="123"/>
      <c r="AC2234" s="124"/>
      <c r="AG2234" s="186"/>
      <c r="BO2234" s="202"/>
    </row>
    <row r="2235" customFormat="false" ht="13.25" hidden="false" customHeight="true" outlineLevel="0" collapsed="false">
      <c r="A2235" s="151" t="s">
        <v>2332</v>
      </c>
      <c r="B2235" s="152" t="n">
        <v>22.9</v>
      </c>
      <c r="C2235" s="152" t="n">
        <v>759.4</v>
      </c>
      <c r="D2235" s="153" t="n">
        <v>49</v>
      </c>
      <c r="E2235" s="154" t="s">
        <v>83</v>
      </c>
      <c r="F2235" s="153" t="n">
        <v>4.5</v>
      </c>
      <c r="G2235" s="115" t="n">
        <v>0.25</v>
      </c>
      <c r="H2235" s="116" t="n">
        <f aca="false">RANDBETWEEN(80,100)/100</f>
        <v>0.8</v>
      </c>
      <c r="I2235" s="117"/>
      <c r="J2235" s="118"/>
      <c r="K2235" s="119"/>
      <c r="L2235" s="118"/>
      <c r="M2235" s="179"/>
      <c r="Q2235" s="151" t="s">
        <v>2332</v>
      </c>
      <c r="R2235" s="152" t="n">
        <v>5.6</v>
      </c>
      <c r="S2235" s="152" t="n">
        <v>755.1</v>
      </c>
      <c r="T2235" s="153" t="n">
        <v>32</v>
      </c>
      <c r="U2235" s="154" t="s">
        <v>129</v>
      </c>
      <c r="V2235" s="153" t="n">
        <v>2</v>
      </c>
      <c r="W2235" s="115" t="n">
        <v>0.75</v>
      </c>
      <c r="X2235" s="116" t="n">
        <f aca="false">RANDBETWEEN(80,100)/100</f>
        <v>0.91</v>
      </c>
      <c r="Y2235" s="117"/>
      <c r="Z2235" s="118"/>
      <c r="AA2235" s="119"/>
      <c r="AB2235" s="123"/>
      <c r="AC2235" s="124"/>
      <c r="AG2235" s="186"/>
      <c r="BO2235" s="202"/>
    </row>
    <row r="2236" customFormat="false" ht="13.25" hidden="false" customHeight="true" outlineLevel="0" collapsed="false">
      <c r="A2236" s="151" t="s">
        <v>2333</v>
      </c>
      <c r="B2236" s="152" t="n">
        <v>18.5</v>
      </c>
      <c r="C2236" s="152" t="n">
        <v>759.8</v>
      </c>
      <c r="D2236" s="153" t="n">
        <v>60</v>
      </c>
      <c r="E2236" s="154" t="s">
        <v>83</v>
      </c>
      <c r="F2236" s="153" t="n">
        <v>3</v>
      </c>
      <c r="G2236" s="182" t="s">
        <v>185</v>
      </c>
      <c r="H2236" s="116" t="n">
        <f aca="false">RANDBETWEEN(80,100)/100</f>
        <v>1</v>
      </c>
      <c r="I2236" s="117"/>
      <c r="J2236" s="118"/>
      <c r="K2236" s="119"/>
      <c r="L2236" s="118"/>
      <c r="M2236" s="179"/>
      <c r="Q2236" s="151" t="s">
        <v>2333</v>
      </c>
      <c r="R2236" s="152" t="n">
        <v>3.6</v>
      </c>
      <c r="S2236" s="152" t="n">
        <v>755</v>
      </c>
      <c r="T2236" s="153" t="n">
        <v>45</v>
      </c>
      <c r="U2236" s="154" t="s">
        <v>93</v>
      </c>
      <c r="V2236" s="153" t="n">
        <v>1</v>
      </c>
      <c r="W2236" s="115" t="n">
        <v>0</v>
      </c>
      <c r="X2236" s="116" t="n">
        <f aca="false">RANDBETWEEN(80,100)/100</f>
        <v>0.81</v>
      </c>
      <c r="Y2236" s="117"/>
      <c r="Z2236" s="118"/>
      <c r="AA2236" s="119"/>
      <c r="AB2236" s="123"/>
      <c r="AC2236" s="124"/>
      <c r="AG2236" s="186"/>
      <c r="BO2236" s="202"/>
    </row>
    <row r="2237" customFormat="false" ht="13.25" hidden="false" customHeight="true" outlineLevel="0" collapsed="false">
      <c r="A2237" s="151" t="s">
        <v>2334</v>
      </c>
      <c r="B2237" s="152" t="n">
        <v>13.4</v>
      </c>
      <c r="C2237" s="152" t="n">
        <v>759.4</v>
      </c>
      <c r="D2237" s="153" t="n">
        <v>82</v>
      </c>
      <c r="E2237" s="154" t="s">
        <v>93</v>
      </c>
      <c r="F2237" s="153" t="n">
        <v>3</v>
      </c>
      <c r="G2237" s="115" t="n">
        <v>0.9</v>
      </c>
      <c r="H2237" s="116" t="n">
        <f aca="false">RANDBETWEEN(80,100)/100</f>
        <v>0.9</v>
      </c>
      <c r="I2237" s="117"/>
      <c r="J2237" s="118"/>
      <c r="K2237" s="119"/>
      <c r="L2237" s="118"/>
      <c r="M2237" s="179"/>
      <c r="Q2237" s="151" t="s">
        <v>2334</v>
      </c>
      <c r="R2237" s="152" t="n">
        <v>1.1</v>
      </c>
      <c r="S2237" s="152" t="n">
        <v>754</v>
      </c>
      <c r="T2237" s="153" t="n">
        <v>59</v>
      </c>
      <c r="U2237" s="154" t="s">
        <v>93</v>
      </c>
      <c r="V2237" s="153" t="n">
        <v>1</v>
      </c>
      <c r="W2237" s="115" t="n">
        <v>0.75</v>
      </c>
      <c r="X2237" s="116" t="n">
        <f aca="false">RANDBETWEEN(80,100)/100</f>
        <v>1</v>
      </c>
      <c r="Y2237" s="117"/>
      <c r="Z2237" s="118"/>
      <c r="AA2237" s="119"/>
      <c r="AB2237" s="123"/>
      <c r="AC2237" s="124"/>
      <c r="AG2237" s="186"/>
      <c r="BO2237" s="202"/>
    </row>
    <row r="2238" customFormat="false" ht="13.25" hidden="false" customHeight="true" outlineLevel="0" collapsed="false">
      <c r="A2238" s="151" t="s">
        <v>2335</v>
      </c>
      <c r="B2238" s="152" t="n">
        <v>13.7</v>
      </c>
      <c r="C2238" s="152" t="n">
        <v>759.2</v>
      </c>
      <c r="D2238" s="153" t="n">
        <v>76</v>
      </c>
      <c r="E2238" s="154" t="n">
        <v>0</v>
      </c>
      <c r="F2238" s="153" t="n">
        <v>0</v>
      </c>
      <c r="G2238" s="115" t="n">
        <v>0.95</v>
      </c>
      <c r="H2238" s="116" t="n">
        <f aca="false">RANDBETWEEN(80,100)/100</f>
        <v>0.83</v>
      </c>
      <c r="I2238" s="117"/>
      <c r="J2238" s="118"/>
      <c r="K2238" s="119"/>
      <c r="L2238" s="118"/>
      <c r="M2238" s="179"/>
      <c r="Q2238" s="151" t="s">
        <v>2335</v>
      </c>
      <c r="R2238" s="152" t="n">
        <v>2.3</v>
      </c>
      <c r="S2238" s="152" t="n">
        <v>752.9</v>
      </c>
      <c r="T2238" s="153" t="n">
        <v>72</v>
      </c>
      <c r="U2238" s="154" t="s">
        <v>77</v>
      </c>
      <c r="V2238" s="153" t="n">
        <v>2</v>
      </c>
      <c r="W2238" s="115" t="n">
        <v>0.9</v>
      </c>
      <c r="X2238" s="116" t="n">
        <f aca="false">RANDBETWEEN(80,100)/100</f>
        <v>0.96</v>
      </c>
      <c r="Y2238" s="117"/>
      <c r="Z2238" s="118"/>
      <c r="AA2238" s="119"/>
      <c r="AB2238" s="123"/>
      <c r="AC2238" s="124"/>
      <c r="AG2238" s="186"/>
      <c r="BO2238" s="202"/>
    </row>
    <row r="2239" customFormat="false" ht="13.25" hidden="false" customHeight="true" outlineLevel="0" collapsed="false">
      <c r="A2239" s="151" t="s">
        <v>2336</v>
      </c>
      <c r="B2239" s="152" t="n">
        <v>15.7</v>
      </c>
      <c r="C2239" s="152" t="n">
        <v>758.9</v>
      </c>
      <c r="D2239" s="153" t="n">
        <v>65</v>
      </c>
      <c r="E2239" s="154" t="s">
        <v>93</v>
      </c>
      <c r="F2239" s="153" t="n">
        <v>3</v>
      </c>
      <c r="G2239" s="115" t="n">
        <v>0.95</v>
      </c>
      <c r="H2239" s="116" t="n">
        <f aca="false">RANDBETWEEN(80,100)/100</f>
        <v>0.85</v>
      </c>
      <c r="I2239" s="117"/>
      <c r="J2239" s="118"/>
      <c r="K2239" s="119"/>
      <c r="L2239" s="118"/>
      <c r="M2239" s="179"/>
      <c r="Q2239" s="151" t="s">
        <v>2336</v>
      </c>
      <c r="R2239" s="152" t="n">
        <v>4.3</v>
      </c>
      <c r="S2239" s="152" t="n">
        <v>751.6</v>
      </c>
      <c r="T2239" s="153" t="n">
        <v>69</v>
      </c>
      <c r="U2239" s="154" t="s">
        <v>93</v>
      </c>
      <c r="V2239" s="153" t="n">
        <v>2</v>
      </c>
      <c r="W2239" s="115" t="n">
        <v>0.75</v>
      </c>
      <c r="X2239" s="116" t="n">
        <f aca="false">RANDBETWEEN(80,100)/100</f>
        <v>1</v>
      </c>
      <c r="Y2239" s="117"/>
      <c r="Z2239" s="118"/>
      <c r="AA2239" s="119"/>
      <c r="AB2239" s="123"/>
      <c r="AC2239" s="124"/>
      <c r="AG2239" s="186"/>
      <c r="BO2239" s="202"/>
    </row>
    <row r="2240" customFormat="false" ht="13.25" hidden="false" customHeight="true" outlineLevel="0" collapsed="false">
      <c r="A2240" s="151" t="s">
        <v>2337</v>
      </c>
      <c r="B2240" s="152" t="n">
        <v>18.7</v>
      </c>
      <c r="C2240" s="152" t="n">
        <v>758.6</v>
      </c>
      <c r="D2240" s="153" t="n">
        <v>50</v>
      </c>
      <c r="E2240" s="154" t="s">
        <v>93</v>
      </c>
      <c r="F2240" s="153" t="n">
        <v>4.5</v>
      </c>
      <c r="G2240" s="115" t="n">
        <v>0.75</v>
      </c>
      <c r="H2240" s="116" t="n">
        <f aca="false">RANDBETWEEN(80,100)/100</f>
        <v>0.9</v>
      </c>
      <c r="I2240" s="117" t="n">
        <v>0.585891203703704</v>
      </c>
      <c r="J2240" s="118" t="n">
        <v>0.585891203703704</v>
      </c>
      <c r="K2240" s="119" t="n">
        <f aca="false">(J2240 * 24) * $B$3 * $F$3 * (1 - 0.7*AVERAGE(G2240:G2247)) * AVERAGE(H2240:H2247)</f>
        <v>6262.7035675</v>
      </c>
      <c r="L2240" s="118" t="n">
        <f aca="false">IF(AVERAGE(F2240:F2247)&gt; $J$3, $B$4*$F$4*AVERAGE(F2240:F2247)/$B$5*24*AVERAGE(H2240:H2247), $B$4*$F$4*AVERAGE(F2240:F2247)/$B$5*24*AVERAGE(H2240:H2247) * 0.2)</f>
        <v>26137.5</v>
      </c>
      <c r="M2240" s="179" t="n">
        <f aca="false">K2240+L2240</f>
        <v>32400.2035675</v>
      </c>
      <c r="Q2240" s="151" t="s">
        <v>2337</v>
      </c>
      <c r="R2240" s="152" t="n">
        <v>5.8</v>
      </c>
      <c r="S2240" s="152" t="n">
        <v>750.5</v>
      </c>
      <c r="T2240" s="153" t="n">
        <v>64</v>
      </c>
      <c r="U2240" s="154" t="s">
        <v>93</v>
      </c>
      <c r="V2240" s="153" t="n">
        <v>2</v>
      </c>
      <c r="W2240" s="182" t="s">
        <v>110</v>
      </c>
      <c r="X2240" s="116" t="n">
        <f aca="false">RANDBETWEEN(80,100)/100</f>
        <v>0.93</v>
      </c>
      <c r="Y2240" s="117" t="n">
        <v>0.62630787037037</v>
      </c>
      <c r="Z2240" s="118" t="n">
        <v>0.62630787037037</v>
      </c>
      <c r="AA2240" s="119" t="n">
        <f aca="false">(Z2240 * 24) * $B$3 * $F$3 * (1 - 0.7*AVERAGE(W2240:W2247)) * AVERAGE(X2240:X2247)</f>
        <v>6208.113925</v>
      </c>
      <c r="AB2240" s="123" t="n">
        <f aca="false">IF(AVERAGE(V2240:V2247)&gt; $J$3, $B$4*$F$4*AVERAGE(V2240:V2247)/$B$5*24*AVERAGE(X2240:X2247), $B$4*$F$4*AVERAGE(V2240:V2247)/$B$5*24*AVERAGE(X2240:X2247) * 0.2)</f>
        <v>1835.6</v>
      </c>
      <c r="AC2240" s="124" t="n">
        <f aca="false">AA2240+AB2240</f>
        <v>8043.713925</v>
      </c>
      <c r="AG2240" s="186"/>
      <c r="BO2240" s="202"/>
    </row>
    <row r="2241" customFormat="false" ht="13.25" hidden="false" customHeight="true" outlineLevel="0" collapsed="false">
      <c r="A2241" s="151" t="s">
        <v>2338</v>
      </c>
      <c r="B2241" s="152" t="n">
        <v>22.8</v>
      </c>
      <c r="C2241" s="152" t="n">
        <v>757.8</v>
      </c>
      <c r="D2241" s="153" t="n">
        <v>41</v>
      </c>
      <c r="E2241" s="154" t="s">
        <v>93</v>
      </c>
      <c r="F2241" s="153" t="n">
        <v>7.5</v>
      </c>
      <c r="G2241" s="115" t="n">
        <v>0.75</v>
      </c>
      <c r="H2241" s="116" t="n">
        <f aca="false">RANDBETWEEN(80,100)/100</f>
        <v>0.81</v>
      </c>
      <c r="I2241" s="117"/>
      <c r="J2241" s="118"/>
      <c r="K2241" s="119"/>
      <c r="L2241" s="118"/>
      <c r="M2241" s="179"/>
      <c r="Q2241" s="151" t="s">
        <v>2338</v>
      </c>
      <c r="R2241" s="152" t="n">
        <v>8.2</v>
      </c>
      <c r="S2241" s="152" t="n">
        <v>748.3</v>
      </c>
      <c r="T2241" s="153" t="n">
        <v>63</v>
      </c>
      <c r="U2241" s="154" t="s">
        <v>93</v>
      </c>
      <c r="V2241" s="153" t="n">
        <v>3</v>
      </c>
      <c r="W2241" s="115" t="n">
        <v>0.9</v>
      </c>
      <c r="X2241" s="116" t="n">
        <f aca="false">RANDBETWEEN(80,100)/100</f>
        <v>0.86</v>
      </c>
      <c r="Y2241" s="117"/>
      <c r="Z2241" s="118"/>
      <c r="AA2241" s="119"/>
      <c r="AB2241" s="123"/>
      <c r="AC2241" s="124"/>
      <c r="AG2241" s="186"/>
      <c r="BO2241" s="202"/>
    </row>
    <row r="2242" customFormat="false" ht="13.25" hidden="false" customHeight="true" outlineLevel="0" collapsed="false">
      <c r="A2242" s="151" t="s">
        <v>2339</v>
      </c>
      <c r="B2242" s="152" t="n">
        <v>25.2</v>
      </c>
      <c r="C2242" s="152" t="n">
        <v>757.5</v>
      </c>
      <c r="D2242" s="153" t="n">
        <v>34</v>
      </c>
      <c r="E2242" s="154" t="s">
        <v>93</v>
      </c>
      <c r="F2242" s="153" t="n">
        <v>6</v>
      </c>
      <c r="G2242" s="115" t="n">
        <v>0.95</v>
      </c>
      <c r="H2242" s="116" t="n">
        <f aca="false">RANDBETWEEN(80,100)/100</f>
        <v>1</v>
      </c>
      <c r="I2242" s="117"/>
      <c r="J2242" s="118"/>
      <c r="K2242" s="119"/>
      <c r="L2242" s="118"/>
      <c r="M2242" s="179"/>
      <c r="Q2242" s="151" t="s">
        <v>2339</v>
      </c>
      <c r="R2242" s="152" t="n">
        <v>10.3</v>
      </c>
      <c r="S2242" s="152" t="n">
        <v>746.8</v>
      </c>
      <c r="T2242" s="153" t="n">
        <v>66</v>
      </c>
      <c r="U2242" s="154" t="s">
        <v>129</v>
      </c>
      <c r="V2242" s="153" t="n">
        <v>1</v>
      </c>
      <c r="W2242" s="115" t="n">
        <v>0.9</v>
      </c>
      <c r="X2242" s="116" t="n">
        <f aca="false">RANDBETWEEN(80,100)/100</f>
        <v>0.86</v>
      </c>
      <c r="Y2242" s="117"/>
      <c r="Z2242" s="118"/>
      <c r="AA2242" s="119"/>
      <c r="AB2242" s="123"/>
      <c r="AC2242" s="124"/>
      <c r="AG2242" s="186"/>
      <c r="BO2242" s="202"/>
    </row>
    <row r="2243" customFormat="false" ht="13.25" hidden="false" customHeight="true" outlineLevel="0" collapsed="false">
      <c r="A2243" s="151" t="s">
        <v>2340</v>
      </c>
      <c r="B2243" s="152" t="n">
        <v>24.2</v>
      </c>
      <c r="C2243" s="152" t="n">
        <v>758.1</v>
      </c>
      <c r="D2243" s="153" t="n">
        <v>43</v>
      </c>
      <c r="E2243" s="154" t="s">
        <v>93</v>
      </c>
      <c r="F2243" s="153" t="n">
        <v>4.5</v>
      </c>
      <c r="G2243" s="115" t="n">
        <v>0.75</v>
      </c>
      <c r="H2243" s="116" t="n">
        <f aca="false">RANDBETWEEN(80,100)/100</f>
        <v>0.8</v>
      </c>
      <c r="I2243" s="117"/>
      <c r="J2243" s="118"/>
      <c r="K2243" s="119"/>
      <c r="L2243" s="118"/>
      <c r="M2243" s="179"/>
      <c r="Q2243" s="151" t="s">
        <v>2340</v>
      </c>
      <c r="R2243" s="152" t="n">
        <v>10.1</v>
      </c>
      <c r="S2243" s="152" t="n">
        <v>746.1</v>
      </c>
      <c r="T2243" s="153" t="n">
        <v>61</v>
      </c>
      <c r="U2243" s="154" t="s">
        <v>93</v>
      </c>
      <c r="V2243" s="153" t="n">
        <v>2</v>
      </c>
      <c r="W2243" s="115" t="n">
        <v>0.9</v>
      </c>
      <c r="X2243" s="116" t="n">
        <f aca="false">RANDBETWEEN(80,100)/100</f>
        <v>1</v>
      </c>
      <c r="Y2243" s="117"/>
      <c r="Z2243" s="118"/>
      <c r="AA2243" s="119"/>
      <c r="AB2243" s="123"/>
      <c r="AC2243" s="124"/>
      <c r="AG2243" s="186"/>
      <c r="BO2243" s="202"/>
    </row>
    <row r="2244" customFormat="false" ht="13.25" hidden="false" customHeight="true" outlineLevel="0" collapsed="false">
      <c r="A2244" s="151" t="s">
        <v>2341</v>
      </c>
      <c r="B2244" s="152" t="n">
        <v>20.1</v>
      </c>
      <c r="C2244" s="152" t="n">
        <v>758.2</v>
      </c>
      <c r="D2244" s="153" t="n">
        <v>59</v>
      </c>
      <c r="E2244" s="154" t="s">
        <v>129</v>
      </c>
      <c r="F2244" s="153" t="n">
        <v>3</v>
      </c>
      <c r="G2244" s="182" t="s">
        <v>185</v>
      </c>
      <c r="H2244" s="116" t="n">
        <f aca="false">RANDBETWEEN(80,100)/100</f>
        <v>0.82</v>
      </c>
      <c r="I2244" s="117"/>
      <c r="J2244" s="118"/>
      <c r="K2244" s="119"/>
      <c r="L2244" s="118"/>
      <c r="M2244" s="179"/>
      <c r="Q2244" s="151" t="s">
        <v>2341</v>
      </c>
      <c r="R2244" s="152" t="n">
        <v>9.6</v>
      </c>
      <c r="S2244" s="152" t="n">
        <v>745.5</v>
      </c>
      <c r="T2244" s="153" t="n">
        <v>66</v>
      </c>
      <c r="U2244" s="154" t="s">
        <v>77</v>
      </c>
      <c r="V2244" s="153" t="n">
        <v>1</v>
      </c>
      <c r="W2244" s="115" t="n">
        <v>0.95</v>
      </c>
      <c r="X2244" s="116" t="n">
        <f aca="false">RANDBETWEEN(80,100)/100</f>
        <v>0.89</v>
      </c>
      <c r="Y2244" s="117"/>
      <c r="Z2244" s="118"/>
      <c r="AA2244" s="119"/>
      <c r="AB2244" s="123"/>
      <c r="AC2244" s="124"/>
      <c r="AG2244" s="186"/>
      <c r="BO2244" s="202"/>
    </row>
    <row r="2245" customFormat="false" ht="13.25" hidden="false" customHeight="true" outlineLevel="0" collapsed="false">
      <c r="A2245" s="151" t="s">
        <v>2342</v>
      </c>
      <c r="B2245" s="152" t="n">
        <v>12.9</v>
      </c>
      <c r="C2245" s="152" t="n">
        <v>757.4</v>
      </c>
      <c r="D2245" s="153" t="n">
        <v>78</v>
      </c>
      <c r="E2245" s="154" t="s">
        <v>129</v>
      </c>
      <c r="F2245" s="153" t="n">
        <v>3</v>
      </c>
      <c r="G2245" s="182" t="s">
        <v>185</v>
      </c>
      <c r="H2245" s="116" t="n">
        <f aca="false">RANDBETWEEN(80,100)/100</f>
        <v>0.92</v>
      </c>
      <c r="I2245" s="117"/>
      <c r="J2245" s="118"/>
      <c r="K2245" s="119"/>
      <c r="L2245" s="118"/>
      <c r="M2245" s="179"/>
      <c r="Q2245" s="151" t="s">
        <v>2342</v>
      </c>
      <c r="R2245" s="152" t="n">
        <v>7.2</v>
      </c>
      <c r="S2245" s="152" t="n">
        <v>745</v>
      </c>
      <c r="T2245" s="153" t="n">
        <v>84</v>
      </c>
      <c r="U2245" s="154" t="s">
        <v>93</v>
      </c>
      <c r="V2245" s="153" t="n">
        <v>1</v>
      </c>
      <c r="W2245" s="115" t="n">
        <v>0.75</v>
      </c>
      <c r="X2245" s="116" t="n">
        <f aca="false">RANDBETWEEN(80,100)/100</f>
        <v>0.83</v>
      </c>
      <c r="Y2245" s="117"/>
      <c r="Z2245" s="118"/>
      <c r="AA2245" s="119"/>
      <c r="AB2245" s="123"/>
      <c r="AC2245" s="124"/>
      <c r="AG2245" s="186"/>
      <c r="BO2245" s="202"/>
    </row>
    <row r="2246" customFormat="false" ht="13.25" hidden="false" customHeight="true" outlineLevel="0" collapsed="false">
      <c r="A2246" s="151" t="s">
        <v>2343</v>
      </c>
      <c r="B2246" s="152" t="n">
        <v>11.9</v>
      </c>
      <c r="C2246" s="152" t="n">
        <v>757</v>
      </c>
      <c r="D2246" s="153" t="n">
        <v>81</v>
      </c>
      <c r="E2246" s="154" t="s">
        <v>91</v>
      </c>
      <c r="F2246" s="153" t="n">
        <v>3</v>
      </c>
      <c r="G2246" s="182" t="s">
        <v>185</v>
      </c>
      <c r="H2246" s="116" t="n">
        <f aca="false">RANDBETWEEN(80,100)/100</f>
        <v>0.81</v>
      </c>
      <c r="I2246" s="117"/>
      <c r="J2246" s="118"/>
      <c r="K2246" s="119"/>
      <c r="L2246" s="118"/>
      <c r="M2246" s="179"/>
      <c r="Q2246" s="151" t="s">
        <v>2343</v>
      </c>
      <c r="R2246" s="152" t="n">
        <v>9.2</v>
      </c>
      <c r="S2246" s="152" t="n">
        <v>744.2</v>
      </c>
      <c r="T2246" s="153" t="n">
        <v>70</v>
      </c>
      <c r="U2246" s="154" t="s">
        <v>93</v>
      </c>
      <c r="V2246" s="153" t="n">
        <v>2</v>
      </c>
      <c r="W2246" s="115" t="n">
        <v>0.75</v>
      </c>
      <c r="X2246" s="116" t="n">
        <f aca="false">RANDBETWEEN(80,100)/100</f>
        <v>0.86</v>
      </c>
      <c r="Y2246" s="117"/>
      <c r="Z2246" s="118"/>
      <c r="AA2246" s="119"/>
      <c r="AB2246" s="123"/>
      <c r="AC2246" s="124"/>
      <c r="AG2246" s="186"/>
      <c r="BO2246" s="202"/>
    </row>
    <row r="2247" customFormat="false" ht="13.25" hidden="false" customHeight="true" outlineLevel="0" collapsed="false">
      <c r="A2247" s="151" t="s">
        <v>2344</v>
      </c>
      <c r="B2247" s="152" t="n">
        <v>15.8</v>
      </c>
      <c r="C2247" s="152" t="n">
        <v>756.4</v>
      </c>
      <c r="D2247" s="153" t="n">
        <v>66</v>
      </c>
      <c r="E2247" s="154" t="s">
        <v>93</v>
      </c>
      <c r="F2247" s="153" t="n">
        <v>6</v>
      </c>
      <c r="G2247" s="115" t="n">
        <v>0.9</v>
      </c>
      <c r="H2247" s="116" t="n">
        <f aca="false">RANDBETWEEN(80,100)/100</f>
        <v>0.91</v>
      </c>
      <c r="I2247" s="117"/>
      <c r="J2247" s="118"/>
      <c r="K2247" s="119"/>
      <c r="L2247" s="118"/>
      <c r="M2247" s="179"/>
      <c r="Q2247" s="151" t="s">
        <v>2344</v>
      </c>
      <c r="R2247" s="152" t="n">
        <v>11.6</v>
      </c>
      <c r="S2247" s="152" t="n">
        <v>743.4</v>
      </c>
      <c r="T2247" s="153" t="n">
        <v>58</v>
      </c>
      <c r="U2247" s="154" t="s">
        <v>93</v>
      </c>
      <c r="V2247" s="153" t="n">
        <v>1</v>
      </c>
      <c r="W2247" s="115" t="n">
        <v>0.95</v>
      </c>
      <c r="X2247" s="116" t="n">
        <f aca="false">RANDBETWEEN(80,100)/100</f>
        <v>0.83</v>
      </c>
      <c r="Y2247" s="117"/>
      <c r="Z2247" s="118"/>
      <c r="AA2247" s="119"/>
      <c r="AB2247" s="123"/>
      <c r="AC2247" s="124"/>
      <c r="AG2247" s="186"/>
      <c r="BO2247" s="202"/>
    </row>
    <row r="2248" customFormat="false" ht="13.25" hidden="false" customHeight="true" outlineLevel="0" collapsed="false">
      <c r="A2248" s="151" t="s">
        <v>2345</v>
      </c>
      <c r="B2248" s="152" t="n">
        <v>19.3</v>
      </c>
      <c r="C2248" s="152" t="n">
        <v>755.6</v>
      </c>
      <c r="D2248" s="153" t="n">
        <v>62</v>
      </c>
      <c r="E2248" s="154" t="s">
        <v>93</v>
      </c>
      <c r="F2248" s="153" t="n">
        <v>4.5</v>
      </c>
      <c r="G2248" s="182" t="s">
        <v>185</v>
      </c>
      <c r="H2248" s="116" t="n">
        <f aca="false">RANDBETWEEN(80,100)/100</f>
        <v>0.8</v>
      </c>
      <c r="I2248" s="117" t="n">
        <v>0.583923611111111</v>
      </c>
      <c r="J2248" s="118" t="n">
        <v>0.583923611111111</v>
      </c>
      <c r="K2248" s="119" t="n">
        <f aca="false">(J2248 * 24) * $B$3 * $F$3 * (1 - 0.7*AVERAGE(G2248:G2255)) * AVERAGE(H2248:H2255)</f>
        <v>7039.49109375</v>
      </c>
      <c r="L2248" s="118" t="n">
        <f aca="false">IF(AVERAGE(F2248:F2255)&gt; $J$3, $B$4*$F$4*AVERAGE(F2248:F2255)/$B$5*24*AVERAGE(H2248:H2255), $B$4*$F$4*AVERAGE(F2248:F2255)/$B$5*24*AVERAGE(H2248:H2255) * 0.2)</f>
        <v>3384</v>
      </c>
      <c r="M2248" s="179" t="n">
        <f aca="false">K2248+L2248</f>
        <v>10423.49109375</v>
      </c>
      <c r="Q2248" s="151" t="s">
        <v>2345</v>
      </c>
      <c r="R2248" s="152" t="n">
        <v>12.9</v>
      </c>
      <c r="S2248" s="152" t="n">
        <v>742.8</v>
      </c>
      <c r="T2248" s="153" t="n">
        <v>55</v>
      </c>
      <c r="U2248" s="154" t="s">
        <v>93</v>
      </c>
      <c r="V2248" s="153" t="n">
        <v>2</v>
      </c>
      <c r="W2248" s="115" t="n">
        <v>0.95</v>
      </c>
      <c r="X2248" s="116" t="n">
        <f aca="false">RANDBETWEEN(80,100)/100</f>
        <v>0.97</v>
      </c>
      <c r="Y2248" s="117" t="n">
        <v>0.623287037037037</v>
      </c>
      <c r="Z2248" s="118" t="n">
        <v>0.623287037037037</v>
      </c>
      <c r="AA2248" s="119" t="n">
        <f aca="false">(Z2248 * 24) * $B$3 * $F$3 * (1 - 0.7*AVERAGE(W2248:W2255)) * AVERAGE(X2248:X2255)</f>
        <v>5972.649590625</v>
      </c>
      <c r="AB2248" s="123" t="n">
        <f aca="false">IF(AVERAGE(V2248:V2255)&gt; $J$3, $B$4*$F$4*AVERAGE(V2248:V2255)/$B$5*24*AVERAGE(X2248:X2255), $B$4*$F$4*AVERAGE(V2248:V2255)/$B$5*24*AVERAGE(X2248:X2255) * 0.2)</f>
        <v>1279.8</v>
      </c>
      <c r="AC2248" s="124" t="n">
        <f aca="false">AA2248+AB2248</f>
        <v>7252.449590625</v>
      </c>
      <c r="AG2248" s="186"/>
      <c r="BO2248" s="202"/>
    </row>
    <row r="2249" customFormat="false" ht="13.25" hidden="false" customHeight="true" outlineLevel="0" collapsed="false">
      <c r="A2249" s="151" t="s">
        <v>2346</v>
      </c>
      <c r="B2249" s="152" t="n">
        <v>24.9</v>
      </c>
      <c r="C2249" s="152" t="n">
        <v>754.3</v>
      </c>
      <c r="D2249" s="153" t="n">
        <v>38</v>
      </c>
      <c r="E2249" s="154" t="s">
        <v>93</v>
      </c>
      <c r="F2249" s="153" t="n">
        <v>6</v>
      </c>
      <c r="G2249" s="182" t="s">
        <v>185</v>
      </c>
      <c r="H2249" s="116" t="n">
        <f aca="false">RANDBETWEEN(80,100)/100</f>
        <v>0.82</v>
      </c>
      <c r="I2249" s="117"/>
      <c r="J2249" s="118"/>
      <c r="K2249" s="119"/>
      <c r="L2249" s="118"/>
      <c r="M2249" s="179"/>
      <c r="Q2249" s="151" t="s">
        <v>2346</v>
      </c>
      <c r="R2249" s="152" t="n">
        <v>14.8</v>
      </c>
      <c r="S2249" s="152" t="n">
        <v>741.6</v>
      </c>
      <c r="T2249" s="153" t="n">
        <v>51</v>
      </c>
      <c r="U2249" s="154" t="s">
        <v>93</v>
      </c>
      <c r="V2249" s="153" t="n">
        <v>2</v>
      </c>
      <c r="W2249" s="115" t="n">
        <v>0.9</v>
      </c>
      <c r="X2249" s="116" t="n">
        <f aca="false">RANDBETWEEN(80,100)/100</f>
        <v>0.82</v>
      </c>
      <c r="Y2249" s="117"/>
      <c r="Z2249" s="118"/>
      <c r="AA2249" s="119"/>
      <c r="AB2249" s="123"/>
      <c r="AC2249" s="124"/>
      <c r="AG2249" s="186"/>
      <c r="BO2249" s="202"/>
    </row>
    <row r="2250" customFormat="false" ht="13.25" hidden="false" customHeight="true" outlineLevel="0" collapsed="false">
      <c r="A2250" s="151" t="s">
        <v>2347</v>
      </c>
      <c r="B2250" s="152" t="n">
        <v>28.9</v>
      </c>
      <c r="C2250" s="152" t="n">
        <v>753.5</v>
      </c>
      <c r="D2250" s="153" t="n">
        <v>34</v>
      </c>
      <c r="E2250" s="154" t="s">
        <v>93</v>
      </c>
      <c r="F2250" s="153" t="n">
        <v>6</v>
      </c>
      <c r="G2250" s="182" t="s">
        <v>185</v>
      </c>
      <c r="H2250" s="116" t="n">
        <f aca="false">RANDBETWEEN(80,100)/100</f>
        <v>0.99</v>
      </c>
      <c r="I2250" s="117"/>
      <c r="J2250" s="118"/>
      <c r="K2250" s="119"/>
      <c r="L2250" s="118"/>
      <c r="M2250" s="179"/>
      <c r="Q2250" s="151" t="s">
        <v>2347</v>
      </c>
      <c r="R2250" s="152" t="n">
        <v>15.5</v>
      </c>
      <c r="S2250" s="152" t="n">
        <v>741.6</v>
      </c>
      <c r="T2250" s="153" t="n">
        <v>54</v>
      </c>
      <c r="U2250" s="154" t="s">
        <v>129</v>
      </c>
      <c r="V2250" s="153" t="n">
        <v>1</v>
      </c>
      <c r="W2250" s="115" t="n">
        <v>0.9</v>
      </c>
      <c r="X2250" s="116" t="n">
        <f aca="false">RANDBETWEEN(80,100)/100</f>
        <v>1</v>
      </c>
      <c r="Y2250" s="117"/>
      <c r="Z2250" s="118"/>
      <c r="AA2250" s="119"/>
      <c r="AB2250" s="123"/>
      <c r="AC2250" s="124"/>
      <c r="AG2250" s="186"/>
      <c r="BO2250" s="202"/>
    </row>
    <row r="2251" customFormat="false" ht="13.25" hidden="false" customHeight="true" outlineLevel="0" collapsed="false">
      <c r="A2251" s="151" t="s">
        <v>2348</v>
      </c>
      <c r="B2251" s="152" t="n">
        <v>26.9</v>
      </c>
      <c r="C2251" s="152" t="n">
        <v>753.7</v>
      </c>
      <c r="D2251" s="153" t="n">
        <v>48</v>
      </c>
      <c r="E2251" s="154" t="s">
        <v>78</v>
      </c>
      <c r="F2251" s="153" t="n">
        <v>3</v>
      </c>
      <c r="G2251" s="182" t="s">
        <v>185</v>
      </c>
      <c r="H2251" s="116" t="n">
        <f aca="false">RANDBETWEEN(80,100)/100</f>
        <v>0.9</v>
      </c>
      <c r="I2251" s="117"/>
      <c r="J2251" s="118"/>
      <c r="K2251" s="119"/>
      <c r="L2251" s="118"/>
      <c r="M2251" s="179"/>
      <c r="Q2251" s="151" t="s">
        <v>2348</v>
      </c>
      <c r="R2251" s="152" t="n">
        <v>15.1</v>
      </c>
      <c r="S2251" s="152" t="n">
        <v>741.5</v>
      </c>
      <c r="T2251" s="153" t="n">
        <v>55</v>
      </c>
      <c r="U2251" s="154" t="s">
        <v>129</v>
      </c>
      <c r="V2251" s="153" t="n">
        <v>1</v>
      </c>
      <c r="W2251" s="115" t="n">
        <v>0.95</v>
      </c>
      <c r="X2251" s="116" t="n">
        <f aca="false">RANDBETWEEN(80,100)/100</f>
        <v>0.82</v>
      </c>
      <c r="Y2251" s="117"/>
      <c r="Z2251" s="118"/>
      <c r="AA2251" s="119"/>
      <c r="AB2251" s="123"/>
      <c r="AC2251" s="124"/>
      <c r="AG2251" s="186"/>
      <c r="BO2251" s="202"/>
    </row>
    <row r="2252" customFormat="false" ht="13.25" hidden="false" customHeight="true" outlineLevel="0" collapsed="false">
      <c r="A2252" s="151" t="s">
        <v>2349</v>
      </c>
      <c r="B2252" s="152" t="n">
        <v>19</v>
      </c>
      <c r="C2252" s="152" t="n">
        <v>753.9</v>
      </c>
      <c r="D2252" s="153" t="n">
        <v>71</v>
      </c>
      <c r="E2252" s="154" t="s">
        <v>91</v>
      </c>
      <c r="F2252" s="153" t="n">
        <v>1.5</v>
      </c>
      <c r="G2252" s="182" t="s">
        <v>110</v>
      </c>
      <c r="H2252" s="116" t="n">
        <f aca="false">RANDBETWEEN(80,100)/100</f>
        <v>0.8</v>
      </c>
      <c r="I2252" s="117"/>
      <c r="J2252" s="118"/>
      <c r="K2252" s="119"/>
      <c r="L2252" s="118"/>
      <c r="M2252" s="179"/>
      <c r="Q2252" s="151" t="s">
        <v>2349</v>
      </c>
      <c r="R2252" s="152" t="n">
        <v>12.9</v>
      </c>
      <c r="S2252" s="152" t="n">
        <v>741.3</v>
      </c>
      <c r="T2252" s="153" t="n">
        <v>73</v>
      </c>
      <c r="U2252" s="154" t="s">
        <v>101</v>
      </c>
      <c r="V2252" s="153" t="n">
        <v>1</v>
      </c>
      <c r="W2252" s="115" t="n">
        <v>0.75</v>
      </c>
      <c r="X2252" s="116" t="n">
        <f aca="false">RANDBETWEEN(80,100)/100</f>
        <v>0.81</v>
      </c>
      <c r="Y2252" s="117"/>
      <c r="Z2252" s="118"/>
      <c r="AA2252" s="119"/>
      <c r="AB2252" s="123"/>
      <c r="AC2252" s="124"/>
      <c r="AG2252" s="186"/>
      <c r="BO2252" s="202"/>
    </row>
    <row r="2253" customFormat="false" ht="13.25" hidden="false" customHeight="true" outlineLevel="0" collapsed="false">
      <c r="A2253" s="151" t="s">
        <v>2350</v>
      </c>
      <c r="B2253" s="152" t="n">
        <v>9.8</v>
      </c>
      <c r="C2253" s="152" t="n">
        <v>753.5</v>
      </c>
      <c r="D2253" s="153" t="n">
        <v>100</v>
      </c>
      <c r="E2253" s="154" t="s">
        <v>101</v>
      </c>
      <c r="F2253" s="153" t="n">
        <v>1.5</v>
      </c>
      <c r="G2253" s="115" t="n">
        <v>0.75</v>
      </c>
      <c r="H2253" s="116" t="n">
        <f aca="false">RANDBETWEEN(80,100)/100</f>
        <v>0.85</v>
      </c>
      <c r="I2253" s="117"/>
      <c r="J2253" s="118"/>
      <c r="K2253" s="119"/>
      <c r="L2253" s="118"/>
      <c r="M2253" s="179"/>
      <c r="Q2253" s="151" t="s">
        <v>2350</v>
      </c>
      <c r="R2253" s="152" t="n">
        <v>10.6</v>
      </c>
      <c r="S2253" s="152" t="n">
        <v>741.4</v>
      </c>
      <c r="T2253" s="153" t="n">
        <v>93</v>
      </c>
      <c r="U2253" s="154" t="n">
        <v>0</v>
      </c>
      <c r="V2253" s="153" t="n">
        <v>0</v>
      </c>
      <c r="W2253" s="115" t="n">
        <v>0.9</v>
      </c>
      <c r="X2253" s="116" t="n">
        <f aca="false">RANDBETWEEN(80,100)/100</f>
        <v>0.81</v>
      </c>
      <c r="Y2253" s="117"/>
      <c r="Z2253" s="118"/>
      <c r="AA2253" s="119"/>
      <c r="AB2253" s="123"/>
      <c r="AC2253" s="124"/>
      <c r="AG2253" s="186"/>
      <c r="BO2253" s="202"/>
    </row>
    <row r="2254" customFormat="false" ht="13.25" hidden="false" customHeight="true" outlineLevel="0" collapsed="false">
      <c r="A2254" s="151" t="s">
        <v>2351</v>
      </c>
      <c r="B2254" s="152" t="n">
        <v>11.1</v>
      </c>
      <c r="C2254" s="152" t="n">
        <v>753.4</v>
      </c>
      <c r="D2254" s="153" t="n">
        <v>90</v>
      </c>
      <c r="E2254" s="154" t="n">
        <v>0</v>
      </c>
      <c r="F2254" s="153" t="n">
        <v>0</v>
      </c>
      <c r="G2254" s="115" t="n">
        <v>0.75</v>
      </c>
      <c r="H2254" s="116" t="n">
        <f aca="false">RANDBETWEEN(80,100)/100</f>
        <v>0.99</v>
      </c>
      <c r="I2254" s="117"/>
      <c r="J2254" s="118"/>
      <c r="K2254" s="119"/>
      <c r="L2254" s="118"/>
      <c r="M2254" s="179"/>
      <c r="Q2254" s="151" t="s">
        <v>2351</v>
      </c>
      <c r="R2254" s="152" t="n">
        <v>10.9</v>
      </c>
      <c r="S2254" s="152" t="n">
        <v>741.5</v>
      </c>
      <c r="T2254" s="153" t="n">
        <v>93</v>
      </c>
      <c r="U2254" s="154" t="s">
        <v>129</v>
      </c>
      <c r="V2254" s="153" t="n">
        <v>1</v>
      </c>
      <c r="W2254" s="115" t="n">
        <v>0.9</v>
      </c>
      <c r="X2254" s="116" t="n">
        <f aca="false">RANDBETWEEN(80,100)/100</f>
        <v>1</v>
      </c>
      <c r="Y2254" s="117"/>
      <c r="Z2254" s="118"/>
      <c r="AA2254" s="119"/>
      <c r="AB2254" s="123"/>
      <c r="AC2254" s="124"/>
      <c r="AG2254" s="186"/>
      <c r="BO2254" s="202"/>
    </row>
    <row r="2255" customFormat="false" ht="13.25" hidden="false" customHeight="true" outlineLevel="0" collapsed="false">
      <c r="A2255" s="151" t="s">
        <v>2352</v>
      </c>
      <c r="B2255" s="152" t="n">
        <v>14.2</v>
      </c>
      <c r="C2255" s="152" t="n">
        <v>753.5</v>
      </c>
      <c r="D2255" s="153" t="n">
        <v>68</v>
      </c>
      <c r="E2255" s="154" t="s">
        <v>107</v>
      </c>
      <c r="F2255" s="153" t="n">
        <v>1.5</v>
      </c>
      <c r="G2255" s="115" t="n">
        <v>0.75</v>
      </c>
      <c r="H2255" s="116" t="n">
        <f aca="false">RANDBETWEEN(80,100)/100</f>
        <v>0.9</v>
      </c>
      <c r="I2255" s="117"/>
      <c r="J2255" s="118"/>
      <c r="K2255" s="119"/>
      <c r="L2255" s="118"/>
      <c r="M2255" s="179"/>
      <c r="Q2255" s="151" t="s">
        <v>2352</v>
      </c>
      <c r="R2255" s="152" t="n">
        <v>11.1</v>
      </c>
      <c r="S2255" s="152" t="n">
        <v>742.1</v>
      </c>
      <c r="T2255" s="153" t="n">
        <v>92</v>
      </c>
      <c r="U2255" s="154" t="s">
        <v>101</v>
      </c>
      <c r="V2255" s="153" t="n">
        <v>1</v>
      </c>
      <c r="W2255" s="115" t="n">
        <v>0.9</v>
      </c>
      <c r="X2255" s="116" t="n">
        <f aca="false">RANDBETWEEN(80,100)/100</f>
        <v>0.88</v>
      </c>
      <c r="Y2255" s="117"/>
      <c r="Z2255" s="118"/>
      <c r="AA2255" s="119"/>
      <c r="AB2255" s="123"/>
      <c r="AC2255" s="124"/>
      <c r="AG2255" s="186"/>
      <c r="BO2255" s="202"/>
    </row>
    <row r="2256" customFormat="false" ht="13.25" hidden="false" customHeight="true" outlineLevel="0" collapsed="false">
      <c r="A2256" s="151" t="s">
        <v>2353</v>
      </c>
      <c r="B2256" s="152" t="n">
        <v>18.7</v>
      </c>
      <c r="C2256" s="152" t="n">
        <v>754.3</v>
      </c>
      <c r="D2256" s="153" t="n">
        <v>51</v>
      </c>
      <c r="E2256" s="154" t="s">
        <v>83</v>
      </c>
      <c r="F2256" s="153" t="n">
        <v>4.5</v>
      </c>
      <c r="G2256" s="182" t="s">
        <v>110</v>
      </c>
      <c r="H2256" s="116" t="n">
        <f aca="false">RANDBETWEEN(80,100)/100</f>
        <v>0.81</v>
      </c>
      <c r="I2256" s="117" t="n">
        <v>0.581921296296296</v>
      </c>
      <c r="J2256" s="118" t="n">
        <v>0.581921296296296</v>
      </c>
      <c r="K2256" s="119" t="n">
        <f aca="false">(J2256 * 24) * $B$3 * $F$3 * (1 - 0.7*AVERAGE(G2256:G2263)) * AVERAGE(H2256:H2263)</f>
        <v>11055.8179625</v>
      </c>
      <c r="L2256" s="118" t="n">
        <f aca="false">IF(AVERAGE(F2256:F2263)&gt; $J$3, $B$4*$F$4*AVERAGE(F2256:F2263)/$B$5*24*AVERAGE(H2256:H2263), $B$4*$F$4*AVERAGE(F2256:F2263)/$B$5*24*AVERAGE(H2256:H2263) * 0.2)</f>
        <v>3145.5</v>
      </c>
      <c r="M2256" s="179" t="n">
        <f aca="false">K2256+L2256</f>
        <v>14201.3179625</v>
      </c>
      <c r="Q2256" s="151" t="s">
        <v>2353</v>
      </c>
      <c r="R2256" s="152" t="n">
        <v>13</v>
      </c>
      <c r="S2256" s="152" t="n">
        <v>742.1</v>
      </c>
      <c r="T2256" s="153" t="n">
        <v>69</v>
      </c>
      <c r="U2256" s="154" t="s">
        <v>78</v>
      </c>
      <c r="V2256" s="153" t="n">
        <v>1</v>
      </c>
      <c r="W2256" s="115" t="n">
        <v>0.9</v>
      </c>
      <c r="X2256" s="116" t="n">
        <f aca="false">RANDBETWEEN(80,100)/100</f>
        <v>0.85</v>
      </c>
      <c r="Y2256" s="117" t="n">
        <v>0.620266203703704</v>
      </c>
      <c r="Z2256" s="118" t="n">
        <v>0.620266203703704</v>
      </c>
      <c r="AA2256" s="119" t="n">
        <f aca="false">(Z2256 * 24) * $B$3 * $F$3 * (1 - 0.7*AVERAGE(W2256:W2263)) * AVERAGE(X2256:X2263)</f>
        <v>6171.6735375</v>
      </c>
      <c r="AB2256" s="123" t="n">
        <f aca="false">IF(AVERAGE(V2256:V2263)&gt; $J$3, $B$4*$F$4*AVERAGE(V2256:V2263)/$B$5*24*AVERAGE(X2256:X2263), $B$4*$F$4*AVERAGE(V2256:V2263)/$B$5*24*AVERAGE(X2256:X2263) * 0.2)</f>
        <v>1045.8</v>
      </c>
      <c r="AC2256" s="124" t="n">
        <f aca="false">AA2256+AB2256</f>
        <v>7217.4735375</v>
      </c>
      <c r="AG2256" s="186"/>
      <c r="BO2256" s="202"/>
    </row>
    <row r="2257" customFormat="false" ht="13.25" hidden="false" customHeight="true" outlineLevel="0" collapsed="false">
      <c r="A2257" s="151" t="s">
        <v>2354</v>
      </c>
      <c r="B2257" s="152" t="n">
        <v>23.7</v>
      </c>
      <c r="C2257" s="152" t="n">
        <v>754.4</v>
      </c>
      <c r="D2257" s="153" t="n">
        <v>39</v>
      </c>
      <c r="E2257" s="154" t="s">
        <v>83</v>
      </c>
      <c r="F2257" s="153" t="n">
        <v>4.5</v>
      </c>
      <c r="G2257" s="115" t="n">
        <v>0.75</v>
      </c>
      <c r="H2257" s="116" t="n">
        <f aca="false">RANDBETWEEN(80,100)/100</f>
        <v>0.89</v>
      </c>
      <c r="I2257" s="117"/>
      <c r="J2257" s="118"/>
      <c r="K2257" s="119"/>
      <c r="L2257" s="118"/>
      <c r="M2257" s="179"/>
      <c r="Q2257" s="151" t="s">
        <v>2354</v>
      </c>
      <c r="R2257" s="152" t="n">
        <v>13.2</v>
      </c>
      <c r="S2257" s="152" t="n">
        <v>742.9</v>
      </c>
      <c r="T2257" s="153" t="n">
        <v>70</v>
      </c>
      <c r="U2257" s="154" t="s">
        <v>101</v>
      </c>
      <c r="V2257" s="153" t="n">
        <v>1</v>
      </c>
      <c r="W2257" s="115" t="n">
        <v>0.9</v>
      </c>
      <c r="X2257" s="116" t="n">
        <f aca="false">RANDBETWEEN(80,100)/100</f>
        <v>0.91</v>
      </c>
      <c r="Y2257" s="117"/>
      <c r="Z2257" s="118"/>
      <c r="AA2257" s="119"/>
      <c r="AB2257" s="123"/>
      <c r="AC2257" s="124"/>
      <c r="AG2257" s="186"/>
      <c r="BO2257" s="202"/>
    </row>
    <row r="2258" customFormat="false" ht="13.25" hidden="false" customHeight="true" outlineLevel="0" collapsed="false">
      <c r="A2258" s="151" t="s">
        <v>2355</v>
      </c>
      <c r="B2258" s="152" t="n">
        <v>24.5</v>
      </c>
      <c r="C2258" s="152" t="n">
        <v>755.4</v>
      </c>
      <c r="D2258" s="153" t="n">
        <v>34</v>
      </c>
      <c r="E2258" s="154" t="s">
        <v>83</v>
      </c>
      <c r="F2258" s="153" t="n">
        <v>4.5</v>
      </c>
      <c r="G2258" s="115" t="n">
        <v>0.75</v>
      </c>
      <c r="H2258" s="116" t="n">
        <f aca="false">RANDBETWEEN(80,100)/100</f>
        <v>0.84</v>
      </c>
      <c r="I2258" s="117"/>
      <c r="J2258" s="118"/>
      <c r="K2258" s="119"/>
      <c r="L2258" s="118"/>
      <c r="M2258" s="179"/>
      <c r="Q2258" s="151" t="s">
        <v>2355</v>
      </c>
      <c r="R2258" s="152" t="n">
        <v>16.5</v>
      </c>
      <c r="S2258" s="152" t="n">
        <v>742.8</v>
      </c>
      <c r="T2258" s="153" t="n">
        <v>46</v>
      </c>
      <c r="U2258" s="154" t="s">
        <v>91</v>
      </c>
      <c r="V2258" s="153" t="n">
        <v>1</v>
      </c>
      <c r="W2258" s="115" t="n">
        <v>0.9</v>
      </c>
      <c r="X2258" s="116" t="n">
        <f aca="false">RANDBETWEEN(80,100)/100</f>
        <v>0.9</v>
      </c>
      <c r="Y2258" s="117"/>
      <c r="Z2258" s="118"/>
      <c r="AA2258" s="119"/>
      <c r="AB2258" s="123"/>
      <c r="AC2258" s="124"/>
      <c r="AG2258" s="186"/>
      <c r="BO2258" s="202"/>
    </row>
    <row r="2259" customFormat="false" ht="13.25" hidden="false" customHeight="true" outlineLevel="0" collapsed="false">
      <c r="A2259" s="151" t="s">
        <v>2356</v>
      </c>
      <c r="B2259" s="152" t="n">
        <v>21</v>
      </c>
      <c r="C2259" s="152" t="n">
        <v>756.6</v>
      </c>
      <c r="D2259" s="153" t="n">
        <v>52</v>
      </c>
      <c r="E2259" s="154" t="s">
        <v>78</v>
      </c>
      <c r="F2259" s="153" t="n">
        <v>4.5</v>
      </c>
      <c r="G2259" s="115" t="n">
        <v>0.25</v>
      </c>
      <c r="H2259" s="116" t="n">
        <f aca="false">RANDBETWEEN(80,100)/100</f>
        <v>0.87</v>
      </c>
      <c r="I2259" s="117"/>
      <c r="J2259" s="118"/>
      <c r="K2259" s="119"/>
      <c r="L2259" s="118"/>
      <c r="M2259" s="179"/>
      <c r="Q2259" s="151" t="s">
        <v>2356</v>
      </c>
      <c r="R2259" s="152" t="n">
        <v>15.1</v>
      </c>
      <c r="S2259" s="152" t="n">
        <v>743.4</v>
      </c>
      <c r="T2259" s="153" t="n">
        <v>56</v>
      </c>
      <c r="U2259" s="154" t="s">
        <v>78</v>
      </c>
      <c r="V2259" s="153" t="n">
        <v>2</v>
      </c>
      <c r="W2259" s="182" t="s">
        <v>110</v>
      </c>
      <c r="X2259" s="116" t="n">
        <f aca="false">RANDBETWEEN(80,100)/100</f>
        <v>0.94</v>
      </c>
      <c r="Y2259" s="117"/>
      <c r="Z2259" s="118"/>
      <c r="AA2259" s="119"/>
      <c r="AB2259" s="123"/>
      <c r="AC2259" s="124"/>
      <c r="AG2259" s="186"/>
      <c r="BO2259" s="202"/>
    </row>
    <row r="2260" customFormat="false" ht="13.25" hidden="false" customHeight="true" outlineLevel="0" collapsed="false">
      <c r="A2260" s="151" t="s">
        <v>2357</v>
      </c>
      <c r="B2260" s="152" t="n">
        <v>16.3</v>
      </c>
      <c r="C2260" s="152" t="n">
        <v>757.6</v>
      </c>
      <c r="D2260" s="153" t="n">
        <v>69</v>
      </c>
      <c r="E2260" s="154" t="s">
        <v>78</v>
      </c>
      <c r="F2260" s="153" t="n">
        <v>3</v>
      </c>
      <c r="G2260" s="115" t="n">
        <v>0.15</v>
      </c>
      <c r="H2260" s="116" t="n">
        <f aca="false">RANDBETWEEN(80,100)/100</f>
        <v>0.84</v>
      </c>
      <c r="I2260" s="117"/>
      <c r="J2260" s="118"/>
      <c r="K2260" s="119"/>
      <c r="L2260" s="118"/>
      <c r="M2260" s="179"/>
      <c r="Q2260" s="151" t="s">
        <v>2357</v>
      </c>
      <c r="R2260" s="152" t="n">
        <v>11.1</v>
      </c>
      <c r="S2260" s="152" t="n">
        <v>744.3</v>
      </c>
      <c r="T2260" s="153" t="n">
        <v>78</v>
      </c>
      <c r="U2260" s="154" t="s">
        <v>101</v>
      </c>
      <c r="V2260" s="153" t="n">
        <v>1</v>
      </c>
      <c r="W2260" s="115" t="n">
        <v>0.9</v>
      </c>
      <c r="X2260" s="116" t="n">
        <f aca="false">RANDBETWEEN(80,100)/100</f>
        <v>0.98</v>
      </c>
      <c r="Y2260" s="117"/>
      <c r="Z2260" s="118"/>
      <c r="AA2260" s="119"/>
      <c r="AB2260" s="123"/>
      <c r="AC2260" s="124"/>
      <c r="AG2260" s="186"/>
      <c r="BO2260" s="202"/>
    </row>
    <row r="2261" customFormat="false" ht="13.25" hidden="false" customHeight="true" outlineLevel="0" collapsed="false">
      <c r="A2261" s="151" t="s">
        <v>2358</v>
      </c>
      <c r="B2261" s="152" t="n">
        <v>7.6</v>
      </c>
      <c r="C2261" s="152" t="n">
        <v>757.5</v>
      </c>
      <c r="D2261" s="153" t="n">
        <v>100</v>
      </c>
      <c r="E2261" s="154" t="n">
        <v>0</v>
      </c>
      <c r="F2261" s="153" t="n">
        <v>0</v>
      </c>
      <c r="G2261" s="115" t="n">
        <v>0.25</v>
      </c>
      <c r="H2261" s="116" t="n">
        <f aca="false">RANDBETWEEN(80,100)/100</f>
        <v>0.89</v>
      </c>
      <c r="I2261" s="117"/>
      <c r="J2261" s="118"/>
      <c r="K2261" s="119"/>
      <c r="L2261" s="118"/>
      <c r="M2261" s="179"/>
      <c r="Q2261" s="151" t="s">
        <v>2358</v>
      </c>
      <c r="R2261" s="152" t="n">
        <v>9.3</v>
      </c>
      <c r="S2261" s="152" t="n">
        <v>744.1</v>
      </c>
      <c r="T2261" s="153" t="n">
        <v>96</v>
      </c>
      <c r="U2261" s="154" t="n">
        <v>0</v>
      </c>
      <c r="V2261" s="153" t="n">
        <v>0</v>
      </c>
      <c r="W2261" s="115" t="n">
        <v>0.9</v>
      </c>
      <c r="X2261" s="116" t="n">
        <f aca="false">RANDBETWEEN(80,100)/100</f>
        <v>0.97</v>
      </c>
      <c r="Y2261" s="117"/>
      <c r="Z2261" s="118"/>
      <c r="AA2261" s="119"/>
      <c r="AB2261" s="123"/>
      <c r="AC2261" s="124"/>
      <c r="AG2261" s="186"/>
      <c r="BO2261" s="202"/>
    </row>
    <row r="2262" customFormat="false" ht="13.25" hidden="false" customHeight="true" outlineLevel="0" collapsed="false">
      <c r="A2262" s="151" t="s">
        <v>2359</v>
      </c>
      <c r="B2262" s="152" t="n">
        <v>8.4</v>
      </c>
      <c r="C2262" s="152" t="n">
        <v>757.2</v>
      </c>
      <c r="D2262" s="153" t="n">
        <v>91</v>
      </c>
      <c r="E2262" s="154" t="s">
        <v>101</v>
      </c>
      <c r="F2262" s="153" t="n">
        <v>1.5</v>
      </c>
      <c r="G2262" s="115" t="n">
        <v>0.15</v>
      </c>
      <c r="H2262" s="116" t="n">
        <f aca="false">RANDBETWEEN(80,100)/100</f>
        <v>0.87</v>
      </c>
      <c r="I2262" s="117"/>
      <c r="J2262" s="118"/>
      <c r="K2262" s="119"/>
      <c r="L2262" s="118"/>
      <c r="M2262" s="179"/>
      <c r="Q2262" s="151" t="s">
        <v>2359</v>
      </c>
      <c r="R2262" s="152" t="n">
        <v>9.7</v>
      </c>
      <c r="S2262" s="152" t="n">
        <v>744.1</v>
      </c>
      <c r="T2262" s="153" t="n">
        <v>97</v>
      </c>
      <c r="U2262" s="154" t="n">
        <v>0</v>
      </c>
      <c r="V2262" s="153" t="n">
        <v>0</v>
      </c>
      <c r="W2262" s="115" t="n">
        <v>0.9</v>
      </c>
      <c r="X2262" s="116" t="n">
        <f aca="false">RANDBETWEEN(80,100)/100</f>
        <v>0.93</v>
      </c>
      <c r="Y2262" s="117"/>
      <c r="Z2262" s="118"/>
      <c r="AA2262" s="119"/>
      <c r="AB2262" s="123"/>
      <c r="AC2262" s="124"/>
      <c r="AG2262" s="186"/>
      <c r="BO2262" s="202"/>
    </row>
    <row r="2263" customFormat="false" ht="13.25" hidden="false" customHeight="true" outlineLevel="0" collapsed="false">
      <c r="A2263" s="151" t="s">
        <v>2360</v>
      </c>
      <c r="B2263" s="152" t="n">
        <v>11.3</v>
      </c>
      <c r="C2263" s="152" t="n">
        <v>757.1</v>
      </c>
      <c r="D2263" s="153" t="n">
        <v>73</v>
      </c>
      <c r="E2263" s="154" t="n">
        <v>0</v>
      </c>
      <c r="F2263" s="153" t="n">
        <v>0</v>
      </c>
      <c r="G2263" s="115" t="n">
        <v>0.15</v>
      </c>
      <c r="H2263" s="116" t="n">
        <f aca="false">RANDBETWEEN(80,100)/100</f>
        <v>0.98</v>
      </c>
      <c r="I2263" s="117"/>
      <c r="J2263" s="118"/>
      <c r="K2263" s="119"/>
      <c r="L2263" s="118"/>
      <c r="M2263" s="179"/>
      <c r="Q2263" s="151" t="s">
        <v>2360</v>
      </c>
      <c r="R2263" s="152" t="n">
        <v>10</v>
      </c>
      <c r="S2263" s="152" t="n">
        <v>744.4</v>
      </c>
      <c r="T2263" s="153" t="n">
        <v>93</v>
      </c>
      <c r="U2263" s="154" t="s">
        <v>78</v>
      </c>
      <c r="V2263" s="153" t="n">
        <v>1</v>
      </c>
      <c r="W2263" s="115" t="n">
        <v>0.9</v>
      </c>
      <c r="X2263" s="116" t="n">
        <f aca="false">RANDBETWEEN(80,100)/100</f>
        <v>0.99</v>
      </c>
      <c r="Y2263" s="117"/>
      <c r="Z2263" s="118"/>
      <c r="AA2263" s="119"/>
      <c r="AB2263" s="123"/>
      <c r="AC2263" s="124"/>
      <c r="AG2263" s="186"/>
      <c r="BO2263" s="202"/>
    </row>
    <row r="2264" customFormat="false" ht="13.25" hidden="false" customHeight="true" outlineLevel="0" collapsed="false">
      <c r="A2264" s="151" t="s">
        <v>2361</v>
      </c>
      <c r="B2264" s="152" t="n">
        <v>15.5</v>
      </c>
      <c r="C2264" s="152" t="n">
        <v>756.7</v>
      </c>
      <c r="D2264" s="153" t="n">
        <v>58</v>
      </c>
      <c r="E2264" s="154" t="s">
        <v>93</v>
      </c>
      <c r="F2264" s="153" t="n">
        <v>3</v>
      </c>
      <c r="G2264" s="115" t="n">
        <v>0.15</v>
      </c>
      <c r="H2264" s="116" t="n">
        <f aca="false">RANDBETWEEN(80,100)/100</f>
        <v>0.94</v>
      </c>
      <c r="I2264" s="117" t="n">
        <v>0.579930555555556</v>
      </c>
      <c r="J2264" s="118" t="n">
        <v>0.579930555555556</v>
      </c>
      <c r="K2264" s="119" t="n">
        <f aca="false">(J2264 * 24) * $B$3 * $F$3 * (1 - 0.7*AVERAGE(G2264:G2271)) * AVERAGE(H2264:H2271)</f>
        <v>7961.7259640625</v>
      </c>
      <c r="L2264" s="118" t="n">
        <f aca="false">IF(AVERAGE(F2264:F2271)&gt; $J$3, $B$4*$F$4*AVERAGE(F2264:F2271)/$B$5*24*AVERAGE(H2264:H2271), $B$4*$F$4*AVERAGE(F2264:F2271)/$B$5*24*AVERAGE(H2264:H2271) * 0.2)</f>
        <v>30114</v>
      </c>
      <c r="M2264" s="179" t="n">
        <f aca="false">K2264+L2264</f>
        <v>38075.7259640625</v>
      </c>
      <c r="Q2264" s="151" t="s">
        <v>2361</v>
      </c>
      <c r="R2264" s="152" t="n">
        <v>9.8</v>
      </c>
      <c r="S2264" s="152" t="n">
        <v>744.8</v>
      </c>
      <c r="T2264" s="153" t="n">
        <v>94</v>
      </c>
      <c r="U2264" s="154" t="s">
        <v>78</v>
      </c>
      <c r="V2264" s="153" t="n">
        <v>1</v>
      </c>
      <c r="W2264" s="115" t="n">
        <v>0.9</v>
      </c>
      <c r="X2264" s="116" t="n">
        <f aca="false">RANDBETWEEN(80,100)/100</f>
        <v>0.88</v>
      </c>
      <c r="Y2264" s="117" t="n">
        <v>0.617222222222222</v>
      </c>
      <c r="Z2264" s="118" t="n">
        <v>0.617222222222222</v>
      </c>
      <c r="AA2264" s="119" t="n">
        <f aca="false">(Z2264 * 24) * $B$3 * $F$3 * (1 - 0.7*AVERAGE(W2264:W2271)) * AVERAGE(X2264:X2271)</f>
        <v>5839.416</v>
      </c>
      <c r="AB2264" s="123" t="n">
        <f aca="false">IF(AVERAGE(V2264:V2271)&gt; $J$3, $B$4*$F$4*AVERAGE(V2264:V2271)/$B$5*24*AVERAGE(X2264:X2271), $B$4*$F$4*AVERAGE(V2264:V2271)/$B$5*24*AVERAGE(X2264:X2271) * 0.2)</f>
        <v>864</v>
      </c>
      <c r="AC2264" s="124" t="n">
        <f aca="false">AA2264+AB2264</f>
        <v>6703.416</v>
      </c>
      <c r="AG2264" s="186"/>
      <c r="BO2264" s="202"/>
    </row>
    <row r="2265" customFormat="false" ht="13.25" hidden="false" customHeight="true" outlineLevel="0" collapsed="false">
      <c r="A2265" s="151" t="s">
        <v>2362</v>
      </c>
      <c r="B2265" s="152" t="n">
        <v>22.3</v>
      </c>
      <c r="C2265" s="152" t="n">
        <v>755.6</v>
      </c>
      <c r="D2265" s="153" t="n">
        <v>28</v>
      </c>
      <c r="E2265" s="154" t="s">
        <v>93</v>
      </c>
      <c r="F2265" s="153" t="n">
        <v>6</v>
      </c>
      <c r="G2265" s="115" t="n">
        <v>0.25</v>
      </c>
      <c r="H2265" s="116" t="n">
        <f aca="false">RANDBETWEEN(80,100)/100</f>
        <v>0.94</v>
      </c>
      <c r="I2265" s="117"/>
      <c r="J2265" s="118"/>
      <c r="K2265" s="119"/>
      <c r="L2265" s="118"/>
      <c r="M2265" s="179"/>
      <c r="Q2265" s="151" t="s">
        <v>2362</v>
      </c>
      <c r="R2265" s="152" t="n">
        <v>10.5</v>
      </c>
      <c r="S2265" s="152" t="n">
        <v>745.3</v>
      </c>
      <c r="T2265" s="153" t="n">
        <v>88</v>
      </c>
      <c r="U2265" s="154" t="s">
        <v>78</v>
      </c>
      <c r="V2265" s="153" t="n">
        <v>1</v>
      </c>
      <c r="W2265" s="115" t="n">
        <v>0.9</v>
      </c>
      <c r="X2265" s="116" t="n">
        <f aca="false">RANDBETWEEN(80,100)/100</f>
        <v>0.93</v>
      </c>
      <c r="Y2265" s="117"/>
      <c r="Z2265" s="118"/>
      <c r="AA2265" s="119"/>
      <c r="AB2265" s="123"/>
      <c r="AC2265" s="124"/>
      <c r="AG2265" s="186"/>
      <c r="BO2265" s="202"/>
    </row>
    <row r="2266" customFormat="false" ht="13.25" hidden="false" customHeight="true" outlineLevel="0" collapsed="false">
      <c r="A2266" s="151" t="s">
        <v>2363</v>
      </c>
      <c r="B2266" s="152" t="n">
        <v>22.8</v>
      </c>
      <c r="C2266" s="152" t="n">
        <v>755</v>
      </c>
      <c r="D2266" s="153" t="n">
        <v>39</v>
      </c>
      <c r="E2266" s="154" t="s">
        <v>93</v>
      </c>
      <c r="F2266" s="153" t="n">
        <v>7.5</v>
      </c>
      <c r="G2266" s="115" t="n">
        <v>0.75</v>
      </c>
      <c r="H2266" s="116" t="n">
        <f aca="false">RANDBETWEEN(80,100)/100</f>
        <v>0.98</v>
      </c>
      <c r="I2266" s="117"/>
      <c r="J2266" s="118"/>
      <c r="K2266" s="119"/>
      <c r="L2266" s="118"/>
      <c r="M2266" s="179"/>
      <c r="Q2266" s="151" t="s">
        <v>2363</v>
      </c>
      <c r="R2266" s="152" t="n">
        <v>13.6</v>
      </c>
      <c r="S2266" s="152" t="n">
        <v>745.6</v>
      </c>
      <c r="T2266" s="153" t="n">
        <v>62</v>
      </c>
      <c r="U2266" s="154" t="s">
        <v>91</v>
      </c>
      <c r="V2266" s="153" t="n">
        <v>2</v>
      </c>
      <c r="W2266" s="115" t="n">
        <v>0.9</v>
      </c>
      <c r="X2266" s="116" t="n">
        <f aca="false">RANDBETWEEN(80,100)/100</f>
        <v>0.92</v>
      </c>
      <c r="Y2266" s="117"/>
      <c r="Z2266" s="118"/>
      <c r="AA2266" s="119"/>
      <c r="AB2266" s="123"/>
      <c r="AC2266" s="124"/>
      <c r="AG2266" s="186"/>
      <c r="BO2266" s="202"/>
    </row>
    <row r="2267" customFormat="false" ht="13.25" hidden="false" customHeight="true" outlineLevel="0" collapsed="false">
      <c r="A2267" s="151" t="s">
        <v>2364</v>
      </c>
      <c r="B2267" s="152" t="n">
        <v>18.9</v>
      </c>
      <c r="C2267" s="152" t="n">
        <v>755.1</v>
      </c>
      <c r="D2267" s="153" t="n">
        <v>56</v>
      </c>
      <c r="E2267" s="154" t="s">
        <v>78</v>
      </c>
      <c r="F2267" s="153" t="n">
        <v>3</v>
      </c>
      <c r="G2267" s="115" t="n">
        <v>0.75</v>
      </c>
      <c r="H2267" s="116" t="n">
        <f aca="false">RANDBETWEEN(80,100)/100</f>
        <v>0.86</v>
      </c>
      <c r="I2267" s="117"/>
      <c r="J2267" s="118"/>
      <c r="K2267" s="119"/>
      <c r="L2267" s="118"/>
      <c r="M2267" s="179"/>
      <c r="Q2267" s="151" t="s">
        <v>2364</v>
      </c>
      <c r="R2267" s="152" t="n">
        <v>12.8</v>
      </c>
      <c r="S2267" s="152" t="n">
        <v>745.7</v>
      </c>
      <c r="T2267" s="153" t="n">
        <v>55</v>
      </c>
      <c r="U2267" s="154" t="s">
        <v>107</v>
      </c>
      <c r="V2267" s="153" t="n">
        <v>1</v>
      </c>
      <c r="W2267" s="115" t="n">
        <v>0.9</v>
      </c>
      <c r="X2267" s="116" t="n">
        <f aca="false">RANDBETWEEN(80,100)/100</f>
        <v>0.88</v>
      </c>
      <c r="Y2267" s="117"/>
      <c r="Z2267" s="118"/>
      <c r="AA2267" s="119"/>
      <c r="AB2267" s="123"/>
      <c r="AC2267" s="124"/>
      <c r="AG2267" s="186"/>
      <c r="BO2267" s="202"/>
    </row>
    <row r="2268" customFormat="false" ht="13.25" hidden="false" customHeight="true" outlineLevel="0" collapsed="false">
      <c r="A2268" s="151" t="s">
        <v>2365</v>
      </c>
      <c r="B2268" s="152" t="n">
        <v>14.7</v>
      </c>
      <c r="C2268" s="152" t="n">
        <v>755.2</v>
      </c>
      <c r="D2268" s="153" t="n">
        <v>66</v>
      </c>
      <c r="E2268" s="154" t="s">
        <v>93</v>
      </c>
      <c r="F2268" s="153" t="n">
        <v>4.5</v>
      </c>
      <c r="G2268" s="115" t="n">
        <v>0.9</v>
      </c>
      <c r="H2268" s="116" t="n">
        <f aca="false">RANDBETWEEN(80,100)/100</f>
        <v>0.93</v>
      </c>
      <c r="I2268" s="117"/>
      <c r="J2268" s="118"/>
      <c r="K2268" s="119"/>
      <c r="L2268" s="118"/>
      <c r="M2268" s="179"/>
      <c r="Q2268" s="151" t="s">
        <v>2365</v>
      </c>
      <c r="R2268" s="152" t="n">
        <v>9.4</v>
      </c>
      <c r="S2268" s="152" t="n">
        <v>746.5</v>
      </c>
      <c r="T2268" s="153" t="n">
        <v>72</v>
      </c>
      <c r="U2268" s="154" t="s">
        <v>107</v>
      </c>
      <c r="V2268" s="153" t="n">
        <v>1</v>
      </c>
      <c r="W2268" s="115" t="n">
        <v>0.9</v>
      </c>
      <c r="X2268" s="116" t="n">
        <f aca="false">RANDBETWEEN(80,100)/100</f>
        <v>0.85</v>
      </c>
      <c r="Y2268" s="117"/>
      <c r="Z2268" s="118"/>
      <c r="AA2268" s="119"/>
      <c r="AB2268" s="123"/>
      <c r="AC2268" s="124"/>
      <c r="AG2268" s="186"/>
      <c r="BO2268" s="202"/>
    </row>
    <row r="2269" customFormat="false" ht="13.25" hidden="false" customHeight="true" outlineLevel="0" collapsed="false">
      <c r="A2269" s="151" t="s">
        <v>2366</v>
      </c>
      <c r="B2269" s="152" t="n">
        <v>10.8</v>
      </c>
      <c r="C2269" s="152" t="n">
        <v>754.4</v>
      </c>
      <c r="D2269" s="153" t="n">
        <v>77</v>
      </c>
      <c r="E2269" s="154" t="s">
        <v>78</v>
      </c>
      <c r="F2269" s="153" t="n">
        <v>7.5</v>
      </c>
      <c r="G2269" s="115" t="n">
        <v>0.9</v>
      </c>
      <c r="H2269" s="116" t="n">
        <f aca="false">RANDBETWEEN(80,100)/100</f>
        <v>0.87</v>
      </c>
      <c r="I2269" s="117"/>
      <c r="J2269" s="118"/>
      <c r="K2269" s="119"/>
      <c r="L2269" s="118"/>
      <c r="M2269" s="179"/>
      <c r="Q2269" s="151" t="s">
        <v>2366</v>
      </c>
      <c r="R2269" s="152" t="n">
        <v>8</v>
      </c>
      <c r="S2269" s="152" t="n">
        <v>746.6</v>
      </c>
      <c r="T2269" s="153" t="n">
        <v>79</v>
      </c>
      <c r="U2269" s="154" t="n">
        <v>0</v>
      </c>
      <c r="V2269" s="153" t="n">
        <v>0</v>
      </c>
      <c r="W2269" s="115" t="n">
        <v>0.9</v>
      </c>
      <c r="X2269" s="116" t="n">
        <f aca="false">RANDBETWEEN(80,100)/100</f>
        <v>0.92</v>
      </c>
      <c r="Y2269" s="117"/>
      <c r="Z2269" s="118"/>
      <c r="AA2269" s="119"/>
      <c r="AB2269" s="123"/>
      <c r="AC2269" s="124"/>
      <c r="AG2269" s="186"/>
      <c r="BO2269" s="202"/>
    </row>
    <row r="2270" customFormat="false" ht="13.25" hidden="false" customHeight="true" outlineLevel="0" collapsed="false">
      <c r="A2270" s="151" t="s">
        <v>2367</v>
      </c>
      <c r="B2270" s="152" t="n">
        <v>10.8</v>
      </c>
      <c r="C2270" s="152" t="n">
        <v>755.5</v>
      </c>
      <c r="D2270" s="153" t="n">
        <v>77</v>
      </c>
      <c r="E2270" s="154" t="s">
        <v>107</v>
      </c>
      <c r="F2270" s="153" t="n">
        <v>4.5</v>
      </c>
      <c r="G2270" s="115" t="n">
        <v>0.9</v>
      </c>
      <c r="H2270" s="116" t="n">
        <f aca="false">RANDBETWEEN(80,100)/100</f>
        <v>0.81</v>
      </c>
      <c r="I2270" s="117"/>
      <c r="J2270" s="118"/>
      <c r="K2270" s="119"/>
      <c r="L2270" s="118"/>
      <c r="M2270" s="179"/>
      <c r="Q2270" s="151" t="s">
        <v>2367</v>
      </c>
      <c r="R2270" s="152" t="n">
        <v>7.3</v>
      </c>
      <c r="S2270" s="152" t="n">
        <v>747.1</v>
      </c>
      <c r="T2270" s="153" t="n">
        <v>81</v>
      </c>
      <c r="U2270" s="154" t="n">
        <v>0</v>
      </c>
      <c r="V2270" s="153" t="n">
        <v>0</v>
      </c>
      <c r="W2270" s="182" t="s">
        <v>110</v>
      </c>
      <c r="X2270" s="116" t="n">
        <f aca="false">RANDBETWEEN(80,100)/100</f>
        <v>0.86</v>
      </c>
      <c r="Y2270" s="117"/>
      <c r="Z2270" s="118"/>
      <c r="AA2270" s="119"/>
      <c r="AB2270" s="123"/>
      <c r="AC2270" s="124"/>
      <c r="AG2270" s="186"/>
      <c r="BO2270" s="202"/>
    </row>
    <row r="2271" customFormat="false" ht="13.25" hidden="false" customHeight="true" outlineLevel="0" collapsed="false">
      <c r="A2271" s="151" t="s">
        <v>2368</v>
      </c>
      <c r="B2271" s="152" t="n">
        <v>12.6</v>
      </c>
      <c r="C2271" s="152" t="n">
        <v>756.2</v>
      </c>
      <c r="D2271" s="153" t="n">
        <v>66</v>
      </c>
      <c r="E2271" s="154" t="s">
        <v>83</v>
      </c>
      <c r="F2271" s="153" t="n">
        <v>6</v>
      </c>
      <c r="G2271" s="115" t="n">
        <v>0.75</v>
      </c>
      <c r="H2271" s="116" t="n">
        <f aca="false">RANDBETWEEN(80,100)/100</f>
        <v>0.84</v>
      </c>
      <c r="I2271" s="117"/>
      <c r="J2271" s="118"/>
      <c r="K2271" s="119"/>
      <c r="L2271" s="118"/>
      <c r="M2271" s="179"/>
      <c r="Q2271" s="151" t="s">
        <v>2368</v>
      </c>
      <c r="R2271" s="152" t="n">
        <v>8</v>
      </c>
      <c r="S2271" s="152" t="n">
        <v>747.4</v>
      </c>
      <c r="T2271" s="153" t="n">
        <v>78</v>
      </c>
      <c r="U2271" s="154" t="n">
        <v>0</v>
      </c>
      <c r="V2271" s="153" t="n">
        <v>0</v>
      </c>
      <c r="W2271" s="115" t="n">
        <v>0.95</v>
      </c>
      <c r="X2271" s="116" t="n">
        <f aca="false">RANDBETWEEN(80,100)/100</f>
        <v>0.96</v>
      </c>
      <c r="Y2271" s="117"/>
      <c r="Z2271" s="118"/>
      <c r="AA2271" s="119"/>
      <c r="AB2271" s="123"/>
      <c r="AC2271" s="124"/>
      <c r="AG2271" s="186"/>
      <c r="BO2271" s="202"/>
    </row>
    <row r="2272" customFormat="false" ht="13.25" hidden="false" customHeight="true" outlineLevel="0" collapsed="false">
      <c r="A2272" s="151" t="s">
        <v>2369</v>
      </c>
      <c r="B2272" s="152" t="n">
        <v>13.8</v>
      </c>
      <c r="C2272" s="152" t="n">
        <v>757.3</v>
      </c>
      <c r="D2272" s="153" t="n">
        <v>62</v>
      </c>
      <c r="E2272" s="154" t="s">
        <v>83</v>
      </c>
      <c r="F2272" s="153" t="n">
        <v>6</v>
      </c>
      <c r="G2272" s="115" t="n">
        <v>0.9</v>
      </c>
      <c r="H2272" s="116" t="n">
        <f aca="false">RANDBETWEEN(80,100)/100</f>
        <v>0.84</v>
      </c>
      <c r="I2272" s="117" t="n">
        <v>0.577928240740741</v>
      </c>
      <c r="J2272" s="118" t="n">
        <v>0.577928240740741</v>
      </c>
      <c r="K2272" s="119" t="n">
        <f aca="false">(J2272 * 24) * $B$3 * $F$3 * (1 - 0.7*AVERAGE(G2272:G2279)) * AVERAGE(H2272:H2279)</f>
        <v>5424.87369305556</v>
      </c>
      <c r="L2272" s="118" t="n">
        <f aca="false">IF(AVERAGE(F2272:F2279)&gt; $J$3, $B$4*$F$4*AVERAGE(F2272:F2279)/$B$5*24*AVERAGE(H2272:H2279), $B$4*$F$4*AVERAGE(F2272:F2279)/$B$5*24*AVERAGE(H2272:H2279) * 0.2)</f>
        <v>28998</v>
      </c>
      <c r="M2272" s="179" t="n">
        <f aca="false">K2272+L2272</f>
        <v>34422.8736930556</v>
      </c>
      <c r="Q2272" s="151" t="s">
        <v>2369</v>
      </c>
      <c r="R2272" s="152" t="n">
        <v>11.9</v>
      </c>
      <c r="S2272" s="152" t="n">
        <v>747.6</v>
      </c>
      <c r="T2272" s="153" t="n">
        <v>58</v>
      </c>
      <c r="U2272" s="154" t="s">
        <v>78</v>
      </c>
      <c r="V2272" s="153" t="n">
        <v>1</v>
      </c>
      <c r="W2272" s="182" t="s">
        <v>110</v>
      </c>
      <c r="X2272" s="116" t="n">
        <f aca="false">RANDBETWEEN(80,100)/100</f>
        <v>0.96</v>
      </c>
      <c r="Y2272" s="117" t="n">
        <v>0.614166666666667</v>
      </c>
      <c r="Z2272" s="118" t="n">
        <v>0.614166666666667</v>
      </c>
      <c r="AA2272" s="119" t="n">
        <f aca="false">(Z2272 * 24) * $B$3 * $F$3 * (1 - 0.7*AVERAGE(W2272:W2279)) * AVERAGE(X2272:X2279)</f>
        <v>5994.57375</v>
      </c>
      <c r="AB2272" s="123" t="n">
        <f aca="false">IF(AVERAGE(V2272:V2279)&gt; $J$3, $B$4*$F$4*AVERAGE(V2272:V2279)/$B$5*24*AVERAGE(X2272:X2279), $B$4*$F$4*AVERAGE(V2272:V2279)/$B$5*24*AVERAGE(X2272:X2279) * 0.2)</f>
        <v>578.4</v>
      </c>
      <c r="AC2272" s="124" t="n">
        <f aca="false">AA2272+AB2272</f>
        <v>6572.97375</v>
      </c>
      <c r="AG2272" s="186"/>
      <c r="BO2272" s="202"/>
    </row>
    <row r="2273" customFormat="false" ht="13.25" hidden="false" customHeight="true" outlineLevel="0" collapsed="false">
      <c r="A2273" s="151" t="s">
        <v>2370</v>
      </c>
      <c r="B2273" s="152" t="n">
        <v>17.4</v>
      </c>
      <c r="C2273" s="152" t="n">
        <v>757.3</v>
      </c>
      <c r="D2273" s="153" t="n">
        <v>52</v>
      </c>
      <c r="E2273" s="154" t="s">
        <v>83</v>
      </c>
      <c r="F2273" s="153" t="n">
        <v>6</v>
      </c>
      <c r="G2273" s="115" t="n">
        <v>0.9</v>
      </c>
      <c r="H2273" s="116" t="n">
        <f aca="false">RANDBETWEEN(80,100)/100</f>
        <v>0.81</v>
      </c>
      <c r="I2273" s="117"/>
      <c r="J2273" s="118"/>
      <c r="K2273" s="119"/>
      <c r="L2273" s="118"/>
      <c r="M2273" s="179"/>
      <c r="Q2273" s="151" t="s">
        <v>2370</v>
      </c>
      <c r="R2273" s="152" t="n">
        <v>14.4</v>
      </c>
      <c r="S2273" s="152" t="n">
        <v>747.4</v>
      </c>
      <c r="T2273" s="153" t="n">
        <v>46</v>
      </c>
      <c r="U2273" s="154" t="s">
        <v>78</v>
      </c>
      <c r="V2273" s="153" t="n">
        <v>1</v>
      </c>
      <c r="W2273" s="115" t="n">
        <v>0.95</v>
      </c>
      <c r="X2273" s="116" t="n">
        <f aca="false">RANDBETWEEN(80,100)/100</f>
        <v>0.84</v>
      </c>
      <c r="Y2273" s="117"/>
      <c r="Z2273" s="118"/>
      <c r="AA2273" s="119"/>
      <c r="AB2273" s="123"/>
      <c r="AC2273" s="124"/>
      <c r="AG2273" s="186"/>
      <c r="BO2273" s="202"/>
    </row>
    <row r="2274" customFormat="false" ht="13.25" hidden="false" customHeight="true" outlineLevel="0" collapsed="false">
      <c r="A2274" s="151" t="s">
        <v>2371</v>
      </c>
      <c r="B2274" s="152" t="n">
        <v>18.4</v>
      </c>
      <c r="C2274" s="152" t="n">
        <v>758.9</v>
      </c>
      <c r="D2274" s="153" t="n">
        <v>49</v>
      </c>
      <c r="E2274" s="154" t="s">
        <v>107</v>
      </c>
      <c r="F2274" s="153" t="n">
        <v>6</v>
      </c>
      <c r="G2274" s="115" t="n">
        <v>0.9</v>
      </c>
      <c r="H2274" s="116" t="n">
        <f aca="false">RANDBETWEEN(80,100)/100</f>
        <v>0.93</v>
      </c>
      <c r="I2274" s="117"/>
      <c r="J2274" s="118"/>
      <c r="K2274" s="119"/>
      <c r="L2274" s="118"/>
      <c r="M2274" s="179"/>
      <c r="Q2274" s="151" t="s">
        <v>2371</v>
      </c>
      <c r="R2274" s="152" t="n">
        <v>14.7</v>
      </c>
      <c r="S2274" s="152" t="n">
        <v>748.2</v>
      </c>
      <c r="T2274" s="153" t="n">
        <v>47</v>
      </c>
      <c r="U2274" s="154" t="s">
        <v>91</v>
      </c>
      <c r="V2274" s="153" t="n">
        <v>1</v>
      </c>
      <c r="W2274" s="115" t="n">
        <v>0.75</v>
      </c>
      <c r="X2274" s="116" t="n">
        <f aca="false">RANDBETWEEN(80,100)/100</f>
        <v>0.86</v>
      </c>
      <c r="Y2274" s="117"/>
      <c r="Z2274" s="118"/>
      <c r="AA2274" s="119"/>
      <c r="AB2274" s="123"/>
      <c r="AC2274" s="124"/>
      <c r="AG2274" s="186"/>
      <c r="BO2274" s="202"/>
    </row>
    <row r="2275" customFormat="false" ht="13.25" hidden="false" customHeight="true" outlineLevel="0" collapsed="false">
      <c r="A2275" s="151" t="s">
        <v>2372</v>
      </c>
      <c r="B2275" s="152" t="n">
        <v>15.7</v>
      </c>
      <c r="C2275" s="152" t="n">
        <v>760.1</v>
      </c>
      <c r="D2275" s="153" t="n">
        <v>55</v>
      </c>
      <c r="E2275" s="154" t="s">
        <v>107</v>
      </c>
      <c r="F2275" s="153" t="n">
        <v>9</v>
      </c>
      <c r="G2275" s="115" t="n">
        <v>0.95</v>
      </c>
      <c r="H2275" s="116" t="n">
        <f aca="false">RANDBETWEEN(80,100)/100</f>
        <v>0.93</v>
      </c>
      <c r="I2275" s="117"/>
      <c r="J2275" s="118"/>
      <c r="K2275" s="119"/>
      <c r="L2275" s="118"/>
      <c r="M2275" s="179"/>
      <c r="Q2275" s="151" t="s">
        <v>2372</v>
      </c>
      <c r="R2275" s="152" t="n">
        <v>12.1</v>
      </c>
      <c r="S2275" s="152" t="n">
        <v>748.9</v>
      </c>
      <c r="T2275" s="153" t="n">
        <v>69</v>
      </c>
      <c r="U2275" s="154" t="s">
        <v>83</v>
      </c>
      <c r="V2275" s="153" t="n">
        <v>1</v>
      </c>
      <c r="W2275" s="115" t="n">
        <v>0.95</v>
      </c>
      <c r="X2275" s="116" t="n">
        <f aca="false">RANDBETWEEN(80,100)/100</f>
        <v>0.98</v>
      </c>
      <c r="Y2275" s="117"/>
      <c r="Z2275" s="118"/>
      <c r="AA2275" s="119"/>
      <c r="AB2275" s="123"/>
      <c r="AC2275" s="124"/>
      <c r="AG2275" s="186"/>
      <c r="BO2275" s="202"/>
    </row>
    <row r="2276" customFormat="false" ht="13.25" hidden="false" customHeight="true" outlineLevel="0" collapsed="false">
      <c r="A2276" s="151" t="s">
        <v>2373</v>
      </c>
      <c r="B2276" s="152" t="n">
        <v>12.7</v>
      </c>
      <c r="C2276" s="152" t="n">
        <v>760.9</v>
      </c>
      <c r="D2276" s="153" t="n">
        <v>67</v>
      </c>
      <c r="E2276" s="154" t="s">
        <v>107</v>
      </c>
      <c r="F2276" s="153" t="n">
        <v>6</v>
      </c>
      <c r="G2276" s="115" t="n">
        <v>0.9</v>
      </c>
      <c r="H2276" s="116" t="n">
        <f aca="false">RANDBETWEEN(80,100)/100</f>
        <v>0.88</v>
      </c>
      <c r="I2276" s="117"/>
      <c r="J2276" s="118"/>
      <c r="K2276" s="119"/>
      <c r="L2276" s="118"/>
      <c r="M2276" s="179"/>
      <c r="Q2276" s="151" t="s">
        <v>2373</v>
      </c>
      <c r="R2276" s="152" t="n">
        <v>8.1</v>
      </c>
      <c r="S2276" s="152" t="n">
        <v>749.4</v>
      </c>
      <c r="T2276" s="153" t="n">
        <v>95</v>
      </c>
      <c r="U2276" s="154" t="n">
        <v>0</v>
      </c>
      <c r="V2276" s="153" t="n">
        <v>0</v>
      </c>
      <c r="W2276" s="115" t="n">
        <v>0.9</v>
      </c>
      <c r="X2276" s="116" t="n">
        <f aca="false">RANDBETWEEN(80,100)/100</f>
        <v>1</v>
      </c>
      <c r="Y2276" s="117"/>
      <c r="Z2276" s="118"/>
      <c r="AA2276" s="119"/>
      <c r="AB2276" s="123"/>
      <c r="AC2276" s="124"/>
      <c r="AG2276" s="186"/>
      <c r="BO2276" s="202"/>
    </row>
    <row r="2277" customFormat="false" ht="13.25" hidden="false" customHeight="true" outlineLevel="0" collapsed="false">
      <c r="A2277" s="151" t="s">
        <v>2374</v>
      </c>
      <c r="B2277" s="152" t="n">
        <v>4.4</v>
      </c>
      <c r="C2277" s="152" t="n">
        <v>761.2</v>
      </c>
      <c r="D2277" s="153" t="n">
        <v>100</v>
      </c>
      <c r="E2277" s="154" t="s">
        <v>83</v>
      </c>
      <c r="F2277" s="153" t="n">
        <v>3</v>
      </c>
      <c r="G2277" s="182" t="s">
        <v>194</v>
      </c>
      <c r="H2277" s="116" t="n">
        <f aca="false">RANDBETWEEN(80,100)/100</f>
        <v>0.96</v>
      </c>
      <c r="I2277" s="117"/>
      <c r="J2277" s="118"/>
      <c r="K2277" s="119"/>
      <c r="L2277" s="118"/>
      <c r="M2277" s="179"/>
      <c r="Q2277" s="151" t="s">
        <v>2374</v>
      </c>
      <c r="R2277" s="152" t="n">
        <v>7.2</v>
      </c>
      <c r="S2277" s="152" t="n">
        <v>749.4</v>
      </c>
      <c r="T2277" s="153" t="n">
        <v>92</v>
      </c>
      <c r="U2277" s="154" t="n">
        <v>0</v>
      </c>
      <c r="V2277" s="153" t="n">
        <v>0</v>
      </c>
      <c r="W2277" s="115" t="n">
        <v>0.9</v>
      </c>
      <c r="X2277" s="116" t="n">
        <f aca="false">RANDBETWEEN(80,100)/100</f>
        <v>0.82</v>
      </c>
      <c r="Y2277" s="117"/>
      <c r="Z2277" s="118"/>
      <c r="AA2277" s="119"/>
      <c r="AB2277" s="123"/>
      <c r="AC2277" s="124"/>
      <c r="AG2277" s="186"/>
      <c r="BO2277" s="202"/>
    </row>
    <row r="2278" customFormat="false" ht="13.25" hidden="false" customHeight="true" outlineLevel="0" collapsed="false">
      <c r="A2278" s="151" t="s">
        <v>2375</v>
      </c>
      <c r="B2278" s="152" t="n">
        <v>4.7</v>
      </c>
      <c r="C2278" s="152" t="n">
        <v>761.5</v>
      </c>
      <c r="D2278" s="153" t="n">
        <v>100</v>
      </c>
      <c r="E2278" s="154" t="s">
        <v>83</v>
      </c>
      <c r="F2278" s="153" t="n">
        <v>1.5</v>
      </c>
      <c r="G2278" s="182" t="s">
        <v>185</v>
      </c>
      <c r="H2278" s="116" t="n">
        <f aca="false">RANDBETWEEN(80,100)/100</f>
        <v>0.91</v>
      </c>
      <c r="I2278" s="117"/>
      <c r="J2278" s="118"/>
      <c r="K2278" s="119"/>
      <c r="L2278" s="118"/>
      <c r="M2278" s="179"/>
      <c r="Q2278" s="151" t="s">
        <v>2375</v>
      </c>
      <c r="R2278" s="152" t="n">
        <v>7.6</v>
      </c>
      <c r="S2278" s="152" t="n">
        <v>749.6</v>
      </c>
      <c r="T2278" s="153" t="n">
        <v>86</v>
      </c>
      <c r="U2278" s="154" t="n">
        <v>0</v>
      </c>
      <c r="V2278" s="153" t="n">
        <v>0</v>
      </c>
      <c r="W2278" s="115" t="n">
        <v>0.9</v>
      </c>
      <c r="X2278" s="116" t="n">
        <f aca="false">RANDBETWEEN(80,100)/100</f>
        <v>0.89</v>
      </c>
      <c r="Y2278" s="117"/>
      <c r="Z2278" s="118"/>
      <c r="AA2278" s="119"/>
      <c r="AB2278" s="123"/>
      <c r="AC2278" s="124"/>
      <c r="AG2278" s="186"/>
      <c r="BO2278" s="202"/>
    </row>
    <row r="2279" customFormat="false" ht="13.25" hidden="false" customHeight="true" outlineLevel="0" collapsed="false">
      <c r="A2279" s="151" t="s">
        <v>2376</v>
      </c>
      <c r="B2279" s="152" t="n">
        <v>7</v>
      </c>
      <c r="C2279" s="152" t="n">
        <v>762.1</v>
      </c>
      <c r="D2279" s="153" t="n">
        <v>90</v>
      </c>
      <c r="E2279" s="154" t="s">
        <v>83</v>
      </c>
      <c r="F2279" s="153" t="n">
        <v>3</v>
      </c>
      <c r="G2279" s="115" t="n">
        <v>0.9</v>
      </c>
      <c r="H2279" s="116" t="n">
        <f aca="false">RANDBETWEEN(80,100)/100</f>
        <v>0.9</v>
      </c>
      <c r="I2279" s="117"/>
      <c r="J2279" s="118"/>
      <c r="K2279" s="119"/>
      <c r="L2279" s="118"/>
      <c r="M2279" s="179"/>
      <c r="Q2279" s="151" t="s">
        <v>2376</v>
      </c>
      <c r="R2279" s="152" t="n">
        <v>8.1</v>
      </c>
      <c r="S2279" s="152" t="n">
        <v>750.1</v>
      </c>
      <c r="T2279" s="153" t="n">
        <v>83</v>
      </c>
      <c r="U2279" s="154" t="n">
        <v>0</v>
      </c>
      <c r="V2279" s="153" t="n">
        <v>0</v>
      </c>
      <c r="W2279" s="115" t="n">
        <v>0.9</v>
      </c>
      <c r="X2279" s="116" t="n">
        <f aca="false">RANDBETWEEN(80,100)/100</f>
        <v>0.88</v>
      </c>
      <c r="Y2279" s="117"/>
      <c r="Z2279" s="118"/>
      <c r="AA2279" s="119"/>
      <c r="AB2279" s="123"/>
      <c r="AC2279" s="124"/>
      <c r="AG2279" s="186"/>
      <c r="BO2279" s="202"/>
    </row>
    <row r="2280" customFormat="false" ht="13.25" hidden="false" customHeight="true" outlineLevel="0" collapsed="false">
      <c r="A2280" s="151" t="s">
        <v>2377</v>
      </c>
      <c r="B2280" s="152" t="n">
        <v>9.7</v>
      </c>
      <c r="C2280" s="152" t="n">
        <v>762.4</v>
      </c>
      <c r="D2280" s="153" t="n">
        <v>71</v>
      </c>
      <c r="E2280" s="154" t="s">
        <v>77</v>
      </c>
      <c r="F2280" s="153" t="n">
        <v>1.5</v>
      </c>
      <c r="G2280" s="115" t="n">
        <v>0.75</v>
      </c>
      <c r="H2280" s="116" t="n">
        <f aca="false">RANDBETWEEN(80,100)/100</f>
        <v>0.99</v>
      </c>
      <c r="I2280" s="117" t="n">
        <v>0.575891203703704</v>
      </c>
      <c r="J2280" s="118" t="n">
        <v>0.575891203703704</v>
      </c>
      <c r="K2280" s="119" t="n">
        <f aca="false">(J2280 * 24) * $B$3 * $F$3 * (1 - 0.7*AVERAGE(G2280:G2287)) * AVERAGE(H2280:H2287)</f>
        <v>6508.8375625</v>
      </c>
      <c r="L2280" s="118" t="n">
        <f aca="false">IF(AVERAGE(F2280:F2287)&gt; $J$3, $B$4*$F$4*AVERAGE(F2280:F2287)/$B$5*24*AVERAGE(H2280:H2287), $B$4*$F$4*AVERAGE(F2280:F2287)/$B$5*24*AVERAGE(H2280:H2287) * 0.2)</f>
        <v>31668</v>
      </c>
      <c r="M2280" s="179" t="n">
        <f aca="false">K2280+L2280</f>
        <v>38176.8375625</v>
      </c>
      <c r="Q2280" s="151" t="s">
        <v>2377</v>
      </c>
      <c r="R2280" s="152" t="n">
        <v>9.4</v>
      </c>
      <c r="S2280" s="152" t="n">
        <v>750.7</v>
      </c>
      <c r="T2280" s="153" t="n">
        <v>77</v>
      </c>
      <c r="U2280" s="154" t="n">
        <v>0</v>
      </c>
      <c r="V2280" s="153" t="n">
        <v>0</v>
      </c>
      <c r="W2280" s="115" t="n">
        <v>0.9</v>
      </c>
      <c r="X2280" s="116" t="n">
        <f aca="false">RANDBETWEEN(80,100)/100</f>
        <v>0.87</v>
      </c>
      <c r="Y2280" s="117" t="n">
        <v>0.611087962962963</v>
      </c>
      <c r="Z2280" s="118" t="n">
        <v>0.611087962962963</v>
      </c>
      <c r="AA2280" s="119" t="n">
        <f aca="false">(Z2280 * 24) * $B$3 * $F$3 * (1 - 0.7*AVERAGE(W2280:W2287)) * AVERAGE(X2280:X2287)</f>
        <v>5876.85738333333</v>
      </c>
      <c r="AB2280" s="123" t="n">
        <f aca="false">IF(AVERAGE(V2280:V2287)&gt; $J$3, $B$4*$F$4*AVERAGE(V2280:V2287)/$B$5*24*AVERAGE(X2280:X2287), $B$4*$F$4*AVERAGE(V2280:V2287)/$B$5*24*AVERAGE(X2280:X2287) * 0.2)</f>
        <v>722</v>
      </c>
      <c r="AC2280" s="124" t="n">
        <f aca="false">AA2280+AB2280</f>
        <v>6598.85738333333</v>
      </c>
      <c r="AG2280" s="186"/>
      <c r="BO2280" s="202"/>
    </row>
    <row r="2281" customFormat="false" ht="13.25" hidden="false" customHeight="true" outlineLevel="0" collapsed="false">
      <c r="A2281" s="151" t="s">
        <v>2378</v>
      </c>
      <c r="B2281" s="152" t="n">
        <v>13.9</v>
      </c>
      <c r="C2281" s="152" t="n">
        <v>762.1</v>
      </c>
      <c r="D2281" s="153" t="n">
        <v>54</v>
      </c>
      <c r="E2281" s="154" t="s">
        <v>93</v>
      </c>
      <c r="F2281" s="153" t="n">
        <v>4.5</v>
      </c>
      <c r="G2281" s="115" t="n">
        <v>0.75</v>
      </c>
      <c r="H2281" s="116" t="n">
        <f aca="false">RANDBETWEEN(80,100)/100</f>
        <v>1</v>
      </c>
      <c r="I2281" s="117"/>
      <c r="J2281" s="118"/>
      <c r="K2281" s="119"/>
      <c r="L2281" s="118"/>
      <c r="M2281" s="179"/>
      <c r="Q2281" s="151" t="s">
        <v>2378</v>
      </c>
      <c r="R2281" s="152" t="n">
        <v>10.8</v>
      </c>
      <c r="S2281" s="152" t="n">
        <v>751.1</v>
      </c>
      <c r="T2281" s="153" t="n">
        <v>67</v>
      </c>
      <c r="U2281" s="154" t="s">
        <v>93</v>
      </c>
      <c r="V2281" s="153" t="n">
        <v>1</v>
      </c>
      <c r="W2281" s="115" t="n">
        <v>0.9</v>
      </c>
      <c r="X2281" s="116" t="n">
        <f aca="false">RANDBETWEEN(80,100)/100</f>
        <v>0.86</v>
      </c>
      <c r="Y2281" s="117"/>
      <c r="Z2281" s="118"/>
      <c r="AA2281" s="119"/>
      <c r="AB2281" s="123"/>
      <c r="AC2281" s="124"/>
      <c r="AG2281" s="186"/>
      <c r="BO2281" s="202"/>
    </row>
    <row r="2282" customFormat="false" ht="13.25" hidden="false" customHeight="true" outlineLevel="0" collapsed="false">
      <c r="A2282" s="151" t="s">
        <v>2379</v>
      </c>
      <c r="B2282" s="152" t="n">
        <v>14.6</v>
      </c>
      <c r="C2282" s="152" t="n">
        <v>762.4</v>
      </c>
      <c r="D2282" s="153" t="n">
        <v>55</v>
      </c>
      <c r="E2282" s="154" t="s">
        <v>93</v>
      </c>
      <c r="F2282" s="153" t="n">
        <v>6</v>
      </c>
      <c r="G2282" s="115" t="n">
        <v>0.75</v>
      </c>
      <c r="H2282" s="116" t="n">
        <f aca="false">RANDBETWEEN(80,100)/100</f>
        <v>0.83</v>
      </c>
      <c r="I2282" s="117"/>
      <c r="J2282" s="118"/>
      <c r="K2282" s="119"/>
      <c r="L2282" s="118"/>
      <c r="M2282" s="179"/>
      <c r="Q2282" s="151" t="s">
        <v>2379</v>
      </c>
      <c r="R2282" s="152" t="n">
        <v>11</v>
      </c>
      <c r="S2282" s="152" t="n">
        <v>752</v>
      </c>
      <c r="T2282" s="153" t="n">
        <v>64</v>
      </c>
      <c r="U2282" s="154" t="s">
        <v>107</v>
      </c>
      <c r="V2282" s="153" t="n">
        <v>1</v>
      </c>
      <c r="W2282" s="115" t="n">
        <v>0.9</v>
      </c>
      <c r="X2282" s="116" t="n">
        <f aca="false">RANDBETWEEN(80,100)/100</f>
        <v>0.92</v>
      </c>
      <c r="Y2282" s="117"/>
      <c r="Z2282" s="118"/>
      <c r="AA2282" s="119"/>
      <c r="AB2282" s="123"/>
      <c r="AC2282" s="124"/>
      <c r="AG2282" s="186"/>
      <c r="BO2282" s="202"/>
    </row>
    <row r="2283" customFormat="false" ht="13.25" hidden="false" customHeight="true" outlineLevel="0" collapsed="false">
      <c r="A2283" s="151" t="s">
        <v>2380</v>
      </c>
      <c r="B2283" s="152" t="n">
        <v>13.2</v>
      </c>
      <c r="C2283" s="152" t="n">
        <v>762.6</v>
      </c>
      <c r="D2283" s="153" t="n">
        <v>62</v>
      </c>
      <c r="E2283" s="154" t="s">
        <v>93</v>
      </c>
      <c r="F2283" s="153" t="n">
        <v>6</v>
      </c>
      <c r="G2283" s="115" t="n">
        <v>0.75</v>
      </c>
      <c r="H2283" s="116" t="n">
        <f aca="false">RANDBETWEEN(80,100)/100</f>
        <v>0.88</v>
      </c>
      <c r="I2283" s="117"/>
      <c r="J2283" s="118"/>
      <c r="K2283" s="119"/>
      <c r="L2283" s="118"/>
      <c r="M2283" s="179"/>
      <c r="Q2283" s="151" t="s">
        <v>2380</v>
      </c>
      <c r="R2283" s="152" t="n">
        <v>9.5</v>
      </c>
      <c r="S2283" s="152" t="n">
        <v>752.9</v>
      </c>
      <c r="T2283" s="153" t="n">
        <v>73</v>
      </c>
      <c r="U2283" s="154" t="s">
        <v>83</v>
      </c>
      <c r="V2283" s="153" t="n">
        <v>1</v>
      </c>
      <c r="W2283" s="115" t="n">
        <v>0.9</v>
      </c>
      <c r="X2283" s="116" t="n">
        <f aca="false">RANDBETWEEN(80,100)/100</f>
        <v>0.93</v>
      </c>
      <c r="Y2283" s="117"/>
      <c r="Z2283" s="118"/>
      <c r="AA2283" s="119"/>
      <c r="AB2283" s="123"/>
      <c r="AC2283" s="124"/>
      <c r="AG2283" s="186"/>
      <c r="BO2283" s="202"/>
    </row>
    <row r="2284" customFormat="false" ht="13.25" hidden="false" customHeight="true" outlineLevel="0" collapsed="false">
      <c r="A2284" s="151" t="s">
        <v>2381</v>
      </c>
      <c r="B2284" s="152" t="n">
        <v>9.7</v>
      </c>
      <c r="C2284" s="152" t="n">
        <v>763.2</v>
      </c>
      <c r="D2284" s="153" t="n">
        <v>81</v>
      </c>
      <c r="E2284" s="154" t="s">
        <v>129</v>
      </c>
      <c r="F2284" s="153" t="n">
        <v>4.5</v>
      </c>
      <c r="G2284" s="115" t="n">
        <v>0.75</v>
      </c>
      <c r="H2284" s="116" t="n">
        <f aca="false">RANDBETWEEN(80,100)/100</f>
        <v>0.89</v>
      </c>
      <c r="I2284" s="117"/>
      <c r="J2284" s="118"/>
      <c r="K2284" s="119"/>
      <c r="L2284" s="118"/>
      <c r="M2284" s="179"/>
      <c r="Q2284" s="151" t="s">
        <v>2381</v>
      </c>
      <c r="R2284" s="152" t="n">
        <v>7.9</v>
      </c>
      <c r="S2284" s="152" t="n">
        <v>753.4</v>
      </c>
      <c r="T2284" s="153" t="n">
        <v>82</v>
      </c>
      <c r="U2284" s="154" t="s">
        <v>107</v>
      </c>
      <c r="V2284" s="153" t="n">
        <v>1</v>
      </c>
      <c r="W2284" s="115" t="n">
        <v>0.9</v>
      </c>
      <c r="X2284" s="116" t="n">
        <f aca="false">RANDBETWEEN(80,100)/100</f>
        <v>0.84</v>
      </c>
      <c r="Y2284" s="117"/>
      <c r="Z2284" s="118"/>
      <c r="AA2284" s="119"/>
      <c r="AB2284" s="123"/>
      <c r="AC2284" s="124"/>
      <c r="AG2284" s="186"/>
      <c r="BO2284" s="202"/>
    </row>
    <row r="2285" customFormat="false" ht="13.25" hidden="false" customHeight="true" outlineLevel="0" collapsed="false">
      <c r="A2285" s="151" t="s">
        <v>2382</v>
      </c>
      <c r="B2285" s="152" t="n">
        <v>8.3</v>
      </c>
      <c r="C2285" s="152" t="n">
        <v>762.1</v>
      </c>
      <c r="D2285" s="153" t="n">
        <v>87</v>
      </c>
      <c r="E2285" s="154" t="s">
        <v>129</v>
      </c>
      <c r="F2285" s="153" t="n">
        <v>4.5</v>
      </c>
      <c r="G2285" s="115" t="n">
        <v>0.95</v>
      </c>
      <c r="H2285" s="116" t="n">
        <f aca="false">RANDBETWEEN(80,100)/100</f>
        <v>0.92</v>
      </c>
      <c r="I2285" s="117"/>
      <c r="J2285" s="118"/>
      <c r="K2285" s="119"/>
      <c r="L2285" s="118"/>
      <c r="M2285" s="179"/>
      <c r="Q2285" s="151" t="s">
        <v>2382</v>
      </c>
      <c r="R2285" s="152" t="n">
        <v>6.6</v>
      </c>
      <c r="S2285" s="152" t="n">
        <v>753.4</v>
      </c>
      <c r="T2285" s="153" t="n">
        <v>89</v>
      </c>
      <c r="U2285" s="154" t="n">
        <v>0</v>
      </c>
      <c r="V2285" s="153" t="n">
        <v>0</v>
      </c>
      <c r="W2285" s="115" t="n">
        <v>0.9</v>
      </c>
      <c r="X2285" s="116" t="n">
        <f aca="false">RANDBETWEEN(80,100)/100</f>
        <v>0.96</v>
      </c>
      <c r="Y2285" s="117"/>
      <c r="Z2285" s="118"/>
      <c r="AA2285" s="119"/>
      <c r="AB2285" s="123"/>
      <c r="AC2285" s="124"/>
      <c r="AG2285" s="186"/>
      <c r="BO2285" s="202"/>
    </row>
    <row r="2286" customFormat="false" ht="13.25" hidden="false" customHeight="true" outlineLevel="0" collapsed="false">
      <c r="A2286" s="151" t="s">
        <v>2383</v>
      </c>
      <c r="B2286" s="152" t="n">
        <v>8.8</v>
      </c>
      <c r="C2286" s="152" t="n">
        <v>761.3</v>
      </c>
      <c r="D2286" s="153" t="n">
        <v>86</v>
      </c>
      <c r="E2286" s="154" t="s">
        <v>101</v>
      </c>
      <c r="F2286" s="153" t="n">
        <v>7.5</v>
      </c>
      <c r="G2286" s="115" t="n">
        <v>0.9</v>
      </c>
      <c r="H2286" s="116" t="n">
        <f aca="false">RANDBETWEEN(80,100)/100</f>
        <v>0.96</v>
      </c>
      <c r="I2286" s="117"/>
      <c r="J2286" s="118"/>
      <c r="K2286" s="119"/>
      <c r="L2286" s="118"/>
      <c r="M2286" s="179"/>
      <c r="Q2286" s="151" t="s">
        <v>2383</v>
      </c>
      <c r="R2286" s="152" t="n">
        <v>7.1</v>
      </c>
      <c r="S2286" s="152" t="n">
        <v>753.4</v>
      </c>
      <c r="T2286" s="153" t="n">
        <v>87</v>
      </c>
      <c r="U2286" s="154" t="n">
        <v>0</v>
      </c>
      <c r="V2286" s="153" t="n">
        <v>0</v>
      </c>
      <c r="W2286" s="115" t="n">
        <v>0.9</v>
      </c>
      <c r="X2286" s="116" t="n">
        <f aca="false">RANDBETWEEN(80,100)/100</f>
        <v>0.92</v>
      </c>
      <c r="Y2286" s="117"/>
      <c r="Z2286" s="118"/>
      <c r="AA2286" s="119"/>
      <c r="AB2286" s="123"/>
      <c r="AC2286" s="124"/>
      <c r="AG2286" s="186"/>
      <c r="BO2286" s="202"/>
    </row>
    <row r="2287" customFormat="false" ht="13.25" hidden="false" customHeight="true" outlineLevel="0" collapsed="false">
      <c r="A2287" s="151" t="s">
        <v>2384</v>
      </c>
      <c r="B2287" s="152" t="n">
        <v>9.4</v>
      </c>
      <c r="C2287" s="152" t="n">
        <v>760.8</v>
      </c>
      <c r="D2287" s="153" t="n">
        <v>83</v>
      </c>
      <c r="E2287" s="154" t="s">
        <v>101</v>
      </c>
      <c r="F2287" s="153" t="n">
        <v>9</v>
      </c>
      <c r="G2287" s="115" t="n">
        <v>0.9</v>
      </c>
      <c r="H2287" s="116" t="n">
        <f aca="false">RANDBETWEEN(80,100)/100</f>
        <v>0.81</v>
      </c>
      <c r="I2287" s="117"/>
      <c r="J2287" s="118"/>
      <c r="K2287" s="119"/>
      <c r="L2287" s="118"/>
      <c r="M2287" s="179"/>
      <c r="Q2287" s="151" t="s">
        <v>2384</v>
      </c>
      <c r="R2287" s="152" t="n">
        <v>7.2</v>
      </c>
      <c r="S2287" s="152" t="n">
        <v>753.4</v>
      </c>
      <c r="T2287" s="153" t="n">
        <v>85</v>
      </c>
      <c r="U2287" s="154" t="s">
        <v>78</v>
      </c>
      <c r="V2287" s="153" t="n">
        <v>1</v>
      </c>
      <c r="W2287" s="115" t="n">
        <v>0.9</v>
      </c>
      <c r="X2287" s="116" t="n">
        <f aca="false">RANDBETWEEN(80,100)/100</f>
        <v>0.92</v>
      </c>
      <c r="Y2287" s="117"/>
      <c r="Z2287" s="118"/>
      <c r="AA2287" s="119"/>
      <c r="AB2287" s="123"/>
      <c r="AC2287" s="124"/>
      <c r="AG2287" s="186"/>
      <c r="BO2287" s="202"/>
    </row>
    <row r="2288" customFormat="false" ht="13.25" hidden="false" customHeight="true" outlineLevel="0" collapsed="false">
      <c r="A2288" s="151" t="s">
        <v>2385</v>
      </c>
      <c r="B2288" s="152" t="n">
        <v>9.6</v>
      </c>
      <c r="C2288" s="152" t="n">
        <v>760.2</v>
      </c>
      <c r="D2288" s="153" t="n">
        <v>84</v>
      </c>
      <c r="E2288" s="154" t="s">
        <v>91</v>
      </c>
      <c r="F2288" s="153" t="n">
        <v>6</v>
      </c>
      <c r="G2288" s="115" t="n">
        <v>0.95</v>
      </c>
      <c r="H2288" s="116" t="n">
        <f aca="false">RANDBETWEEN(80,100)/100</f>
        <v>0.96</v>
      </c>
      <c r="I2288" s="117" t="n">
        <v>0.573865740740741</v>
      </c>
      <c r="J2288" s="118" t="n">
        <v>0.573865740740741</v>
      </c>
      <c r="K2288" s="119" t="n">
        <f aca="false">(J2288 * 24) * $B$3 * $F$3 * (1 - 0.7*AVERAGE(G2288:G2295)) * AVERAGE(H2288:H2295)</f>
        <v>9328.1173171875</v>
      </c>
      <c r="L2288" s="118" t="n">
        <f aca="false">IF(AVERAGE(F2288:F2295)&gt; $J$3, $B$4*$F$4*AVERAGE(F2288:F2295)/$B$5*24*AVERAGE(H2288:H2295), $B$4*$F$4*AVERAGE(F2288:F2295)/$B$5*24*AVERAGE(H2288:H2295) * 0.2)</f>
        <v>25150.5</v>
      </c>
      <c r="M2288" s="179" t="n">
        <f aca="false">K2288+L2288</f>
        <v>34478.6173171875</v>
      </c>
      <c r="Q2288" s="151" t="s">
        <v>2385</v>
      </c>
      <c r="R2288" s="152" t="n">
        <v>7.5</v>
      </c>
      <c r="S2288" s="152" t="n">
        <v>753.2</v>
      </c>
      <c r="T2288" s="153" t="n">
        <v>83</v>
      </c>
      <c r="U2288" s="154" t="s">
        <v>107</v>
      </c>
      <c r="V2288" s="153" t="n">
        <v>1</v>
      </c>
      <c r="W2288" s="115" t="n">
        <v>0.9</v>
      </c>
      <c r="X2288" s="116" t="n">
        <f aca="false">RANDBETWEEN(80,100)/100</f>
        <v>0.89</v>
      </c>
      <c r="Y2288" s="117" t="n">
        <v>0.608020833333333</v>
      </c>
      <c r="Z2288" s="118" t="n">
        <v>0.608020833333333</v>
      </c>
      <c r="AA2288" s="119" t="n">
        <f aca="false">(Z2288 * 24) * $B$3 * $F$3 * (1 - 0.7*AVERAGE(W2288:W2295)) * AVERAGE(X2288:X2295)</f>
        <v>6038.0116875</v>
      </c>
      <c r="AB2288" s="123" t="n">
        <f aca="false">IF(AVERAGE(V2288:V2295)&gt; $J$3, $B$4*$F$4*AVERAGE(V2288:V2295)/$B$5*24*AVERAGE(X2288:X2295), $B$4*$F$4*AVERAGE(V2288:V2295)/$B$5*24*AVERAGE(X2288:X2295) * 0.2)</f>
        <v>1440</v>
      </c>
      <c r="AC2288" s="124" t="n">
        <f aca="false">AA2288+AB2288</f>
        <v>7478.0116875</v>
      </c>
      <c r="AG2288" s="186"/>
      <c r="BO2288" s="202"/>
    </row>
    <row r="2289" customFormat="false" ht="13.25" hidden="false" customHeight="true" outlineLevel="0" collapsed="false">
      <c r="A2289" s="151" t="s">
        <v>2386</v>
      </c>
      <c r="B2289" s="152" t="n">
        <v>10.6</v>
      </c>
      <c r="C2289" s="152" t="n">
        <v>758.7</v>
      </c>
      <c r="D2289" s="153" t="n">
        <v>84</v>
      </c>
      <c r="E2289" s="154" t="s">
        <v>101</v>
      </c>
      <c r="F2289" s="153" t="n">
        <v>6</v>
      </c>
      <c r="G2289" s="115" t="n">
        <v>0.25</v>
      </c>
      <c r="H2289" s="116" t="n">
        <f aca="false">RANDBETWEEN(80,100)/100</f>
        <v>0.92</v>
      </c>
      <c r="I2289" s="117"/>
      <c r="J2289" s="118"/>
      <c r="K2289" s="119"/>
      <c r="L2289" s="118"/>
      <c r="M2289" s="179"/>
      <c r="Q2289" s="151" t="s">
        <v>2386</v>
      </c>
      <c r="R2289" s="152" t="n">
        <v>7.4</v>
      </c>
      <c r="S2289" s="152" t="n">
        <v>752.4</v>
      </c>
      <c r="T2289" s="153" t="n">
        <v>83</v>
      </c>
      <c r="U2289" s="154" t="s">
        <v>107</v>
      </c>
      <c r="V2289" s="153" t="n">
        <v>1</v>
      </c>
      <c r="W2289" s="115" t="n">
        <v>0.9</v>
      </c>
      <c r="X2289" s="116" t="n">
        <f aca="false">RANDBETWEEN(80,100)/100</f>
        <v>0.8</v>
      </c>
      <c r="Y2289" s="117"/>
      <c r="Z2289" s="118"/>
      <c r="AA2289" s="119"/>
      <c r="AB2289" s="123"/>
      <c r="AC2289" s="124"/>
      <c r="AG2289" s="186"/>
      <c r="BO2289" s="202"/>
    </row>
    <row r="2290" customFormat="false" ht="13.25" hidden="false" customHeight="true" outlineLevel="0" collapsed="false">
      <c r="A2290" s="151" t="s">
        <v>2387</v>
      </c>
      <c r="B2290" s="152" t="n">
        <v>12.6</v>
      </c>
      <c r="C2290" s="152" t="n">
        <v>757.7</v>
      </c>
      <c r="D2290" s="153" t="n">
        <v>80</v>
      </c>
      <c r="E2290" s="154" t="s">
        <v>129</v>
      </c>
      <c r="F2290" s="153" t="n">
        <v>6</v>
      </c>
      <c r="G2290" s="115" t="n">
        <v>0.9</v>
      </c>
      <c r="H2290" s="116" t="n">
        <f aca="false">RANDBETWEEN(80,100)/100</f>
        <v>0.98</v>
      </c>
      <c r="I2290" s="117"/>
      <c r="J2290" s="118"/>
      <c r="K2290" s="119"/>
      <c r="L2290" s="118"/>
      <c r="M2290" s="179"/>
      <c r="Q2290" s="151" t="s">
        <v>2387</v>
      </c>
      <c r="R2290" s="152" t="n">
        <v>6.7</v>
      </c>
      <c r="S2290" s="152" t="n">
        <v>751.8</v>
      </c>
      <c r="T2290" s="153" t="n">
        <v>85</v>
      </c>
      <c r="U2290" s="154" t="s">
        <v>83</v>
      </c>
      <c r="V2290" s="153" t="n">
        <v>1</v>
      </c>
      <c r="W2290" s="115" t="n">
        <v>0.9</v>
      </c>
      <c r="X2290" s="116" t="n">
        <f aca="false">RANDBETWEEN(80,100)/100</f>
        <v>0.82</v>
      </c>
      <c r="Y2290" s="117"/>
      <c r="Z2290" s="118"/>
      <c r="AA2290" s="119"/>
      <c r="AB2290" s="123"/>
      <c r="AC2290" s="124"/>
      <c r="AG2290" s="186"/>
      <c r="BO2290" s="202"/>
    </row>
    <row r="2291" customFormat="false" ht="13.25" hidden="false" customHeight="true" outlineLevel="0" collapsed="false">
      <c r="A2291" s="151" t="s">
        <v>2388</v>
      </c>
      <c r="B2291" s="152" t="n">
        <v>16</v>
      </c>
      <c r="C2291" s="152" t="n">
        <v>757.5</v>
      </c>
      <c r="D2291" s="153" t="n">
        <v>57</v>
      </c>
      <c r="E2291" s="154" t="s">
        <v>83</v>
      </c>
      <c r="F2291" s="153" t="n">
        <v>4.5</v>
      </c>
      <c r="G2291" s="115" t="n">
        <v>0.95</v>
      </c>
      <c r="H2291" s="116" t="n">
        <f aca="false">RANDBETWEEN(80,100)/100</f>
        <v>0.87</v>
      </c>
      <c r="I2291" s="117"/>
      <c r="J2291" s="118"/>
      <c r="K2291" s="119"/>
      <c r="L2291" s="118"/>
      <c r="M2291" s="179"/>
      <c r="Q2291" s="151" t="s">
        <v>2388</v>
      </c>
      <c r="R2291" s="152" t="n">
        <v>6.8</v>
      </c>
      <c r="S2291" s="152" t="n">
        <v>750.4</v>
      </c>
      <c r="T2291" s="153" t="n">
        <v>85</v>
      </c>
      <c r="U2291" s="154" t="s">
        <v>83</v>
      </c>
      <c r="V2291" s="153" t="n">
        <v>1</v>
      </c>
      <c r="W2291" s="115" t="n">
        <v>0.9</v>
      </c>
      <c r="X2291" s="116" t="n">
        <f aca="false">RANDBETWEEN(80,100)/100</f>
        <v>0.97</v>
      </c>
      <c r="Y2291" s="117"/>
      <c r="Z2291" s="118"/>
      <c r="AA2291" s="119"/>
      <c r="AB2291" s="123"/>
      <c r="AC2291" s="124"/>
      <c r="AG2291" s="186"/>
      <c r="BO2291" s="202"/>
    </row>
    <row r="2292" customFormat="false" ht="13.25" hidden="false" customHeight="true" outlineLevel="0" collapsed="false">
      <c r="A2292" s="151" t="s">
        <v>2389</v>
      </c>
      <c r="B2292" s="152" t="n">
        <v>10.4</v>
      </c>
      <c r="C2292" s="152" t="n">
        <v>759.1</v>
      </c>
      <c r="D2292" s="153" t="n">
        <v>69</v>
      </c>
      <c r="E2292" s="154" t="s">
        <v>83</v>
      </c>
      <c r="F2292" s="153" t="n">
        <v>6</v>
      </c>
      <c r="G2292" s="115" t="n">
        <v>0.75</v>
      </c>
      <c r="H2292" s="116" t="n">
        <f aca="false">RANDBETWEEN(80,100)/100</f>
        <v>0.89</v>
      </c>
      <c r="I2292" s="117"/>
      <c r="J2292" s="118"/>
      <c r="K2292" s="119"/>
      <c r="L2292" s="118"/>
      <c r="M2292" s="179"/>
      <c r="Q2292" s="151" t="s">
        <v>2389</v>
      </c>
      <c r="R2292" s="152" t="n">
        <v>7.6</v>
      </c>
      <c r="S2292" s="152" t="n">
        <v>748.9</v>
      </c>
      <c r="T2292" s="153" t="n">
        <v>65</v>
      </c>
      <c r="U2292" s="154" t="s">
        <v>83</v>
      </c>
      <c r="V2292" s="153" t="n">
        <v>2</v>
      </c>
      <c r="W2292" s="115" t="n">
        <v>0.9</v>
      </c>
      <c r="X2292" s="116" t="n">
        <f aca="false">RANDBETWEEN(80,100)/100</f>
        <v>0.92</v>
      </c>
      <c r="Y2292" s="117"/>
      <c r="Z2292" s="118"/>
      <c r="AA2292" s="119"/>
      <c r="AB2292" s="123"/>
      <c r="AC2292" s="124"/>
      <c r="AG2292" s="186"/>
      <c r="BO2292" s="202"/>
    </row>
    <row r="2293" customFormat="false" ht="13.25" hidden="false" customHeight="true" outlineLevel="0" collapsed="false">
      <c r="A2293" s="151" t="s">
        <v>2390</v>
      </c>
      <c r="B2293" s="152" t="n">
        <v>3</v>
      </c>
      <c r="C2293" s="152" t="n">
        <v>760.5</v>
      </c>
      <c r="D2293" s="153" t="n">
        <v>100</v>
      </c>
      <c r="E2293" s="154" t="s">
        <v>83</v>
      </c>
      <c r="F2293" s="153" t="n">
        <v>3</v>
      </c>
      <c r="G2293" s="115" t="n">
        <v>0.25</v>
      </c>
      <c r="H2293" s="116" t="n">
        <f aca="false">RANDBETWEEN(80,100)/100</f>
        <v>0.88</v>
      </c>
      <c r="I2293" s="117"/>
      <c r="J2293" s="118"/>
      <c r="K2293" s="119"/>
      <c r="L2293" s="118"/>
      <c r="M2293" s="179"/>
      <c r="Q2293" s="151" t="s">
        <v>2390</v>
      </c>
      <c r="R2293" s="152" t="n">
        <v>7.5</v>
      </c>
      <c r="S2293" s="152" t="n">
        <v>748.6</v>
      </c>
      <c r="T2293" s="153" t="n">
        <v>57</v>
      </c>
      <c r="U2293" s="154" t="s">
        <v>83</v>
      </c>
      <c r="V2293" s="153" t="n">
        <v>2</v>
      </c>
      <c r="W2293" s="115" t="n">
        <v>0.9</v>
      </c>
      <c r="X2293" s="116" t="n">
        <f aca="false">RANDBETWEEN(80,100)/100</f>
        <v>0.98</v>
      </c>
      <c r="Y2293" s="117"/>
      <c r="Z2293" s="118"/>
      <c r="AA2293" s="119"/>
      <c r="AB2293" s="123"/>
      <c r="AC2293" s="124"/>
      <c r="AG2293" s="186"/>
      <c r="BO2293" s="202"/>
    </row>
    <row r="2294" customFormat="false" ht="13.25" hidden="false" customHeight="true" outlineLevel="0" collapsed="false">
      <c r="A2294" s="151" t="s">
        <v>2391</v>
      </c>
      <c r="B2294" s="152" t="n">
        <v>1.8</v>
      </c>
      <c r="C2294" s="152" t="n">
        <v>761.4</v>
      </c>
      <c r="D2294" s="153" t="n">
        <v>100</v>
      </c>
      <c r="E2294" s="154" t="s">
        <v>83</v>
      </c>
      <c r="F2294" s="153" t="n">
        <v>1.5</v>
      </c>
      <c r="G2294" s="115" t="n">
        <v>0.15</v>
      </c>
      <c r="H2294" s="116" t="n">
        <f aca="false">RANDBETWEEN(80,100)/100</f>
        <v>0.81</v>
      </c>
      <c r="I2294" s="117"/>
      <c r="J2294" s="118"/>
      <c r="K2294" s="119"/>
      <c r="L2294" s="118"/>
      <c r="M2294" s="179"/>
      <c r="Q2294" s="151" t="s">
        <v>2391</v>
      </c>
      <c r="R2294" s="152" t="n">
        <v>8.3</v>
      </c>
      <c r="S2294" s="152" t="n">
        <v>748.5</v>
      </c>
      <c r="T2294" s="153" t="n">
        <v>52</v>
      </c>
      <c r="U2294" s="154" t="s">
        <v>83</v>
      </c>
      <c r="V2294" s="153" t="n">
        <v>1</v>
      </c>
      <c r="W2294" s="115" t="n">
        <v>0.9</v>
      </c>
      <c r="X2294" s="116" t="n">
        <f aca="false">RANDBETWEEN(80,100)/100</f>
        <v>1</v>
      </c>
      <c r="Y2294" s="117"/>
      <c r="Z2294" s="118"/>
      <c r="AA2294" s="119"/>
      <c r="AB2294" s="123"/>
      <c r="AC2294" s="124"/>
      <c r="AG2294" s="186"/>
      <c r="BO2294" s="202"/>
    </row>
    <row r="2295" customFormat="false" ht="13.25" hidden="false" customHeight="true" outlineLevel="0" collapsed="false">
      <c r="A2295" s="151" t="s">
        <v>2392</v>
      </c>
      <c r="B2295" s="152" t="n">
        <v>3.7</v>
      </c>
      <c r="C2295" s="152" t="n">
        <v>761.8</v>
      </c>
      <c r="D2295" s="153" t="n">
        <v>86</v>
      </c>
      <c r="E2295" s="154" t="s">
        <v>78</v>
      </c>
      <c r="F2295" s="153" t="n">
        <v>1.5</v>
      </c>
      <c r="G2295" s="115" t="n">
        <v>0.15</v>
      </c>
      <c r="H2295" s="116" t="n">
        <f aca="false">RANDBETWEEN(80,100)/100</f>
        <v>0.98</v>
      </c>
      <c r="I2295" s="117"/>
      <c r="J2295" s="118"/>
      <c r="K2295" s="119"/>
      <c r="L2295" s="118"/>
      <c r="M2295" s="179"/>
      <c r="Q2295" s="151" t="s">
        <v>2392</v>
      </c>
      <c r="R2295" s="152" t="n">
        <v>9.9</v>
      </c>
      <c r="S2295" s="152" t="n">
        <v>749.1</v>
      </c>
      <c r="T2295" s="153" t="n">
        <v>43</v>
      </c>
      <c r="U2295" s="154" t="s">
        <v>83</v>
      </c>
      <c r="V2295" s="153" t="n">
        <v>1</v>
      </c>
      <c r="W2295" s="115" t="n">
        <v>0.75</v>
      </c>
      <c r="X2295" s="116" t="n">
        <f aca="false">RANDBETWEEN(80,100)/100</f>
        <v>0.82</v>
      </c>
      <c r="Y2295" s="117"/>
      <c r="Z2295" s="118"/>
      <c r="AA2295" s="119"/>
      <c r="AB2295" s="123"/>
      <c r="AC2295" s="124"/>
      <c r="AG2295" s="186"/>
      <c r="BO2295" s="202"/>
    </row>
    <row r="2296" customFormat="false" ht="13.25" hidden="false" customHeight="true" outlineLevel="0" collapsed="false">
      <c r="A2296" s="151" t="s">
        <v>2393</v>
      </c>
      <c r="B2296" s="152" t="n">
        <v>7.1</v>
      </c>
      <c r="C2296" s="152" t="n">
        <v>761.5</v>
      </c>
      <c r="D2296" s="153" t="n">
        <v>69</v>
      </c>
      <c r="E2296" s="154" t="s">
        <v>101</v>
      </c>
      <c r="F2296" s="153" t="n">
        <v>4.5</v>
      </c>
      <c r="G2296" s="115" t="n">
        <v>0.15</v>
      </c>
      <c r="H2296" s="116" t="n">
        <f aca="false">RANDBETWEEN(80,100)/100</f>
        <v>0.89</v>
      </c>
      <c r="I2296" s="117" t="n">
        <v>0.57181712962963</v>
      </c>
      <c r="J2296" s="118" t="n">
        <v>0.57181712962963</v>
      </c>
      <c r="K2296" s="119" t="n">
        <f aca="false">(J2296 * 24) * $B$3 * $F$3 * (1 - 0.7*AVERAGE(G2296:G2303)) * AVERAGE(H2296:H2303)</f>
        <v>6421.82658333333</v>
      </c>
      <c r="L2296" s="118" t="n">
        <f aca="false">IF(AVERAGE(F2296:F2303)&gt; $J$3, $B$4*$F$4*AVERAGE(F2296:F2303)/$B$5*24*AVERAGE(H2296:H2303), $B$4*$F$4*AVERAGE(F2296:F2303)/$B$5*24*AVERAGE(H2296:H2303) * 0.2)</f>
        <v>32968.5</v>
      </c>
      <c r="M2296" s="179" t="n">
        <f aca="false">K2296+L2296</f>
        <v>39390.3265833333</v>
      </c>
      <c r="Q2296" s="151" t="s">
        <v>2393</v>
      </c>
      <c r="R2296" s="152" t="n">
        <v>12.1</v>
      </c>
      <c r="S2296" s="152" t="n">
        <v>749.3</v>
      </c>
      <c r="T2296" s="153" t="n">
        <v>35</v>
      </c>
      <c r="U2296" s="154" t="s">
        <v>83</v>
      </c>
      <c r="V2296" s="153" t="n">
        <v>2</v>
      </c>
      <c r="W2296" s="182" t="s">
        <v>185</v>
      </c>
      <c r="X2296" s="116" t="n">
        <f aca="false">RANDBETWEEN(80,100)/100</f>
        <v>0.81</v>
      </c>
      <c r="Y2296" s="117" t="n">
        <v>0.604918981481482</v>
      </c>
      <c r="Z2296" s="118" t="n">
        <v>0.604918981481482</v>
      </c>
      <c r="AA2296" s="119" t="n">
        <f aca="false">(Z2296 * 24) * $B$3 * $F$3 * (1 - 0.7*AVERAGE(W2296:W2303)) * AVERAGE(X2296:X2303)</f>
        <v>14023.3528125</v>
      </c>
      <c r="AB2296" s="123" t="n">
        <f aca="false">IF(AVERAGE(V2296:V2303)&gt; $J$3, $B$4*$F$4*AVERAGE(V2296:V2303)/$B$5*24*AVERAGE(X2296:X2303), $B$4*$F$4*AVERAGE(V2296:V2303)/$B$5*24*AVERAGE(X2296:X2303) * 0.2)</f>
        <v>2187</v>
      </c>
      <c r="AC2296" s="124" t="n">
        <f aca="false">AA2296+AB2296</f>
        <v>16210.3528125</v>
      </c>
      <c r="AG2296" s="186"/>
      <c r="BO2296" s="202"/>
    </row>
    <row r="2297" customFormat="false" ht="13.25" hidden="false" customHeight="true" outlineLevel="0" collapsed="false">
      <c r="A2297" s="151" t="s">
        <v>2394</v>
      </c>
      <c r="B2297" s="152" t="n">
        <v>12.4</v>
      </c>
      <c r="C2297" s="152" t="n">
        <v>760.6</v>
      </c>
      <c r="D2297" s="153" t="n">
        <v>52</v>
      </c>
      <c r="E2297" s="154" t="s">
        <v>101</v>
      </c>
      <c r="F2297" s="153" t="n">
        <v>7.5</v>
      </c>
      <c r="G2297" s="182" t="s">
        <v>110</v>
      </c>
      <c r="H2297" s="116" t="n">
        <f aca="false">RANDBETWEEN(80,100)/100</f>
        <v>0.83</v>
      </c>
      <c r="I2297" s="117"/>
      <c r="J2297" s="118"/>
      <c r="K2297" s="119"/>
      <c r="L2297" s="118"/>
      <c r="M2297" s="179"/>
      <c r="Q2297" s="151" t="s">
        <v>2394</v>
      </c>
      <c r="R2297" s="152" t="n">
        <v>14.9</v>
      </c>
      <c r="S2297" s="152" t="n">
        <v>748.8</v>
      </c>
      <c r="T2297" s="153" t="n">
        <v>28</v>
      </c>
      <c r="U2297" s="154" t="s">
        <v>83</v>
      </c>
      <c r="V2297" s="153" t="n">
        <v>2</v>
      </c>
      <c r="W2297" s="115" t="n">
        <v>0.75</v>
      </c>
      <c r="X2297" s="116" t="n">
        <f aca="false">RANDBETWEEN(80,100)/100</f>
        <v>0.99</v>
      </c>
      <c r="Y2297" s="117"/>
      <c r="Z2297" s="118"/>
      <c r="AA2297" s="119"/>
      <c r="AB2297" s="123"/>
      <c r="AC2297" s="124"/>
      <c r="AG2297" s="186"/>
      <c r="BO2297" s="202"/>
    </row>
    <row r="2298" customFormat="false" ht="13.25" hidden="false" customHeight="true" outlineLevel="0" collapsed="false">
      <c r="A2298" s="151" t="s">
        <v>2395</v>
      </c>
      <c r="B2298" s="152" t="n">
        <v>12.6</v>
      </c>
      <c r="C2298" s="152" t="n">
        <v>760</v>
      </c>
      <c r="D2298" s="153" t="n">
        <v>61</v>
      </c>
      <c r="E2298" s="154" t="s">
        <v>101</v>
      </c>
      <c r="F2298" s="153" t="n">
        <v>7.5</v>
      </c>
      <c r="G2298" s="115" t="n">
        <v>0.95</v>
      </c>
      <c r="H2298" s="116" t="n">
        <f aca="false">RANDBETWEEN(80,100)/100</f>
        <v>0.87</v>
      </c>
      <c r="I2298" s="117"/>
      <c r="J2298" s="118"/>
      <c r="K2298" s="119"/>
      <c r="L2298" s="118"/>
      <c r="M2298" s="179"/>
      <c r="Q2298" s="151" t="s">
        <v>2395</v>
      </c>
      <c r="R2298" s="152" t="n">
        <v>15.5</v>
      </c>
      <c r="S2298" s="152" t="n">
        <v>749</v>
      </c>
      <c r="T2298" s="153" t="n">
        <v>26</v>
      </c>
      <c r="U2298" s="154" t="s">
        <v>83</v>
      </c>
      <c r="V2298" s="153" t="n">
        <v>3</v>
      </c>
      <c r="W2298" s="182" t="s">
        <v>185</v>
      </c>
      <c r="X2298" s="116" t="n">
        <f aca="false">RANDBETWEEN(80,100)/100</f>
        <v>0.99</v>
      </c>
      <c r="Y2298" s="117"/>
      <c r="Z2298" s="118"/>
      <c r="AA2298" s="119"/>
      <c r="AB2298" s="123"/>
      <c r="AC2298" s="124"/>
      <c r="AG2298" s="186"/>
      <c r="BO2298" s="202"/>
    </row>
    <row r="2299" customFormat="false" ht="13.25" hidden="false" customHeight="true" outlineLevel="0" collapsed="false">
      <c r="A2299" s="151" t="s">
        <v>2396</v>
      </c>
      <c r="B2299" s="152" t="n">
        <v>10.7</v>
      </c>
      <c r="C2299" s="152" t="n">
        <v>759.4</v>
      </c>
      <c r="D2299" s="153" t="n">
        <v>100</v>
      </c>
      <c r="E2299" s="154" t="s">
        <v>101</v>
      </c>
      <c r="F2299" s="153" t="n">
        <v>7.5</v>
      </c>
      <c r="G2299" s="115" t="n">
        <v>0.9</v>
      </c>
      <c r="H2299" s="116" t="n">
        <f aca="false">RANDBETWEEN(80,100)/100</f>
        <v>0.94</v>
      </c>
      <c r="I2299" s="117"/>
      <c r="J2299" s="118"/>
      <c r="K2299" s="119"/>
      <c r="L2299" s="118"/>
      <c r="M2299" s="179"/>
      <c r="Q2299" s="151" t="s">
        <v>2396</v>
      </c>
      <c r="R2299" s="152" t="n">
        <v>13.9</v>
      </c>
      <c r="S2299" s="152" t="n">
        <v>749.5</v>
      </c>
      <c r="T2299" s="153" t="n">
        <v>20</v>
      </c>
      <c r="U2299" s="154" t="s">
        <v>83</v>
      </c>
      <c r="V2299" s="153" t="n">
        <v>2</v>
      </c>
      <c r="W2299" s="115" t="n">
        <v>0.25</v>
      </c>
      <c r="X2299" s="116" t="n">
        <f aca="false">RANDBETWEEN(80,100)/100</f>
        <v>0.98</v>
      </c>
      <c r="Y2299" s="117"/>
      <c r="Z2299" s="118"/>
      <c r="AA2299" s="119"/>
      <c r="AB2299" s="123"/>
      <c r="AC2299" s="124"/>
      <c r="AG2299" s="186"/>
      <c r="BO2299" s="202"/>
    </row>
    <row r="2300" customFormat="false" ht="13.25" hidden="false" customHeight="true" outlineLevel="0" collapsed="false">
      <c r="A2300" s="151" t="s">
        <v>2397</v>
      </c>
      <c r="B2300" s="152" t="n">
        <v>9.1</v>
      </c>
      <c r="C2300" s="152" t="n">
        <v>758.5</v>
      </c>
      <c r="D2300" s="153"/>
      <c r="E2300" s="154" t="s">
        <v>129</v>
      </c>
      <c r="F2300" s="153" t="n">
        <v>3</v>
      </c>
      <c r="G2300" s="115" t="n">
        <v>0.9</v>
      </c>
      <c r="H2300" s="116" t="n">
        <f aca="false">RANDBETWEEN(80,100)/100</f>
        <v>0.9</v>
      </c>
      <c r="I2300" s="117"/>
      <c r="J2300" s="118"/>
      <c r="K2300" s="119"/>
      <c r="L2300" s="118"/>
      <c r="M2300" s="179"/>
      <c r="Q2300" s="151" t="s">
        <v>2397</v>
      </c>
      <c r="R2300" s="152" t="n">
        <v>10</v>
      </c>
      <c r="S2300" s="152" t="n">
        <v>749.8</v>
      </c>
      <c r="T2300" s="153" t="n">
        <v>29</v>
      </c>
      <c r="U2300" s="154" t="s">
        <v>83</v>
      </c>
      <c r="V2300" s="153" t="n">
        <v>3</v>
      </c>
      <c r="W2300" s="115" t="n">
        <v>0</v>
      </c>
      <c r="X2300" s="116" t="n">
        <f aca="false">RANDBETWEEN(80,100)/100</f>
        <v>0.86</v>
      </c>
      <c r="Y2300" s="117"/>
      <c r="Z2300" s="118"/>
      <c r="AA2300" s="119"/>
      <c r="AB2300" s="123"/>
      <c r="AC2300" s="124"/>
      <c r="AG2300" s="186"/>
      <c r="BO2300" s="202"/>
    </row>
    <row r="2301" customFormat="false" ht="13.25" hidden="false" customHeight="true" outlineLevel="0" collapsed="false">
      <c r="A2301" s="151" t="s">
        <v>2398</v>
      </c>
      <c r="B2301" s="152" t="n">
        <v>9.7</v>
      </c>
      <c r="C2301" s="152" t="n">
        <v>756.3</v>
      </c>
      <c r="D2301" s="153" t="n">
        <v>100</v>
      </c>
      <c r="E2301" s="154" t="s">
        <v>129</v>
      </c>
      <c r="F2301" s="153" t="n">
        <v>6</v>
      </c>
      <c r="G2301" s="115" t="n">
        <v>0.9</v>
      </c>
      <c r="H2301" s="116" t="n">
        <f aca="false">RANDBETWEEN(80,100)/100</f>
        <v>0.86</v>
      </c>
      <c r="I2301" s="117"/>
      <c r="J2301" s="118"/>
      <c r="K2301" s="119"/>
      <c r="L2301" s="118"/>
      <c r="M2301" s="179"/>
      <c r="Q2301" s="151" t="s">
        <v>2398</v>
      </c>
      <c r="R2301" s="152" t="n">
        <v>5.1</v>
      </c>
      <c r="S2301" s="152" t="n">
        <v>749.5</v>
      </c>
      <c r="T2301" s="153" t="n">
        <v>62</v>
      </c>
      <c r="U2301" s="154" t="s">
        <v>83</v>
      </c>
      <c r="V2301" s="153" t="n">
        <v>1</v>
      </c>
      <c r="W2301" s="115" t="n">
        <v>0</v>
      </c>
      <c r="X2301" s="116" t="n">
        <f aca="false">RANDBETWEEN(80,100)/100</f>
        <v>0.83</v>
      </c>
      <c r="Y2301" s="117"/>
      <c r="Z2301" s="118"/>
      <c r="AA2301" s="119"/>
      <c r="AB2301" s="123"/>
      <c r="AC2301" s="124"/>
      <c r="AG2301" s="186"/>
      <c r="BO2301" s="202"/>
    </row>
    <row r="2302" customFormat="false" ht="13.25" hidden="false" customHeight="true" outlineLevel="0" collapsed="false">
      <c r="A2302" s="151" t="s">
        <v>2399</v>
      </c>
      <c r="B2302" s="152" t="n">
        <v>10.3</v>
      </c>
      <c r="C2302" s="152" t="n">
        <v>754.8</v>
      </c>
      <c r="D2302" s="153" t="n">
        <v>100</v>
      </c>
      <c r="E2302" s="154" t="s">
        <v>93</v>
      </c>
      <c r="F2302" s="153" t="n">
        <v>6</v>
      </c>
      <c r="G2302" s="115" t="n">
        <v>0.9</v>
      </c>
      <c r="H2302" s="116" t="n">
        <f aca="false">RANDBETWEEN(80,100)/100</f>
        <v>1</v>
      </c>
      <c r="I2302" s="117"/>
      <c r="J2302" s="118"/>
      <c r="K2302" s="119"/>
      <c r="L2302" s="118"/>
      <c r="M2302" s="179"/>
      <c r="Q2302" s="151" t="s">
        <v>2399</v>
      </c>
      <c r="R2302" s="152" t="n">
        <v>5.8</v>
      </c>
      <c r="S2302" s="152" t="n">
        <v>749.6</v>
      </c>
      <c r="T2302" s="153" t="n">
        <v>80</v>
      </c>
      <c r="U2302" s="154" t="s">
        <v>83</v>
      </c>
      <c r="V2302" s="153" t="n">
        <v>1</v>
      </c>
      <c r="W2302" s="115" t="n">
        <v>0</v>
      </c>
      <c r="X2302" s="116" t="n">
        <f aca="false">RANDBETWEEN(80,100)/100</f>
        <v>0.88</v>
      </c>
      <c r="Y2302" s="117"/>
      <c r="Z2302" s="118"/>
      <c r="AA2302" s="119"/>
      <c r="AB2302" s="123"/>
      <c r="AC2302" s="124"/>
      <c r="AG2302" s="186"/>
      <c r="BO2302" s="202"/>
    </row>
    <row r="2303" customFormat="false" ht="13.25" hidden="false" customHeight="true" outlineLevel="0" collapsed="false">
      <c r="A2303" s="151" t="s">
        <v>2400</v>
      </c>
      <c r="B2303" s="152" t="n">
        <v>11.6</v>
      </c>
      <c r="C2303" s="152" t="n">
        <v>754</v>
      </c>
      <c r="D2303" s="153" t="n">
        <v>100</v>
      </c>
      <c r="E2303" s="154" t="s">
        <v>101</v>
      </c>
      <c r="F2303" s="153" t="n">
        <v>4.5</v>
      </c>
      <c r="G2303" s="115" t="n">
        <v>0.9</v>
      </c>
      <c r="H2303" s="116" t="n">
        <f aca="false">RANDBETWEEN(80,100)/100</f>
        <v>0.8</v>
      </c>
      <c r="I2303" s="117"/>
      <c r="J2303" s="118"/>
      <c r="K2303" s="119"/>
      <c r="L2303" s="118"/>
      <c r="M2303" s="179"/>
      <c r="Q2303" s="151" t="s">
        <v>2400</v>
      </c>
      <c r="R2303" s="152" t="n">
        <v>7.7</v>
      </c>
      <c r="S2303" s="152" t="n">
        <v>750.3</v>
      </c>
      <c r="T2303" s="153" t="n">
        <v>72</v>
      </c>
      <c r="U2303" s="154" t="s">
        <v>83</v>
      </c>
      <c r="V2303" s="153" t="n">
        <v>1</v>
      </c>
      <c r="W2303" s="115" t="n">
        <v>0</v>
      </c>
      <c r="X2303" s="116" t="n">
        <f aca="false">RANDBETWEEN(80,100)/100</f>
        <v>0.95</v>
      </c>
      <c r="Y2303" s="117"/>
      <c r="Z2303" s="118"/>
      <c r="AA2303" s="119"/>
      <c r="AB2303" s="123"/>
      <c r="AC2303" s="124"/>
      <c r="AG2303" s="186"/>
      <c r="BO2303" s="202"/>
    </row>
    <row r="2304" customFormat="false" ht="13.25" hidden="false" customHeight="true" outlineLevel="0" collapsed="false">
      <c r="A2304" s="151" t="s">
        <v>2401</v>
      </c>
      <c r="B2304" s="152" t="n">
        <v>12.4</v>
      </c>
      <c r="C2304" s="152" t="n">
        <v>753.8</v>
      </c>
      <c r="D2304" s="153" t="n">
        <v>92</v>
      </c>
      <c r="E2304" s="154" t="s">
        <v>93</v>
      </c>
      <c r="F2304" s="153" t="n">
        <v>4.5</v>
      </c>
      <c r="G2304" s="115" t="n">
        <v>0.9</v>
      </c>
      <c r="H2304" s="116" t="n">
        <f aca="false">RANDBETWEEN(80,100)/100</f>
        <v>0.87</v>
      </c>
      <c r="I2304" s="117" t="n">
        <v>0.569756944444444</v>
      </c>
      <c r="J2304" s="118" t="n">
        <v>0.569756944444444</v>
      </c>
      <c r="K2304" s="119" t="n">
        <f aca="false">(J2304 * 24) * $B$3 * $F$3 * (1 - 0.7*AVERAGE(G2304:G2311)) * AVERAGE(H2304:H2311)</f>
        <v>5509.731975</v>
      </c>
      <c r="L2304" s="118" t="n">
        <f aca="false">IF(AVERAGE(F2304:F2311)&gt; $J$3, $B$4*$F$4*AVERAGE(F2304:F2311)/$B$5*24*AVERAGE(H2304:H2311), $B$4*$F$4*AVERAGE(F2304:F2311)/$B$5*24*AVERAGE(H2304:H2311) * 0.2)</f>
        <v>30492</v>
      </c>
      <c r="M2304" s="179" t="n">
        <f aca="false">K2304+L2304</f>
        <v>36001.731975</v>
      </c>
      <c r="Q2304" s="151" t="s">
        <v>2401</v>
      </c>
      <c r="R2304" s="152" t="n">
        <v>10.4</v>
      </c>
      <c r="S2304" s="152" t="n">
        <v>750</v>
      </c>
      <c r="T2304" s="153" t="n">
        <v>58</v>
      </c>
      <c r="U2304" s="154" t="s">
        <v>83</v>
      </c>
      <c r="V2304" s="153" t="n">
        <v>1</v>
      </c>
      <c r="W2304" s="115" t="n">
        <v>0.25</v>
      </c>
      <c r="X2304" s="116" t="n">
        <f aca="false">RANDBETWEEN(80,100)/100</f>
        <v>0.87</v>
      </c>
      <c r="Y2304" s="117" t="n">
        <v>0.601828703703704</v>
      </c>
      <c r="Z2304" s="118" t="n">
        <v>0.601828703703704</v>
      </c>
      <c r="AA2304" s="119" t="n">
        <f aca="false">(Z2304 * 24) * $B$3 * $F$3 * (1 - 0.7*AVERAGE(W2304:W2311)) * AVERAGE(X2304:X2311)</f>
        <v>6957.6573875</v>
      </c>
      <c r="AB2304" s="123" t="n">
        <f aca="false">IF(AVERAGE(V2304:V2311)&gt; $J$3, $B$4*$F$4*AVERAGE(V2304:V2311)/$B$5*24*AVERAGE(X2304:X2311), $B$4*$F$4*AVERAGE(V2304:V2311)/$B$5*24*AVERAGE(X2304:X2311) * 0.2)</f>
        <v>1422</v>
      </c>
      <c r="AC2304" s="124" t="n">
        <f aca="false">AA2304+AB2304</f>
        <v>8379.6573875</v>
      </c>
      <c r="AG2304" s="186"/>
      <c r="BO2304" s="202"/>
    </row>
    <row r="2305" customFormat="false" ht="13.25" hidden="false" customHeight="true" outlineLevel="0" collapsed="false">
      <c r="A2305" s="151" t="s">
        <v>2402</v>
      </c>
      <c r="B2305" s="152" t="n">
        <v>15.6</v>
      </c>
      <c r="C2305" s="152" t="n">
        <v>753.2</v>
      </c>
      <c r="D2305" s="153" t="n">
        <v>76</v>
      </c>
      <c r="E2305" s="154" t="s">
        <v>77</v>
      </c>
      <c r="F2305" s="153" t="n">
        <v>4.5</v>
      </c>
      <c r="G2305" s="115" t="n">
        <v>0.9</v>
      </c>
      <c r="H2305" s="116" t="n">
        <f aca="false">RANDBETWEEN(80,100)/100</f>
        <v>0.88</v>
      </c>
      <c r="I2305" s="117"/>
      <c r="J2305" s="118"/>
      <c r="K2305" s="119"/>
      <c r="L2305" s="118"/>
      <c r="M2305" s="179"/>
      <c r="Q2305" s="151" t="s">
        <v>2402</v>
      </c>
      <c r="R2305" s="152" t="n">
        <v>13.4</v>
      </c>
      <c r="S2305" s="152" t="n">
        <v>749.8</v>
      </c>
      <c r="T2305" s="153" t="n">
        <v>51</v>
      </c>
      <c r="U2305" s="154" t="s">
        <v>83</v>
      </c>
      <c r="V2305" s="153" t="n">
        <v>1</v>
      </c>
      <c r="W2305" s="115" t="n">
        <v>0.95</v>
      </c>
      <c r="X2305" s="116" t="n">
        <f aca="false">RANDBETWEEN(80,100)/100</f>
        <v>0.93</v>
      </c>
      <c r="Y2305" s="117"/>
      <c r="Z2305" s="118"/>
      <c r="AA2305" s="119"/>
      <c r="AB2305" s="123"/>
      <c r="AC2305" s="124"/>
      <c r="AG2305" s="186"/>
      <c r="BO2305" s="202"/>
    </row>
    <row r="2306" customFormat="false" ht="13.25" hidden="false" customHeight="true" outlineLevel="0" collapsed="false">
      <c r="A2306" s="151" t="s">
        <v>2403</v>
      </c>
      <c r="B2306" s="152" t="n">
        <v>17.1</v>
      </c>
      <c r="C2306" s="152" t="n">
        <v>752.7</v>
      </c>
      <c r="D2306" s="153" t="n">
        <v>69</v>
      </c>
      <c r="E2306" s="154" t="s">
        <v>77</v>
      </c>
      <c r="F2306" s="153" t="n">
        <v>6</v>
      </c>
      <c r="G2306" s="115" t="n">
        <v>0.9</v>
      </c>
      <c r="H2306" s="116" t="n">
        <f aca="false">RANDBETWEEN(80,100)/100</f>
        <v>0.9</v>
      </c>
      <c r="I2306" s="117"/>
      <c r="J2306" s="118"/>
      <c r="K2306" s="119"/>
      <c r="L2306" s="118"/>
      <c r="M2306" s="179"/>
      <c r="Q2306" s="151" t="s">
        <v>2403</v>
      </c>
      <c r="R2306" s="152" t="n">
        <v>13.5</v>
      </c>
      <c r="S2306" s="152" t="n">
        <v>750.1</v>
      </c>
      <c r="T2306" s="153" t="n">
        <v>49</v>
      </c>
      <c r="U2306" s="154" t="s">
        <v>83</v>
      </c>
      <c r="V2306" s="153" t="n">
        <v>3</v>
      </c>
      <c r="W2306" s="115" t="n">
        <v>0.75</v>
      </c>
      <c r="X2306" s="116" t="n">
        <f aca="false">RANDBETWEEN(80,100)/100</f>
        <v>0.85</v>
      </c>
      <c r="Y2306" s="117"/>
      <c r="Z2306" s="118"/>
      <c r="AA2306" s="119"/>
      <c r="AB2306" s="123"/>
      <c r="AC2306" s="124"/>
      <c r="AG2306" s="186"/>
      <c r="BO2306" s="202"/>
    </row>
    <row r="2307" customFormat="false" ht="13.25" hidden="false" customHeight="true" outlineLevel="0" collapsed="false">
      <c r="A2307" s="151" t="s">
        <v>2404</v>
      </c>
      <c r="B2307" s="152" t="n">
        <v>17.3</v>
      </c>
      <c r="C2307" s="152" t="n">
        <v>753.6</v>
      </c>
      <c r="D2307" s="153" t="n">
        <v>66</v>
      </c>
      <c r="E2307" s="154" t="s">
        <v>129</v>
      </c>
      <c r="F2307" s="153" t="n">
        <v>4.5</v>
      </c>
      <c r="G2307" s="115" t="n">
        <v>0.9</v>
      </c>
      <c r="H2307" s="116" t="n">
        <f aca="false">RANDBETWEEN(80,100)/100</f>
        <v>0.82</v>
      </c>
      <c r="I2307" s="117"/>
      <c r="J2307" s="118"/>
      <c r="K2307" s="119"/>
      <c r="L2307" s="118"/>
      <c r="M2307" s="179"/>
      <c r="Q2307" s="151" t="s">
        <v>2404</v>
      </c>
      <c r="R2307" s="152" t="n">
        <v>9.9</v>
      </c>
      <c r="S2307" s="152" t="n">
        <v>750.7</v>
      </c>
      <c r="T2307" s="153" t="n">
        <v>59</v>
      </c>
      <c r="U2307" s="154" t="s">
        <v>83</v>
      </c>
      <c r="V2307" s="153" t="n">
        <v>2</v>
      </c>
      <c r="W2307" s="115" t="n">
        <v>0.9</v>
      </c>
      <c r="X2307" s="116" t="n">
        <f aca="false">RANDBETWEEN(80,100)/100</f>
        <v>0.95</v>
      </c>
      <c r="Y2307" s="117"/>
      <c r="Z2307" s="118"/>
      <c r="AA2307" s="119"/>
      <c r="AB2307" s="123"/>
      <c r="AC2307" s="124"/>
      <c r="AG2307" s="186"/>
      <c r="BO2307" s="202"/>
    </row>
    <row r="2308" customFormat="false" ht="13.25" hidden="false" customHeight="true" outlineLevel="0" collapsed="false">
      <c r="A2308" s="151" t="s">
        <v>2405</v>
      </c>
      <c r="B2308" s="152" t="n">
        <v>15.8</v>
      </c>
      <c r="C2308" s="152" t="n">
        <v>752.8</v>
      </c>
      <c r="D2308" s="153" t="n">
        <v>66</v>
      </c>
      <c r="E2308" s="154" t="s">
        <v>101</v>
      </c>
      <c r="F2308" s="153" t="n">
        <v>10.5</v>
      </c>
      <c r="G2308" s="115" t="n">
        <v>0.9</v>
      </c>
      <c r="H2308" s="116" t="n">
        <f aca="false">RANDBETWEEN(80,100)/100</f>
        <v>0.97</v>
      </c>
      <c r="I2308" s="117"/>
      <c r="J2308" s="118"/>
      <c r="K2308" s="119"/>
      <c r="L2308" s="118"/>
      <c r="M2308" s="179"/>
      <c r="Q2308" s="151" t="s">
        <v>2405</v>
      </c>
      <c r="R2308" s="152" t="n">
        <v>7.1</v>
      </c>
      <c r="S2308" s="152" t="n">
        <v>750.7</v>
      </c>
      <c r="T2308" s="153" t="n">
        <v>64</v>
      </c>
      <c r="U2308" s="154" t="s">
        <v>83</v>
      </c>
      <c r="V2308" s="153" t="n">
        <v>1</v>
      </c>
      <c r="W2308" s="115" t="n">
        <v>0.95</v>
      </c>
      <c r="X2308" s="116" t="n">
        <f aca="false">RANDBETWEEN(80,100)/100</f>
        <v>0.82</v>
      </c>
      <c r="Y2308" s="117"/>
      <c r="Z2308" s="118"/>
      <c r="AA2308" s="119"/>
      <c r="AB2308" s="123"/>
      <c r="AC2308" s="124"/>
      <c r="AG2308" s="186"/>
      <c r="BO2308" s="202"/>
    </row>
    <row r="2309" customFormat="false" ht="13.25" hidden="false" customHeight="true" outlineLevel="0" collapsed="false">
      <c r="A2309" s="151" t="s">
        <v>2406</v>
      </c>
      <c r="B2309" s="152" t="n">
        <v>12.6</v>
      </c>
      <c r="C2309" s="152" t="n">
        <v>750.7</v>
      </c>
      <c r="D2309" s="153" t="n">
        <v>80</v>
      </c>
      <c r="E2309" s="154" t="s">
        <v>93</v>
      </c>
      <c r="F2309" s="153" t="n">
        <v>6</v>
      </c>
      <c r="G2309" s="115" t="n">
        <v>0.9</v>
      </c>
      <c r="H2309" s="116" t="n">
        <f aca="false">RANDBETWEEN(80,100)/100</f>
        <v>0.94</v>
      </c>
      <c r="I2309" s="117"/>
      <c r="J2309" s="118"/>
      <c r="K2309" s="119"/>
      <c r="L2309" s="118"/>
      <c r="M2309" s="179"/>
      <c r="Q2309" s="151" t="s">
        <v>2406</v>
      </c>
      <c r="R2309" s="152" t="n">
        <v>3.5</v>
      </c>
      <c r="S2309" s="152" t="n">
        <v>750.4</v>
      </c>
      <c r="T2309" s="153" t="n">
        <v>69</v>
      </c>
      <c r="U2309" s="154" t="s">
        <v>83</v>
      </c>
      <c r="V2309" s="153" t="n">
        <v>1</v>
      </c>
      <c r="W2309" s="182" t="s">
        <v>185</v>
      </c>
      <c r="X2309" s="116" t="n">
        <f aca="false">RANDBETWEEN(80,100)/100</f>
        <v>0.88</v>
      </c>
      <c r="Y2309" s="117"/>
      <c r="Z2309" s="118"/>
      <c r="AA2309" s="119"/>
      <c r="AB2309" s="123"/>
      <c r="AC2309" s="124"/>
      <c r="AG2309" s="186"/>
      <c r="BO2309" s="202"/>
    </row>
    <row r="2310" customFormat="false" ht="13.25" hidden="false" customHeight="true" outlineLevel="0" collapsed="false">
      <c r="A2310" s="151" t="s">
        <v>2407</v>
      </c>
      <c r="B2310" s="152" t="n">
        <v>15.7</v>
      </c>
      <c r="C2310" s="152" t="n">
        <v>749.6</v>
      </c>
      <c r="D2310" s="153" t="n">
        <v>77</v>
      </c>
      <c r="E2310" s="154" t="s">
        <v>91</v>
      </c>
      <c r="F2310" s="153" t="n">
        <v>3</v>
      </c>
      <c r="G2310" s="115" t="n">
        <v>0.9</v>
      </c>
      <c r="H2310" s="116" t="n">
        <f aca="false">RANDBETWEEN(80,100)/100</f>
        <v>0.98</v>
      </c>
      <c r="I2310" s="117"/>
      <c r="J2310" s="118"/>
      <c r="K2310" s="119"/>
      <c r="L2310" s="118"/>
      <c r="M2310" s="179"/>
      <c r="Q2310" s="151" t="s">
        <v>2407</v>
      </c>
      <c r="R2310" s="152" t="n">
        <v>3.5</v>
      </c>
      <c r="S2310" s="152" t="n">
        <v>750.4</v>
      </c>
      <c r="T2310" s="153" t="n">
        <v>61</v>
      </c>
      <c r="U2310" s="154" t="n">
        <v>0</v>
      </c>
      <c r="V2310" s="153" t="n">
        <v>0</v>
      </c>
      <c r="W2310" s="182" t="s">
        <v>185</v>
      </c>
      <c r="X2310" s="116" t="n">
        <f aca="false">RANDBETWEEN(80,100)/100</f>
        <v>0.82</v>
      </c>
      <c r="Y2310" s="117"/>
      <c r="Z2310" s="118"/>
      <c r="AA2310" s="119"/>
      <c r="AB2310" s="123"/>
      <c r="AC2310" s="124"/>
      <c r="AG2310" s="186"/>
      <c r="BO2310" s="202"/>
    </row>
    <row r="2311" customFormat="false" ht="13.25" hidden="false" customHeight="true" outlineLevel="0" collapsed="false">
      <c r="A2311" s="151" t="s">
        <v>2408</v>
      </c>
      <c r="B2311" s="152" t="n">
        <v>17.3</v>
      </c>
      <c r="C2311" s="152" t="n">
        <v>750.1</v>
      </c>
      <c r="D2311" s="153" t="n">
        <v>71</v>
      </c>
      <c r="E2311" s="154" t="s">
        <v>107</v>
      </c>
      <c r="F2311" s="153" t="n">
        <v>3</v>
      </c>
      <c r="G2311" s="115" t="n">
        <v>0.9</v>
      </c>
      <c r="H2311" s="116" t="n">
        <f aca="false">RANDBETWEEN(80,100)/100</f>
        <v>0.9</v>
      </c>
      <c r="I2311" s="117"/>
      <c r="J2311" s="118"/>
      <c r="K2311" s="119"/>
      <c r="L2311" s="118"/>
      <c r="M2311" s="179"/>
      <c r="Q2311" s="151" t="s">
        <v>2408</v>
      </c>
      <c r="R2311" s="152" t="n">
        <v>5.2</v>
      </c>
      <c r="S2311" s="152" t="n">
        <v>750.8</v>
      </c>
      <c r="T2311" s="153" t="n">
        <v>49</v>
      </c>
      <c r="U2311" s="154" t="s">
        <v>83</v>
      </c>
      <c r="V2311" s="153" t="n">
        <v>1</v>
      </c>
      <c r="W2311" s="115" t="n">
        <v>0.9</v>
      </c>
      <c r="X2311" s="116" t="n">
        <f aca="false">RANDBETWEEN(80,100)/100</f>
        <v>0.99</v>
      </c>
      <c r="Y2311" s="117"/>
      <c r="Z2311" s="118"/>
      <c r="AA2311" s="119"/>
      <c r="AB2311" s="123"/>
      <c r="AC2311" s="124"/>
      <c r="AG2311" s="186"/>
      <c r="BO2311" s="202"/>
    </row>
    <row r="2312" customFormat="false" ht="13.25" hidden="false" customHeight="true" outlineLevel="0" collapsed="false">
      <c r="A2312" s="151" t="s">
        <v>2409</v>
      </c>
      <c r="B2312" s="152" t="n">
        <v>21.2</v>
      </c>
      <c r="C2312" s="152" t="n">
        <v>748.7</v>
      </c>
      <c r="D2312" s="153" t="n">
        <v>56</v>
      </c>
      <c r="E2312" s="154" t="s">
        <v>93</v>
      </c>
      <c r="F2312" s="153" t="n">
        <v>3</v>
      </c>
      <c r="G2312" s="115" t="n">
        <v>0.9</v>
      </c>
      <c r="H2312" s="116" t="n">
        <f aca="false">RANDBETWEEN(80,100)/100</f>
        <v>0.97</v>
      </c>
      <c r="I2312" s="117" t="n">
        <v>0.567696759259259</v>
      </c>
      <c r="J2312" s="118" t="n">
        <v>0.567696759259259</v>
      </c>
      <c r="K2312" s="119" t="n">
        <f aca="false">(J2312 * 24) * $B$3 * $F$3 * (1 - 0.7*AVERAGE(G2312:G2319)) * AVERAGE(H2312:H2319)</f>
        <v>6258.09038020833</v>
      </c>
      <c r="L2312" s="118" t="n">
        <f aca="false">IF(AVERAGE(F2312:F2319)&gt; $J$3, $B$4*$F$4*AVERAGE(F2312:F2319)/$B$5*24*AVERAGE(H2312:H2319), $B$4*$F$4*AVERAGE(F2312:F2319)/$B$5*24*AVERAGE(H2312:H2319) * 0.2)</f>
        <v>3366</v>
      </c>
      <c r="M2312" s="179" t="n">
        <f aca="false">K2312+L2312</f>
        <v>9624.09038020833</v>
      </c>
      <c r="Q2312" s="151" t="s">
        <v>2409</v>
      </c>
      <c r="R2312" s="152" t="n">
        <v>7.3</v>
      </c>
      <c r="S2312" s="152" t="n">
        <v>750.8</v>
      </c>
      <c r="T2312" s="153" t="n">
        <v>41</v>
      </c>
      <c r="U2312" s="154" t="s">
        <v>83</v>
      </c>
      <c r="V2312" s="153" t="n">
        <v>1</v>
      </c>
      <c r="W2312" s="182" t="s">
        <v>110</v>
      </c>
      <c r="X2312" s="116" t="n">
        <f aca="false">RANDBETWEEN(80,100)/100</f>
        <v>0.85</v>
      </c>
      <c r="Y2312" s="117" t="n">
        <v>0.598703703703704</v>
      </c>
      <c r="Z2312" s="118" t="n">
        <v>0.598703703703704</v>
      </c>
      <c r="AA2312" s="119" t="n">
        <f aca="false">(Z2312 * 24) * $B$3 * $F$3 * (1 - 0.7*AVERAGE(W2312:W2319)) * AVERAGE(X2312:X2319)</f>
        <v>13512.9701</v>
      </c>
      <c r="AB2312" s="123" t="n">
        <f aca="false">IF(AVERAGE(V2312:V2319)&gt; $J$3, $B$4*$F$4*AVERAGE(V2312:V2319)/$B$5*24*AVERAGE(X2312:X2319), $B$4*$F$4*AVERAGE(V2312:V2319)/$B$5*24*AVERAGE(X2312:X2319) * 0.2)</f>
        <v>1323</v>
      </c>
      <c r="AC2312" s="124" t="n">
        <f aca="false">AA2312+AB2312</f>
        <v>14835.9701</v>
      </c>
      <c r="AG2312" s="186"/>
      <c r="BO2312" s="202"/>
    </row>
    <row r="2313" customFormat="false" ht="13.25" hidden="false" customHeight="true" outlineLevel="0" collapsed="false">
      <c r="A2313" s="151" t="s">
        <v>2410</v>
      </c>
      <c r="B2313" s="152" t="n">
        <v>26.6</v>
      </c>
      <c r="C2313" s="152" t="n">
        <v>748</v>
      </c>
      <c r="D2313" s="153" t="n">
        <v>31</v>
      </c>
      <c r="E2313" s="154" t="s">
        <v>77</v>
      </c>
      <c r="F2313" s="153" t="n">
        <v>4.5</v>
      </c>
      <c r="G2313" s="115" t="n">
        <v>0.9</v>
      </c>
      <c r="H2313" s="116" t="n">
        <f aca="false">RANDBETWEEN(80,100)/100</f>
        <v>0.94</v>
      </c>
      <c r="I2313" s="117"/>
      <c r="J2313" s="118"/>
      <c r="K2313" s="119"/>
      <c r="L2313" s="118"/>
      <c r="M2313" s="179"/>
      <c r="Q2313" s="151" t="s">
        <v>2410</v>
      </c>
      <c r="R2313" s="152" t="n">
        <v>9.7</v>
      </c>
      <c r="S2313" s="152" t="n">
        <v>750.1</v>
      </c>
      <c r="T2313" s="153" t="n">
        <v>33</v>
      </c>
      <c r="U2313" s="154" t="s">
        <v>83</v>
      </c>
      <c r="V2313" s="153" t="n">
        <v>1</v>
      </c>
      <c r="W2313" s="115" t="n">
        <v>0.75</v>
      </c>
      <c r="X2313" s="116" t="n">
        <f aca="false">RANDBETWEEN(80,100)/100</f>
        <v>0.92</v>
      </c>
      <c r="Y2313" s="117"/>
      <c r="Z2313" s="118"/>
      <c r="AA2313" s="119"/>
      <c r="AB2313" s="123"/>
      <c r="AC2313" s="124"/>
      <c r="AG2313" s="186"/>
      <c r="BO2313" s="202"/>
    </row>
    <row r="2314" customFormat="false" ht="13.25" hidden="false" customHeight="true" outlineLevel="0" collapsed="false">
      <c r="A2314" s="151" t="s">
        <v>2411</v>
      </c>
      <c r="B2314" s="152" t="n">
        <v>26.9</v>
      </c>
      <c r="C2314" s="152" t="n">
        <v>748.6</v>
      </c>
      <c r="D2314" s="153" t="n">
        <v>32</v>
      </c>
      <c r="E2314" s="154" t="s">
        <v>107</v>
      </c>
      <c r="F2314" s="153" t="n">
        <v>3</v>
      </c>
      <c r="G2314" s="115" t="n">
        <v>0.75</v>
      </c>
      <c r="H2314" s="116" t="n">
        <f aca="false">RANDBETWEEN(80,100)/100</f>
        <v>1</v>
      </c>
      <c r="I2314" s="117"/>
      <c r="J2314" s="118"/>
      <c r="K2314" s="119"/>
      <c r="L2314" s="118"/>
      <c r="M2314" s="179"/>
      <c r="Q2314" s="151" t="s">
        <v>2411</v>
      </c>
      <c r="R2314" s="152" t="n">
        <v>11</v>
      </c>
      <c r="S2314" s="152" t="n">
        <v>750.5</v>
      </c>
      <c r="T2314" s="153" t="n">
        <v>32</v>
      </c>
      <c r="U2314" s="154" t="s">
        <v>83</v>
      </c>
      <c r="V2314" s="153" t="n">
        <v>2</v>
      </c>
      <c r="W2314" s="182" t="s">
        <v>110</v>
      </c>
      <c r="X2314" s="116" t="n">
        <f aca="false">RANDBETWEEN(80,100)/100</f>
        <v>0.85</v>
      </c>
      <c r="Y2314" s="117"/>
      <c r="Z2314" s="118"/>
      <c r="AA2314" s="119"/>
      <c r="AB2314" s="123"/>
      <c r="AC2314" s="124"/>
      <c r="AG2314" s="186"/>
      <c r="BO2314" s="202"/>
    </row>
    <row r="2315" customFormat="false" ht="13.25" hidden="false" customHeight="true" outlineLevel="0" collapsed="false">
      <c r="A2315" s="151" t="s">
        <v>2412</v>
      </c>
      <c r="B2315" s="152" t="n">
        <v>22.5</v>
      </c>
      <c r="C2315" s="152" t="n">
        <v>749.9</v>
      </c>
      <c r="D2315" s="153" t="n">
        <v>49</v>
      </c>
      <c r="E2315" s="154" t="s">
        <v>78</v>
      </c>
      <c r="F2315" s="153" t="n">
        <v>3</v>
      </c>
      <c r="G2315" s="115" t="n">
        <v>0.75</v>
      </c>
      <c r="H2315" s="116" t="n">
        <f aca="false">RANDBETWEEN(80,100)/100</f>
        <v>0.99</v>
      </c>
      <c r="I2315" s="117"/>
      <c r="J2315" s="118"/>
      <c r="K2315" s="119"/>
      <c r="L2315" s="118"/>
      <c r="M2315" s="179"/>
      <c r="Q2315" s="151" t="s">
        <v>2412</v>
      </c>
      <c r="R2315" s="152" t="n">
        <v>8.7</v>
      </c>
      <c r="S2315" s="152" t="n">
        <v>751.5</v>
      </c>
      <c r="T2315" s="153" t="n">
        <v>39</v>
      </c>
      <c r="U2315" s="154" t="s">
        <v>83</v>
      </c>
      <c r="V2315" s="153" t="n">
        <v>2</v>
      </c>
      <c r="W2315" s="182" t="s">
        <v>110</v>
      </c>
      <c r="X2315" s="116" t="n">
        <f aca="false">RANDBETWEEN(80,100)/100</f>
        <v>1</v>
      </c>
      <c r="Y2315" s="117"/>
      <c r="Z2315" s="118"/>
      <c r="AA2315" s="119"/>
      <c r="AB2315" s="123"/>
      <c r="AC2315" s="124"/>
      <c r="AG2315" s="186"/>
      <c r="BO2315" s="202"/>
    </row>
    <row r="2316" customFormat="false" ht="13.25" hidden="false" customHeight="true" outlineLevel="0" collapsed="false">
      <c r="A2316" s="151" t="s">
        <v>2413</v>
      </c>
      <c r="B2316" s="152" t="n">
        <v>16.6</v>
      </c>
      <c r="C2316" s="152" t="n">
        <v>751</v>
      </c>
      <c r="D2316" s="153" t="n">
        <v>67</v>
      </c>
      <c r="E2316" s="154" t="s">
        <v>93</v>
      </c>
      <c r="F2316" s="153" t="n">
        <v>1.5</v>
      </c>
      <c r="G2316" s="115" t="n">
        <v>0.75</v>
      </c>
      <c r="H2316" s="116" t="n">
        <f aca="false">RANDBETWEEN(80,100)/100</f>
        <v>0.83</v>
      </c>
      <c r="I2316" s="117"/>
      <c r="J2316" s="118"/>
      <c r="K2316" s="119"/>
      <c r="L2316" s="118"/>
      <c r="M2316" s="179"/>
      <c r="Q2316" s="151" t="s">
        <v>2413</v>
      </c>
      <c r="R2316" s="152" t="n">
        <v>5.5</v>
      </c>
      <c r="S2316" s="152" t="n">
        <v>751.9</v>
      </c>
      <c r="T2316" s="153" t="n">
        <v>50</v>
      </c>
      <c r="U2316" s="154" t="s">
        <v>83</v>
      </c>
      <c r="V2316" s="153" t="n">
        <v>1</v>
      </c>
      <c r="W2316" s="115" t="n">
        <v>0</v>
      </c>
      <c r="X2316" s="116" t="n">
        <f aca="false">RANDBETWEEN(80,100)/100</f>
        <v>1</v>
      </c>
      <c r="Y2316" s="117"/>
      <c r="Z2316" s="118"/>
      <c r="AA2316" s="119"/>
      <c r="AB2316" s="123"/>
      <c r="AC2316" s="124"/>
      <c r="AG2316" s="186"/>
      <c r="BO2316" s="202"/>
    </row>
    <row r="2317" customFormat="false" ht="13.25" hidden="false" customHeight="true" outlineLevel="0" collapsed="false">
      <c r="A2317" s="151" t="s">
        <v>2414</v>
      </c>
      <c r="B2317" s="152" t="n">
        <v>10</v>
      </c>
      <c r="C2317" s="152" t="n">
        <v>751.9</v>
      </c>
      <c r="D2317" s="153" t="n">
        <v>88</v>
      </c>
      <c r="E2317" s="154" t="s">
        <v>107</v>
      </c>
      <c r="F2317" s="153" t="n">
        <v>3</v>
      </c>
      <c r="G2317" s="115" t="n">
        <v>0.9</v>
      </c>
      <c r="H2317" s="116" t="n">
        <f aca="false">RANDBETWEEN(80,100)/100</f>
        <v>0.8</v>
      </c>
      <c r="I2317" s="117"/>
      <c r="J2317" s="118"/>
      <c r="K2317" s="119"/>
      <c r="L2317" s="118"/>
      <c r="M2317" s="179"/>
      <c r="Q2317" s="151" t="s">
        <v>2414</v>
      </c>
      <c r="R2317" s="152" t="n">
        <v>0.6</v>
      </c>
      <c r="S2317" s="152" t="n">
        <v>752.2</v>
      </c>
      <c r="T2317" s="153" t="n">
        <v>54</v>
      </c>
      <c r="U2317" s="154" t="n">
        <v>0</v>
      </c>
      <c r="V2317" s="153" t="n">
        <v>0</v>
      </c>
      <c r="W2317" s="115" t="n">
        <v>0</v>
      </c>
      <c r="X2317" s="116" t="n">
        <f aca="false">RANDBETWEEN(80,100)/100</f>
        <v>0.91</v>
      </c>
      <c r="Y2317" s="117"/>
      <c r="Z2317" s="118"/>
      <c r="AA2317" s="119"/>
      <c r="AB2317" s="123"/>
      <c r="AC2317" s="124"/>
      <c r="AG2317" s="186"/>
      <c r="BO2317" s="202"/>
    </row>
    <row r="2318" customFormat="false" ht="13.25" hidden="false" customHeight="true" outlineLevel="0" collapsed="false">
      <c r="A2318" s="151" t="s">
        <v>2415</v>
      </c>
      <c r="B2318" s="152" t="n">
        <v>11.6</v>
      </c>
      <c r="C2318" s="152" t="n">
        <v>753.9</v>
      </c>
      <c r="D2318" s="153" t="n">
        <v>80</v>
      </c>
      <c r="E2318" s="154" t="s">
        <v>78</v>
      </c>
      <c r="F2318" s="153" t="n">
        <v>1.5</v>
      </c>
      <c r="G2318" s="115" t="n">
        <v>0.9</v>
      </c>
      <c r="H2318" s="116" t="n">
        <f aca="false">RANDBETWEEN(80,100)/100</f>
        <v>1</v>
      </c>
      <c r="I2318" s="117"/>
      <c r="J2318" s="118"/>
      <c r="K2318" s="119"/>
      <c r="L2318" s="118"/>
      <c r="M2318" s="179"/>
      <c r="Q2318" s="151" t="s">
        <v>2415</v>
      </c>
      <c r="R2318" s="152" t="n">
        <v>1.3</v>
      </c>
      <c r="S2318" s="152" t="n">
        <v>752.2</v>
      </c>
      <c r="T2318" s="153" t="n">
        <v>52</v>
      </c>
      <c r="U2318" s="154" t="s">
        <v>83</v>
      </c>
      <c r="V2318" s="153" t="n">
        <v>1</v>
      </c>
      <c r="W2318" s="115" t="n">
        <v>0.05</v>
      </c>
      <c r="X2318" s="116" t="n">
        <f aca="false">RANDBETWEEN(80,100)/100</f>
        <v>0.88</v>
      </c>
      <c r="Y2318" s="117"/>
      <c r="Z2318" s="118"/>
      <c r="AA2318" s="119"/>
      <c r="AB2318" s="123"/>
      <c r="AC2318" s="124"/>
      <c r="AG2318" s="186"/>
      <c r="BO2318" s="202"/>
    </row>
    <row r="2319" customFormat="false" ht="13.25" hidden="false" customHeight="true" outlineLevel="0" collapsed="false">
      <c r="A2319" s="151" t="s">
        <v>2416</v>
      </c>
      <c r="B2319" s="152" t="n">
        <v>13.5</v>
      </c>
      <c r="C2319" s="152" t="n">
        <v>754.1</v>
      </c>
      <c r="D2319" s="153" t="n">
        <v>67</v>
      </c>
      <c r="E2319" s="154" t="s">
        <v>107</v>
      </c>
      <c r="F2319" s="153" t="n">
        <v>3</v>
      </c>
      <c r="G2319" s="115" t="n">
        <v>0.9</v>
      </c>
      <c r="H2319" s="116" t="n">
        <f aca="false">RANDBETWEEN(80,100)/100</f>
        <v>0.95</v>
      </c>
      <c r="I2319" s="117"/>
      <c r="J2319" s="118"/>
      <c r="K2319" s="119"/>
      <c r="L2319" s="118"/>
      <c r="M2319" s="179"/>
      <c r="Q2319" s="151" t="s">
        <v>2416</v>
      </c>
      <c r="R2319" s="152" t="n">
        <v>3.2</v>
      </c>
      <c r="S2319" s="152" t="n">
        <v>752.8</v>
      </c>
      <c r="T2319" s="153" t="n">
        <v>44</v>
      </c>
      <c r="U2319" s="154" t="s">
        <v>83</v>
      </c>
      <c r="V2319" s="153" t="n">
        <v>1</v>
      </c>
      <c r="W2319" s="115" t="n">
        <v>0.25</v>
      </c>
      <c r="X2319" s="116" t="n">
        <f aca="false">RANDBETWEEN(80,100)/100</f>
        <v>0.94</v>
      </c>
      <c r="Y2319" s="117"/>
      <c r="Z2319" s="118"/>
      <c r="AA2319" s="119"/>
      <c r="AB2319" s="123"/>
      <c r="AC2319" s="124"/>
      <c r="AG2319" s="186"/>
      <c r="BO2319" s="202"/>
    </row>
    <row r="2320" customFormat="false" ht="13.25" hidden="false" customHeight="true" outlineLevel="0" collapsed="false">
      <c r="A2320" s="151" t="s">
        <v>2417</v>
      </c>
      <c r="B2320" s="152" t="n">
        <v>15.5</v>
      </c>
      <c r="C2320" s="152" t="n">
        <v>755.5</v>
      </c>
      <c r="D2320" s="153" t="n">
        <v>54</v>
      </c>
      <c r="E2320" s="154" t="s">
        <v>83</v>
      </c>
      <c r="F2320" s="153" t="n">
        <v>3</v>
      </c>
      <c r="G2320" s="115" t="n">
        <v>0.9</v>
      </c>
      <c r="H2320" s="116" t="n">
        <f aca="false">RANDBETWEEN(80,100)/100</f>
        <v>0.84</v>
      </c>
      <c r="I2320" s="117" t="n">
        <v>0.565625</v>
      </c>
      <c r="J2320" s="118" t="n">
        <v>0.565625</v>
      </c>
      <c r="K2320" s="119" t="n">
        <f aca="false">(J2320 * 24) * $B$3 * $F$3 * (1 - 0.7*AVERAGE(G2320:G2327)) * AVERAGE(H2320:H2327)</f>
        <v>7446.56625</v>
      </c>
      <c r="L2320" s="118" t="n">
        <f aca="false">IF(AVERAGE(F2320:F2327)&gt; $J$3, $B$4*$F$4*AVERAGE(F2320:F2327)/$B$5*24*AVERAGE(H2320:H2327), $B$4*$F$4*AVERAGE(F2320:F2327)/$B$5*24*AVERAGE(H2320:H2327) * 0.2)</f>
        <v>2691</v>
      </c>
      <c r="M2320" s="179" t="n">
        <f aca="false">K2320+L2320</f>
        <v>10137.56625</v>
      </c>
      <c r="Q2320" s="151" t="s">
        <v>2417</v>
      </c>
      <c r="R2320" s="152" t="n">
        <v>5.2</v>
      </c>
      <c r="S2320" s="152" t="n">
        <v>753.2</v>
      </c>
      <c r="T2320" s="153" t="n">
        <v>41</v>
      </c>
      <c r="U2320" s="154" t="s">
        <v>83</v>
      </c>
      <c r="V2320" s="153" t="n">
        <v>2</v>
      </c>
      <c r="W2320" s="115" t="n">
        <v>0.95</v>
      </c>
      <c r="X2320" s="116" t="n">
        <f aca="false">RANDBETWEEN(80,100)/100</f>
        <v>0.97</v>
      </c>
      <c r="Y2320" s="117" t="n">
        <v>0.595590277777778</v>
      </c>
      <c r="Z2320" s="118" t="n">
        <v>0.595590277777778</v>
      </c>
      <c r="AA2320" s="119" t="n">
        <f aca="false">(Z2320 * 24) * $B$3 * $F$3 * (1 - 0.7*AVERAGE(W2320:W2327)) * AVERAGE(X2320:X2327)</f>
        <v>7444.93803125</v>
      </c>
      <c r="AB2320" s="123" t="n">
        <f aca="false">IF(AVERAGE(V2320:V2327)&gt; $J$3, $B$4*$F$4*AVERAGE(V2320:V2327)/$B$5*24*AVERAGE(X2320:X2327), $B$4*$F$4*AVERAGE(V2320:V2327)/$B$5*24*AVERAGE(X2320:X2327) * 0.2)</f>
        <v>2777.8</v>
      </c>
      <c r="AC2320" s="124" t="n">
        <f aca="false">AA2320+AB2320</f>
        <v>10222.73803125</v>
      </c>
      <c r="AG2320" s="186"/>
      <c r="BO2320" s="202"/>
    </row>
    <row r="2321" customFormat="false" ht="13.25" hidden="false" customHeight="true" outlineLevel="0" collapsed="false">
      <c r="A2321" s="151" t="s">
        <v>2418</v>
      </c>
      <c r="B2321" s="152" t="n">
        <v>19.4</v>
      </c>
      <c r="C2321" s="152" t="n">
        <v>756.7</v>
      </c>
      <c r="D2321" s="153" t="n">
        <v>43</v>
      </c>
      <c r="E2321" s="154" t="s">
        <v>83</v>
      </c>
      <c r="F2321" s="153" t="n">
        <v>3</v>
      </c>
      <c r="G2321" s="115" t="n">
        <v>0.9</v>
      </c>
      <c r="H2321" s="116" t="n">
        <f aca="false">RANDBETWEEN(80,100)/100</f>
        <v>0.87</v>
      </c>
      <c r="I2321" s="117"/>
      <c r="J2321" s="118"/>
      <c r="K2321" s="119"/>
      <c r="L2321" s="118"/>
      <c r="M2321" s="179"/>
      <c r="Q2321" s="151" t="s">
        <v>2418</v>
      </c>
      <c r="R2321" s="152" t="n">
        <v>5.7</v>
      </c>
      <c r="S2321" s="152" t="n">
        <v>752.9</v>
      </c>
      <c r="T2321" s="153" t="n">
        <v>39</v>
      </c>
      <c r="U2321" s="154" t="s">
        <v>77</v>
      </c>
      <c r="V2321" s="153" t="n">
        <v>3</v>
      </c>
      <c r="W2321" s="115" t="n">
        <v>0.95</v>
      </c>
      <c r="X2321" s="116" t="n">
        <f aca="false">RANDBETWEEN(80,100)/100</f>
        <v>0.81</v>
      </c>
      <c r="Y2321" s="117"/>
      <c r="Z2321" s="118"/>
      <c r="AA2321" s="119"/>
      <c r="AB2321" s="123"/>
      <c r="AC2321" s="124"/>
      <c r="AG2321" s="186"/>
      <c r="BO2321" s="202"/>
    </row>
    <row r="2322" customFormat="false" ht="13.25" hidden="false" customHeight="true" outlineLevel="0" collapsed="false">
      <c r="A2322" s="151" t="s">
        <v>2419</v>
      </c>
      <c r="B2322" s="152" t="n">
        <v>20.8</v>
      </c>
      <c r="C2322" s="152" t="n">
        <v>757.4</v>
      </c>
      <c r="D2322" s="153" t="n">
        <v>40</v>
      </c>
      <c r="E2322" s="154" t="s">
        <v>107</v>
      </c>
      <c r="F2322" s="153" t="n">
        <v>3</v>
      </c>
      <c r="G2322" s="115" t="n">
        <v>0.9</v>
      </c>
      <c r="H2322" s="116" t="n">
        <f aca="false">RANDBETWEEN(80,100)/100</f>
        <v>0.86</v>
      </c>
      <c r="I2322" s="117"/>
      <c r="J2322" s="118"/>
      <c r="K2322" s="119"/>
      <c r="L2322" s="118"/>
      <c r="M2322" s="179"/>
      <c r="Q2322" s="151" t="s">
        <v>2419</v>
      </c>
      <c r="R2322" s="152" t="n">
        <v>5.4</v>
      </c>
      <c r="S2322" s="152" t="n">
        <v>753.3</v>
      </c>
      <c r="T2322" s="153" t="n">
        <v>41</v>
      </c>
      <c r="U2322" s="154" t="s">
        <v>83</v>
      </c>
      <c r="V2322" s="153" t="n">
        <v>3</v>
      </c>
      <c r="W2322" s="115" t="n">
        <v>0.9</v>
      </c>
      <c r="X2322" s="116" t="n">
        <f aca="false">RANDBETWEEN(80,100)/100</f>
        <v>0.99</v>
      </c>
      <c r="Y2322" s="117"/>
      <c r="Z2322" s="118"/>
      <c r="AA2322" s="119"/>
      <c r="AB2322" s="123"/>
      <c r="AC2322" s="124"/>
      <c r="AG2322" s="186"/>
      <c r="BO2322" s="202"/>
    </row>
    <row r="2323" customFormat="false" ht="13.25" hidden="false" customHeight="true" outlineLevel="0" collapsed="false">
      <c r="A2323" s="151" t="s">
        <v>2420</v>
      </c>
      <c r="B2323" s="152" t="n">
        <v>18</v>
      </c>
      <c r="C2323" s="152" t="n">
        <v>758.3</v>
      </c>
      <c r="D2323" s="153" t="n">
        <v>55</v>
      </c>
      <c r="E2323" s="154" t="s">
        <v>78</v>
      </c>
      <c r="F2323" s="153" t="n">
        <v>1.5</v>
      </c>
      <c r="G2323" s="115" t="n">
        <v>0.95</v>
      </c>
      <c r="H2323" s="116" t="n">
        <f aca="false">RANDBETWEEN(80,100)/100</f>
        <v>0.91</v>
      </c>
      <c r="I2323" s="117"/>
      <c r="J2323" s="118"/>
      <c r="K2323" s="119"/>
      <c r="L2323" s="118"/>
      <c r="M2323" s="179"/>
      <c r="Q2323" s="151" t="s">
        <v>2420</v>
      </c>
      <c r="R2323" s="152"/>
      <c r="S2323" s="152" t="n">
        <v>753.3</v>
      </c>
      <c r="T2323" s="153"/>
      <c r="U2323" s="154" t="n">
        <v>0</v>
      </c>
      <c r="V2323" s="153" t="n">
        <v>0</v>
      </c>
      <c r="W2323" s="115" t="n">
        <v>0.05</v>
      </c>
      <c r="X2323" s="116" t="n">
        <f aca="false">RANDBETWEEN(80,100)/100</f>
        <v>0.9</v>
      </c>
      <c r="Y2323" s="117"/>
      <c r="Z2323" s="118"/>
      <c r="AA2323" s="119"/>
      <c r="AB2323" s="123"/>
      <c r="AC2323" s="124"/>
      <c r="AG2323" s="186"/>
      <c r="BO2323" s="202"/>
    </row>
    <row r="2324" customFormat="false" ht="13.25" hidden="false" customHeight="true" outlineLevel="0" collapsed="false">
      <c r="A2324" s="151" t="s">
        <v>2421</v>
      </c>
      <c r="B2324" s="152" t="n">
        <v>13</v>
      </c>
      <c r="C2324" s="152" t="n">
        <v>759.1</v>
      </c>
      <c r="D2324" s="153" t="n">
        <v>72</v>
      </c>
      <c r="E2324" s="154" t="s">
        <v>83</v>
      </c>
      <c r="F2324" s="153" t="n">
        <v>1.5</v>
      </c>
      <c r="G2324" s="115" t="n">
        <v>0.75</v>
      </c>
      <c r="H2324" s="116" t="n">
        <f aca="false">RANDBETWEEN(80,100)/100</f>
        <v>0.85</v>
      </c>
      <c r="I2324" s="117"/>
      <c r="J2324" s="118"/>
      <c r="K2324" s="119"/>
      <c r="L2324" s="118"/>
      <c r="M2324" s="179"/>
      <c r="Q2324" s="151" t="s">
        <v>2421</v>
      </c>
      <c r="R2324" s="152" t="n">
        <v>1.4</v>
      </c>
      <c r="S2324" s="152" t="n">
        <v>752.8</v>
      </c>
      <c r="T2324" s="153" t="n">
        <v>58</v>
      </c>
      <c r="U2324" s="154" t="s">
        <v>83</v>
      </c>
      <c r="V2324" s="153" t="n">
        <v>3</v>
      </c>
      <c r="W2324" s="115" t="n">
        <v>0.75</v>
      </c>
      <c r="X2324" s="116" t="n">
        <f aca="false">RANDBETWEEN(80,100)/100</f>
        <v>0.8</v>
      </c>
      <c r="Y2324" s="117"/>
      <c r="Z2324" s="118"/>
      <c r="AA2324" s="119"/>
      <c r="AB2324" s="123"/>
      <c r="AC2324" s="124"/>
      <c r="AG2324" s="186"/>
      <c r="BO2324" s="202"/>
    </row>
    <row r="2325" customFormat="false" ht="13.25" hidden="false" customHeight="true" outlineLevel="0" collapsed="false">
      <c r="A2325" s="151" t="s">
        <v>2422</v>
      </c>
      <c r="B2325" s="152" t="n">
        <v>5.3</v>
      </c>
      <c r="C2325" s="152" t="n">
        <v>759.3</v>
      </c>
      <c r="D2325" s="153" t="n">
        <v>100</v>
      </c>
      <c r="E2325" s="154" t="s">
        <v>101</v>
      </c>
      <c r="F2325" s="153" t="n">
        <v>3</v>
      </c>
      <c r="G2325" s="182" t="s">
        <v>185</v>
      </c>
      <c r="H2325" s="116" t="n">
        <f aca="false">RANDBETWEEN(80,100)/100</f>
        <v>0.82</v>
      </c>
      <c r="I2325" s="117"/>
      <c r="J2325" s="118"/>
      <c r="K2325" s="119"/>
      <c r="L2325" s="118"/>
      <c r="M2325" s="179"/>
      <c r="Q2325" s="151" t="s">
        <v>2422</v>
      </c>
      <c r="R2325" s="152" t="n">
        <v>-0.1</v>
      </c>
      <c r="S2325" s="152" t="n">
        <v>752.2</v>
      </c>
      <c r="T2325" s="153" t="n">
        <v>63</v>
      </c>
      <c r="U2325" s="154" t="s">
        <v>77</v>
      </c>
      <c r="V2325" s="153" t="n">
        <v>3</v>
      </c>
      <c r="W2325" s="115" t="n">
        <v>0.75</v>
      </c>
      <c r="X2325" s="116" t="n">
        <f aca="false">RANDBETWEEN(80,100)/100</f>
        <v>0.9</v>
      </c>
      <c r="Y2325" s="117"/>
      <c r="Z2325" s="118"/>
      <c r="AA2325" s="119"/>
      <c r="AB2325" s="123"/>
      <c r="AC2325" s="124"/>
      <c r="AG2325" s="186"/>
      <c r="BO2325" s="202"/>
    </row>
    <row r="2326" customFormat="false" ht="13.25" hidden="false" customHeight="true" outlineLevel="0" collapsed="false">
      <c r="A2326" s="151" t="s">
        <v>2423</v>
      </c>
      <c r="B2326" s="152" t="n">
        <v>7.4</v>
      </c>
      <c r="C2326" s="152" t="n">
        <v>759.1</v>
      </c>
      <c r="D2326" s="153" t="n">
        <v>100</v>
      </c>
      <c r="E2326" s="154" t="s">
        <v>93</v>
      </c>
      <c r="F2326" s="153" t="n">
        <v>3</v>
      </c>
      <c r="G2326" s="115" t="n">
        <v>0.15</v>
      </c>
      <c r="H2326" s="116" t="n">
        <f aca="false">RANDBETWEEN(80,100)/100</f>
        <v>0.86</v>
      </c>
      <c r="I2326" s="117"/>
      <c r="J2326" s="118"/>
      <c r="K2326" s="119"/>
      <c r="L2326" s="118"/>
      <c r="M2326" s="179"/>
      <c r="Q2326" s="151" t="s">
        <v>2423</v>
      </c>
      <c r="R2326" s="152" t="n">
        <v>1</v>
      </c>
      <c r="S2326" s="152" t="n">
        <v>751.9</v>
      </c>
      <c r="T2326" s="153" t="n">
        <v>61</v>
      </c>
      <c r="U2326" s="154" t="s">
        <v>83</v>
      </c>
      <c r="V2326" s="153" t="n">
        <v>2</v>
      </c>
      <c r="W2326" s="115" t="n">
        <v>0.9</v>
      </c>
      <c r="X2326" s="116" t="n">
        <f aca="false">RANDBETWEEN(80,100)/100</f>
        <v>0.94</v>
      </c>
      <c r="Y2326" s="117"/>
      <c r="Z2326" s="118"/>
      <c r="AA2326" s="119"/>
      <c r="AB2326" s="123"/>
      <c r="AC2326" s="124"/>
      <c r="AG2326" s="186"/>
      <c r="BO2326" s="202"/>
    </row>
    <row r="2327" customFormat="false" ht="13.25" hidden="false" customHeight="true" outlineLevel="0" collapsed="false">
      <c r="A2327" s="151" t="s">
        <v>2424</v>
      </c>
      <c r="B2327" s="152" t="n">
        <v>9.3</v>
      </c>
      <c r="C2327" s="152" t="n">
        <v>759.4</v>
      </c>
      <c r="D2327" s="153"/>
      <c r="E2327" s="154" t="s">
        <v>93</v>
      </c>
      <c r="F2327" s="153" t="n">
        <v>1.5</v>
      </c>
      <c r="G2327" s="115" t="n">
        <v>0.15</v>
      </c>
      <c r="H2327" s="116" t="n">
        <f aca="false">RANDBETWEEN(80,100)/100</f>
        <v>0.89</v>
      </c>
      <c r="I2327" s="117"/>
      <c r="J2327" s="118"/>
      <c r="K2327" s="119"/>
      <c r="L2327" s="118"/>
      <c r="M2327" s="179"/>
      <c r="Q2327" s="151" t="s">
        <v>2424</v>
      </c>
      <c r="R2327" s="152" t="n">
        <v>2.1</v>
      </c>
      <c r="S2327" s="152" t="n">
        <v>751.5</v>
      </c>
      <c r="T2327" s="153" t="n">
        <v>66</v>
      </c>
      <c r="U2327" s="154" t="s">
        <v>77</v>
      </c>
      <c r="V2327" s="153" t="n">
        <v>3</v>
      </c>
      <c r="W2327" s="182" t="s">
        <v>194</v>
      </c>
      <c r="X2327" s="116" t="n">
        <f aca="false">RANDBETWEEN(80,100)/100</f>
        <v>1</v>
      </c>
      <c r="Y2327" s="117"/>
      <c r="Z2327" s="118"/>
      <c r="AA2327" s="119"/>
      <c r="AB2327" s="123"/>
      <c r="AC2327" s="124"/>
      <c r="AG2327" s="186"/>
      <c r="BO2327" s="202"/>
    </row>
    <row r="2328" customFormat="false" ht="13.25" hidden="false" customHeight="true" outlineLevel="0" collapsed="false">
      <c r="A2328" s="151" t="s">
        <v>2425</v>
      </c>
      <c r="B2328" s="152" t="n">
        <v>12.2</v>
      </c>
      <c r="C2328" s="152" t="n">
        <v>759.6</v>
      </c>
      <c r="D2328" s="153" t="n">
        <v>82</v>
      </c>
      <c r="E2328" s="154" t="s">
        <v>93</v>
      </c>
      <c r="F2328" s="153" t="n">
        <v>3</v>
      </c>
      <c r="G2328" s="115" t="n">
        <v>0.15</v>
      </c>
      <c r="H2328" s="116" t="n">
        <f aca="false">RANDBETWEEN(80,100)/100</f>
        <v>0.96</v>
      </c>
      <c r="I2328" s="117" t="n">
        <v>0.563541666666667</v>
      </c>
      <c r="J2328" s="118" t="n">
        <v>0.563541666666667</v>
      </c>
      <c r="K2328" s="119" t="n">
        <f aca="false">(J2328 * 24) * $B$3 * $F$3 * (1 - 0.7*AVERAGE(G2328:G2335)) * AVERAGE(H2328:H2335)</f>
        <v>12548.833125</v>
      </c>
      <c r="L2328" s="118" t="n">
        <f aca="false">IF(AVERAGE(F2328:F2335)&gt; $J$3, $B$4*$F$4*AVERAGE(F2328:F2335)/$B$5*24*AVERAGE(H2328:H2335), $B$4*$F$4*AVERAGE(F2328:F2335)/$B$5*24*AVERAGE(H2328:H2335) * 0.2)</f>
        <v>3844.8</v>
      </c>
      <c r="M2328" s="179" t="n">
        <f aca="false">K2328+L2328</f>
        <v>16393.633125</v>
      </c>
      <c r="Q2328" s="151" t="s">
        <v>2425</v>
      </c>
      <c r="R2328" s="152" t="n">
        <v>2.8</v>
      </c>
      <c r="S2328" s="152" t="n">
        <v>751</v>
      </c>
      <c r="T2328" s="153" t="n">
        <v>72</v>
      </c>
      <c r="U2328" s="154" t="s">
        <v>83</v>
      </c>
      <c r="V2328" s="153" t="n">
        <v>2</v>
      </c>
      <c r="W2328" s="115" t="n">
        <v>0.9</v>
      </c>
      <c r="X2328" s="116" t="n">
        <f aca="false">RANDBETWEEN(80,100)/100</f>
        <v>0.98</v>
      </c>
      <c r="Y2328" s="117" t="n">
        <v>0.592465277777778</v>
      </c>
      <c r="Z2328" s="118" t="n">
        <v>0.592465277777778</v>
      </c>
      <c r="AA2328" s="119" t="n">
        <f aca="false">(Z2328 * 24) * $B$3 * $F$3 * (1 - 0.7*AVERAGE(W2328:W2335)) * AVERAGE(X2328:X2335)</f>
        <v>5579.3877125</v>
      </c>
      <c r="AB2328" s="123" t="n">
        <f aca="false">IF(AVERAGE(V2328:V2335)&gt; $J$3, $B$4*$F$4*AVERAGE(V2328:V2335)/$B$5*24*AVERAGE(X2328:X2335), $B$4*$F$4*AVERAGE(V2328:V2335)/$B$5*24*AVERAGE(X2328:X2335) * 0.2)</f>
        <v>2121</v>
      </c>
      <c r="AC2328" s="124" t="n">
        <f aca="false">AA2328+AB2328</f>
        <v>7700.3877125</v>
      </c>
      <c r="AG2328" s="186"/>
      <c r="BO2328" s="202"/>
    </row>
    <row r="2329" customFormat="false" ht="13.25" hidden="false" customHeight="true" outlineLevel="0" collapsed="false">
      <c r="A2329" s="151" t="s">
        <v>2426</v>
      </c>
      <c r="B2329" s="152" t="n">
        <v>18</v>
      </c>
      <c r="C2329" s="152" t="n">
        <v>759.2</v>
      </c>
      <c r="D2329" s="153" t="n">
        <v>46</v>
      </c>
      <c r="E2329" s="154" t="s">
        <v>78</v>
      </c>
      <c r="F2329" s="153" t="n">
        <v>4.5</v>
      </c>
      <c r="G2329" s="115" t="n">
        <v>0.25</v>
      </c>
      <c r="H2329" s="116" t="n">
        <f aca="false">RANDBETWEEN(80,100)/100</f>
        <v>0.91</v>
      </c>
      <c r="I2329" s="117"/>
      <c r="J2329" s="118"/>
      <c r="K2329" s="119"/>
      <c r="L2329" s="118"/>
      <c r="M2329" s="179"/>
      <c r="Q2329" s="151" t="s">
        <v>2426</v>
      </c>
      <c r="R2329" s="152" t="n">
        <v>2.7</v>
      </c>
      <c r="S2329" s="152" t="n">
        <v>750.1</v>
      </c>
      <c r="T2329" s="153" t="n">
        <v>79</v>
      </c>
      <c r="U2329" s="154" t="s">
        <v>83</v>
      </c>
      <c r="V2329" s="153" t="n">
        <v>3</v>
      </c>
      <c r="W2329" s="115" t="n">
        <v>0.9</v>
      </c>
      <c r="X2329" s="116" t="n">
        <f aca="false">RANDBETWEEN(80,100)/100</f>
        <v>0.82</v>
      </c>
      <c r="Y2329" s="117"/>
      <c r="Z2329" s="118"/>
      <c r="AA2329" s="119"/>
      <c r="AB2329" s="123"/>
      <c r="AC2329" s="124"/>
      <c r="AG2329" s="186"/>
      <c r="BO2329" s="202"/>
    </row>
    <row r="2330" customFormat="false" ht="13.25" hidden="false" customHeight="true" outlineLevel="0" collapsed="false">
      <c r="A2330" s="151" t="s">
        <v>2427</v>
      </c>
      <c r="B2330" s="152" t="n">
        <v>18.8</v>
      </c>
      <c r="C2330" s="152" t="n">
        <v>759.8</v>
      </c>
      <c r="D2330" s="153" t="n">
        <v>45</v>
      </c>
      <c r="E2330" s="154" t="s">
        <v>78</v>
      </c>
      <c r="F2330" s="153" t="n">
        <v>3</v>
      </c>
      <c r="G2330" s="115" t="n">
        <v>0.25</v>
      </c>
      <c r="H2330" s="116" t="n">
        <f aca="false">RANDBETWEEN(80,100)/100</f>
        <v>0.82</v>
      </c>
      <c r="I2330" s="117"/>
      <c r="J2330" s="118"/>
      <c r="K2330" s="119"/>
      <c r="L2330" s="118"/>
      <c r="M2330" s="179"/>
      <c r="Q2330" s="151" t="s">
        <v>2427</v>
      </c>
      <c r="R2330" s="152" t="n">
        <v>2.6</v>
      </c>
      <c r="S2330" s="152" t="n">
        <v>749</v>
      </c>
      <c r="T2330" s="153" t="n">
        <v>80</v>
      </c>
      <c r="U2330" s="154" t="s">
        <v>83</v>
      </c>
      <c r="V2330" s="153" t="n">
        <v>3</v>
      </c>
      <c r="W2330" s="115" t="n">
        <v>0.9</v>
      </c>
      <c r="X2330" s="116" t="n">
        <f aca="false">RANDBETWEEN(80,100)/100</f>
        <v>0.85</v>
      </c>
      <c r="Y2330" s="117"/>
      <c r="Z2330" s="118"/>
      <c r="AA2330" s="119"/>
      <c r="AB2330" s="123"/>
      <c r="AC2330" s="124"/>
      <c r="AG2330" s="186"/>
      <c r="BO2330" s="202"/>
    </row>
    <row r="2331" customFormat="false" ht="13.25" hidden="false" customHeight="true" outlineLevel="0" collapsed="false">
      <c r="A2331" s="151" t="s">
        <v>2428</v>
      </c>
      <c r="B2331" s="152" t="n">
        <v>15.8</v>
      </c>
      <c r="C2331" s="152" t="n">
        <v>761.2</v>
      </c>
      <c r="D2331" s="153" t="n">
        <v>61</v>
      </c>
      <c r="E2331" s="154" t="s">
        <v>78</v>
      </c>
      <c r="F2331" s="153" t="n">
        <v>6</v>
      </c>
      <c r="G2331" s="115" t="n">
        <v>0.25</v>
      </c>
      <c r="H2331" s="116" t="n">
        <f aca="false">RANDBETWEEN(80,100)/100</f>
        <v>0.89</v>
      </c>
      <c r="I2331" s="117"/>
      <c r="J2331" s="118"/>
      <c r="K2331" s="119"/>
      <c r="L2331" s="118"/>
      <c r="M2331" s="179"/>
      <c r="Q2331" s="151" t="s">
        <v>2428</v>
      </c>
      <c r="R2331" s="152" t="n">
        <v>2.1</v>
      </c>
      <c r="S2331" s="152" t="n">
        <v>747.7</v>
      </c>
      <c r="T2331" s="153" t="n">
        <v>89</v>
      </c>
      <c r="U2331" s="154" t="s">
        <v>83</v>
      </c>
      <c r="V2331" s="153" t="n">
        <v>3</v>
      </c>
      <c r="W2331" s="115" t="n">
        <v>0.9</v>
      </c>
      <c r="X2331" s="116" t="n">
        <f aca="false">RANDBETWEEN(80,100)/100</f>
        <v>0.87</v>
      </c>
      <c r="Y2331" s="117"/>
      <c r="Z2331" s="118"/>
      <c r="AA2331" s="119"/>
      <c r="AB2331" s="123"/>
      <c r="AC2331" s="124"/>
      <c r="AG2331" s="186"/>
      <c r="BO2331" s="202"/>
    </row>
    <row r="2332" customFormat="false" ht="13.25" hidden="false" customHeight="true" outlineLevel="0" collapsed="false">
      <c r="A2332" s="151" t="s">
        <v>2429</v>
      </c>
      <c r="B2332" s="152" t="n">
        <v>10.5</v>
      </c>
      <c r="C2332" s="152" t="n">
        <v>762.5</v>
      </c>
      <c r="D2332" s="153" t="n">
        <v>78</v>
      </c>
      <c r="E2332" s="154" t="s">
        <v>78</v>
      </c>
      <c r="F2332" s="153" t="n">
        <v>4.5</v>
      </c>
      <c r="G2332" s="115" t="n">
        <v>0.15</v>
      </c>
      <c r="H2332" s="116" t="n">
        <f aca="false">RANDBETWEEN(80,100)/100</f>
        <v>0.81</v>
      </c>
      <c r="I2332" s="117"/>
      <c r="J2332" s="118"/>
      <c r="K2332" s="119"/>
      <c r="L2332" s="118"/>
      <c r="M2332" s="179"/>
      <c r="Q2332" s="151" t="s">
        <v>2429</v>
      </c>
      <c r="R2332" s="152" t="n">
        <v>2</v>
      </c>
      <c r="S2332" s="152" t="n">
        <v>746.5</v>
      </c>
      <c r="T2332" s="153" t="n">
        <v>89</v>
      </c>
      <c r="U2332" s="154" t="s">
        <v>83</v>
      </c>
      <c r="V2332" s="153" t="n">
        <v>2</v>
      </c>
      <c r="W2332" s="115" t="n">
        <v>0.9</v>
      </c>
      <c r="X2332" s="116" t="n">
        <f aca="false">RANDBETWEEN(80,100)/100</f>
        <v>0.88</v>
      </c>
      <c r="Y2332" s="117"/>
      <c r="Z2332" s="118"/>
      <c r="AA2332" s="119"/>
      <c r="AB2332" s="123"/>
      <c r="AC2332" s="124"/>
      <c r="AG2332" s="186"/>
      <c r="BO2332" s="202"/>
    </row>
    <row r="2333" customFormat="false" ht="13.25" hidden="false" customHeight="true" outlineLevel="0" collapsed="false">
      <c r="A2333" s="151" t="s">
        <v>2430</v>
      </c>
      <c r="B2333" s="152" t="n">
        <v>0.5</v>
      </c>
      <c r="C2333" s="152" t="n">
        <v>763</v>
      </c>
      <c r="D2333" s="153" t="n">
        <v>100</v>
      </c>
      <c r="E2333" s="154" t="s">
        <v>83</v>
      </c>
      <c r="F2333" s="153" t="n">
        <v>3</v>
      </c>
      <c r="G2333" s="115" t="n">
        <v>0.15</v>
      </c>
      <c r="H2333" s="116" t="n">
        <f aca="false">RANDBETWEEN(80,100)/100</f>
        <v>0.92</v>
      </c>
      <c r="I2333" s="117"/>
      <c r="J2333" s="118"/>
      <c r="K2333" s="119"/>
      <c r="L2333" s="118"/>
      <c r="M2333" s="179"/>
      <c r="Q2333" s="151" t="s">
        <v>2430</v>
      </c>
      <c r="R2333" s="152" t="n">
        <v>2.1</v>
      </c>
      <c r="S2333" s="152" t="n">
        <v>745.7</v>
      </c>
      <c r="T2333" s="153" t="n">
        <v>93</v>
      </c>
      <c r="U2333" s="154" t="s">
        <v>83</v>
      </c>
      <c r="V2333" s="153" t="n">
        <v>1</v>
      </c>
      <c r="W2333" s="115" t="n">
        <v>0.9</v>
      </c>
      <c r="X2333" s="116" t="n">
        <f aca="false">RANDBETWEEN(80,100)/100</f>
        <v>0.91</v>
      </c>
      <c r="Y2333" s="117"/>
      <c r="Z2333" s="118"/>
      <c r="AA2333" s="119"/>
      <c r="AB2333" s="123"/>
      <c r="AC2333" s="124"/>
      <c r="AG2333" s="186"/>
      <c r="BO2333" s="202"/>
    </row>
    <row r="2334" customFormat="false" ht="13.25" hidden="false" customHeight="true" outlineLevel="0" collapsed="false">
      <c r="A2334" s="151" t="s">
        <v>2431</v>
      </c>
      <c r="B2334" s="152" t="n">
        <v>2.2</v>
      </c>
      <c r="C2334" s="152" t="n">
        <v>763</v>
      </c>
      <c r="D2334" s="153" t="n">
        <v>100</v>
      </c>
      <c r="E2334" s="154" t="s">
        <v>83</v>
      </c>
      <c r="F2334" s="153" t="n">
        <v>1.5</v>
      </c>
      <c r="G2334" s="115" t="n">
        <v>0.15</v>
      </c>
      <c r="H2334" s="116" t="n">
        <f aca="false">RANDBETWEEN(80,100)/100</f>
        <v>0.9</v>
      </c>
      <c r="I2334" s="117"/>
      <c r="J2334" s="118"/>
      <c r="K2334" s="119"/>
      <c r="L2334" s="118"/>
      <c r="M2334" s="179"/>
      <c r="Q2334" s="151" t="s">
        <v>2431</v>
      </c>
      <c r="R2334" s="152" t="n">
        <v>5</v>
      </c>
      <c r="S2334" s="152" t="n">
        <v>745</v>
      </c>
      <c r="T2334" s="153" t="n">
        <v>96</v>
      </c>
      <c r="U2334" s="154" t="s">
        <v>83</v>
      </c>
      <c r="V2334" s="153" t="n">
        <v>1</v>
      </c>
      <c r="W2334" s="115" t="n">
        <v>0.9</v>
      </c>
      <c r="X2334" s="116" t="n">
        <f aca="false">RANDBETWEEN(80,100)/100</f>
        <v>0.85</v>
      </c>
      <c r="Y2334" s="117"/>
      <c r="Z2334" s="118"/>
      <c r="AA2334" s="119"/>
      <c r="AB2334" s="123"/>
      <c r="AC2334" s="124"/>
      <c r="AG2334" s="186"/>
      <c r="BO2334" s="202"/>
    </row>
    <row r="2335" customFormat="false" ht="13.25" hidden="false" customHeight="true" outlineLevel="0" collapsed="false">
      <c r="A2335" s="151" t="s">
        <v>2432</v>
      </c>
      <c r="B2335" s="152" t="n">
        <v>3.9</v>
      </c>
      <c r="C2335" s="152" t="n">
        <v>763.8</v>
      </c>
      <c r="D2335" s="153" t="n">
        <v>100</v>
      </c>
      <c r="E2335" s="154" t="s">
        <v>78</v>
      </c>
      <c r="F2335" s="153" t="n">
        <v>1.5</v>
      </c>
      <c r="G2335" s="115" t="n">
        <v>0.15</v>
      </c>
      <c r="H2335" s="116" t="n">
        <f aca="false">RANDBETWEEN(80,100)/100</f>
        <v>0.91</v>
      </c>
      <c r="I2335" s="117"/>
      <c r="J2335" s="118"/>
      <c r="K2335" s="119"/>
      <c r="L2335" s="118"/>
      <c r="M2335" s="179"/>
      <c r="Q2335" s="151" t="s">
        <v>2432</v>
      </c>
      <c r="R2335" s="152" t="n">
        <v>5.5</v>
      </c>
      <c r="S2335" s="152" t="n">
        <v>745.8</v>
      </c>
      <c r="T2335" s="153" t="n">
        <v>93</v>
      </c>
      <c r="U2335" s="154" t="n">
        <v>0</v>
      </c>
      <c r="V2335" s="153" t="n">
        <v>0</v>
      </c>
      <c r="W2335" s="115" t="n">
        <v>0.9</v>
      </c>
      <c r="X2335" s="116" t="n">
        <f aca="false">RANDBETWEEN(80,100)/100</f>
        <v>0.91</v>
      </c>
      <c r="Y2335" s="117"/>
      <c r="Z2335" s="118"/>
      <c r="AA2335" s="119"/>
      <c r="AB2335" s="123"/>
      <c r="AC2335" s="124"/>
      <c r="AG2335" s="186"/>
      <c r="BO2335" s="202"/>
    </row>
    <row r="2336" customFormat="false" ht="13.25" hidden="false" customHeight="true" outlineLevel="0" collapsed="false">
      <c r="A2336" s="151" t="s">
        <v>2433</v>
      </c>
      <c r="B2336" s="152" t="n">
        <v>6.9</v>
      </c>
      <c r="C2336" s="152" t="n">
        <v>764.2</v>
      </c>
      <c r="D2336" s="153" t="n">
        <v>88</v>
      </c>
      <c r="E2336" s="154" t="s">
        <v>101</v>
      </c>
      <c r="F2336" s="153" t="n">
        <v>3</v>
      </c>
      <c r="G2336" s="115" t="n">
        <v>0.15</v>
      </c>
      <c r="H2336" s="116" t="n">
        <f aca="false">RANDBETWEEN(80,100)/100</f>
        <v>0.84</v>
      </c>
      <c r="I2336" s="117" t="n">
        <v>0.561446759259259</v>
      </c>
      <c r="J2336" s="118" t="n">
        <v>0.561446759259259</v>
      </c>
      <c r="K2336" s="119" t="n">
        <f aca="false">(J2336 * 24) * $B$3 * $F$3 * (1 - 0.7*AVERAGE(G2336:G2343)) * AVERAGE(H2336:H2343)</f>
        <v>6403.99648333333</v>
      </c>
      <c r="L2336" s="118" t="n">
        <f aca="false">IF(AVERAGE(F2336:F2343)&gt; $J$3, $B$4*$F$4*AVERAGE(F2336:F2343)/$B$5*24*AVERAGE(H2336:H2343), $B$4*$F$4*AVERAGE(F2336:F2343)/$B$5*24*AVERAGE(H2336:H2343) * 0.2)</f>
        <v>44856</v>
      </c>
      <c r="M2336" s="179" t="n">
        <f aca="false">K2336+L2336</f>
        <v>51259.9964833333</v>
      </c>
      <c r="Q2336" s="151" t="s">
        <v>2433</v>
      </c>
      <c r="R2336" s="152" t="n">
        <v>6.7</v>
      </c>
      <c r="S2336" s="152" t="n">
        <v>746.5</v>
      </c>
      <c r="T2336" s="153" t="n">
        <v>80</v>
      </c>
      <c r="U2336" s="154" t="s">
        <v>83</v>
      </c>
      <c r="V2336" s="153" t="n">
        <v>1</v>
      </c>
      <c r="W2336" s="115" t="n">
        <v>0.9</v>
      </c>
      <c r="X2336" s="116" t="n">
        <f aca="false">RANDBETWEEN(80,100)/100</f>
        <v>0.92</v>
      </c>
      <c r="Y2336" s="117" t="n">
        <v>0.589340277777778</v>
      </c>
      <c r="Z2336" s="118" t="n">
        <v>0.589340277777778</v>
      </c>
      <c r="AA2336" s="119" t="n">
        <f aca="false">(Z2336 * 24) * $B$3 * $F$3 * (1 - 0.7*AVERAGE(W2336:W2343)) * AVERAGE(X2336:X2343)</f>
        <v>5688.60703125</v>
      </c>
      <c r="AB2336" s="123" t="n">
        <f aca="false">IF(AVERAGE(V2336:V2343)&gt; $J$3, $B$4*$F$4*AVERAGE(V2336:V2343)/$B$5*24*AVERAGE(X2336:X2343), $B$4*$F$4*AVERAGE(V2336:V2343)/$B$5*24*AVERAGE(X2336:X2343) * 0.2)</f>
        <v>858</v>
      </c>
      <c r="AC2336" s="124" t="n">
        <f aca="false">AA2336+AB2336</f>
        <v>6546.60703125</v>
      </c>
      <c r="AG2336" s="186"/>
      <c r="BO2336" s="202"/>
    </row>
    <row r="2337" customFormat="false" ht="13.25" hidden="false" customHeight="true" outlineLevel="0" collapsed="false">
      <c r="A2337" s="151" t="s">
        <v>2434</v>
      </c>
      <c r="B2337" s="152" t="n">
        <v>12.2</v>
      </c>
      <c r="C2337" s="152" t="n">
        <v>763.5</v>
      </c>
      <c r="D2337" s="153" t="n">
        <v>69</v>
      </c>
      <c r="E2337" s="154" t="s">
        <v>101</v>
      </c>
      <c r="F2337" s="153" t="n">
        <v>7.5</v>
      </c>
      <c r="G2337" s="182" t="s">
        <v>194</v>
      </c>
      <c r="H2337" s="116" t="n">
        <f aca="false">RANDBETWEEN(80,100)/100</f>
        <v>0.86</v>
      </c>
      <c r="I2337" s="117"/>
      <c r="J2337" s="118"/>
      <c r="K2337" s="119"/>
      <c r="L2337" s="118"/>
      <c r="M2337" s="179"/>
      <c r="Q2337" s="151" t="s">
        <v>2434</v>
      </c>
      <c r="R2337" s="152" t="n">
        <v>9.2</v>
      </c>
      <c r="S2337" s="152" t="n">
        <v>746.6</v>
      </c>
      <c r="T2337" s="153" t="n">
        <v>58</v>
      </c>
      <c r="U2337" s="154" t="s">
        <v>83</v>
      </c>
      <c r="V2337" s="153" t="n">
        <v>1</v>
      </c>
      <c r="W2337" s="115" t="n">
        <v>0.9</v>
      </c>
      <c r="X2337" s="116" t="n">
        <f aca="false">RANDBETWEEN(80,100)/100</f>
        <v>0.96</v>
      </c>
      <c r="Y2337" s="117"/>
      <c r="Z2337" s="118"/>
      <c r="AA2337" s="119"/>
      <c r="AB2337" s="123"/>
      <c r="AC2337" s="124"/>
      <c r="AG2337" s="186"/>
      <c r="BO2337" s="202"/>
    </row>
    <row r="2338" customFormat="false" ht="13.25" hidden="false" customHeight="true" outlineLevel="0" collapsed="false">
      <c r="A2338" s="151" t="s">
        <v>2435</v>
      </c>
      <c r="B2338" s="152" t="n">
        <v>12.4</v>
      </c>
      <c r="C2338" s="152" t="n">
        <v>763.8</v>
      </c>
      <c r="D2338" s="153" t="n">
        <v>71</v>
      </c>
      <c r="E2338" s="154" t="s">
        <v>101</v>
      </c>
      <c r="F2338" s="153" t="n">
        <v>7.5</v>
      </c>
      <c r="G2338" s="115" t="n">
        <v>0.9</v>
      </c>
      <c r="H2338" s="116" t="n">
        <f aca="false">RANDBETWEEN(80,100)/100</f>
        <v>0.89</v>
      </c>
      <c r="I2338" s="117"/>
      <c r="J2338" s="118"/>
      <c r="K2338" s="119"/>
      <c r="L2338" s="118"/>
      <c r="M2338" s="179"/>
      <c r="Q2338" s="151" t="s">
        <v>2435</v>
      </c>
      <c r="R2338" s="152" t="n">
        <v>9.8</v>
      </c>
      <c r="S2338" s="152" t="n">
        <v>747.4</v>
      </c>
      <c r="T2338" s="153" t="n">
        <v>51</v>
      </c>
      <c r="U2338" s="154" t="s">
        <v>77</v>
      </c>
      <c r="V2338" s="153" t="n">
        <v>2</v>
      </c>
      <c r="W2338" s="115" t="n">
        <v>0.9</v>
      </c>
      <c r="X2338" s="116" t="n">
        <f aca="false">RANDBETWEEN(80,100)/100</f>
        <v>0.99</v>
      </c>
      <c r="Y2338" s="117"/>
      <c r="Z2338" s="118"/>
      <c r="AA2338" s="119"/>
      <c r="AB2338" s="123"/>
      <c r="AC2338" s="124"/>
      <c r="AG2338" s="186"/>
      <c r="BO2338" s="202"/>
    </row>
    <row r="2339" customFormat="false" ht="13.25" hidden="false" customHeight="true" outlineLevel="0" collapsed="false">
      <c r="A2339" s="151" t="s">
        <v>2436</v>
      </c>
      <c r="B2339" s="152" t="n">
        <v>11.1</v>
      </c>
      <c r="C2339" s="152" t="n">
        <v>764</v>
      </c>
      <c r="D2339" s="153" t="n">
        <v>73</v>
      </c>
      <c r="E2339" s="154" t="s">
        <v>101</v>
      </c>
      <c r="F2339" s="153" t="n">
        <v>9</v>
      </c>
      <c r="G2339" s="115" t="n">
        <v>0.9</v>
      </c>
      <c r="H2339" s="116" t="n">
        <f aca="false">RANDBETWEEN(80,100)/100</f>
        <v>0.91</v>
      </c>
      <c r="I2339" s="117"/>
      <c r="J2339" s="118"/>
      <c r="K2339" s="119"/>
      <c r="L2339" s="118"/>
      <c r="M2339" s="179"/>
      <c r="Q2339" s="151" t="s">
        <v>2436</v>
      </c>
      <c r="R2339" s="152" t="n">
        <v>11.4</v>
      </c>
      <c r="S2339" s="152" t="n">
        <v>747.7</v>
      </c>
      <c r="T2339" s="153" t="n">
        <v>39</v>
      </c>
      <c r="U2339" s="154" t="s">
        <v>77</v>
      </c>
      <c r="V2339" s="153" t="n">
        <v>1</v>
      </c>
      <c r="W2339" s="115" t="n">
        <v>0.9</v>
      </c>
      <c r="X2339" s="116" t="n">
        <f aca="false">RANDBETWEEN(80,100)/100</f>
        <v>0.84</v>
      </c>
      <c r="Y2339" s="117"/>
      <c r="Z2339" s="118"/>
      <c r="AA2339" s="119"/>
      <c r="AB2339" s="123"/>
      <c r="AC2339" s="124"/>
      <c r="AG2339" s="186"/>
      <c r="BO2339" s="202"/>
    </row>
    <row r="2340" customFormat="false" ht="13.25" hidden="false" customHeight="true" outlineLevel="0" collapsed="false">
      <c r="A2340" s="151" t="s">
        <v>2437</v>
      </c>
      <c r="B2340" s="152" t="n">
        <v>9.6</v>
      </c>
      <c r="C2340" s="152" t="n">
        <v>763.3</v>
      </c>
      <c r="D2340" s="153" t="n">
        <v>77</v>
      </c>
      <c r="E2340" s="154" t="s">
        <v>101</v>
      </c>
      <c r="F2340" s="153" t="n">
        <v>7.5</v>
      </c>
      <c r="G2340" s="115" t="n">
        <v>0.9</v>
      </c>
      <c r="H2340" s="116" t="n">
        <f aca="false">RANDBETWEEN(80,100)/100</f>
        <v>0.92</v>
      </c>
      <c r="I2340" s="117"/>
      <c r="J2340" s="118"/>
      <c r="K2340" s="119"/>
      <c r="L2340" s="118"/>
      <c r="M2340" s="179"/>
      <c r="Q2340" s="151" t="s">
        <v>2437</v>
      </c>
      <c r="R2340" s="152" t="n">
        <v>8.8</v>
      </c>
      <c r="S2340" s="152" t="n">
        <v>748.4</v>
      </c>
      <c r="T2340" s="153" t="n">
        <v>47</v>
      </c>
      <c r="U2340" s="154" t="s">
        <v>129</v>
      </c>
      <c r="V2340" s="153" t="n">
        <v>1</v>
      </c>
      <c r="W2340" s="115" t="n">
        <v>0.75</v>
      </c>
      <c r="X2340" s="116" t="n">
        <f aca="false">RANDBETWEEN(80,100)/100</f>
        <v>0.87</v>
      </c>
      <c r="Y2340" s="117"/>
      <c r="Z2340" s="118"/>
      <c r="AA2340" s="119"/>
      <c r="AB2340" s="123"/>
      <c r="AC2340" s="124"/>
      <c r="AG2340" s="186"/>
      <c r="BO2340" s="202"/>
    </row>
    <row r="2341" customFormat="false" ht="13.25" hidden="false" customHeight="true" outlineLevel="0" collapsed="false">
      <c r="A2341" s="151" t="s">
        <v>2438</v>
      </c>
      <c r="B2341" s="152" t="n">
        <v>7.9</v>
      </c>
      <c r="C2341" s="152" t="n">
        <v>762.4</v>
      </c>
      <c r="D2341" s="153" t="n">
        <v>83</v>
      </c>
      <c r="E2341" s="154" t="s">
        <v>101</v>
      </c>
      <c r="F2341" s="153" t="n">
        <v>7.5</v>
      </c>
      <c r="G2341" s="115" t="n">
        <v>0.9</v>
      </c>
      <c r="H2341" s="116" t="n">
        <f aca="false">RANDBETWEEN(80,100)/100</f>
        <v>0.95</v>
      </c>
      <c r="I2341" s="117"/>
      <c r="J2341" s="118"/>
      <c r="K2341" s="119"/>
      <c r="L2341" s="118"/>
      <c r="M2341" s="179"/>
      <c r="Q2341" s="151" t="s">
        <v>2438</v>
      </c>
      <c r="R2341" s="152" t="n">
        <v>3.4</v>
      </c>
      <c r="S2341" s="152" t="n">
        <v>748.8</v>
      </c>
      <c r="T2341" s="153" t="n">
        <v>70</v>
      </c>
      <c r="U2341" s="154" t="n">
        <v>0</v>
      </c>
      <c r="V2341" s="153" t="n">
        <v>0</v>
      </c>
      <c r="W2341" s="115" t="n">
        <v>0.95</v>
      </c>
      <c r="X2341" s="116" t="n">
        <f aca="false">RANDBETWEEN(80,100)/100</f>
        <v>0.8</v>
      </c>
      <c r="Y2341" s="117"/>
      <c r="Z2341" s="118"/>
      <c r="AA2341" s="119"/>
      <c r="AB2341" s="123"/>
      <c r="AC2341" s="124"/>
      <c r="AG2341" s="186"/>
      <c r="BO2341" s="202"/>
    </row>
    <row r="2342" customFormat="false" ht="13.25" hidden="false" customHeight="true" outlineLevel="0" collapsed="false">
      <c r="A2342" s="151" t="s">
        <v>2439</v>
      </c>
      <c r="B2342" s="152" t="n">
        <v>7.5</v>
      </c>
      <c r="C2342" s="152" t="n">
        <v>761.8</v>
      </c>
      <c r="D2342" s="153" t="n">
        <v>81</v>
      </c>
      <c r="E2342" s="154" t="s">
        <v>101</v>
      </c>
      <c r="F2342" s="153" t="n">
        <v>9</v>
      </c>
      <c r="G2342" s="115" t="n">
        <v>0.9</v>
      </c>
      <c r="H2342" s="116" t="n">
        <f aca="false">RANDBETWEEN(80,100)/100</f>
        <v>0.88</v>
      </c>
      <c r="I2342" s="117"/>
      <c r="J2342" s="118"/>
      <c r="K2342" s="119"/>
      <c r="L2342" s="118"/>
      <c r="M2342" s="179"/>
      <c r="Q2342" s="151" t="s">
        <v>2439</v>
      </c>
      <c r="R2342" s="152" t="n">
        <v>2.8</v>
      </c>
      <c r="S2342" s="152" t="n">
        <v>749.2</v>
      </c>
      <c r="T2342" s="153" t="n">
        <v>71</v>
      </c>
      <c r="U2342" s="154" t="n">
        <v>0</v>
      </c>
      <c r="V2342" s="153" t="n">
        <v>0</v>
      </c>
      <c r="W2342" s="115" t="n">
        <v>0.95</v>
      </c>
      <c r="X2342" s="116" t="n">
        <f aca="false">RANDBETWEEN(80,100)/100</f>
        <v>0.96</v>
      </c>
      <c r="Y2342" s="117"/>
      <c r="Z2342" s="118"/>
      <c r="AA2342" s="119"/>
      <c r="AB2342" s="123"/>
      <c r="AC2342" s="124"/>
      <c r="AG2342" s="186"/>
      <c r="BO2342" s="202"/>
    </row>
    <row r="2343" customFormat="false" ht="13.25" hidden="false" customHeight="true" outlineLevel="0" collapsed="false">
      <c r="A2343" s="151" t="s">
        <v>2440</v>
      </c>
      <c r="B2343" s="152" t="n">
        <v>7.3</v>
      </c>
      <c r="C2343" s="152" t="n">
        <v>761.5</v>
      </c>
      <c r="D2343" s="153" t="n">
        <v>81</v>
      </c>
      <c r="E2343" s="154" t="s">
        <v>101</v>
      </c>
      <c r="F2343" s="153" t="n">
        <v>12</v>
      </c>
      <c r="G2343" s="115" t="n">
        <v>0.9</v>
      </c>
      <c r="H2343" s="116" t="n">
        <f aca="false">RANDBETWEEN(80,100)/100</f>
        <v>0.87</v>
      </c>
      <c r="I2343" s="117"/>
      <c r="J2343" s="118"/>
      <c r="K2343" s="119"/>
      <c r="L2343" s="118"/>
      <c r="M2343" s="179"/>
      <c r="Q2343" s="151" t="s">
        <v>2440</v>
      </c>
      <c r="R2343" s="152" t="n">
        <v>3.9</v>
      </c>
      <c r="S2343" s="152" t="n">
        <v>749.8</v>
      </c>
      <c r="T2343" s="153" t="n">
        <v>67</v>
      </c>
      <c r="U2343" s="154" t="n">
        <v>0</v>
      </c>
      <c r="V2343" s="153" t="n">
        <v>0</v>
      </c>
      <c r="W2343" s="182" t="s">
        <v>110</v>
      </c>
      <c r="X2343" s="116" t="n">
        <f aca="false">RANDBETWEEN(80,100)/100</f>
        <v>0.81</v>
      </c>
      <c r="Y2343" s="117"/>
      <c r="Z2343" s="118"/>
      <c r="AA2343" s="119"/>
      <c r="AB2343" s="123"/>
      <c r="AC2343" s="124"/>
      <c r="AG2343" s="186"/>
      <c r="BO2343" s="202"/>
    </row>
    <row r="2344" customFormat="false" ht="13.25" hidden="false" customHeight="true" outlineLevel="0" collapsed="false">
      <c r="A2344" s="151" t="s">
        <v>2441</v>
      </c>
      <c r="B2344" s="152" t="n">
        <v>7.9</v>
      </c>
      <c r="C2344" s="152" t="n">
        <v>760.6</v>
      </c>
      <c r="D2344" s="153" t="n">
        <v>75</v>
      </c>
      <c r="E2344" s="154" t="s">
        <v>101</v>
      </c>
      <c r="F2344" s="153" t="n">
        <v>12</v>
      </c>
      <c r="G2344" s="115" t="n">
        <v>0.9</v>
      </c>
      <c r="H2344" s="116" t="n">
        <f aca="false">RANDBETWEEN(80,100)/100</f>
        <v>0.84</v>
      </c>
      <c r="I2344" s="117" t="n">
        <v>0.559340277777778</v>
      </c>
      <c r="J2344" s="118" t="n">
        <v>0.559340277777778</v>
      </c>
      <c r="K2344" s="119" t="n">
        <f aca="false">(J2344 * 24) * $B$3 * $F$3 * (1 - 0.7*AVERAGE(G2344:G2351)) * AVERAGE(H2344:H2351)</f>
        <v>5617.2083</v>
      </c>
      <c r="L2344" s="118" t="n">
        <f aca="false">IF(AVERAGE(F2344:F2351)&gt; $J$3, $B$4*$F$4*AVERAGE(F2344:F2351)/$B$5*24*AVERAGE(H2344:H2351), $B$4*$F$4*AVERAGE(F2344:F2351)/$B$5*24*AVERAGE(H2344:H2351) * 0.2)</f>
        <v>87648</v>
      </c>
      <c r="M2344" s="179" t="n">
        <f aca="false">K2344+L2344</f>
        <v>93265.2083</v>
      </c>
      <c r="Q2344" s="151" t="s">
        <v>2441</v>
      </c>
      <c r="R2344" s="152" t="n">
        <v>7.8</v>
      </c>
      <c r="S2344" s="152" t="n">
        <v>750.1</v>
      </c>
      <c r="T2344" s="153" t="n">
        <v>48</v>
      </c>
      <c r="U2344" s="154" t="s">
        <v>77</v>
      </c>
      <c r="V2344" s="153" t="n">
        <v>1</v>
      </c>
      <c r="W2344" s="115" t="n">
        <v>0.25</v>
      </c>
      <c r="X2344" s="116" t="n">
        <f aca="false">RANDBETWEEN(80,100)/100</f>
        <v>0.83</v>
      </c>
      <c r="Y2344" s="117" t="n">
        <v>0.58619212962963</v>
      </c>
      <c r="Z2344" s="118" t="n">
        <v>0.58619212962963</v>
      </c>
      <c r="AA2344" s="119" t="n">
        <f aca="false">(Z2344 * 24) * $B$3 * $F$3 * (1 - 0.7*AVERAGE(W2344:W2351)) * AVERAGE(X2344:X2351)</f>
        <v>12918.1504375</v>
      </c>
      <c r="AB2344" s="123" t="n">
        <f aca="false">IF(AVERAGE(V2344:V2351)&gt; $J$3, $B$4*$F$4*AVERAGE(V2344:V2351)/$B$5*24*AVERAGE(X2344:X2351), $B$4*$F$4*AVERAGE(V2344:V2351)/$B$5*24*AVERAGE(X2344:X2351) * 0.2)</f>
        <v>2910.6</v>
      </c>
      <c r="AC2344" s="124" t="n">
        <f aca="false">AA2344+AB2344</f>
        <v>15828.7504375</v>
      </c>
      <c r="AG2344" s="186"/>
      <c r="BO2344" s="202"/>
    </row>
    <row r="2345" customFormat="false" ht="13.25" hidden="false" customHeight="true" outlineLevel="0" collapsed="false">
      <c r="A2345" s="151" t="s">
        <v>2442</v>
      </c>
      <c r="B2345" s="152" t="n">
        <v>8.3</v>
      </c>
      <c r="C2345" s="152" t="n">
        <v>759</v>
      </c>
      <c r="D2345" s="153" t="n">
        <v>69</v>
      </c>
      <c r="E2345" s="154" t="s">
        <v>101</v>
      </c>
      <c r="F2345" s="153" t="n">
        <v>9</v>
      </c>
      <c r="G2345" s="115" t="n">
        <v>0.9</v>
      </c>
      <c r="H2345" s="116" t="n">
        <f aca="false">RANDBETWEEN(80,100)/100</f>
        <v>0.85</v>
      </c>
      <c r="I2345" s="117"/>
      <c r="J2345" s="118"/>
      <c r="K2345" s="119"/>
      <c r="L2345" s="118"/>
      <c r="M2345" s="179"/>
      <c r="Q2345" s="151" t="s">
        <v>2442</v>
      </c>
      <c r="R2345" s="152" t="n">
        <v>10.2</v>
      </c>
      <c r="S2345" s="152" t="n">
        <v>750.1</v>
      </c>
      <c r="T2345" s="153" t="n">
        <v>40</v>
      </c>
      <c r="U2345" s="154" t="s">
        <v>83</v>
      </c>
      <c r="V2345" s="153" t="n">
        <v>3</v>
      </c>
      <c r="W2345" s="182" t="s">
        <v>110</v>
      </c>
      <c r="X2345" s="116" t="n">
        <f aca="false">RANDBETWEEN(80,100)/100</f>
        <v>0.86</v>
      </c>
      <c r="Y2345" s="117"/>
      <c r="Z2345" s="118"/>
      <c r="AA2345" s="119"/>
      <c r="AB2345" s="123"/>
      <c r="AC2345" s="124"/>
      <c r="AG2345" s="186"/>
      <c r="BO2345" s="202"/>
    </row>
    <row r="2346" customFormat="false" ht="13.25" hidden="false" customHeight="true" outlineLevel="0" collapsed="false">
      <c r="A2346" s="151" t="s">
        <v>2443</v>
      </c>
      <c r="B2346" s="152" t="n">
        <v>9.8</v>
      </c>
      <c r="C2346" s="152" t="n">
        <v>757.3</v>
      </c>
      <c r="D2346" s="153" t="n">
        <v>63</v>
      </c>
      <c r="E2346" s="154" t="s">
        <v>101</v>
      </c>
      <c r="F2346" s="153" t="n">
        <v>15</v>
      </c>
      <c r="G2346" s="115" t="n">
        <v>0.9</v>
      </c>
      <c r="H2346" s="116" t="n">
        <f aca="false">RANDBETWEEN(80,100)/100</f>
        <v>0.92</v>
      </c>
      <c r="I2346" s="117"/>
      <c r="J2346" s="118"/>
      <c r="K2346" s="119"/>
      <c r="L2346" s="118"/>
      <c r="M2346" s="179"/>
      <c r="Q2346" s="151" t="s">
        <v>2443</v>
      </c>
      <c r="R2346" s="152" t="n">
        <v>10.2</v>
      </c>
      <c r="S2346" s="152" t="n">
        <v>750.6</v>
      </c>
      <c r="T2346" s="153" t="n">
        <v>40</v>
      </c>
      <c r="U2346" s="154" t="s">
        <v>77</v>
      </c>
      <c r="V2346" s="153" t="n">
        <v>3</v>
      </c>
      <c r="W2346" s="115" t="n">
        <v>0</v>
      </c>
      <c r="X2346" s="116" t="n">
        <f aca="false">RANDBETWEEN(80,100)/100</f>
        <v>0.82</v>
      </c>
      <c r="Y2346" s="117"/>
      <c r="Z2346" s="118"/>
      <c r="AA2346" s="119"/>
      <c r="AB2346" s="123"/>
      <c r="AC2346" s="124"/>
      <c r="AG2346" s="186"/>
      <c r="BO2346" s="202"/>
    </row>
    <row r="2347" customFormat="false" ht="13.25" hidden="false" customHeight="true" outlineLevel="0" collapsed="false">
      <c r="A2347" s="151" t="s">
        <v>2444</v>
      </c>
      <c r="B2347" s="152" t="n">
        <v>9.4</v>
      </c>
      <c r="C2347" s="152" t="n">
        <v>755.2</v>
      </c>
      <c r="D2347" s="153" t="n">
        <v>64</v>
      </c>
      <c r="E2347" s="154" t="s">
        <v>101</v>
      </c>
      <c r="F2347" s="153" t="n">
        <v>22.5</v>
      </c>
      <c r="G2347" s="115" t="n">
        <v>0.9</v>
      </c>
      <c r="H2347" s="116" t="n">
        <f aca="false">RANDBETWEEN(80,100)/100</f>
        <v>0.82</v>
      </c>
      <c r="I2347" s="117"/>
      <c r="J2347" s="118"/>
      <c r="K2347" s="119"/>
      <c r="L2347" s="118"/>
      <c r="M2347" s="179"/>
      <c r="Q2347" s="151" t="s">
        <v>2444</v>
      </c>
      <c r="R2347" s="152" t="n">
        <v>8.7</v>
      </c>
      <c r="S2347" s="152" t="n">
        <v>751.3</v>
      </c>
      <c r="T2347" s="153" t="n">
        <v>45</v>
      </c>
      <c r="U2347" s="154" t="s">
        <v>77</v>
      </c>
      <c r="V2347" s="153" t="n">
        <v>4</v>
      </c>
      <c r="W2347" s="115" t="n">
        <v>0</v>
      </c>
      <c r="X2347" s="116" t="n">
        <f aca="false">RANDBETWEEN(80,100)/100</f>
        <v>0.94</v>
      </c>
      <c r="Y2347" s="117"/>
      <c r="Z2347" s="118"/>
      <c r="AA2347" s="119"/>
      <c r="AB2347" s="123"/>
      <c r="AC2347" s="124"/>
      <c r="AG2347" s="186"/>
      <c r="BO2347" s="202"/>
    </row>
    <row r="2348" customFormat="false" ht="13.25" hidden="false" customHeight="true" outlineLevel="0" collapsed="false">
      <c r="A2348" s="151" t="s">
        <v>2445</v>
      </c>
      <c r="B2348" s="152" t="n">
        <v>7.8</v>
      </c>
      <c r="C2348" s="152" t="n">
        <v>754.9</v>
      </c>
      <c r="D2348" s="153" t="n">
        <v>69</v>
      </c>
      <c r="E2348" s="154" t="s">
        <v>101</v>
      </c>
      <c r="F2348" s="153" t="n">
        <v>16.5</v>
      </c>
      <c r="G2348" s="115" t="n">
        <v>0.9</v>
      </c>
      <c r="H2348" s="116" t="n">
        <f aca="false">RANDBETWEEN(80,100)/100</f>
        <v>0.8</v>
      </c>
      <c r="I2348" s="117"/>
      <c r="J2348" s="118"/>
      <c r="K2348" s="119"/>
      <c r="L2348" s="118"/>
      <c r="M2348" s="179"/>
      <c r="Q2348" s="151" t="s">
        <v>2445</v>
      </c>
      <c r="R2348" s="152" t="n">
        <v>4.6</v>
      </c>
      <c r="S2348" s="152" t="n">
        <v>751.6</v>
      </c>
      <c r="T2348" s="153" t="n">
        <v>68</v>
      </c>
      <c r="U2348" s="154" t="s">
        <v>77</v>
      </c>
      <c r="V2348" s="153" t="n">
        <v>3</v>
      </c>
      <c r="W2348" s="115" t="n">
        <v>0</v>
      </c>
      <c r="X2348" s="116" t="n">
        <f aca="false">RANDBETWEEN(80,100)/100</f>
        <v>0.86</v>
      </c>
      <c r="Y2348" s="117"/>
      <c r="Z2348" s="118"/>
      <c r="AA2348" s="119"/>
      <c r="AB2348" s="123"/>
      <c r="AC2348" s="124"/>
      <c r="AG2348" s="186"/>
      <c r="BO2348" s="202"/>
    </row>
    <row r="2349" customFormat="false" ht="13.25" hidden="false" customHeight="true" outlineLevel="0" collapsed="false">
      <c r="A2349" s="151" t="s">
        <v>2446</v>
      </c>
      <c r="B2349" s="152" t="n">
        <v>7</v>
      </c>
      <c r="C2349" s="152" t="n">
        <v>754.2</v>
      </c>
      <c r="D2349" s="153" t="n">
        <v>74</v>
      </c>
      <c r="E2349" s="154" t="s">
        <v>101</v>
      </c>
      <c r="F2349" s="153" t="n">
        <v>19.5</v>
      </c>
      <c r="G2349" s="115" t="n">
        <v>0.75</v>
      </c>
      <c r="H2349" s="116" t="n">
        <f aca="false">RANDBETWEEN(80,100)/100</f>
        <v>0.87</v>
      </c>
      <c r="I2349" s="117"/>
      <c r="J2349" s="118"/>
      <c r="K2349" s="119"/>
      <c r="L2349" s="118"/>
      <c r="M2349" s="179"/>
      <c r="Q2349" s="151" t="s">
        <v>2446</v>
      </c>
      <c r="R2349" s="152" t="n">
        <v>0.9</v>
      </c>
      <c r="S2349" s="152" t="n">
        <v>751.3</v>
      </c>
      <c r="T2349" s="153" t="n">
        <v>90</v>
      </c>
      <c r="U2349" s="154" t="s">
        <v>77</v>
      </c>
      <c r="V2349" s="153" t="n">
        <v>2</v>
      </c>
      <c r="W2349" s="115" t="n">
        <v>0.75</v>
      </c>
      <c r="X2349" s="116" t="n">
        <f aca="false">RANDBETWEEN(80,100)/100</f>
        <v>0.88</v>
      </c>
      <c r="Y2349" s="117"/>
      <c r="Z2349" s="118"/>
      <c r="AA2349" s="119"/>
      <c r="AB2349" s="123"/>
      <c r="AC2349" s="124"/>
      <c r="AG2349" s="186"/>
      <c r="BO2349" s="202"/>
    </row>
    <row r="2350" customFormat="false" ht="13.25" hidden="false" customHeight="true" outlineLevel="0" collapsed="false">
      <c r="A2350" s="151" t="s">
        <v>2447</v>
      </c>
      <c r="B2350" s="152" t="n">
        <v>7</v>
      </c>
      <c r="C2350" s="152" t="n">
        <v>754.7</v>
      </c>
      <c r="D2350" s="153" t="n">
        <v>76</v>
      </c>
      <c r="E2350" s="154" t="s">
        <v>101</v>
      </c>
      <c r="F2350" s="153" t="n">
        <v>18</v>
      </c>
      <c r="G2350" s="115" t="n">
        <v>0.75</v>
      </c>
      <c r="H2350" s="116" t="n">
        <f aca="false">RANDBETWEEN(80,100)/100</f>
        <v>1</v>
      </c>
      <c r="I2350" s="117"/>
      <c r="J2350" s="118"/>
      <c r="K2350" s="119"/>
      <c r="L2350" s="118"/>
      <c r="M2350" s="179"/>
      <c r="Q2350" s="151" t="s">
        <v>2447</v>
      </c>
      <c r="R2350" s="152" t="n">
        <v>2.2</v>
      </c>
      <c r="S2350" s="152" t="n">
        <v>751</v>
      </c>
      <c r="T2350" s="153" t="n">
        <v>85</v>
      </c>
      <c r="U2350" s="154" t="s">
        <v>93</v>
      </c>
      <c r="V2350" s="153" t="n">
        <v>2</v>
      </c>
      <c r="W2350" s="115" t="n">
        <v>0</v>
      </c>
      <c r="X2350" s="116" t="n">
        <f aca="false">RANDBETWEEN(80,100)/100</f>
        <v>0.86</v>
      </c>
      <c r="Y2350" s="117"/>
      <c r="Z2350" s="118"/>
      <c r="AA2350" s="119"/>
      <c r="AB2350" s="123"/>
      <c r="AC2350" s="124"/>
      <c r="AG2350" s="186"/>
      <c r="BO2350" s="202"/>
    </row>
    <row r="2351" customFormat="false" ht="13.25" hidden="false" customHeight="true" outlineLevel="0" collapsed="false">
      <c r="A2351" s="151" t="s">
        <v>2448</v>
      </c>
      <c r="B2351" s="152" t="n">
        <v>5.9</v>
      </c>
      <c r="C2351" s="152" t="n">
        <v>755.6</v>
      </c>
      <c r="D2351" s="153" t="n">
        <v>87</v>
      </c>
      <c r="E2351" s="154" t="s">
        <v>91</v>
      </c>
      <c r="F2351" s="153" t="n">
        <v>12</v>
      </c>
      <c r="G2351" s="115" t="n">
        <v>0.9</v>
      </c>
      <c r="H2351" s="116" t="n">
        <f aca="false">RANDBETWEEN(80,100)/100</f>
        <v>0.94</v>
      </c>
      <c r="I2351" s="117"/>
      <c r="J2351" s="118"/>
      <c r="K2351" s="119"/>
      <c r="L2351" s="118"/>
      <c r="M2351" s="179"/>
      <c r="Q2351" s="151" t="s">
        <v>2448</v>
      </c>
      <c r="R2351" s="152" t="n">
        <v>4.1</v>
      </c>
      <c r="S2351" s="152" t="n">
        <v>750.8</v>
      </c>
      <c r="T2351" s="153" t="n">
        <v>77</v>
      </c>
      <c r="U2351" s="154" t="s">
        <v>77</v>
      </c>
      <c r="V2351" s="153" t="n">
        <v>3</v>
      </c>
      <c r="W2351" s="182" t="s">
        <v>194</v>
      </c>
      <c r="X2351" s="116" t="n">
        <f aca="false">RANDBETWEEN(80,100)/100</f>
        <v>0.88</v>
      </c>
      <c r="Y2351" s="117"/>
      <c r="Z2351" s="118"/>
      <c r="AA2351" s="119"/>
      <c r="AB2351" s="123"/>
      <c r="AC2351" s="124"/>
      <c r="AG2351" s="186"/>
      <c r="BO2351" s="202"/>
    </row>
    <row r="2352" customFormat="false" ht="13.25" hidden="false" customHeight="true" outlineLevel="0" collapsed="false">
      <c r="A2352" s="151" t="s">
        <v>2449</v>
      </c>
      <c r="B2352" s="152" t="n">
        <v>8</v>
      </c>
      <c r="C2352" s="152" t="n">
        <v>755.9</v>
      </c>
      <c r="D2352" s="153" t="n">
        <v>65</v>
      </c>
      <c r="E2352" s="154" t="s">
        <v>101</v>
      </c>
      <c r="F2352" s="153" t="n">
        <v>12</v>
      </c>
      <c r="G2352" s="115" t="n">
        <v>0.75</v>
      </c>
      <c r="H2352" s="116" t="n">
        <f aca="false">RANDBETWEEN(80,100)/100</f>
        <v>0.8</v>
      </c>
      <c r="I2352" s="117" t="n">
        <v>0.557233796296296</v>
      </c>
      <c r="J2352" s="118" t="n">
        <v>0.557233796296296</v>
      </c>
      <c r="K2352" s="119" t="n">
        <f aca="false">(J2352 * 24) * $B$3 * $F$3 * (1 - 0.7*AVERAGE(G2352:G2359)) * AVERAGE(H2352:H2359)</f>
        <v>6381.61975</v>
      </c>
      <c r="L2352" s="118" t="n">
        <f aca="false">IF(AVERAGE(F2352:F2359)&gt; $J$3, $B$4*$F$4*AVERAGE(F2352:F2359)/$B$5*24*AVERAGE(H2352:H2359), $B$4*$F$4*AVERAGE(F2352:F2359)/$B$5*24*AVERAGE(H2352:H2359) * 0.2)</f>
        <v>71577</v>
      </c>
      <c r="M2352" s="179" t="n">
        <f aca="false">K2352+L2352</f>
        <v>77958.61975</v>
      </c>
      <c r="Q2352" s="151" t="s">
        <v>2449</v>
      </c>
      <c r="R2352" s="152" t="n">
        <v>4.7</v>
      </c>
      <c r="S2352" s="152" t="n">
        <v>751.2</v>
      </c>
      <c r="T2352" s="153" t="n">
        <v>77</v>
      </c>
      <c r="U2352" s="154" t="s">
        <v>77</v>
      </c>
      <c r="V2352" s="153" t="n">
        <v>2</v>
      </c>
      <c r="W2352" s="115" t="n">
        <v>0.9</v>
      </c>
      <c r="X2352" s="116" t="n">
        <f aca="false">RANDBETWEEN(80,100)/100</f>
        <v>0.91</v>
      </c>
      <c r="Y2352" s="117" t="n">
        <v>0.583043981481482</v>
      </c>
      <c r="Z2352" s="118" t="n">
        <v>0.583043981481482</v>
      </c>
      <c r="AA2352" s="119" t="n">
        <f aca="false">(Z2352 * 24) * $B$3 * $F$3 * (1 - 0.7*AVERAGE(W2352:W2359)) * AVERAGE(X2352:X2359)</f>
        <v>5715.88333333333</v>
      </c>
      <c r="AB2352" s="123" t="n">
        <f aca="false">IF(AVERAGE(V2352:V2359)&gt; $J$3, $B$4*$F$4*AVERAGE(V2352:V2359)/$B$5*24*AVERAGE(X2352:X2359), $B$4*$F$4*AVERAGE(V2352:V2359)/$B$5*24*AVERAGE(X2352:X2359) * 0.2)</f>
        <v>3238.4</v>
      </c>
      <c r="AC2352" s="124" t="n">
        <f aca="false">AA2352+AB2352</f>
        <v>8954.28333333333</v>
      </c>
      <c r="AG2352" s="186"/>
      <c r="BO2352" s="202"/>
    </row>
    <row r="2353" customFormat="false" ht="13.25" hidden="false" customHeight="true" outlineLevel="0" collapsed="false">
      <c r="A2353" s="151" t="s">
        <v>2450</v>
      </c>
      <c r="B2353" s="152" t="n">
        <v>9.8</v>
      </c>
      <c r="C2353" s="152" t="n">
        <v>755.2</v>
      </c>
      <c r="D2353" s="153" t="n">
        <v>46</v>
      </c>
      <c r="E2353" s="154" t="s">
        <v>101</v>
      </c>
      <c r="F2353" s="153" t="n">
        <v>16.5</v>
      </c>
      <c r="G2353" s="115" t="n">
        <v>0.75</v>
      </c>
      <c r="H2353" s="116" t="n">
        <f aca="false">RANDBETWEEN(80,100)/100</f>
        <v>0.88</v>
      </c>
      <c r="I2353" s="117"/>
      <c r="J2353" s="118"/>
      <c r="K2353" s="119"/>
      <c r="L2353" s="118"/>
      <c r="M2353" s="179"/>
      <c r="Q2353" s="151" t="s">
        <v>2450</v>
      </c>
      <c r="R2353" s="152" t="n">
        <v>6.1</v>
      </c>
      <c r="S2353" s="152" t="n">
        <v>750.4</v>
      </c>
      <c r="T2353" s="153" t="n">
        <v>76</v>
      </c>
      <c r="U2353" s="154" t="s">
        <v>77</v>
      </c>
      <c r="V2353" s="153" t="n">
        <v>4</v>
      </c>
      <c r="W2353" s="115" t="n">
        <v>0.9</v>
      </c>
      <c r="X2353" s="116" t="n">
        <f aca="false">RANDBETWEEN(80,100)/100</f>
        <v>0.95</v>
      </c>
      <c r="Y2353" s="117"/>
      <c r="Z2353" s="118"/>
      <c r="AA2353" s="119"/>
      <c r="AB2353" s="123"/>
      <c r="AC2353" s="124"/>
      <c r="AG2353" s="186"/>
      <c r="BO2353" s="202"/>
    </row>
    <row r="2354" customFormat="false" ht="13.25" hidden="false" customHeight="true" outlineLevel="0" collapsed="false">
      <c r="A2354" s="151" t="s">
        <v>2451</v>
      </c>
      <c r="B2354" s="152" t="n">
        <v>10.8</v>
      </c>
      <c r="C2354" s="152" t="n">
        <v>754.9</v>
      </c>
      <c r="D2354" s="153" t="n">
        <v>43</v>
      </c>
      <c r="E2354" s="154" t="s">
        <v>101</v>
      </c>
      <c r="F2354" s="153" t="n">
        <v>15</v>
      </c>
      <c r="G2354" s="115" t="n">
        <v>0.75</v>
      </c>
      <c r="H2354" s="116" t="n">
        <f aca="false">RANDBETWEEN(80,100)/100</f>
        <v>0.81</v>
      </c>
      <c r="I2354" s="117"/>
      <c r="J2354" s="118"/>
      <c r="K2354" s="119"/>
      <c r="L2354" s="118"/>
      <c r="M2354" s="179"/>
      <c r="Q2354" s="151" t="s">
        <v>2451</v>
      </c>
      <c r="R2354" s="152" t="n">
        <v>4.8</v>
      </c>
      <c r="S2354" s="152" t="n">
        <v>749.7</v>
      </c>
      <c r="T2354" s="153" t="n">
        <v>86</v>
      </c>
      <c r="U2354" s="154" t="s">
        <v>77</v>
      </c>
      <c r="V2354" s="153" t="n">
        <v>3</v>
      </c>
      <c r="W2354" s="115" t="n">
        <v>0.9</v>
      </c>
      <c r="X2354" s="116" t="n">
        <f aca="false">RANDBETWEEN(80,100)/100</f>
        <v>0.97</v>
      </c>
      <c r="Y2354" s="117"/>
      <c r="Z2354" s="118"/>
      <c r="AA2354" s="119"/>
      <c r="AB2354" s="123"/>
      <c r="AC2354" s="124"/>
      <c r="AG2354" s="186"/>
      <c r="BO2354" s="202"/>
    </row>
    <row r="2355" customFormat="false" ht="13.25" hidden="false" customHeight="true" outlineLevel="0" collapsed="false">
      <c r="A2355" s="151" t="s">
        <v>2452</v>
      </c>
      <c r="B2355" s="152" t="n">
        <v>11.2</v>
      </c>
      <c r="C2355" s="152" t="n">
        <v>754.5</v>
      </c>
      <c r="D2355" s="153" t="n">
        <v>42</v>
      </c>
      <c r="E2355" s="154" t="s">
        <v>101</v>
      </c>
      <c r="F2355" s="153" t="n">
        <v>15</v>
      </c>
      <c r="G2355" s="115" t="n">
        <v>0.75</v>
      </c>
      <c r="H2355" s="116" t="n">
        <f aca="false">RANDBETWEEN(80,100)/100</f>
        <v>0.99</v>
      </c>
      <c r="I2355" s="117"/>
      <c r="J2355" s="118"/>
      <c r="K2355" s="119"/>
      <c r="L2355" s="118"/>
      <c r="M2355" s="179"/>
      <c r="Q2355" s="151" t="s">
        <v>2452</v>
      </c>
      <c r="R2355" s="152" t="n">
        <v>3.7</v>
      </c>
      <c r="S2355" s="152" t="n">
        <v>749.1</v>
      </c>
      <c r="T2355" s="153" t="n">
        <v>91</v>
      </c>
      <c r="U2355" s="154" t="s">
        <v>93</v>
      </c>
      <c r="V2355" s="153" t="n">
        <v>3</v>
      </c>
      <c r="W2355" s="115" t="n">
        <v>0.9</v>
      </c>
      <c r="X2355" s="116" t="n">
        <f aca="false">RANDBETWEEN(80,100)/100</f>
        <v>0.94</v>
      </c>
      <c r="Y2355" s="117"/>
      <c r="Z2355" s="118"/>
      <c r="AA2355" s="119"/>
      <c r="AB2355" s="123"/>
      <c r="AC2355" s="124"/>
      <c r="AG2355" s="186"/>
      <c r="BO2355" s="202"/>
    </row>
    <row r="2356" customFormat="false" ht="13.25" hidden="false" customHeight="true" outlineLevel="0" collapsed="false">
      <c r="A2356" s="151" t="s">
        <v>2453</v>
      </c>
      <c r="B2356" s="152" t="n">
        <v>10.6</v>
      </c>
      <c r="C2356" s="152" t="n">
        <v>754.3</v>
      </c>
      <c r="D2356" s="153" t="n">
        <v>54</v>
      </c>
      <c r="E2356" s="154" t="s">
        <v>101</v>
      </c>
      <c r="F2356" s="153" t="n">
        <v>13.5</v>
      </c>
      <c r="G2356" s="182" t="s">
        <v>110</v>
      </c>
      <c r="H2356" s="116" t="n">
        <f aca="false">RANDBETWEEN(80,100)/100</f>
        <v>0.87</v>
      </c>
      <c r="I2356" s="117"/>
      <c r="J2356" s="118"/>
      <c r="K2356" s="119"/>
      <c r="L2356" s="118"/>
      <c r="M2356" s="179"/>
      <c r="Q2356" s="151" t="s">
        <v>2453</v>
      </c>
      <c r="R2356" s="152" t="n">
        <v>3</v>
      </c>
      <c r="S2356" s="152" t="n">
        <v>748.2</v>
      </c>
      <c r="T2356" s="153" t="n">
        <v>93</v>
      </c>
      <c r="U2356" s="154" t="s">
        <v>77</v>
      </c>
      <c r="V2356" s="153" t="n">
        <v>3</v>
      </c>
      <c r="W2356" s="115" t="n">
        <v>0.9</v>
      </c>
      <c r="X2356" s="116" t="n">
        <f aca="false">RANDBETWEEN(80,100)/100</f>
        <v>0.83</v>
      </c>
      <c r="Y2356" s="117"/>
      <c r="Z2356" s="118"/>
      <c r="AA2356" s="119"/>
      <c r="AB2356" s="123"/>
      <c r="AC2356" s="124"/>
      <c r="AG2356" s="186"/>
      <c r="BO2356" s="202"/>
    </row>
    <row r="2357" customFormat="false" ht="13.25" hidden="false" customHeight="true" outlineLevel="0" collapsed="false">
      <c r="A2357" s="151" t="s">
        <v>2454</v>
      </c>
      <c r="B2357" s="152" t="n">
        <v>7.4</v>
      </c>
      <c r="C2357" s="152" t="n">
        <v>754.1</v>
      </c>
      <c r="D2357" s="153" t="n">
        <v>68</v>
      </c>
      <c r="E2357" s="154" t="s">
        <v>101</v>
      </c>
      <c r="F2357" s="153" t="n">
        <v>9</v>
      </c>
      <c r="G2357" s="182" t="s">
        <v>110</v>
      </c>
      <c r="H2357" s="116" t="n">
        <f aca="false">RANDBETWEEN(80,100)/100</f>
        <v>1</v>
      </c>
      <c r="I2357" s="117"/>
      <c r="J2357" s="118"/>
      <c r="K2357" s="119"/>
      <c r="L2357" s="118"/>
      <c r="M2357" s="179"/>
      <c r="Q2357" s="151" t="s">
        <v>2454</v>
      </c>
      <c r="R2357" s="152" t="n">
        <v>2.8</v>
      </c>
      <c r="S2357" s="152" t="n">
        <v>747.3</v>
      </c>
      <c r="T2357" s="153" t="n">
        <v>95</v>
      </c>
      <c r="U2357" s="154" t="s">
        <v>77</v>
      </c>
      <c r="V2357" s="153" t="n">
        <v>3</v>
      </c>
      <c r="W2357" s="115" t="n">
        <v>0.9</v>
      </c>
      <c r="X2357" s="116" t="n">
        <f aca="false">RANDBETWEEN(80,100)/100</f>
        <v>0.87</v>
      </c>
      <c r="Y2357" s="117"/>
      <c r="Z2357" s="118"/>
      <c r="AA2357" s="119"/>
      <c r="AB2357" s="123"/>
      <c r="AC2357" s="124"/>
      <c r="AG2357" s="186"/>
      <c r="BO2357" s="202"/>
    </row>
    <row r="2358" customFormat="false" ht="13.25" hidden="false" customHeight="true" outlineLevel="0" collapsed="false">
      <c r="A2358" s="151" t="s">
        <v>2455</v>
      </c>
      <c r="B2358" s="152" t="n">
        <v>7.2</v>
      </c>
      <c r="C2358" s="152" t="n">
        <v>754.6</v>
      </c>
      <c r="D2358" s="153" t="n">
        <v>73</v>
      </c>
      <c r="E2358" s="154" t="s">
        <v>101</v>
      </c>
      <c r="F2358" s="153" t="n">
        <v>9</v>
      </c>
      <c r="G2358" s="115" t="n">
        <v>0.9</v>
      </c>
      <c r="H2358" s="116" t="n">
        <f aca="false">RANDBETWEEN(80,100)/100</f>
        <v>0.96</v>
      </c>
      <c r="I2358" s="117"/>
      <c r="J2358" s="118"/>
      <c r="K2358" s="119"/>
      <c r="L2358" s="118"/>
      <c r="M2358" s="179"/>
      <c r="Q2358" s="151" t="s">
        <v>2455</v>
      </c>
      <c r="R2358" s="152" t="n">
        <v>3</v>
      </c>
      <c r="S2358" s="152" t="n">
        <v>747</v>
      </c>
      <c r="T2358" s="153" t="n">
        <v>97</v>
      </c>
      <c r="U2358" s="154" t="s">
        <v>93</v>
      </c>
      <c r="V2358" s="153" t="n">
        <v>2</v>
      </c>
      <c r="W2358" s="115" t="n">
        <v>0.9</v>
      </c>
      <c r="X2358" s="116" t="n">
        <f aca="false">RANDBETWEEN(80,100)/100</f>
        <v>0.99</v>
      </c>
      <c r="Y2358" s="117"/>
      <c r="Z2358" s="118"/>
      <c r="AA2358" s="119"/>
      <c r="AB2358" s="123"/>
      <c r="AC2358" s="124"/>
      <c r="AG2358" s="186"/>
      <c r="BO2358" s="202"/>
    </row>
    <row r="2359" customFormat="false" ht="13.25" hidden="false" customHeight="true" outlineLevel="0" collapsed="false">
      <c r="A2359" s="151" t="s">
        <v>2456</v>
      </c>
      <c r="B2359" s="152" t="n">
        <v>7.5</v>
      </c>
      <c r="C2359" s="152" t="n">
        <v>755.3</v>
      </c>
      <c r="D2359" s="153" t="n">
        <v>74</v>
      </c>
      <c r="E2359" s="154" t="s">
        <v>101</v>
      </c>
      <c r="F2359" s="153" t="n">
        <v>9</v>
      </c>
      <c r="G2359" s="115" t="n">
        <v>0.9</v>
      </c>
      <c r="H2359" s="116" t="n">
        <f aca="false">RANDBETWEEN(80,100)/100</f>
        <v>0.92</v>
      </c>
      <c r="I2359" s="117"/>
      <c r="J2359" s="118"/>
      <c r="K2359" s="119"/>
      <c r="L2359" s="118"/>
      <c r="M2359" s="179"/>
      <c r="Q2359" s="151" t="s">
        <v>2456</v>
      </c>
      <c r="R2359" s="152" t="n">
        <v>3.6</v>
      </c>
      <c r="S2359" s="152" t="n">
        <v>746.6</v>
      </c>
      <c r="T2359" s="153" t="n">
        <v>95</v>
      </c>
      <c r="U2359" s="154" t="s">
        <v>93</v>
      </c>
      <c r="V2359" s="153" t="n">
        <v>2</v>
      </c>
      <c r="W2359" s="115" t="n">
        <v>0.9</v>
      </c>
      <c r="X2359" s="116" t="n">
        <f aca="false">RANDBETWEEN(80,100)/100</f>
        <v>0.9</v>
      </c>
      <c r="Y2359" s="117"/>
      <c r="Z2359" s="118"/>
      <c r="AA2359" s="119"/>
      <c r="AB2359" s="123"/>
      <c r="AC2359" s="124"/>
      <c r="AG2359" s="186"/>
      <c r="BO2359" s="202"/>
    </row>
    <row r="2360" customFormat="false" ht="13.25" hidden="false" customHeight="true" outlineLevel="0" collapsed="false">
      <c r="A2360" s="151" t="s">
        <v>2457</v>
      </c>
      <c r="B2360" s="152" t="n">
        <v>7.5</v>
      </c>
      <c r="C2360" s="152" t="n">
        <v>756.1</v>
      </c>
      <c r="D2360" s="153" t="n">
        <v>74</v>
      </c>
      <c r="E2360" s="154" t="s">
        <v>101</v>
      </c>
      <c r="F2360" s="153" t="n">
        <v>12</v>
      </c>
      <c r="G2360" s="115" t="n">
        <v>0.9</v>
      </c>
      <c r="H2360" s="116" t="n">
        <f aca="false">RANDBETWEEN(80,100)/100</f>
        <v>0.94</v>
      </c>
      <c r="I2360" s="117" t="n">
        <v>0.555115740740741</v>
      </c>
      <c r="J2360" s="118" t="n">
        <v>0.555115740740741</v>
      </c>
      <c r="K2360" s="119" t="n">
        <f aca="false">(J2360 * 24) * $B$3 * $F$3 * (1 - 0.7*AVERAGE(G2360:G2367)) * AVERAGE(H2360:H2367)</f>
        <v>5338.57028333333</v>
      </c>
      <c r="L2360" s="118" t="n">
        <f aca="false">IF(AVERAGE(F2360:F2367)&gt; $J$3, $B$4*$F$4*AVERAGE(F2360:F2367)/$B$5*24*AVERAGE(H2360:H2367), $B$4*$F$4*AVERAGE(F2360:F2367)/$B$5*24*AVERAGE(H2360:H2367) * 0.2)</f>
        <v>49818</v>
      </c>
      <c r="M2360" s="179" t="n">
        <f aca="false">K2360+L2360</f>
        <v>55156.5702833333</v>
      </c>
      <c r="Q2360" s="151" t="s">
        <v>2457</v>
      </c>
      <c r="R2360" s="152" t="n">
        <v>4.2</v>
      </c>
      <c r="S2360" s="152" t="n">
        <v>746.2</v>
      </c>
      <c r="T2360" s="153" t="n">
        <v>95</v>
      </c>
      <c r="U2360" s="154" t="s">
        <v>93</v>
      </c>
      <c r="V2360" s="153" t="n">
        <v>3</v>
      </c>
      <c r="W2360" s="115" t="n">
        <v>0.9</v>
      </c>
      <c r="X2360" s="116" t="n">
        <f aca="false">RANDBETWEEN(80,100)/100</f>
        <v>0.83</v>
      </c>
      <c r="Y2360" s="117" t="n">
        <v>0.579884259259259</v>
      </c>
      <c r="Z2360" s="118" t="n">
        <v>0.579884259259259</v>
      </c>
      <c r="AA2360" s="119" t="n">
        <f aca="false">(Z2360 * 24) * $B$3 * $F$3 * (1 - 0.7*AVERAGE(W2360:W2367)) * AVERAGE(X2360:X2367)</f>
        <v>5762.14751666666</v>
      </c>
      <c r="AB2360" s="123" t="n">
        <f aca="false">IF(AVERAGE(V2360:V2367)&gt; $J$3, $B$4*$F$4*AVERAGE(V2360:V2367)/$B$5*24*AVERAGE(X2360:X2367), $B$4*$F$4*AVERAGE(V2360:V2367)/$B$5*24*AVERAGE(X2360:X2367) * 0.2)</f>
        <v>2536.4</v>
      </c>
      <c r="AC2360" s="124" t="n">
        <f aca="false">AA2360+AB2360</f>
        <v>8298.54751666666</v>
      </c>
      <c r="AG2360" s="186"/>
      <c r="BO2360" s="202"/>
    </row>
    <row r="2361" customFormat="false" ht="13.25" hidden="false" customHeight="true" outlineLevel="0" collapsed="false">
      <c r="A2361" s="151" t="s">
        <v>2458</v>
      </c>
      <c r="B2361" s="152" t="n">
        <v>7.7</v>
      </c>
      <c r="C2361" s="152" t="n">
        <v>755.2</v>
      </c>
      <c r="D2361" s="153" t="n">
        <v>75</v>
      </c>
      <c r="E2361" s="154" t="s">
        <v>101</v>
      </c>
      <c r="F2361" s="153" t="n">
        <v>9</v>
      </c>
      <c r="G2361" s="115" t="n">
        <v>0.9</v>
      </c>
      <c r="H2361" s="116" t="n">
        <f aca="false">RANDBETWEEN(80,100)/100</f>
        <v>0.85</v>
      </c>
      <c r="I2361" s="117"/>
      <c r="J2361" s="118"/>
      <c r="K2361" s="119"/>
      <c r="L2361" s="118"/>
      <c r="M2361" s="179"/>
      <c r="Q2361" s="151" t="s">
        <v>2458</v>
      </c>
      <c r="R2361" s="152" t="n">
        <v>5</v>
      </c>
      <c r="S2361" s="152" t="n">
        <v>745.4</v>
      </c>
      <c r="T2361" s="153" t="n">
        <v>95</v>
      </c>
      <c r="U2361" s="154" t="s">
        <v>77</v>
      </c>
      <c r="V2361" s="153" t="n">
        <v>2</v>
      </c>
      <c r="W2361" s="115" t="n">
        <v>0.9</v>
      </c>
      <c r="X2361" s="116" t="n">
        <f aca="false">RANDBETWEEN(80,100)/100</f>
        <v>0.96</v>
      </c>
      <c r="Y2361" s="117"/>
      <c r="Z2361" s="118"/>
      <c r="AA2361" s="119"/>
      <c r="AB2361" s="123"/>
      <c r="AC2361" s="124"/>
      <c r="AG2361" s="186"/>
      <c r="BO2361" s="202"/>
    </row>
    <row r="2362" customFormat="false" ht="13.25" hidden="false" customHeight="true" outlineLevel="0" collapsed="false">
      <c r="A2362" s="151" t="s">
        <v>2459</v>
      </c>
      <c r="B2362" s="152" t="n">
        <v>8.1</v>
      </c>
      <c r="C2362" s="152" t="n">
        <v>753.6</v>
      </c>
      <c r="D2362" s="153" t="n">
        <v>74</v>
      </c>
      <c r="E2362" s="154" t="s">
        <v>129</v>
      </c>
      <c r="F2362" s="153" t="n">
        <v>12</v>
      </c>
      <c r="G2362" s="115" t="n">
        <v>0.9</v>
      </c>
      <c r="H2362" s="116" t="n">
        <f aca="false">RANDBETWEEN(80,100)/100</f>
        <v>1</v>
      </c>
      <c r="I2362" s="117"/>
      <c r="J2362" s="118"/>
      <c r="K2362" s="119"/>
      <c r="L2362" s="118"/>
      <c r="M2362" s="179"/>
      <c r="Q2362" s="151" t="s">
        <v>2459</v>
      </c>
      <c r="R2362" s="152" t="n">
        <v>5.5</v>
      </c>
      <c r="S2362" s="152" t="n">
        <v>744.4</v>
      </c>
      <c r="T2362" s="153" t="n">
        <v>94</v>
      </c>
      <c r="U2362" s="154" t="s">
        <v>93</v>
      </c>
      <c r="V2362" s="153" t="n">
        <v>3</v>
      </c>
      <c r="W2362" s="115" t="n">
        <v>0.9</v>
      </c>
      <c r="X2362" s="116" t="n">
        <f aca="false">RANDBETWEEN(80,100)/100</f>
        <v>0.95</v>
      </c>
      <c r="Y2362" s="117"/>
      <c r="Z2362" s="118"/>
      <c r="AA2362" s="119"/>
      <c r="AB2362" s="123"/>
      <c r="AC2362" s="124"/>
      <c r="AG2362" s="186"/>
      <c r="BO2362" s="202"/>
    </row>
    <row r="2363" customFormat="false" ht="13.25" hidden="false" customHeight="true" outlineLevel="0" collapsed="false">
      <c r="A2363" s="151" t="s">
        <v>2460</v>
      </c>
      <c r="B2363" s="152" t="n">
        <v>9.2</v>
      </c>
      <c r="C2363" s="152" t="n">
        <v>751.7</v>
      </c>
      <c r="D2363" s="153" t="n">
        <v>81</v>
      </c>
      <c r="E2363" s="154" t="s">
        <v>129</v>
      </c>
      <c r="F2363" s="153" t="n">
        <v>12</v>
      </c>
      <c r="G2363" s="115" t="n">
        <v>0.9</v>
      </c>
      <c r="H2363" s="116" t="n">
        <f aca="false">RANDBETWEEN(80,100)/100</f>
        <v>0.98</v>
      </c>
      <c r="I2363" s="117"/>
      <c r="J2363" s="118"/>
      <c r="K2363" s="119"/>
      <c r="L2363" s="118"/>
      <c r="M2363" s="179"/>
      <c r="Q2363" s="151" t="s">
        <v>2460</v>
      </c>
      <c r="R2363" s="152" t="n">
        <v>4.7</v>
      </c>
      <c r="S2363" s="152" t="n">
        <v>744.3</v>
      </c>
      <c r="T2363" s="153" t="n">
        <v>95</v>
      </c>
      <c r="U2363" s="154" t="s">
        <v>77</v>
      </c>
      <c r="V2363" s="153" t="n">
        <v>2</v>
      </c>
      <c r="W2363" s="115" t="n">
        <v>0.9</v>
      </c>
      <c r="X2363" s="116" t="n">
        <f aca="false">RANDBETWEEN(80,100)/100</f>
        <v>0.99</v>
      </c>
      <c r="Y2363" s="117"/>
      <c r="Z2363" s="118"/>
      <c r="AA2363" s="119"/>
      <c r="AB2363" s="123"/>
      <c r="AC2363" s="124"/>
      <c r="AG2363" s="186"/>
      <c r="BO2363" s="202"/>
    </row>
    <row r="2364" customFormat="false" ht="13.25" hidden="false" customHeight="true" outlineLevel="0" collapsed="false">
      <c r="A2364" s="151" t="s">
        <v>2461</v>
      </c>
      <c r="B2364" s="152" t="n">
        <v>9</v>
      </c>
      <c r="C2364" s="152" t="n">
        <v>749.8</v>
      </c>
      <c r="D2364" s="153" t="n">
        <v>100</v>
      </c>
      <c r="E2364" s="154" t="s">
        <v>93</v>
      </c>
      <c r="F2364" s="153" t="n">
        <v>9</v>
      </c>
      <c r="G2364" s="115" t="n">
        <v>0.9</v>
      </c>
      <c r="H2364" s="116" t="n">
        <f aca="false">RANDBETWEEN(80,100)/100</f>
        <v>0.87</v>
      </c>
      <c r="I2364" s="117"/>
      <c r="J2364" s="118"/>
      <c r="K2364" s="119"/>
      <c r="L2364" s="118"/>
      <c r="M2364" s="179"/>
      <c r="Q2364" s="151" t="s">
        <v>2461</v>
      </c>
      <c r="R2364" s="152" t="n">
        <v>3.4</v>
      </c>
      <c r="S2364" s="152" t="n">
        <v>744.1</v>
      </c>
      <c r="T2364" s="153" t="n">
        <v>97</v>
      </c>
      <c r="U2364" s="154" t="s">
        <v>83</v>
      </c>
      <c r="V2364" s="153" t="n">
        <v>1</v>
      </c>
      <c r="W2364" s="115" t="n">
        <v>0.9</v>
      </c>
      <c r="X2364" s="116" t="n">
        <f aca="false">RANDBETWEEN(80,100)/100</f>
        <v>0.99</v>
      </c>
      <c r="Y2364" s="117"/>
      <c r="Z2364" s="118"/>
      <c r="AA2364" s="119"/>
      <c r="AB2364" s="123"/>
      <c r="AC2364" s="124"/>
      <c r="AG2364" s="186"/>
      <c r="BO2364" s="202"/>
    </row>
    <row r="2365" customFormat="false" ht="13.25" hidden="false" customHeight="true" outlineLevel="0" collapsed="false">
      <c r="A2365" s="151" t="s">
        <v>2462</v>
      </c>
      <c r="B2365" s="152" t="n">
        <v>11.5</v>
      </c>
      <c r="C2365" s="152" t="n">
        <v>748.3</v>
      </c>
      <c r="D2365" s="153" t="n">
        <v>100</v>
      </c>
      <c r="E2365" s="154" t="s">
        <v>101</v>
      </c>
      <c r="F2365" s="153" t="n">
        <v>6</v>
      </c>
      <c r="G2365" s="115" t="n">
        <v>0.9</v>
      </c>
      <c r="H2365" s="116" t="n">
        <f aca="false">RANDBETWEEN(80,100)/100</f>
        <v>0.8</v>
      </c>
      <c r="I2365" s="117"/>
      <c r="J2365" s="118"/>
      <c r="K2365" s="119"/>
      <c r="L2365" s="118"/>
      <c r="M2365" s="179"/>
      <c r="Q2365" s="151" t="s">
        <v>2462</v>
      </c>
      <c r="R2365" s="152" t="n">
        <v>2.4</v>
      </c>
      <c r="S2365" s="152" t="n">
        <v>744.1</v>
      </c>
      <c r="T2365" s="153" t="n">
        <v>94</v>
      </c>
      <c r="U2365" s="154" t="s">
        <v>77</v>
      </c>
      <c r="V2365" s="153" t="n">
        <v>2</v>
      </c>
      <c r="W2365" s="115" t="n">
        <v>0.9</v>
      </c>
      <c r="X2365" s="116" t="n">
        <f aca="false">RANDBETWEEN(80,100)/100</f>
        <v>0.91</v>
      </c>
      <c r="Y2365" s="117"/>
      <c r="Z2365" s="118"/>
      <c r="AA2365" s="119"/>
      <c r="AB2365" s="123"/>
      <c r="AC2365" s="124"/>
      <c r="AG2365" s="186"/>
      <c r="BO2365" s="202"/>
    </row>
    <row r="2366" customFormat="false" ht="13.25" hidden="false" customHeight="true" outlineLevel="0" collapsed="false">
      <c r="A2366" s="151" t="s">
        <v>2463</v>
      </c>
      <c r="B2366" s="152" t="n">
        <v>11.6</v>
      </c>
      <c r="C2366" s="152" t="n">
        <v>749.2</v>
      </c>
      <c r="D2366" s="153" t="n">
        <v>100</v>
      </c>
      <c r="E2366" s="154" t="s">
        <v>91</v>
      </c>
      <c r="F2366" s="153" t="n">
        <v>4.5</v>
      </c>
      <c r="G2366" s="115" t="n">
        <v>0.9</v>
      </c>
      <c r="H2366" s="116" t="n">
        <f aca="false">RANDBETWEEN(80,100)/100</f>
        <v>0.89</v>
      </c>
      <c r="I2366" s="117"/>
      <c r="J2366" s="118"/>
      <c r="K2366" s="119"/>
      <c r="L2366" s="118"/>
      <c r="M2366" s="179"/>
      <c r="Q2366" s="151" t="s">
        <v>2463</v>
      </c>
      <c r="R2366" s="152" t="n">
        <v>2.2</v>
      </c>
      <c r="S2366" s="152" t="n">
        <v>745</v>
      </c>
      <c r="T2366" s="153" t="n">
        <v>93</v>
      </c>
      <c r="U2366" s="154" t="s">
        <v>77</v>
      </c>
      <c r="V2366" s="153" t="n">
        <v>2</v>
      </c>
      <c r="W2366" s="115" t="n">
        <v>0.9</v>
      </c>
      <c r="X2366" s="116" t="n">
        <f aca="false">RANDBETWEEN(80,100)/100</f>
        <v>0.91</v>
      </c>
      <c r="Y2366" s="117"/>
      <c r="Z2366" s="118"/>
      <c r="AA2366" s="119"/>
      <c r="AB2366" s="123"/>
      <c r="AC2366" s="124"/>
      <c r="AG2366" s="186"/>
      <c r="BO2366" s="202"/>
    </row>
    <row r="2367" customFormat="false" ht="13.25" hidden="false" customHeight="true" outlineLevel="0" collapsed="false">
      <c r="A2367" s="151" t="s">
        <v>2464</v>
      </c>
      <c r="B2367" s="152" t="n">
        <v>14.7</v>
      </c>
      <c r="C2367" s="152" t="n">
        <v>748.4</v>
      </c>
      <c r="D2367" s="153" t="n">
        <v>63</v>
      </c>
      <c r="E2367" s="154" t="s">
        <v>101</v>
      </c>
      <c r="F2367" s="153" t="n">
        <v>4.5</v>
      </c>
      <c r="G2367" s="115" t="n">
        <v>0.9</v>
      </c>
      <c r="H2367" s="116" t="n">
        <f aca="false">RANDBETWEEN(80,100)/100</f>
        <v>0.89</v>
      </c>
      <c r="I2367" s="117"/>
      <c r="J2367" s="118"/>
      <c r="K2367" s="119"/>
      <c r="L2367" s="118"/>
      <c r="M2367" s="179"/>
      <c r="Q2367" s="151" t="s">
        <v>2464</v>
      </c>
      <c r="R2367" s="152" t="n">
        <v>2</v>
      </c>
      <c r="S2367" s="152" t="n">
        <v>745.6</v>
      </c>
      <c r="T2367" s="153" t="n">
        <v>95</v>
      </c>
      <c r="U2367" s="154" t="s">
        <v>93</v>
      </c>
      <c r="V2367" s="153" t="n">
        <v>2</v>
      </c>
      <c r="W2367" s="115" t="n">
        <v>0.9</v>
      </c>
      <c r="X2367" s="116" t="n">
        <f aca="false">RANDBETWEEN(80,100)/100</f>
        <v>0.92</v>
      </c>
      <c r="Y2367" s="117"/>
      <c r="Z2367" s="118"/>
      <c r="AA2367" s="119"/>
      <c r="AB2367" s="123"/>
      <c r="AC2367" s="124"/>
      <c r="AG2367" s="186"/>
      <c r="BO2367" s="202"/>
    </row>
    <row r="2368" customFormat="false" ht="13.25" hidden="false" customHeight="true" outlineLevel="0" collapsed="false">
      <c r="A2368" s="151" t="s">
        <v>2465</v>
      </c>
      <c r="B2368" s="152" t="n">
        <v>16.7</v>
      </c>
      <c r="C2368" s="152" t="n">
        <v>747.4</v>
      </c>
      <c r="D2368" s="153" t="n">
        <v>52</v>
      </c>
      <c r="E2368" s="154" t="s">
        <v>107</v>
      </c>
      <c r="F2368" s="153" t="n">
        <v>3</v>
      </c>
      <c r="G2368" s="182" t="s">
        <v>110</v>
      </c>
      <c r="H2368" s="116" t="n">
        <f aca="false">RANDBETWEEN(80,100)/100</f>
        <v>0.96</v>
      </c>
      <c r="I2368" s="117" t="n">
        <v>0.552997685185185</v>
      </c>
      <c r="J2368" s="118" t="n">
        <v>0.552997685185185</v>
      </c>
      <c r="K2368" s="119" t="n">
        <f aca="false">(J2368 * 24) * $B$3 * $F$3 * (1 - 0.7*AVERAGE(G2368:G2375)) * AVERAGE(H2368:H2375)</f>
        <v>8343.7662175</v>
      </c>
      <c r="L2368" s="118" t="n">
        <f aca="false">IF(AVERAGE(F2368:F2375)&gt; $J$3, $B$4*$F$4*AVERAGE(F2368:F2375)/$B$5*24*AVERAGE(H2368:H2375), $B$4*$F$4*AVERAGE(F2368:F2375)/$B$5*24*AVERAGE(H2368:H2375) * 0.2)</f>
        <v>3641.4</v>
      </c>
      <c r="M2368" s="179" t="n">
        <f aca="false">K2368+L2368</f>
        <v>11985.1662175</v>
      </c>
      <c r="Q2368" s="151" t="s">
        <v>2465</v>
      </c>
      <c r="R2368" s="152" t="n">
        <v>2.3</v>
      </c>
      <c r="S2368" s="152" t="n">
        <v>745</v>
      </c>
      <c r="T2368" s="153" t="n">
        <v>96</v>
      </c>
      <c r="U2368" s="154" t="s">
        <v>77</v>
      </c>
      <c r="V2368" s="153" t="n">
        <v>3</v>
      </c>
      <c r="W2368" s="115" t="n">
        <v>0.9</v>
      </c>
      <c r="X2368" s="116" t="n">
        <f aca="false">RANDBETWEEN(80,100)/100</f>
        <v>0.88</v>
      </c>
      <c r="Y2368" s="117" t="n">
        <v>0.576724537037037</v>
      </c>
      <c r="Z2368" s="118" t="n">
        <v>0.576724537037037</v>
      </c>
      <c r="AA2368" s="119" t="n">
        <f aca="false">(Z2368 * 24) * $B$3 * $F$3 * (1 - 0.7*AVERAGE(W2368:W2375)) * AVERAGE(X2368:X2375)</f>
        <v>5692.3403875</v>
      </c>
      <c r="AB2368" s="123" t="n">
        <f aca="false">IF(AVERAGE(V2368:V2375)&gt; $J$3, $B$4*$F$4*AVERAGE(V2368:V2375)/$B$5*24*AVERAGE(X2368:X2375), $B$4*$F$4*AVERAGE(V2368:V2375)/$B$5*24*AVERAGE(X2368:X2375) * 0.2)</f>
        <v>1630.2</v>
      </c>
      <c r="AC2368" s="124" t="n">
        <f aca="false">AA2368+AB2368</f>
        <v>7322.5403875</v>
      </c>
      <c r="AG2368" s="186"/>
      <c r="BO2368" s="202"/>
    </row>
    <row r="2369" customFormat="false" ht="13.25" hidden="false" customHeight="true" outlineLevel="0" collapsed="false">
      <c r="A2369" s="151" t="s">
        <v>2466</v>
      </c>
      <c r="B2369" s="152" t="n">
        <v>21.9</v>
      </c>
      <c r="C2369" s="152" t="n">
        <v>746.7</v>
      </c>
      <c r="D2369" s="153" t="n">
        <v>44</v>
      </c>
      <c r="E2369" s="154" t="s">
        <v>101</v>
      </c>
      <c r="F2369" s="153" t="n">
        <v>1.5</v>
      </c>
      <c r="G2369" s="115" t="n">
        <v>0.9</v>
      </c>
      <c r="H2369" s="116" t="n">
        <f aca="false">RANDBETWEEN(80,100)/100</f>
        <v>0.82</v>
      </c>
      <c r="I2369" s="117"/>
      <c r="J2369" s="118"/>
      <c r="K2369" s="119"/>
      <c r="L2369" s="118"/>
      <c r="M2369" s="179"/>
      <c r="Q2369" s="151" t="s">
        <v>2466</v>
      </c>
      <c r="R2369" s="152" t="n">
        <v>3.2</v>
      </c>
      <c r="S2369" s="152" t="n">
        <v>743.8</v>
      </c>
      <c r="T2369" s="153" t="n">
        <v>94</v>
      </c>
      <c r="U2369" s="154" t="s">
        <v>93</v>
      </c>
      <c r="V2369" s="153" t="n">
        <v>2</v>
      </c>
      <c r="W2369" s="115" t="n">
        <v>0.9</v>
      </c>
      <c r="X2369" s="116" t="n">
        <f aca="false">RANDBETWEEN(80,100)/100</f>
        <v>0.83</v>
      </c>
      <c r="Y2369" s="117"/>
      <c r="Z2369" s="118"/>
      <c r="AA2369" s="119"/>
      <c r="AB2369" s="123"/>
      <c r="AC2369" s="124"/>
      <c r="AG2369" s="186"/>
      <c r="BO2369" s="202"/>
    </row>
    <row r="2370" customFormat="false" ht="13.25" hidden="false" customHeight="true" outlineLevel="0" collapsed="false">
      <c r="A2370" s="151" t="s">
        <v>2467</v>
      </c>
      <c r="B2370" s="152" t="n">
        <v>24.5</v>
      </c>
      <c r="C2370" s="152" t="n">
        <v>747.8</v>
      </c>
      <c r="D2370" s="153" t="n">
        <v>34</v>
      </c>
      <c r="E2370" s="154" t="s">
        <v>83</v>
      </c>
      <c r="F2370" s="153" t="n">
        <v>6</v>
      </c>
      <c r="G2370" s="115" t="n">
        <v>0.9</v>
      </c>
      <c r="H2370" s="116" t="n">
        <f aca="false">RANDBETWEEN(80,100)/100</f>
        <v>0.84</v>
      </c>
      <c r="I2370" s="117"/>
      <c r="J2370" s="118"/>
      <c r="K2370" s="119"/>
      <c r="L2370" s="118"/>
      <c r="M2370" s="179"/>
      <c r="Q2370" s="151" t="s">
        <v>2467</v>
      </c>
      <c r="R2370" s="152" t="n">
        <v>3.4</v>
      </c>
      <c r="S2370" s="152" t="n">
        <v>743.8</v>
      </c>
      <c r="T2370" s="153" t="n">
        <v>93</v>
      </c>
      <c r="U2370" s="154" t="s">
        <v>77</v>
      </c>
      <c r="V2370" s="153" t="n">
        <v>2</v>
      </c>
      <c r="W2370" s="115" t="n">
        <v>0.9</v>
      </c>
      <c r="X2370" s="116" t="n">
        <f aca="false">RANDBETWEEN(80,100)/100</f>
        <v>0.98</v>
      </c>
      <c r="Y2370" s="117"/>
      <c r="Z2370" s="118"/>
      <c r="AA2370" s="119"/>
      <c r="AB2370" s="123"/>
      <c r="AC2370" s="124"/>
      <c r="AG2370" s="186"/>
      <c r="BO2370" s="202"/>
    </row>
    <row r="2371" customFormat="false" ht="13.25" hidden="false" customHeight="true" outlineLevel="0" collapsed="false">
      <c r="A2371" s="151" t="s">
        <v>2468</v>
      </c>
      <c r="B2371" s="152" t="n">
        <v>24.6</v>
      </c>
      <c r="C2371" s="152" t="n">
        <v>749.2</v>
      </c>
      <c r="D2371" s="153" t="n">
        <v>38</v>
      </c>
      <c r="E2371" s="154" t="s">
        <v>83</v>
      </c>
      <c r="F2371" s="153" t="n">
        <v>6</v>
      </c>
      <c r="G2371" s="115" t="n">
        <v>0.75</v>
      </c>
      <c r="H2371" s="116" t="n">
        <f aca="false">RANDBETWEEN(80,100)/100</f>
        <v>0.97</v>
      </c>
      <c r="I2371" s="117"/>
      <c r="J2371" s="118"/>
      <c r="K2371" s="119"/>
      <c r="L2371" s="118"/>
      <c r="M2371" s="179"/>
      <c r="Q2371" s="151" t="s">
        <v>2468</v>
      </c>
      <c r="R2371" s="152" t="n">
        <v>2.6</v>
      </c>
      <c r="S2371" s="152" t="n">
        <v>743.5</v>
      </c>
      <c r="T2371" s="153" t="n">
        <v>93</v>
      </c>
      <c r="U2371" s="154" t="s">
        <v>77</v>
      </c>
      <c r="V2371" s="153" t="n">
        <v>2</v>
      </c>
      <c r="W2371" s="115" t="n">
        <v>0.9</v>
      </c>
      <c r="X2371" s="116" t="n">
        <f aca="false">RANDBETWEEN(80,100)/100</f>
        <v>0.89</v>
      </c>
      <c r="Y2371" s="117"/>
      <c r="Z2371" s="118"/>
      <c r="AA2371" s="119"/>
      <c r="AB2371" s="123"/>
      <c r="AC2371" s="124"/>
      <c r="AG2371" s="186"/>
      <c r="BO2371" s="202"/>
    </row>
    <row r="2372" customFormat="false" ht="13.25" hidden="false" customHeight="true" outlineLevel="0" collapsed="false">
      <c r="A2372" s="151" t="s">
        <v>2469</v>
      </c>
      <c r="B2372" s="152" t="n">
        <v>16.9</v>
      </c>
      <c r="C2372" s="152" t="n">
        <v>750.5</v>
      </c>
      <c r="D2372" s="153" t="n">
        <v>67</v>
      </c>
      <c r="E2372" s="154" t="s">
        <v>107</v>
      </c>
      <c r="F2372" s="153" t="n">
        <v>3</v>
      </c>
      <c r="G2372" s="182" t="s">
        <v>185</v>
      </c>
      <c r="H2372" s="116" t="n">
        <f aca="false">RANDBETWEEN(80,100)/100</f>
        <v>0.88</v>
      </c>
      <c r="I2372" s="117"/>
      <c r="J2372" s="118"/>
      <c r="K2372" s="119"/>
      <c r="L2372" s="118"/>
      <c r="M2372" s="179"/>
      <c r="Q2372" s="151" t="s">
        <v>2469</v>
      </c>
      <c r="R2372" s="152" t="n">
        <v>4.6</v>
      </c>
      <c r="S2372" s="152" t="n">
        <v>744.1</v>
      </c>
      <c r="T2372" s="153" t="n">
        <v>80</v>
      </c>
      <c r="U2372" s="154" t="s">
        <v>83</v>
      </c>
      <c r="V2372" s="153" t="n">
        <v>2</v>
      </c>
      <c r="W2372" s="115" t="n">
        <v>0.9</v>
      </c>
      <c r="X2372" s="116" t="n">
        <f aca="false">RANDBETWEEN(80,100)/100</f>
        <v>0.94</v>
      </c>
      <c r="Y2372" s="117"/>
      <c r="Z2372" s="118"/>
      <c r="AA2372" s="119"/>
      <c r="AB2372" s="123"/>
      <c r="AC2372" s="124"/>
      <c r="AG2372" s="186"/>
      <c r="BO2372" s="202"/>
    </row>
    <row r="2373" customFormat="false" ht="13.25" hidden="false" customHeight="true" outlineLevel="0" collapsed="false">
      <c r="A2373" s="151" t="s">
        <v>2470</v>
      </c>
      <c r="B2373" s="152" t="n">
        <v>9.5</v>
      </c>
      <c r="C2373" s="152" t="n">
        <v>751.1</v>
      </c>
      <c r="D2373" s="153" t="n">
        <v>100</v>
      </c>
      <c r="E2373" s="154" t="s">
        <v>107</v>
      </c>
      <c r="F2373" s="153" t="n">
        <v>1.5</v>
      </c>
      <c r="G2373" s="115" t="n">
        <v>0.25</v>
      </c>
      <c r="H2373" s="116" t="n">
        <f aca="false">RANDBETWEEN(80,100)/100</f>
        <v>0.96</v>
      </c>
      <c r="I2373" s="117"/>
      <c r="J2373" s="118"/>
      <c r="K2373" s="119"/>
      <c r="L2373" s="118"/>
      <c r="M2373" s="179"/>
      <c r="Q2373" s="151" t="s">
        <v>2470</v>
      </c>
      <c r="R2373" s="152" t="n">
        <v>4.4</v>
      </c>
      <c r="S2373" s="152" t="n">
        <v>745.5</v>
      </c>
      <c r="T2373" s="153" t="n">
        <v>81</v>
      </c>
      <c r="U2373" s="154" t="n">
        <v>0</v>
      </c>
      <c r="V2373" s="153" t="n">
        <v>0</v>
      </c>
      <c r="W2373" s="115" t="n">
        <v>0.9</v>
      </c>
      <c r="X2373" s="116" t="n">
        <f aca="false">RANDBETWEEN(80,100)/100</f>
        <v>0.97</v>
      </c>
      <c r="Y2373" s="117"/>
      <c r="Z2373" s="118"/>
      <c r="AA2373" s="119"/>
      <c r="AB2373" s="123"/>
      <c r="AC2373" s="124"/>
      <c r="AG2373" s="186"/>
      <c r="BO2373" s="202"/>
    </row>
    <row r="2374" customFormat="false" ht="13.25" hidden="false" customHeight="true" outlineLevel="0" collapsed="false">
      <c r="A2374" s="151" t="s">
        <v>2471</v>
      </c>
      <c r="B2374" s="152" t="n">
        <v>10.3</v>
      </c>
      <c r="C2374" s="152" t="n">
        <v>751.4</v>
      </c>
      <c r="D2374" s="153" t="n">
        <v>89</v>
      </c>
      <c r="E2374" s="154" t="s">
        <v>107</v>
      </c>
      <c r="F2374" s="153" t="n">
        <v>1.5</v>
      </c>
      <c r="G2374" s="115" t="n">
        <v>0.15</v>
      </c>
      <c r="H2374" s="116" t="n">
        <f aca="false">RANDBETWEEN(80,100)/100</f>
        <v>0.85</v>
      </c>
      <c r="I2374" s="117"/>
      <c r="J2374" s="118"/>
      <c r="K2374" s="119"/>
      <c r="L2374" s="118"/>
      <c r="M2374" s="179"/>
      <c r="Q2374" s="151" t="s">
        <v>2471</v>
      </c>
      <c r="R2374" s="152" t="n">
        <v>4.4</v>
      </c>
      <c r="S2374" s="152" t="n">
        <v>745.5</v>
      </c>
      <c r="T2374" s="153" t="n">
        <v>83</v>
      </c>
      <c r="U2374" s="154" t="n">
        <v>0</v>
      </c>
      <c r="V2374" s="153" t="n">
        <v>0</v>
      </c>
      <c r="W2374" s="115" t="n">
        <v>0.9</v>
      </c>
      <c r="X2374" s="116" t="n">
        <f aca="false">RANDBETWEEN(80,100)/100</f>
        <v>0.96</v>
      </c>
      <c r="Y2374" s="117"/>
      <c r="Z2374" s="118"/>
      <c r="AA2374" s="119"/>
      <c r="AB2374" s="123"/>
      <c r="AC2374" s="124"/>
      <c r="AG2374" s="186"/>
      <c r="BO2374" s="202"/>
    </row>
    <row r="2375" customFormat="false" ht="13.25" hidden="false" customHeight="true" outlineLevel="0" collapsed="false">
      <c r="A2375" s="151" t="s">
        <v>2472</v>
      </c>
      <c r="B2375" s="152" t="n">
        <v>12.6</v>
      </c>
      <c r="C2375" s="152" t="n">
        <v>752</v>
      </c>
      <c r="D2375" s="153" t="n">
        <v>80</v>
      </c>
      <c r="E2375" s="154" t="s">
        <v>83</v>
      </c>
      <c r="F2375" s="153" t="n">
        <v>3</v>
      </c>
      <c r="G2375" s="182" t="s">
        <v>185</v>
      </c>
      <c r="H2375" s="116" t="n">
        <f aca="false">RANDBETWEEN(80,100)/100</f>
        <v>0.86</v>
      </c>
      <c r="I2375" s="117"/>
      <c r="J2375" s="118"/>
      <c r="K2375" s="119"/>
      <c r="L2375" s="118"/>
      <c r="M2375" s="179"/>
      <c r="Q2375" s="151" t="s">
        <v>2472</v>
      </c>
      <c r="R2375" s="152" t="n">
        <v>4.8</v>
      </c>
      <c r="S2375" s="152" t="n">
        <v>745.9</v>
      </c>
      <c r="T2375" s="153" t="n">
        <v>86</v>
      </c>
      <c r="U2375" s="154" t="n">
        <v>0</v>
      </c>
      <c r="V2375" s="153" t="n">
        <v>0</v>
      </c>
      <c r="W2375" s="115" t="n">
        <v>0.9</v>
      </c>
      <c r="X2375" s="116" t="n">
        <f aca="false">RANDBETWEEN(80,100)/100</f>
        <v>0.96</v>
      </c>
      <c r="Y2375" s="117"/>
      <c r="Z2375" s="118"/>
      <c r="AA2375" s="119"/>
      <c r="AB2375" s="123"/>
      <c r="AC2375" s="124"/>
      <c r="AG2375" s="186"/>
      <c r="BO2375" s="202"/>
    </row>
    <row r="2376" customFormat="false" ht="13.25" hidden="false" customHeight="true" outlineLevel="0" collapsed="false">
      <c r="A2376" s="151" t="s">
        <v>2473</v>
      </c>
      <c r="B2376" s="152" t="n">
        <v>15.6</v>
      </c>
      <c r="C2376" s="152" t="n">
        <v>752.7</v>
      </c>
      <c r="D2376" s="153" t="n">
        <v>65</v>
      </c>
      <c r="E2376" s="154" t="s">
        <v>83</v>
      </c>
      <c r="F2376" s="153" t="n">
        <v>3</v>
      </c>
      <c r="G2376" s="115" t="n">
        <v>0.9</v>
      </c>
      <c r="H2376" s="116" t="n">
        <f aca="false">RANDBETWEEN(80,100)/100</f>
        <v>0.88</v>
      </c>
      <c r="I2376" s="117" t="n">
        <v>0.550868055555555</v>
      </c>
      <c r="J2376" s="118" t="n">
        <v>0.550868055555555</v>
      </c>
      <c r="K2376" s="119" t="n">
        <f aca="false">(J2376 * 24) * $B$3 * $F$3 * (1 - 0.7*AVERAGE(G2376:G2383)) * AVERAGE(H2376:H2383)</f>
        <v>5194.99425</v>
      </c>
      <c r="L2376" s="118" t="n">
        <f aca="false">IF(AVERAGE(F2376:F2383)&gt; $J$3, $B$4*$F$4*AVERAGE(F2376:F2383)/$B$5*24*AVERAGE(H2376:H2383), $B$4*$F$4*AVERAGE(F2376:F2383)/$B$5*24*AVERAGE(H2376:H2383) * 0.2)</f>
        <v>2973.6</v>
      </c>
      <c r="M2376" s="179" t="n">
        <f aca="false">K2376+L2376</f>
        <v>8168.59425</v>
      </c>
      <c r="Q2376" s="151" t="s">
        <v>2473</v>
      </c>
      <c r="R2376" s="152" t="n">
        <v>5.7</v>
      </c>
      <c r="S2376" s="152" t="n">
        <v>744.9</v>
      </c>
      <c r="T2376" s="153" t="n">
        <v>81</v>
      </c>
      <c r="U2376" s="154" t="n">
        <v>0</v>
      </c>
      <c r="V2376" s="153" t="n">
        <v>0</v>
      </c>
      <c r="W2376" s="115" t="n">
        <v>0.9</v>
      </c>
      <c r="X2376" s="116" t="n">
        <f aca="false">RANDBETWEEN(80,100)/100</f>
        <v>0.86</v>
      </c>
      <c r="Y2376" s="117" t="n">
        <v>0.573553240740741</v>
      </c>
      <c r="Z2376" s="118" t="n">
        <v>0.573553240740741</v>
      </c>
      <c r="AA2376" s="119" t="n">
        <f aca="false">(Z2376 * 24) * $B$3 * $F$3 * (1 - 0.7*AVERAGE(W2376:W2383)) * AVERAGE(X2376:X2383)</f>
        <v>5401.28852083333</v>
      </c>
      <c r="AB2376" s="123" t="n">
        <f aca="false">IF(AVERAGE(V2376:V2383)&gt; $J$3, $B$4*$F$4*AVERAGE(V2376:V2383)/$B$5*24*AVERAGE(X2376:X2383), $B$4*$F$4*AVERAGE(V2376:V2383)/$B$5*24*AVERAGE(X2376:X2383) * 0.2)</f>
        <v>989.8</v>
      </c>
      <c r="AC2376" s="124" t="n">
        <f aca="false">AA2376+AB2376</f>
        <v>6391.08852083333</v>
      </c>
      <c r="AG2376" s="186"/>
      <c r="BO2376" s="202"/>
    </row>
    <row r="2377" customFormat="false" ht="13.25" hidden="false" customHeight="true" outlineLevel="0" collapsed="false">
      <c r="A2377" s="151" t="s">
        <v>2474</v>
      </c>
      <c r="B2377" s="152" t="n">
        <v>21</v>
      </c>
      <c r="C2377" s="152" t="n">
        <v>752.8</v>
      </c>
      <c r="D2377" s="153" t="n">
        <v>50</v>
      </c>
      <c r="E2377" s="154" t="s">
        <v>78</v>
      </c>
      <c r="F2377" s="153" t="n">
        <v>3</v>
      </c>
      <c r="G2377" s="115" t="n">
        <v>0.9</v>
      </c>
      <c r="H2377" s="116" t="n">
        <f aca="false">RANDBETWEEN(80,100)/100</f>
        <v>1</v>
      </c>
      <c r="I2377" s="117"/>
      <c r="J2377" s="118"/>
      <c r="K2377" s="119"/>
      <c r="L2377" s="118"/>
      <c r="M2377" s="179"/>
      <c r="Q2377" s="151" t="s">
        <v>2474</v>
      </c>
      <c r="R2377" s="152" t="n">
        <v>7.3</v>
      </c>
      <c r="S2377" s="152" t="n">
        <v>744.3</v>
      </c>
      <c r="T2377" s="153" t="n">
        <v>66</v>
      </c>
      <c r="U2377" s="154" t="n">
        <v>0</v>
      </c>
      <c r="V2377" s="153" t="n">
        <v>0</v>
      </c>
      <c r="W2377" s="115" t="n">
        <v>0.9</v>
      </c>
      <c r="X2377" s="116" t="n">
        <f aca="false">RANDBETWEEN(80,100)/100</f>
        <v>0.81</v>
      </c>
      <c r="Y2377" s="117"/>
      <c r="Z2377" s="118"/>
      <c r="AA2377" s="119"/>
      <c r="AB2377" s="123"/>
      <c r="AC2377" s="124"/>
      <c r="AG2377" s="186"/>
      <c r="BO2377" s="202"/>
    </row>
    <row r="2378" customFormat="false" ht="13.25" hidden="false" customHeight="true" outlineLevel="0" collapsed="false">
      <c r="A2378" s="151" t="s">
        <v>2475</v>
      </c>
      <c r="B2378" s="152" t="n">
        <v>22.9</v>
      </c>
      <c r="C2378" s="152" t="n">
        <v>753</v>
      </c>
      <c r="D2378" s="153" t="n">
        <v>33</v>
      </c>
      <c r="E2378" s="154" t="s">
        <v>83</v>
      </c>
      <c r="F2378" s="153" t="n">
        <v>4.5</v>
      </c>
      <c r="G2378" s="115" t="n">
        <v>0.9</v>
      </c>
      <c r="H2378" s="116" t="n">
        <f aca="false">RANDBETWEEN(80,100)/100</f>
        <v>0.98</v>
      </c>
      <c r="I2378" s="117"/>
      <c r="J2378" s="118"/>
      <c r="K2378" s="119"/>
      <c r="L2378" s="118"/>
      <c r="M2378" s="179"/>
      <c r="Q2378" s="151" t="s">
        <v>2475</v>
      </c>
      <c r="R2378" s="152" t="n">
        <v>6.8</v>
      </c>
      <c r="S2378" s="152" t="n">
        <v>743.2</v>
      </c>
      <c r="T2378" s="153" t="n">
        <v>69</v>
      </c>
      <c r="U2378" s="154" t="s">
        <v>93</v>
      </c>
      <c r="V2378" s="153" t="n">
        <v>2</v>
      </c>
      <c r="W2378" s="115" t="n">
        <v>0.9</v>
      </c>
      <c r="X2378" s="116" t="n">
        <f aca="false">RANDBETWEEN(80,100)/100</f>
        <v>0.82</v>
      </c>
      <c r="Y2378" s="117"/>
      <c r="Z2378" s="118"/>
      <c r="AA2378" s="119"/>
      <c r="AB2378" s="123"/>
      <c r="AC2378" s="124"/>
      <c r="AG2378" s="186"/>
      <c r="BO2378" s="202"/>
    </row>
    <row r="2379" customFormat="false" ht="13.25" hidden="false" customHeight="true" outlineLevel="0" collapsed="false">
      <c r="A2379" s="151" t="s">
        <v>2476</v>
      </c>
      <c r="B2379" s="152" t="n">
        <v>22.3</v>
      </c>
      <c r="C2379" s="152" t="n">
        <v>754.1</v>
      </c>
      <c r="D2379" s="153" t="n">
        <v>38</v>
      </c>
      <c r="E2379" s="154" t="s">
        <v>93</v>
      </c>
      <c r="F2379" s="153" t="n">
        <v>1.5</v>
      </c>
      <c r="G2379" s="115" t="n">
        <v>0.9</v>
      </c>
      <c r="H2379" s="116" t="n">
        <f aca="false">RANDBETWEEN(80,100)/100</f>
        <v>0.87</v>
      </c>
      <c r="I2379" s="117"/>
      <c r="J2379" s="118"/>
      <c r="K2379" s="119"/>
      <c r="L2379" s="118"/>
      <c r="M2379" s="179"/>
      <c r="Q2379" s="151" t="s">
        <v>2476</v>
      </c>
      <c r="R2379" s="152" t="n">
        <v>5.8</v>
      </c>
      <c r="S2379" s="152" t="n">
        <v>741.9</v>
      </c>
      <c r="T2379" s="153" t="n">
        <v>86</v>
      </c>
      <c r="U2379" s="154" t="s">
        <v>93</v>
      </c>
      <c r="V2379" s="153" t="n">
        <v>1</v>
      </c>
      <c r="W2379" s="115" t="n">
        <v>0.9</v>
      </c>
      <c r="X2379" s="116" t="n">
        <f aca="false">RANDBETWEEN(80,100)/100</f>
        <v>1</v>
      </c>
      <c r="Y2379" s="117"/>
      <c r="Z2379" s="118"/>
      <c r="AA2379" s="119"/>
      <c r="AB2379" s="123"/>
      <c r="AC2379" s="124"/>
      <c r="AG2379" s="186"/>
      <c r="BO2379" s="202"/>
    </row>
    <row r="2380" customFormat="false" ht="13.25" hidden="false" customHeight="true" outlineLevel="0" collapsed="false">
      <c r="A2380" s="151" t="s">
        <v>2477</v>
      </c>
      <c r="B2380" s="152" t="n">
        <v>14.5</v>
      </c>
      <c r="C2380" s="152" t="n">
        <v>754.6</v>
      </c>
      <c r="D2380" s="153" t="n">
        <v>69</v>
      </c>
      <c r="E2380" s="154" t="s">
        <v>78</v>
      </c>
      <c r="F2380" s="153" t="n">
        <v>3</v>
      </c>
      <c r="G2380" s="115" t="n">
        <v>0.9</v>
      </c>
      <c r="H2380" s="116" t="n">
        <f aca="false">RANDBETWEEN(80,100)/100</f>
        <v>0.88</v>
      </c>
      <c r="I2380" s="117"/>
      <c r="J2380" s="118"/>
      <c r="K2380" s="119"/>
      <c r="L2380" s="118"/>
      <c r="M2380" s="179"/>
      <c r="Q2380" s="151" t="s">
        <v>2477</v>
      </c>
      <c r="R2380" s="152" t="n">
        <v>7.5</v>
      </c>
      <c r="S2380" s="152" t="n">
        <v>738.9</v>
      </c>
      <c r="T2380" s="153" t="n">
        <v>96</v>
      </c>
      <c r="U2380" s="154" t="s">
        <v>78</v>
      </c>
      <c r="V2380" s="153" t="n">
        <v>1</v>
      </c>
      <c r="W2380" s="115" t="n">
        <v>0.9</v>
      </c>
      <c r="X2380" s="116" t="n">
        <f aca="false">RANDBETWEEN(80,100)/100</f>
        <v>0.89</v>
      </c>
      <c r="Y2380" s="117"/>
      <c r="Z2380" s="118"/>
      <c r="AA2380" s="119"/>
      <c r="AB2380" s="123"/>
      <c r="AC2380" s="124"/>
      <c r="AG2380" s="186"/>
      <c r="BO2380" s="202"/>
    </row>
    <row r="2381" customFormat="false" ht="13.25" hidden="false" customHeight="true" outlineLevel="0" collapsed="false">
      <c r="A2381" s="151" t="s">
        <v>2478</v>
      </c>
      <c r="B2381" s="152" t="n">
        <v>6.3</v>
      </c>
      <c r="C2381" s="152" t="n">
        <v>754.7</v>
      </c>
      <c r="D2381" s="153" t="n">
        <v>100</v>
      </c>
      <c r="E2381" s="154" t="s">
        <v>83</v>
      </c>
      <c r="F2381" s="153" t="n">
        <v>1.5</v>
      </c>
      <c r="G2381" s="182" t="s">
        <v>110</v>
      </c>
      <c r="H2381" s="116" t="n">
        <f aca="false">RANDBETWEEN(80,100)/100</f>
        <v>0.84</v>
      </c>
      <c r="I2381" s="117"/>
      <c r="J2381" s="118"/>
      <c r="K2381" s="119"/>
      <c r="L2381" s="118"/>
      <c r="M2381" s="179"/>
      <c r="Q2381" s="151" t="s">
        <v>2478</v>
      </c>
      <c r="R2381" s="152" t="n">
        <v>7</v>
      </c>
      <c r="S2381" s="152" t="n">
        <v>737.8</v>
      </c>
      <c r="T2381" s="153" t="n">
        <v>93</v>
      </c>
      <c r="U2381" s="154" t="s">
        <v>78</v>
      </c>
      <c r="V2381" s="153" t="n">
        <v>1</v>
      </c>
      <c r="W2381" s="115" t="n">
        <v>0.9</v>
      </c>
      <c r="X2381" s="116" t="n">
        <f aca="false">RANDBETWEEN(80,100)/100</f>
        <v>0.89</v>
      </c>
      <c r="Y2381" s="117"/>
      <c r="Z2381" s="118"/>
      <c r="AA2381" s="119"/>
      <c r="AB2381" s="123"/>
      <c r="AC2381" s="124"/>
      <c r="AG2381" s="186"/>
      <c r="BO2381" s="202"/>
    </row>
    <row r="2382" customFormat="false" ht="13.25" hidden="false" customHeight="true" outlineLevel="0" collapsed="false">
      <c r="A2382" s="151" t="s">
        <v>2479</v>
      </c>
      <c r="B2382" s="152" t="n">
        <v>6.8</v>
      </c>
      <c r="C2382" s="152" t="n">
        <v>755.2</v>
      </c>
      <c r="D2382" s="153" t="n">
        <v>100</v>
      </c>
      <c r="E2382" s="154" t="s">
        <v>78</v>
      </c>
      <c r="F2382" s="153" t="n">
        <v>1.5</v>
      </c>
      <c r="G2382" s="182" t="s">
        <v>110</v>
      </c>
      <c r="H2382" s="116" t="n">
        <f aca="false">RANDBETWEEN(80,100)/100</f>
        <v>0.8</v>
      </c>
      <c r="I2382" s="117"/>
      <c r="J2382" s="118"/>
      <c r="K2382" s="119"/>
      <c r="L2382" s="118"/>
      <c r="M2382" s="179"/>
      <c r="Q2382" s="151" t="s">
        <v>2479</v>
      </c>
      <c r="R2382" s="152" t="n">
        <v>7.6</v>
      </c>
      <c r="S2382" s="152" t="n">
        <v>738.7</v>
      </c>
      <c r="T2382" s="153" t="n">
        <v>87</v>
      </c>
      <c r="U2382" s="154" t="s">
        <v>78</v>
      </c>
      <c r="V2382" s="153" t="n">
        <v>1</v>
      </c>
      <c r="W2382" s="115" t="n">
        <v>0.9</v>
      </c>
      <c r="X2382" s="116" t="n">
        <f aca="false">RANDBETWEEN(80,100)/100</f>
        <v>0.94</v>
      </c>
      <c r="Y2382" s="117"/>
      <c r="Z2382" s="118"/>
      <c r="AA2382" s="119"/>
      <c r="AB2382" s="123"/>
      <c r="AC2382" s="124"/>
      <c r="AG2382" s="186"/>
      <c r="BO2382" s="202"/>
    </row>
    <row r="2383" customFormat="false" ht="13.25" hidden="false" customHeight="true" outlineLevel="0" collapsed="false">
      <c r="A2383" s="151" t="s">
        <v>2480</v>
      </c>
      <c r="B2383" s="152" t="n">
        <v>8.4</v>
      </c>
      <c r="C2383" s="152" t="n">
        <v>756.2</v>
      </c>
      <c r="D2383" s="153" t="n">
        <v>86</v>
      </c>
      <c r="E2383" s="154" t="s">
        <v>107</v>
      </c>
      <c r="F2383" s="153" t="n">
        <v>3</v>
      </c>
      <c r="G2383" s="182" t="s">
        <v>110</v>
      </c>
      <c r="H2383" s="116" t="n">
        <f aca="false">RANDBETWEEN(80,100)/100</f>
        <v>0.83</v>
      </c>
      <c r="I2383" s="117"/>
      <c r="J2383" s="118"/>
      <c r="K2383" s="119"/>
      <c r="L2383" s="118"/>
      <c r="M2383" s="179"/>
      <c r="Q2383" s="151" t="s">
        <v>2480</v>
      </c>
      <c r="R2383" s="152" t="n">
        <v>8.2</v>
      </c>
      <c r="S2383" s="152" t="n">
        <v>739.6</v>
      </c>
      <c r="T2383" s="153" t="n">
        <v>77</v>
      </c>
      <c r="U2383" s="154" t="s">
        <v>78</v>
      </c>
      <c r="V2383" s="153" t="n">
        <v>1</v>
      </c>
      <c r="W2383" s="115" t="n">
        <v>0.9</v>
      </c>
      <c r="X2383" s="116" t="n">
        <f aca="false">RANDBETWEEN(80,100)/100</f>
        <v>0.86</v>
      </c>
      <c r="Y2383" s="117"/>
      <c r="Z2383" s="118"/>
      <c r="AA2383" s="119"/>
      <c r="AB2383" s="123"/>
      <c r="AC2383" s="124"/>
      <c r="AG2383" s="186"/>
      <c r="BO2383" s="202"/>
    </row>
    <row r="2384" customFormat="false" ht="13.25" hidden="false" customHeight="true" outlineLevel="0" collapsed="false">
      <c r="A2384" s="151" t="s">
        <v>2481</v>
      </c>
      <c r="B2384" s="152" t="n">
        <v>10.2</v>
      </c>
      <c r="C2384" s="152" t="n">
        <v>756.7</v>
      </c>
      <c r="D2384" s="153" t="n">
        <v>73</v>
      </c>
      <c r="E2384" s="154" t="s">
        <v>91</v>
      </c>
      <c r="F2384" s="153" t="n">
        <v>1.5</v>
      </c>
      <c r="G2384" s="182" t="s">
        <v>110</v>
      </c>
      <c r="H2384" s="116" t="n">
        <f aca="false">RANDBETWEEN(80,100)/100</f>
        <v>0.93</v>
      </c>
      <c r="I2384" s="117" t="n">
        <v>0.548726851851852</v>
      </c>
      <c r="J2384" s="118" t="n">
        <v>0.548726851851852</v>
      </c>
      <c r="K2384" s="119" t="n">
        <f aca="false">(J2384 * 24) * $B$3 * $F$3 * (1 - 0.7*AVERAGE(G2384:G2391)) * AVERAGE(H2384:H2391)</f>
        <v>7414.924</v>
      </c>
      <c r="L2384" s="118" t="n">
        <f aca="false">IF(AVERAGE(F2384:F2391)&gt; $J$3, $B$4*$F$4*AVERAGE(F2384:F2391)/$B$5*24*AVERAGE(H2384:H2391), $B$4*$F$4*AVERAGE(F2384:F2391)/$B$5*24*AVERAGE(H2384:H2391) * 0.2)</f>
        <v>50784</v>
      </c>
      <c r="M2384" s="179" t="n">
        <f aca="false">K2384+L2384</f>
        <v>58198.924</v>
      </c>
      <c r="Q2384" s="151" t="s">
        <v>2481</v>
      </c>
      <c r="R2384" s="152" t="n">
        <v>9.1</v>
      </c>
      <c r="S2384" s="152" t="n">
        <v>740.3</v>
      </c>
      <c r="T2384" s="153" t="n">
        <v>69</v>
      </c>
      <c r="U2384" s="154" t="s">
        <v>78</v>
      </c>
      <c r="V2384" s="153" t="n">
        <v>2</v>
      </c>
      <c r="W2384" s="115" t="n">
        <v>0.9</v>
      </c>
      <c r="X2384" s="116" t="n">
        <f aca="false">RANDBETWEEN(80,100)/100</f>
        <v>0.9</v>
      </c>
      <c r="Y2384" s="117" t="n">
        <v>0.57037037037037</v>
      </c>
      <c r="Z2384" s="118" t="n">
        <v>0.57037037037037</v>
      </c>
      <c r="AA2384" s="119" t="n">
        <f aca="false">(Z2384 * 24) * $B$3 * $F$3 * (1 - 0.7*AVERAGE(W2384:W2391)) * AVERAGE(X2384:X2391)</f>
        <v>5576.109</v>
      </c>
      <c r="AB2384" s="123" t="n">
        <f aca="false">IF(AVERAGE(V2384:V2391)&gt; $J$3, $B$4*$F$4*AVERAGE(V2384:V2391)/$B$5*24*AVERAGE(X2384:X2391), $B$4*$F$4*AVERAGE(V2384:V2391)/$B$5*24*AVERAGE(X2384:X2391) * 0.2)</f>
        <v>1290.6</v>
      </c>
      <c r="AC2384" s="124" t="n">
        <f aca="false">AA2384+AB2384</f>
        <v>6866.709</v>
      </c>
      <c r="AG2384" s="186"/>
      <c r="BO2384" s="202"/>
    </row>
    <row r="2385" customFormat="false" ht="13.25" hidden="false" customHeight="true" outlineLevel="0" collapsed="false">
      <c r="A2385" s="151" t="s">
        <v>2482</v>
      </c>
      <c r="B2385" s="152" t="n">
        <v>15.9</v>
      </c>
      <c r="C2385" s="152" t="n">
        <v>756.5</v>
      </c>
      <c r="D2385" s="153" t="n">
        <v>57</v>
      </c>
      <c r="E2385" s="154" t="s">
        <v>101</v>
      </c>
      <c r="F2385" s="153" t="n">
        <v>7.5</v>
      </c>
      <c r="G2385" s="115" t="n">
        <v>0.75</v>
      </c>
      <c r="H2385" s="116" t="n">
        <f aca="false">RANDBETWEEN(80,100)/100</f>
        <v>0.96</v>
      </c>
      <c r="I2385" s="117"/>
      <c r="J2385" s="118"/>
      <c r="K2385" s="119"/>
      <c r="L2385" s="118"/>
      <c r="M2385" s="179"/>
      <c r="Q2385" s="151" t="s">
        <v>2482</v>
      </c>
      <c r="R2385" s="152" t="n">
        <v>10.1</v>
      </c>
      <c r="S2385" s="152" t="n">
        <v>740.1</v>
      </c>
      <c r="T2385" s="153" t="n">
        <v>57</v>
      </c>
      <c r="U2385" s="154" t="s">
        <v>78</v>
      </c>
      <c r="V2385" s="153" t="n">
        <v>2</v>
      </c>
      <c r="W2385" s="115" t="n">
        <v>0.9</v>
      </c>
      <c r="X2385" s="116" t="n">
        <f aca="false">RANDBETWEEN(80,100)/100</f>
        <v>0.82</v>
      </c>
      <c r="Y2385" s="117"/>
      <c r="Z2385" s="118"/>
      <c r="AA2385" s="119"/>
      <c r="AB2385" s="123"/>
      <c r="AC2385" s="124"/>
      <c r="AG2385" s="186"/>
      <c r="BO2385" s="202"/>
    </row>
    <row r="2386" customFormat="false" ht="13.25" hidden="false" customHeight="true" outlineLevel="0" collapsed="false">
      <c r="A2386" s="151" t="s">
        <v>2483</v>
      </c>
      <c r="B2386" s="152" t="n">
        <v>17.4</v>
      </c>
      <c r="C2386" s="152" t="n">
        <v>756.4</v>
      </c>
      <c r="D2386" s="153" t="n">
        <v>54</v>
      </c>
      <c r="E2386" s="154" t="s">
        <v>101</v>
      </c>
      <c r="F2386" s="153" t="n">
        <v>12</v>
      </c>
      <c r="G2386" s="115" t="n">
        <v>0.75</v>
      </c>
      <c r="H2386" s="116" t="n">
        <f aca="false">RANDBETWEEN(80,100)/100</f>
        <v>0.8</v>
      </c>
      <c r="I2386" s="117"/>
      <c r="J2386" s="118"/>
      <c r="K2386" s="119"/>
      <c r="L2386" s="118"/>
      <c r="M2386" s="179"/>
      <c r="Q2386" s="151" t="s">
        <v>2483</v>
      </c>
      <c r="R2386" s="152" t="n">
        <v>10</v>
      </c>
      <c r="S2386" s="152" t="n">
        <v>740.4</v>
      </c>
      <c r="T2386" s="153" t="n">
        <v>59</v>
      </c>
      <c r="U2386" s="154" t="s">
        <v>78</v>
      </c>
      <c r="V2386" s="153" t="n">
        <v>1</v>
      </c>
      <c r="W2386" s="115" t="n">
        <v>0.75</v>
      </c>
      <c r="X2386" s="116" t="n">
        <f aca="false">RANDBETWEEN(80,100)/100</f>
        <v>0.86</v>
      </c>
      <c r="Y2386" s="117"/>
      <c r="Z2386" s="118"/>
      <c r="AA2386" s="119"/>
      <c r="AB2386" s="123"/>
      <c r="AC2386" s="124"/>
      <c r="AG2386" s="186"/>
      <c r="BO2386" s="202"/>
    </row>
    <row r="2387" customFormat="false" ht="13.25" hidden="false" customHeight="true" outlineLevel="0" collapsed="false">
      <c r="A2387" s="151" t="s">
        <v>2484</v>
      </c>
      <c r="B2387" s="152" t="n">
        <v>15.7</v>
      </c>
      <c r="C2387" s="152" t="n">
        <v>756.9</v>
      </c>
      <c r="D2387" s="153" t="n">
        <v>61</v>
      </c>
      <c r="E2387" s="154" t="s">
        <v>101</v>
      </c>
      <c r="F2387" s="153" t="n">
        <v>13.5</v>
      </c>
      <c r="G2387" s="115" t="n">
        <v>0.75</v>
      </c>
      <c r="H2387" s="116" t="n">
        <f aca="false">RANDBETWEEN(80,100)/100</f>
        <v>0.98</v>
      </c>
      <c r="I2387" s="117"/>
      <c r="J2387" s="118"/>
      <c r="K2387" s="119"/>
      <c r="L2387" s="118"/>
      <c r="M2387" s="179"/>
      <c r="Q2387" s="151" t="s">
        <v>2484</v>
      </c>
      <c r="R2387" s="152" t="n">
        <v>6.7</v>
      </c>
      <c r="S2387" s="152" t="n">
        <v>740.2</v>
      </c>
      <c r="T2387" s="153" t="n">
        <v>77</v>
      </c>
      <c r="U2387" s="154" t="s">
        <v>91</v>
      </c>
      <c r="V2387" s="153" t="n">
        <v>1</v>
      </c>
      <c r="W2387" s="115" t="n">
        <v>0.9</v>
      </c>
      <c r="X2387" s="116" t="n">
        <f aca="false">RANDBETWEEN(80,100)/100</f>
        <v>0.92</v>
      </c>
      <c r="Y2387" s="117"/>
      <c r="Z2387" s="118"/>
      <c r="AA2387" s="119"/>
      <c r="AB2387" s="123"/>
      <c r="AC2387" s="124"/>
      <c r="AG2387" s="186"/>
      <c r="BO2387" s="202"/>
    </row>
    <row r="2388" customFormat="false" ht="13.25" hidden="false" customHeight="true" outlineLevel="0" collapsed="false">
      <c r="A2388" s="151" t="s">
        <v>2485</v>
      </c>
      <c r="B2388" s="152" t="n">
        <v>12.9</v>
      </c>
      <c r="C2388" s="152" t="n">
        <v>756.3</v>
      </c>
      <c r="D2388" s="153" t="n">
        <v>71</v>
      </c>
      <c r="E2388" s="154" t="s">
        <v>101</v>
      </c>
      <c r="F2388" s="153" t="n">
        <v>12</v>
      </c>
      <c r="G2388" s="115" t="n">
        <v>0.75</v>
      </c>
      <c r="H2388" s="116" t="n">
        <f aca="false">RANDBETWEEN(80,100)/100</f>
        <v>0.85</v>
      </c>
      <c r="I2388" s="117"/>
      <c r="J2388" s="118"/>
      <c r="K2388" s="119"/>
      <c r="L2388" s="118"/>
      <c r="M2388" s="179"/>
      <c r="Q2388" s="151" t="s">
        <v>2485</v>
      </c>
      <c r="R2388" s="152" t="n">
        <v>5.8</v>
      </c>
      <c r="S2388" s="152" t="n">
        <v>738.1</v>
      </c>
      <c r="T2388" s="153" t="n">
        <v>82</v>
      </c>
      <c r="U2388" s="154" t="n">
        <v>0</v>
      </c>
      <c r="V2388" s="153" t="n">
        <v>0</v>
      </c>
      <c r="W2388" s="115" t="n">
        <v>0.9</v>
      </c>
      <c r="X2388" s="116" t="n">
        <f aca="false">RANDBETWEEN(80,100)/100</f>
        <v>0.99</v>
      </c>
      <c r="Y2388" s="117"/>
      <c r="Z2388" s="118"/>
      <c r="AA2388" s="119"/>
      <c r="AB2388" s="123"/>
      <c r="AC2388" s="124"/>
      <c r="AG2388" s="186"/>
      <c r="BO2388" s="202"/>
    </row>
    <row r="2389" customFormat="false" ht="13.25" hidden="false" customHeight="true" outlineLevel="0" collapsed="false">
      <c r="A2389" s="151" t="s">
        <v>2486</v>
      </c>
      <c r="B2389" s="152" t="n">
        <v>9.2</v>
      </c>
      <c r="C2389" s="152" t="n">
        <v>755.5</v>
      </c>
      <c r="D2389" s="153" t="n">
        <v>87</v>
      </c>
      <c r="E2389" s="154" t="s">
        <v>101</v>
      </c>
      <c r="F2389" s="153" t="n">
        <v>6</v>
      </c>
      <c r="G2389" s="115" t="n">
        <v>0.25</v>
      </c>
      <c r="H2389" s="116" t="n">
        <f aca="false">RANDBETWEEN(80,100)/100</f>
        <v>0.96</v>
      </c>
      <c r="I2389" s="117"/>
      <c r="J2389" s="118"/>
      <c r="K2389" s="119"/>
      <c r="L2389" s="118"/>
      <c r="M2389" s="179"/>
      <c r="Q2389" s="151" t="s">
        <v>2486</v>
      </c>
      <c r="R2389" s="152" t="n">
        <v>5.1</v>
      </c>
      <c r="S2389" s="152" t="n">
        <v>736</v>
      </c>
      <c r="T2389" s="153" t="n">
        <v>91</v>
      </c>
      <c r="U2389" s="154" t="s">
        <v>129</v>
      </c>
      <c r="V2389" s="153" t="n">
        <v>1</v>
      </c>
      <c r="W2389" s="115" t="n">
        <v>0.9</v>
      </c>
      <c r="X2389" s="116" t="n">
        <f aca="false">RANDBETWEEN(80,100)/100</f>
        <v>0.84</v>
      </c>
      <c r="Y2389" s="117"/>
      <c r="Z2389" s="118"/>
      <c r="AA2389" s="119"/>
      <c r="AB2389" s="123"/>
      <c r="AC2389" s="124"/>
      <c r="AG2389" s="186"/>
      <c r="BO2389" s="202"/>
    </row>
    <row r="2390" customFormat="false" ht="13.25" hidden="false" customHeight="true" outlineLevel="0" collapsed="false">
      <c r="A2390" s="151" t="s">
        <v>2487</v>
      </c>
      <c r="B2390" s="152" t="n">
        <v>10.8</v>
      </c>
      <c r="C2390" s="152" t="n">
        <v>754.1</v>
      </c>
      <c r="D2390" s="153" t="n">
        <v>82</v>
      </c>
      <c r="E2390" s="154" t="s">
        <v>101</v>
      </c>
      <c r="F2390" s="153" t="n">
        <v>7.5</v>
      </c>
      <c r="G2390" s="115" t="n">
        <v>0.75</v>
      </c>
      <c r="H2390" s="116" t="n">
        <f aca="false">RANDBETWEEN(80,100)/100</f>
        <v>0.97</v>
      </c>
      <c r="I2390" s="117"/>
      <c r="J2390" s="118"/>
      <c r="K2390" s="119"/>
      <c r="L2390" s="118"/>
      <c r="M2390" s="179"/>
      <c r="Q2390" s="151" t="s">
        <v>2487</v>
      </c>
      <c r="R2390" s="152" t="n">
        <v>7.5</v>
      </c>
      <c r="S2390" s="152" t="n">
        <v>733.8</v>
      </c>
      <c r="T2390" s="153" t="n">
        <v>93</v>
      </c>
      <c r="U2390" s="154" t="s">
        <v>101</v>
      </c>
      <c r="V2390" s="153" t="n">
        <v>1</v>
      </c>
      <c r="W2390" s="115" t="n">
        <v>0.9</v>
      </c>
      <c r="X2390" s="116" t="n">
        <f aca="false">RANDBETWEEN(80,100)/100</f>
        <v>0.96</v>
      </c>
      <c r="Y2390" s="117"/>
      <c r="Z2390" s="118"/>
      <c r="AA2390" s="119"/>
      <c r="AB2390" s="123"/>
      <c r="AC2390" s="124"/>
      <c r="AG2390" s="186"/>
      <c r="BO2390" s="202"/>
    </row>
    <row r="2391" customFormat="false" ht="13.25" hidden="false" customHeight="true" outlineLevel="0" collapsed="false">
      <c r="A2391" s="151" t="s">
        <v>2488</v>
      </c>
      <c r="B2391" s="152" t="n">
        <v>10.1</v>
      </c>
      <c r="C2391" s="152" t="n">
        <v>753.1</v>
      </c>
      <c r="D2391" s="153" t="n">
        <v>88</v>
      </c>
      <c r="E2391" s="154" t="s">
        <v>101</v>
      </c>
      <c r="F2391" s="153" t="n">
        <v>9</v>
      </c>
      <c r="G2391" s="115" t="n">
        <v>0.9</v>
      </c>
      <c r="H2391" s="116" t="n">
        <f aca="false">RANDBETWEEN(80,100)/100</f>
        <v>0.91</v>
      </c>
      <c r="I2391" s="117"/>
      <c r="J2391" s="118"/>
      <c r="K2391" s="119"/>
      <c r="L2391" s="118"/>
      <c r="M2391" s="179"/>
      <c r="Q2391" s="151" t="s">
        <v>2488</v>
      </c>
      <c r="R2391" s="152" t="n">
        <v>9.8</v>
      </c>
      <c r="S2391" s="152" t="n">
        <v>733.3</v>
      </c>
      <c r="T2391" s="153" t="n">
        <v>63</v>
      </c>
      <c r="U2391" s="154" t="s">
        <v>91</v>
      </c>
      <c r="V2391" s="153" t="n">
        <v>1</v>
      </c>
      <c r="W2391" s="115" t="n">
        <v>0.95</v>
      </c>
      <c r="X2391" s="116" t="n">
        <f aca="false">RANDBETWEEN(80,100)/100</f>
        <v>0.88</v>
      </c>
      <c r="Y2391" s="117"/>
      <c r="Z2391" s="118"/>
      <c r="AA2391" s="119"/>
      <c r="AB2391" s="123"/>
      <c r="AC2391" s="124"/>
      <c r="AG2391" s="186"/>
      <c r="BO2391" s="202"/>
    </row>
    <row r="2392" customFormat="false" ht="13.25" hidden="false" customHeight="true" outlineLevel="0" collapsed="false">
      <c r="A2392" s="151" t="s">
        <v>2489</v>
      </c>
      <c r="B2392" s="152" t="n">
        <v>10</v>
      </c>
      <c r="C2392" s="152" t="n">
        <v>751.7</v>
      </c>
      <c r="D2392" s="153" t="n">
        <v>87</v>
      </c>
      <c r="E2392" s="154" t="s">
        <v>101</v>
      </c>
      <c r="F2392" s="153" t="n">
        <v>10.5</v>
      </c>
      <c r="G2392" s="115" t="n">
        <v>0.9</v>
      </c>
      <c r="H2392" s="116" t="n">
        <f aca="false">RANDBETWEEN(80,100)/100</f>
        <v>0.95</v>
      </c>
      <c r="I2392" s="117" t="n">
        <v>0.546585648148148</v>
      </c>
      <c r="J2392" s="118" t="n">
        <v>0.546585648148148</v>
      </c>
      <c r="K2392" s="119" t="n">
        <f aca="false">(J2392 * 24) * $B$3 * $F$3 * (1 - 0.7*AVERAGE(G2392:G2399)) * AVERAGE(H2392:H2399)</f>
        <v>7215.3896875</v>
      </c>
      <c r="L2392" s="118" t="n">
        <f aca="false">IF(AVERAGE(F2392:F2399)&gt; $J$3, $B$4*$F$4*AVERAGE(F2392:F2399)/$B$5*24*AVERAGE(H2392:H2399), $B$4*$F$4*AVERAGE(F2392:F2399)/$B$5*24*AVERAGE(H2392:H2399) * 0.2)</f>
        <v>44218.5</v>
      </c>
      <c r="M2392" s="179" t="n">
        <f aca="false">K2392+L2392</f>
        <v>51433.8896875</v>
      </c>
      <c r="Q2392" s="151" t="s">
        <v>2489</v>
      </c>
      <c r="R2392" s="152" t="n">
        <v>10.6</v>
      </c>
      <c r="S2392" s="152" t="n">
        <v>733.6</v>
      </c>
      <c r="T2392" s="153" t="n">
        <v>63</v>
      </c>
      <c r="U2392" s="154" t="s">
        <v>78</v>
      </c>
      <c r="V2392" s="153" t="n">
        <v>2</v>
      </c>
      <c r="W2392" s="115" t="n">
        <v>0.9</v>
      </c>
      <c r="X2392" s="116" t="n">
        <f aca="false">RANDBETWEEN(80,100)/100</f>
        <v>0.9</v>
      </c>
      <c r="Y2392" s="117" t="n">
        <v>0.567199074074074</v>
      </c>
      <c r="Z2392" s="118" t="n">
        <v>0.567199074074074</v>
      </c>
      <c r="AA2392" s="119" t="n">
        <f aca="false">(Z2392 * 24) * $B$3 * $F$3 * (1 - 0.7*AVERAGE(W2392:W2399)) * AVERAGE(X2392:X2399)</f>
        <v>5831.714</v>
      </c>
      <c r="AB2392" s="123" t="n">
        <f aca="false">IF(AVERAGE(V2392:V2399)&gt; $J$3, $B$4*$F$4*AVERAGE(V2392:V2399)/$B$5*24*AVERAGE(X2392:X2399), $B$4*$F$4*AVERAGE(V2392:V2399)/$B$5*24*AVERAGE(X2392:X2399) * 0.2)</f>
        <v>2142</v>
      </c>
      <c r="AC2392" s="124" t="n">
        <f aca="false">AA2392+AB2392</f>
        <v>7973.714</v>
      </c>
      <c r="AG2392" s="186"/>
      <c r="BO2392" s="202"/>
    </row>
    <row r="2393" customFormat="false" ht="13.25" hidden="false" customHeight="true" outlineLevel="0" collapsed="false">
      <c r="A2393" s="151" t="s">
        <v>2490</v>
      </c>
      <c r="B2393" s="152" t="n">
        <v>11.1</v>
      </c>
      <c r="C2393" s="152" t="n">
        <v>750</v>
      </c>
      <c r="D2393" s="153" t="n">
        <v>81</v>
      </c>
      <c r="E2393" s="154" t="s">
        <v>101</v>
      </c>
      <c r="F2393" s="153" t="n">
        <v>13.5</v>
      </c>
      <c r="G2393" s="115" t="n">
        <v>0.9</v>
      </c>
      <c r="H2393" s="116" t="n">
        <f aca="false">RANDBETWEEN(80,100)/100</f>
        <v>0.91</v>
      </c>
      <c r="I2393" s="117"/>
      <c r="J2393" s="118"/>
      <c r="K2393" s="119"/>
      <c r="L2393" s="118"/>
      <c r="M2393" s="179"/>
      <c r="Q2393" s="151" t="s">
        <v>2490</v>
      </c>
      <c r="R2393" s="152" t="n">
        <v>12.3</v>
      </c>
      <c r="S2393" s="152" t="n">
        <v>734.9</v>
      </c>
      <c r="T2393" s="153" t="n">
        <v>56</v>
      </c>
      <c r="U2393" s="154" t="s">
        <v>78</v>
      </c>
      <c r="V2393" s="153" t="n">
        <v>3</v>
      </c>
      <c r="W2393" s="115" t="n">
        <v>0.9</v>
      </c>
      <c r="X2393" s="116" t="n">
        <f aca="false">RANDBETWEEN(80,100)/100</f>
        <v>0.89</v>
      </c>
      <c r="Y2393" s="117"/>
      <c r="Z2393" s="118"/>
      <c r="AA2393" s="119"/>
      <c r="AB2393" s="123"/>
      <c r="AC2393" s="124"/>
      <c r="AG2393" s="186"/>
      <c r="BO2393" s="202"/>
    </row>
    <row r="2394" customFormat="false" ht="13.25" hidden="false" customHeight="true" outlineLevel="0" collapsed="false">
      <c r="A2394" s="151" t="s">
        <v>2491</v>
      </c>
      <c r="B2394" s="152" t="n">
        <v>15.8</v>
      </c>
      <c r="C2394" s="152" t="n">
        <v>748.6</v>
      </c>
      <c r="D2394" s="153" t="n">
        <v>67</v>
      </c>
      <c r="E2394" s="154" t="s">
        <v>101</v>
      </c>
      <c r="F2394" s="153" t="n">
        <v>16.5</v>
      </c>
      <c r="G2394" s="115" t="n">
        <v>0.75</v>
      </c>
      <c r="H2394" s="116" t="n">
        <f aca="false">RANDBETWEEN(80,100)/100</f>
        <v>0.9</v>
      </c>
      <c r="I2394" s="117"/>
      <c r="J2394" s="118"/>
      <c r="K2394" s="119"/>
      <c r="L2394" s="118"/>
      <c r="M2394" s="179"/>
      <c r="Q2394" s="151" t="s">
        <v>2491</v>
      </c>
      <c r="R2394" s="152" t="n">
        <v>13.1</v>
      </c>
      <c r="S2394" s="152" t="n">
        <v>735.6</v>
      </c>
      <c r="T2394" s="153" t="n">
        <v>50</v>
      </c>
      <c r="U2394" s="154" t="s">
        <v>78</v>
      </c>
      <c r="V2394" s="153" t="n">
        <v>3</v>
      </c>
      <c r="W2394" s="115" t="n">
        <v>0.75</v>
      </c>
      <c r="X2394" s="116" t="n">
        <f aca="false">RANDBETWEEN(80,100)/100</f>
        <v>0.91</v>
      </c>
      <c r="Y2394" s="117"/>
      <c r="Z2394" s="118"/>
      <c r="AA2394" s="119"/>
      <c r="AB2394" s="123"/>
      <c r="AC2394" s="124"/>
      <c r="AG2394" s="186"/>
      <c r="BO2394" s="202"/>
    </row>
    <row r="2395" customFormat="false" ht="13.25" hidden="false" customHeight="true" outlineLevel="0" collapsed="false">
      <c r="A2395" s="151" t="s">
        <v>2492</v>
      </c>
      <c r="B2395" s="152" t="n">
        <v>14.4</v>
      </c>
      <c r="C2395" s="152" t="n">
        <v>748.1</v>
      </c>
      <c r="D2395" s="153" t="n">
        <v>80</v>
      </c>
      <c r="E2395" s="154" t="s">
        <v>91</v>
      </c>
      <c r="F2395" s="153" t="n">
        <v>10.5</v>
      </c>
      <c r="G2395" s="115" t="n">
        <v>0.9</v>
      </c>
      <c r="H2395" s="116" t="n">
        <f aca="false">RANDBETWEEN(80,100)/100</f>
        <v>0.9</v>
      </c>
      <c r="I2395" s="117"/>
      <c r="J2395" s="118"/>
      <c r="K2395" s="119"/>
      <c r="L2395" s="118"/>
      <c r="M2395" s="179"/>
      <c r="Q2395" s="151" t="s">
        <v>2492</v>
      </c>
      <c r="R2395" s="152" t="n">
        <v>12.4</v>
      </c>
      <c r="S2395" s="152" t="n">
        <v>736.3</v>
      </c>
      <c r="T2395" s="153" t="n">
        <v>46</v>
      </c>
      <c r="U2395" s="154" t="s">
        <v>78</v>
      </c>
      <c r="V2395" s="153" t="n">
        <v>2</v>
      </c>
      <c r="W2395" s="115" t="n">
        <v>0.9</v>
      </c>
      <c r="X2395" s="116" t="n">
        <f aca="false">RANDBETWEEN(80,100)/100</f>
        <v>0.96</v>
      </c>
      <c r="Y2395" s="117"/>
      <c r="Z2395" s="118"/>
      <c r="AA2395" s="119"/>
      <c r="AB2395" s="123"/>
      <c r="AC2395" s="124"/>
      <c r="AG2395" s="186"/>
      <c r="BO2395" s="202"/>
    </row>
    <row r="2396" customFormat="false" ht="13.25" hidden="false" customHeight="true" outlineLevel="0" collapsed="false">
      <c r="A2396" s="151" t="s">
        <v>2493</v>
      </c>
      <c r="B2396" s="152" t="n">
        <v>10.4</v>
      </c>
      <c r="C2396" s="152" t="n">
        <v>747</v>
      </c>
      <c r="D2396" s="153" t="n">
        <v>88</v>
      </c>
      <c r="E2396" s="154" t="s">
        <v>129</v>
      </c>
      <c r="F2396" s="153" t="n">
        <v>3</v>
      </c>
      <c r="G2396" s="115" t="n">
        <v>0.9</v>
      </c>
      <c r="H2396" s="116" t="n">
        <f aca="false">RANDBETWEEN(80,100)/100</f>
        <v>0.81</v>
      </c>
      <c r="I2396" s="117"/>
      <c r="J2396" s="118"/>
      <c r="K2396" s="119"/>
      <c r="L2396" s="118"/>
      <c r="M2396" s="179"/>
      <c r="Q2396" s="151" t="s">
        <v>2493</v>
      </c>
      <c r="R2396" s="152" t="n">
        <v>10.9</v>
      </c>
      <c r="S2396" s="152" t="n">
        <v>736.4</v>
      </c>
      <c r="T2396" s="153" t="n">
        <v>53</v>
      </c>
      <c r="U2396" s="154" t="s">
        <v>78</v>
      </c>
      <c r="V2396" s="153" t="n">
        <v>2</v>
      </c>
      <c r="W2396" s="182" t="s">
        <v>110</v>
      </c>
      <c r="X2396" s="116" t="n">
        <f aca="false">RANDBETWEEN(80,100)/100</f>
        <v>0.94</v>
      </c>
      <c r="Y2396" s="117"/>
      <c r="Z2396" s="118"/>
      <c r="AA2396" s="119"/>
      <c r="AB2396" s="123"/>
      <c r="AC2396" s="124"/>
      <c r="AG2396" s="186"/>
      <c r="BO2396" s="202"/>
    </row>
    <row r="2397" customFormat="false" ht="13.25" hidden="false" customHeight="true" outlineLevel="0" collapsed="false">
      <c r="A2397" s="151" t="s">
        <v>2494</v>
      </c>
      <c r="B2397" s="152" t="n">
        <v>5.7</v>
      </c>
      <c r="C2397" s="152" t="n">
        <v>747.2</v>
      </c>
      <c r="D2397" s="153" t="n">
        <v>99</v>
      </c>
      <c r="E2397" s="154" t="n">
        <v>0</v>
      </c>
      <c r="F2397" s="153" t="n">
        <v>0</v>
      </c>
      <c r="G2397" s="115" t="n">
        <v>0.95</v>
      </c>
      <c r="H2397" s="116" t="n">
        <f aca="false">RANDBETWEEN(80,100)/100</f>
        <v>0.98</v>
      </c>
      <c r="I2397" s="117"/>
      <c r="J2397" s="118"/>
      <c r="K2397" s="119"/>
      <c r="L2397" s="118"/>
      <c r="M2397" s="179"/>
      <c r="Q2397" s="151" t="s">
        <v>2494</v>
      </c>
      <c r="R2397" s="152" t="n">
        <v>7.7</v>
      </c>
      <c r="S2397" s="152" t="n">
        <v>736.3</v>
      </c>
      <c r="T2397" s="153" t="n">
        <v>69</v>
      </c>
      <c r="U2397" s="154" t="s">
        <v>78</v>
      </c>
      <c r="V2397" s="153" t="n">
        <v>1</v>
      </c>
      <c r="W2397" s="115" t="n">
        <v>0.75</v>
      </c>
      <c r="X2397" s="116" t="n">
        <f aca="false">RANDBETWEEN(80,100)/100</f>
        <v>0.89</v>
      </c>
      <c r="Y2397" s="117"/>
      <c r="Z2397" s="118"/>
      <c r="AA2397" s="119"/>
      <c r="AB2397" s="123"/>
      <c r="AC2397" s="124"/>
      <c r="AG2397" s="186"/>
      <c r="BO2397" s="202"/>
    </row>
    <row r="2398" customFormat="false" ht="13.25" hidden="false" customHeight="true" outlineLevel="0" collapsed="false">
      <c r="A2398" s="151" t="s">
        <v>2495</v>
      </c>
      <c r="B2398" s="152" t="n">
        <v>7.3</v>
      </c>
      <c r="C2398" s="152" t="n">
        <v>747.7</v>
      </c>
      <c r="D2398" s="153" t="n">
        <v>85</v>
      </c>
      <c r="E2398" s="154" t="s">
        <v>83</v>
      </c>
      <c r="F2398" s="153" t="n">
        <v>1.5</v>
      </c>
      <c r="G2398" s="115" t="n">
        <v>0.15</v>
      </c>
      <c r="H2398" s="116" t="n">
        <f aca="false">RANDBETWEEN(80,100)/100</f>
        <v>0.89</v>
      </c>
      <c r="I2398" s="117"/>
      <c r="J2398" s="118"/>
      <c r="K2398" s="119"/>
      <c r="L2398" s="118"/>
      <c r="M2398" s="179"/>
      <c r="Q2398" s="151" t="s">
        <v>2495</v>
      </c>
      <c r="R2398" s="152" t="n">
        <v>7.3</v>
      </c>
      <c r="S2398" s="152" t="n">
        <v>736.4</v>
      </c>
      <c r="T2398" s="153" t="n">
        <v>82</v>
      </c>
      <c r="U2398" s="154" t="s">
        <v>78</v>
      </c>
      <c r="V2398" s="153" t="n">
        <v>2</v>
      </c>
      <c r="W2398" s="115" t="n">
        <v>0.9</v>
      </c>
      <c r="X2398" s="116" t="n">
        <f aca="false">RANDBETWEEN(80,100)/100</f>
        <v>0.8</v>
      </c>
      <c r="Y2398" s="117"/>
      <c r="Z2398" s="118"/>
      <c r="AA2398" s="119"/>
      <c r="AB2398" s="123"/>
      <c r="AC2398" s="124"/>
      <c r="AG2398" s="186"/>
      <c r="BO2398" s="202"/>
    </row>
    <row r="2399" customFormat="false" ht="13.25" hidden="false" customHeight="true" outlineLevel="0" collapsed="false">
      <c r="A2399" s="151" t="s">
        <v>2496</v>
      </c>
      <c r="B2399" s="152" t="n">
        <v>10.6</v>
      </c>
      <c r="C2399" s="152" t="n">
        <v>749.7</v>
      </c>
      <c r="D2399" s="153" t="n">
        <v>75</v>
      </c>
      <c r="E2399" s="154" t="s">
        <v>83</v>
      </c>
      <c r="F2399" s="153" t="n">
        <v>6</v>
      </c>
      <c r="G2399" s="115" t="n">
        <v>0.15</v>
      </c>
      <c r="H2399" s="116" t="n">
        <f aca="false">RANDBETWEEN(80,100)/100</f>
        <v>0.85</v>
      </c>
      <c r="I2399" s="117"/>
      <c r="J2399" s="118"/>
      <c r="K2399" s="119"/>
      <c r="L2399" s="118"/>
      <c r="M2399" s="179"/>
      <c r="Q2399" s="151" t="s">
        <v>2496</v>
      </c>
      <c r="R2399" s="152" t="n">
        <v>5.3</v>
      </c>
      <c r="S2399" s="152" t="n">
        <v>737</v>
      </c>
      <c r="T2399" s="153" t="n">
        <v>92</v>
      </c>
      <c r="U2399" s="154" t="n">
        <v>0</v>
      </c>
      <c r="V2399" s="153" t="n">
        <v>0</v>
      </c>
      <c r="W2399" s="115" t="n">
        <v>0.9</v>
      </c>
      <c r="X2399" s="116" t="n">
        <f aca="false">RANDBETWEEN(80,100)/100</f>
        <v>0.85</v>
      </c>
      <c r="Y2399" s="117"/>
      <c r="Z2399" s="118"/>
      <c r="AA2399" s="119"/>
      <c r="AB2399" s="123"/>
      <c r="AC2399" s="124"/>
      <c r="AG2399" s="186"/>
      <c r="BO2399" s="202"/>
    </row>
    <row r="2400" customFormat="false" ht="13.25" hidden="false" customHeight="true" outlineLevel="0" collapsed="false">
      <c r="A2400" s="151" t="s">
        <v>2497</v>
      </c>
      <c r="B2400" s="152" t="n">
        <v>13</v>
      </c>
      <c r="C2400" s="152" t="n">
        <v>751.6</v>
      </c>
      <c r="D2400" s="153" t="n">
        <v>69</v>
      </c>
      <c r="E2400" s="154" t="s">
        <v>83</v>
      </c>
      <c r="F2400" s="153" t="n">
        <v>6</v>
      </c>
      <c r="G2400" s="115" t="n">
        <v>0.15</v>
      </c>
      <c r="H2400" s="116" t="n">
        <f aca="false">RANDBETWEEN(80,100)/100</f>
        <v>0.82</v>
      </c>
      <c r="I2400" s="117" t="n">
        <v>0.544432870370371</v>
      </c>
      <c r="J2400" s="118" t="n">
        <v>0.544432870370371</v>
      </c>
      <c r="K2400" s="119" t="n">
        <f aca="false">(J2400 * 24) * $B$3 * $F$3 * (1 - 0.7*AVERAGE(G2400:G2407)) * AVERAGE(H2400:H2407)</f>
        <v>10615.4283270833</v>
      </c>
      <c r="L2400" s="118" t="n">
        <f aca="false">IF(AVERAGE(F2400:F2407)&gt; $J$3, $B$4*$F$4*AVERAGE(F2400:F2407)/$B$5*24*AVERAGE(H2400:H2407), $B$4*$F$4*AVERAGE(F2400:F2407)/$B$5*24*AVERAGE(H2400:H2407) * 0.2)</f>
        <v>29443.5</v>
      </c>
      <c r="M2400" s="179" t="n">
        <f aca="false">K2400+L2400</f>
        <v>40058.9283270833</v>
      </c>
      <c r="Q2400" s="151" t="s">
        <v>2497</v>
      </c>
      <c r="R2400" s="152" t="n">
        <v>6.9</v>
      </c>
      <c r="S2400" s="152" t="n">
        <v>736.6</v>
      </c>
      <c r="T2400" s="153" t="n">
        <v>80</v>
      </c>
      <c r="U2400" s="154" t="s">
        <v>78</v>
      </c>
      <c r="V2400" s="153" t="n">
        <v>1</v>
      </c>
      <c r="W2400" s="115" t="n">
        <v>0.75</v>
      </c>
      <c r="X2400" s="116" t="n">
        <f aca="false">RANDBETWEEN(80,100)/100</f>
        <v>0.89</v>
      </c>
      <c r="Y2400" s="117" t="n">
        <v>0.56400462962963</v>
      </c>
      <c r="Z2400" s="118" t="n">
        <v>0.56400462962963</v>
      </c>
      <c r="AA2400" s="119" t="n">
        <f aca="false">(Z2400 * 24) * $B$3 * $F$3 * (1 - 0.7*AVERAGE(W2400:W2407)) * AVERAGE(X2400:X2407)</f>
        <v>6930.33237760417</v>
      </c>
      <c r="AB2400" s="123" t="n">
        <f aca="false">IF(AVERAGE(V2400:V2407)&gt; $J$3, $B$4*$F$4*AVERAGE(V2400:V2407)/$B$5*24*AVERAGE(X2400:X2407), $B$4*$F$4*AVERAGE(V2400:V2407)/$B$5*24*AVERAGE(X2400:X2407) * 0.2)</f>
        <v>1330.2</v>
      </c>
      <c r="AC2400" s="124" t="n">
        <f aca="false">AA2400+AB2400</f>
        <v>8260.53237760416</v>
      </c>
      <c r="AG2400" s="186"/>
      <c r="BO2400" s="202"/>
    </row>
    <row r="2401" customFormat="false" ht="13.25" hidden="false" customHeight="true" outlineLevel="0" collapsed="false">
      <c r="A2401" s="151" t="s">
        <v>2498</v>
      </c>
      <c r="B2401" s="152" t="n">
        <v>18.5</v>
      </c>
      <c r="C2401" s="152" t="n">
        <v>752.8</v>
      </c>
      <c r="D2401" s="153" t="n">
        <v>41</v>
      </c>
      <c r="E2401" s="154" t="s">
        <v>107</v>
      </c>
      <c r="F2401" s="153" t="n">
        <v>6</v>
      </c>
      <c r="G2401" s="115" t="n">
        <v>0.15</v>
      </c>
      <c r="H2401" s="116" t="n">
        <f aca="false">RANDBETWEEN(80,100)/100</f>
        <v>0.81</v>
      </c>
      <c r="I2401" s="117"/>
      <c r="J2401" s="118"/>
      <c r="K2401" s="119"/>
      <c r="L2401" s="118"/>
      <c r="M2401" s="179"/>
      <c r="Q2401" s="151" t="s">
        <v>2498</v>
      </c>
      <c r="R2401" s="152" t="n">
        <v>7</v>
      </c>
      <c r="S2401" s="152" t="n">
        <v>737.4</v>
      </c>
      <c r="T2401" s="153" t="n">
        <v>77</v>
      </c>
      <c r="U2401" s="154" t="s">
        <v>78</v>
      </c>
      <c r="V2401" s="153" t="n">
        <v>1</v>
      </c>
      <c r="W2401" s="115" t="n">
        <v>0.9</v>
      </c>
      <c r="X2401" s="116" t="n">
        <f aca="false">RANDBETWEEN(80,100)/100</f>
        <v>0.89</v>
      </c>
      <c r="Y2401" s="117"/>
      <c r="Z2401" s="118"/>
      <c r="AA2401" s="119"/>
      <c r="AB2401" s="123"/>
      <c r="AC2401" s="124"/>
      <c r="AG2401" s="186"/>
      <c r="BO2401" s="202"/>
    </row>
    <row r="2402" customFormat="false" ht="13.25" hidden="false" customHeight="true" outlineLevel="0" collapsed="false">
      <c r="A2402" s="151" t="s">
        <v>2499</v>
      </c>
      <c r="B2402" s="152" t="n">
        <v>19.3</v>
      </c>
      <c r="C2402" s="152" t="n">
        <v>755.3</v>
      </c>
      <c r="D2402" s="153" t="n">
        <v>41</v>
      </c>
      <c r="E2402" s="154" t="s">
        <v>107</v>
      </c>
      <c r="F2402" s="153" t="n">
        <v>7.5</v>
      </c>
      <c r="G2402" s="115" t="n">
        <v>0.15</v>
      </c>
      <c r="H2402" s="116" t="n">
        <f aca="false">RANDBETWEEN(80,100)/100</f>
        <v>0.94</v>
      </c>
      <c r="I2402" s="117"/>
      <c r="J2402" s="118"/>
      <c r="K2402" s="119"/>
      <c r="L2402" s="118"/>
      <c r="M2402" s="179"/>
      <c r="Q2402" s="151" t="s">
        <v>2499</v>
      </c>
      <c r="R2402" s="152" t="n">
        <v>5.4</v>
      </c>
      <c r="S2402" s="152" t="n">
        <v>738.3</v>
      </c>
      <c r="T2402" s="153" t="n">
        <v>82</v>
      </c>
      <c r="U2402" s="154" t="s">
        <v>78</v>
      </c>
      <c r="V2402" s="153" t="n">
        <v>1</v>
      </c>
      <c r="W2402" s="115" t="n">
        <v>0.9</v>
      </c>
      <c r="X2402" s="116" t="n">
        <f aca="false">RANDBETWEEN(80,100)/100</f>
        <v>0.92</v>
      </c>
      <c r="Y2402" s="117"/>
      <c r="Z2402" s="118"/>
      <c r="AA2402" s="119"/>
      <c r="AB2402" s="123"/>
      <c r="AC2402" s="124"/>
      <c r="AG2402" s="186"/>
      <c r="BO2402" s="202"/>
    </row>
    <row r="2403" customFormat="false" ht="13.25" hidden="false" customHeight="true" outlineLevel="0" collapsed="false">
      <c r="A2403" s="151" t="s">
        <v>2500</v>
      </c>
      <c r="B2403" s="152" t="n">
        <v>16.8</v>
      </c>
      <c r="C2403" s="152" t="n">
        <v>757.7</v>
      </c>
      <c r="D2403" s="153" t="n">
        <v>51</v>
      </c>
      <c r="E2403" s="154" t="s">
        <v>107</v>
      </c>
      <c r="F2403" s="153" t="n">
        <v>9</v>
      </c>
      <c r="G2403" s="115" t="n">
        <v>0.15</v>
      </c>
      <c r="H2403" s="116" t="n">
        <f aca="false">RANDBETWEEN(80,100)/100</f>
        <v>0.87</v>
      </c>
      <c r="I2403" s="117"/>
      <c r="J2403" s="118"/>
      <c r="K2403" s="119"/>
      <c r="L2403" s="118"/>
      <c r="M2403" s="179"/>
      <c r="Q2403" s="151" t="s">
        <v>2500</v>
      </c>
      <c r="R2403" s="152" t="n">
        <v>1.9</v>
      </c>
      <c r="S2403" s="152" t="n">
        <v>739.3</v>
      </c>
      <c r="T2403" s="153" t="n">
        <v>89</v>
      </c>
      <c r="U2403" s="154" t="s">
        <v>78</v>
      </c>
      <c r="V2403" s="153" t="n">
        <v>2</v>
      </c>
      <c r="W2403" s="115" t="n">
        <v>0.9</v>
      </c>
      <c r="X2403" s="116" t="n">
        <f aca="false">RANDBETWEEN(80,100)/100</f>
        <v>0.96</v>
      </c>
      <c r="Y2403" s="117"/>
      <c r="Z2403" s="118"/>
      <c r="AA2403" s="119"/>
      <c r="AB2403" s="123"/>
      <c r="AC2403" s="124"/>
      <c r="AG2403" s="186"/>
      <c r="BO2403" s="202"/>
    </row>
    <row r="2404" customFormat="false" ht="13.25" hidden="false" customHeight="true" outlineLevel="0" collapsed="false">
      <c r="A2404" s="151" t="s">
        <v>2501</v>
      </c>
      <c r="B2404" s="152" t="n">
        <v>12.4</v>
      </c>
      <c r="C2404" s="152" t="n">
        <v>759.4</v>
      </c>
      <c r="D2404" s="153" t="n">
        <v>68</v>
      </c>
      <c r="E2404" s="154" t="s">
        <v>107</v>
      </c>
      <c r="F2404" s="153" t="n">
        <v>7.5</v>
      </c>
      <c r="G2404" s="115" t="n">
        <v>0.15</v>
      </c>
      <c r="H2404" s="116" t="n">
        <f aca="false">RANDBETWEEN(80,100)/100</f>
        <v>0.96</v>
      </c>
      <c r="I2404" s="117"/>
      <c r="J2404" s="118"/>
      <c r="K2404" s="119"/>
      <c r="L2404" s="118"/>
      <c r="M2404" s="179"/>
      <c r="Q2404" s="151" t="s">
        <v>2501</v>
      </c>
      <c r="R2404" s="152" t="n">
        <v>1.3</v>
      </c>
      <c r="S2404" s="152" t="n">
        <v>740.5</v>
      </c>
      <c r="T2404" s="153" t="n">
        <v>84</v>
      </c>
      <c r="U2404" s="154" t="s">
        <v>78</v>
      </c>
      <c r="V2404" s="153" t="n">
        <v>3</v>
      </c>
      <c r="W2404" s="115" t="n">
        <v>0.9</v>
      </c>
      <c r="X2404" s="116" t="n">
        <f aca="false">RANDBETWEEN(80,100)/100</f>
        <v>0.91</v>
      </c>
      <c r="Y2404" s="117"/>
      <c r="Z2404" s="118"/>
      <c r="AA2404" s="119"/>
      <c r="AB2404" s="123"/>
      <c r="AC2404" s="124"/>
      <c r="AG2404" s="186"/>
      <c r="BO2404" s="202"/>
    </row>
    <row r="2405" customFormat="false" ht="13.25" hidden="false" customHeight="true" outlineLevel="0" collapsed="false">
      <c r="A2405" s="151" t="s">
        <v>2502</v>
      </c>
      <c r="B2405" s="152" t="n">
        <v>4.4</v>
      </c>
      <c r="C2405" s="152" t="n">
        <v>759.9</v>
      </c>
      <c r="D2405" s="153" t="n">
        <v>100</v>
      </c>
      <c r="E2405" s="154" t="s">
        <v>83</v>
      </c>
      <c r="F2405" s="153" t="n">
        <v>3</v>
      </c>
      <c r="G2405" s="182" t="s">
        <v>110</v>
      </c>
      <c r="H2405" s="116" t="n">
        <f aca="false">RANDBETWEEN(80,100)/100</f>
        <v>1</v>
      </c>
      <c r="I2405" s="117"/>
      <c r="J2405" s="118"/>
      <c r="K2405" s="119"/>
      <c r="L2405" s="118"/>
      <c r="M2405" s="179"/>
      <c r="Q2405" s="151" t="s">
        <v>2502</v>
      </c>
      <c r="R2405" s="152" t="n">
        <v>-0.3</v>
      </c>
      <c r="S2405" s="152" t="n">
        <v>740.9</v>
      </c>
      <c r="T2405" s="153" t="n">
        <v>88</v>
      </c>
      <c r="U2405" s="154" t="s">
        <v>78</v>
      </c>
      <c r="V2405" s="153" t="n">
        <v>1</v>
      </c>
      <c r="W2405" s="115" t="n">
        <v>0.9</v>
      </c>
      <c r="X2405" s="116" t="n">
        <f aca="false">RANDBETWEEN(80,100)/100</f>
        <v>1</v>
      </c>
      <c r="Y2405" s="117"/>
      <c r="Z2405" s="118"/>
      <c r="AA2405" s="119"/>
      <c r="AB2405" s="123"/>
      <c r="AC2405" s="124"/>
      <c r="AG2405" s="186"/>
      <c r="BO2405" s="202"/>
    </row>
    <row r="2406" customFormat="false" ht="13.25" hidden="false" customHeight="true" outlineLevel="0" collapsed="false">
      <c r="A2406" s="151" t="s">
        <v>2503</v>
      </c>
      <c r="B2406" s="152" t="n">
        <v>3.8</v>
      </c>
      <c r="C2406" s="152" t="n">
        <v>760.4</v>
      </c>
      <c r="D2406" s="153" t="n">
        <v>95</v>
      </c>
      <c r="E2406" s="154" t="n">
        <v>0</v>
      </c>
      <c r="F2406" s="153" t="n">
        <v>0</v>
      </c>
      <c r="G2406" s="115" t="n">
        <v>0.9</v>
      </c>
      <c r="H2406" s="116" t="n">
        <f aca="false">RANDBETWEEN(80,100)/100</f>
        <v>0.97</v>
      </c>
      <c r="I2406" s="117"/>
      <c r="J2406" s="118"/>
      <c r="K2406" s="119"/>
      <c r="L2406" s="118"/>
      <c r="M2406" s="179"/>
      <c r="Q2406" s="151" t="s">
        <v>2503</v>
      </c>
      <c r="R2406" s="152" t="n">
        <v>-1.3</v>
      </c>
      <c r="S2406" s="152" t="n">
        <v>740.9</v>
      </c>
      <c r="T2406" s="153" t="n">
        <v>92</v>
      </c>
      <c r="U2406" s="154" t="n">
        <v>0</v>
      </c>
      <c r="V2406" s="153" t="n">
        <v>0</v>
      </c>
      <c r="W2406" s="115" t="n">
        <v>0.9</v>
      </c>
      <c r="X2406" s="116" t="n">
        <f aca="false">RANDBETWEEN(80,100)/100</f>
        <v>0.94</v>
      </c>
      <c r="Y2406" s="117"/>
      <c r="Z2406" s="118"/>
      <c r="AA2406" s="119"/>
      <c r="AB2406" s="123"/>
      <c r="AC2406" s="124"/>
      <c r="AG2406" s="186"/>
      <c r="BO2406" s="202"/>
    </row>
    <row r="2407" customFormat="false" ht="13.25" hidden="false" customHeight="true" outlineLevel="0" collapsed="false">
      <c r="A2407" s="151" t="s">
        <v>2504</v>
      </c>
      <c r="B2407" s="152" t="n">
        <v>5.9</v>
      </c>
      <c r="C2407" s="152" t="n">
        <v>760.9</v>
      </c>
      <c r="D2407" s="153" t="n">
        <v>81</v>
      </c>
      <c r="E2407" s="154" t="s">
        <v>91</v>
      </c>
      <c r="F2407" s="153" t="n">
        <v>1.5</v>
      </c>
      <c r="G2407" s="115" t="n">
        <v>0.9</v>
      </c>
      <c r="H2407" s="116" t="n">
        <f aca="false">RANDBETWEEN(80,100)/100</f>
        <v>0.9</v>
      </c>
      <c r="I2407" s="117"/>
      <c r="J2407" s="118"/>
      <c r="K2407" s="119"/>
      <c r="L2407" s="118"/>
      <c r="M2407" s="179"/>
      <c r="Q2407" s="151" t="s">
        <v>2504</v>
      </c>
      <c r="R2407" s="152" t="n">
        <v>-2.9</v>
      </c>
      <c r="S2407" s="152" t="n">
        <v>740.5</v>
      </c>
      <c r="T2407" s="153" t="n">
        <v>92</v>
      </c>
      <c r="U2407" s="154" t="n">
        <v>0</v>
      </c>
      <c r="V2407" s="153" t="n">
        <v>0</v>
      </c>
      <c r="W2407" s="115" t="n">
        <v>0</v>
      </c>
      <c r="X2407" s="116" t="n">
        <f aca="false">RANDBETWEEN(80,100)/100</f>
        <v>0.88</v>
      </c>
      <c r="Y2407" s="117"/>
      <c r="Z2407" s="118"/>
      <c r="AA2407" s="119"/>
      <c r="AB2407" s="123"/>
      <c r="AC2407" s="124"/>
      <c r="AG2407" s="186"/>
      <c r="BO2407" s="202"/>
    </row>
    <row r="2408" customFormat="false" ht="13.25" hidden="false" customHeight="true" outlineLevel="0" collapsed="false">
      <c r="A2408" s="151" t="s">
        <v>2505</v>
      </c>
      <c r="B2408" s="152" t="n">
        <v>8.7</v>
      </c>
      <c r="C2408" s="152" t="n">
        <v>760.5</v>
      </c>
      <c r="D2408" s="153" t="n">
        <v>83</v>
      </c>
      <c r="E2408" s="154" t="s">
        <v>101</v>
      </c>
      <c r="F2408" s="153" t="n">
        <v>1.5</v>
      </c>
      <c r="G2408" s="182" t="s">
        <v>194</v>
      </c>
      <c r="H2408" s="116" t="n">
        <f aca="false">RANDBETWEEN(80,100)/100</f>
        <v>0.82</v>
      </c>
      <c r="I2408" s="117" t="n">
        <v>0.542291666666667</v>
      </c>
      <c r="J2408" s="118" t="n">
        <v>0.542291666666667</v>
      </c>
      <c r="K2408" s="119" t="n">
        <f aca="false">(J2408 * 24) * $B$3 * $F$3 * (1 - 0.7*AVERAGE(G2408:G2415)) * AVERAGE(H2408:H2415)</f>
        <v>5127.169771875</v>
      </c>
      <c r="L2408" s="118" t="n">
        <f aca="false">IF(AVERAGE(F2408:F2415)&gt; $J$3, $B$4*$F$4*AVERAGE(F2408:F2415)/$B$5*24*AVERAGE(H2408:H2415), $B$4*$F$4*AVERAGE(F2408:F2415)/$B$5*24*AVERAGE(H2408:H2415) * 0.2)</f>
        <v>3271.5</v>
      </c>
      <c r="M2408" s="179" t="n">
        <f aca="false">K2408+L2408</f>
        <v>8398.669771875</v>
      </c>
      <c r="Q2408" s="151" t="s">
        <v>2505</v>
      </c>
      <c r="R2408" s="152" t="n">
        <v>-1.7</v>
      </c>
      <c r="S2408" s="152" t="n">
        <v>739</v>
      </c>
      <c r="T2408" s="153" t="n">
        <v>96</v>
      </c>
      <c r="U2408" s="154" t="s">
        <v>129</v>
      </c>
      <c r="V2408" s="153" t="n">
        <v>1</v>
      </c>
      <c r="W2408" s="115" t="n">
        <v>0.25</v>
      </c>
      <c r="X2408" s="116" t="n">
        <f aca="false">RANDBETWEEN(80,100)/100</f>
        <v>0.97</v>
      </c>
      <c r="Y2408" s="117" t="n">
        <v>0.560821759259259</v>
      </c>
      <c r="Z2408" s="118" t="n">
        <v>0.560821759259259</v>
      </c>
      <c r="AA2408" s="119" t="n">
        <f aca="false">(Z2408 * 24) * $B$3 * $F$3 * (1 - 0.7*AVERAGE(W2408:W2415)) * AVERAGE(X2408:X2415)</f>
        <v>8412.05298828125</v>
      </c>
      <c r="AB2408" s="123" t="n">
        <f aca="false">IF(AVERAGE(V2408:V2415)&gt; $J$3, $B$4*$F$4*AVERAGE(V2408:V2415)/$B$5*24*AVERAGE(X2408:X2415), $B$4*$F$4*AVERAGE(V2408:V2415)/$B$5*24*AVERAGE(X2408:X2415) * 0.2)</f>
        <v>2058</v>
      </c>
      <c r="AC2408" s="124" t="n">
        <f aca="false">AA2408+AB2408</f>
        <v>10470.0529882813</v>
      </c>
      <c r="AG2408" s="186"/>
      <c r="BO2408" s="202"/>
    </row>
    <row r="2409" customFormat="false" ht="13.25" hidden="false" customHeight="true" outlineLevel="0" collapsed="false">
      <c r="A2409" s="151" t="s">
        <v>2506</v>
      </c>
      <c r="B2409" s="152" t="n">
        <v>14.4</v>
      </c>
      <c r="C2409" s="152" t="n">
        <v>759.2</v>
      </c>
      <c r="D2409" s="153" t="n">
        <v>46</v>
      </c>
      <c r="E2409" s="154" t="s">
        <v>77</v>
      </c>
      <c r="F2409" s="153" t="n">
        <v>3</v>
      </c>
      <c r="G2409" s="182" t="s">
        <v>110</v>
      </c>
      <c r="H2409" s="116" t="n">
        <f aca="false">RANDBETWEEN(80,100)/100</f>
        <v>0.98</v>
      </c>
      <c r="I2409" s="117"/>
      <c r="J2409" s="118"/>
      <c r="K2409" s="119"/>
      <c r="L2409" s="118"/>
      <c r="M2409" s="179"/>
      <c r="Q2409" s="151" t="s">
        <v>2506</v>
      </c>
      <c r="R2409" s="152" t="n">
        <v>4.5</v>
      </c>
      <c r="S2409" s="152" t="n">
        <v>736.2</v>
      </c>
      <c r="T2409" s="153" t="n">
        <v>35</v>
      </c>
      <c r="U2409" s="154" t="s">
        <v>101</v>
      </c>
      <c r="V2409" s="153" t="n">
        <v>2</v>
      </c>
      <c r="W2409" s="115" t="n">
        <v>0.95</v>
      </c>
      <c r="X2409" s="116" t="n">
        <f aca="false">RANDBETWEEN(80,100)/100</f>
        <v>0.85</v>
      </c>
      <c r="Y2409" s="117"/>
      <c r="Z2409" s="118"/>
      <c r="AA2409" s="119"/>
      <c r="AB2409" s="123"/>
      <c r="AC2409" s="124"/>
      <c r="AG2409" s="186"/>
      <c r="BO2409" s="202"/>
    </row>
    <row r="2410" customFormat="false" ht="13.25" hidden="false" customHeight="true" outlineLevel="0" collapsed="false">
      <c r="A2410" s="151" t="s">
        <v>2507</v>
      </c>
      <c r="B2410" s="152" t="n">
        <v>13.5</v>
      </c>
      <c r="C2410" s="152" t="n">
        <v>759.1</v>
      </c>
      <c r="D2410" s="153" t="n">
        <v>55</v>
      </c>
      <c r="E2410" s="154" t="s">
        <v>78</v>
      </c>
      <c r="F2410" s="153" t="n">
        <v>3</v>
      </c>
      <c r="G2410" s="182" t="s">
        <v>110</v>
      </c>
      <c r="H2410" s="116" t="n">
        <f aca="false">RANDBETWEEN(80,100)/100</f>
        <v>0.82</v>
      </c>
      <c r="I2410" s="117"/>
      <c r="J2410" s="118"/>
      <c r="K2410" s="119"/>
      <c r="L2410" s="118"/>
      <c r="M2410" s="179"/>
      <c r="Q2410" s="151" t="s">
        <v>2507</v>
      </c>
      <c r="R2410" s="152" t="n">
        <v>5.9</v>
      </c>
      <c r="S2410" s="152" t="n">
        <v>736.6</v>
      </c>
      <c r="T2410" s="153" t="n">
        <v>28</v>
      </c>
      <c r="U2410" s="154" t="s">
        <v>101</v>
      </c>
      <c r="V2410" s="153" t="n">
        <v>2</v>
      </c>
      <c r="W2410" s="115" t="n">
        <v>0.25</v>
      </c>
      <c r="X2410" s="116" t="n">
        <f aca="false">RANDBETWEEN(80,100)/100</f>
        <v>0.9</v>
      </c>
      <c r="Y2410" s="117"/>
      <c r="Z2410" s="118"/>
      <c r="AA2410" s="119"/>
      <c r="AB2410" s="123"/>
      <c r="AC2410" s="124"/>
      <c r="AG2410" s="186"/>
      <c r="BO2410" s="202"/>
    </row>
    <row r="2411" customFormat="false" ht="13.25" hidden="false" customHeight="true" outlineLevel="0" collapsed="false">
      <c r="A2411" s="151" t="s">
        <v>2508</v>
      </c>
      <c r="B2411" s="152" t="n">
        <v>11.8</v>
      </c>
      <c r="C2411" s="152" t="n">
        <v>759.3</v>
      </c>
      <c r="D2411" s="153" t="n">
        <v>73</v>
      </c>
      <c r="E2411" s="154" t="s">
        <v>78</v>
      </c>
      <c r="F2411" s="153" t="n">
        <v>6</v>
      </c>
      <c r="G2411" s="182" t="s">
        <v>110</v>
      </c>
      <c r="H2411" s="116" t="n">
        <f aca="false">RANDBETWEEN(80,100)/100</f>
        <v>0.9</v>
      </c>
      <c r="I2411" s="117"/>
      <c r="J2411" s="118"/>
      <c r="K2411" s="119"/>
      <c r="L2411" s="118"/>
      <c r="M2411" s="179"/>
      <c r="Q2411" s="151" t="s">
        <v>2508</v>
      </c>
      <c r="R2411" s="152" t="n">
        <v>4.3</v>
      </c>
      <c r="S2411" s="152" t="n">
        <v>736.8</v>
      </c>
      <c r="T2411" s="153" t="n">
        <v>35</v>
      </c>
      <c r="U2411" s="154" t="s">
        <v>101</v>
      </c>
      <c r="V2411" s="153" t="n">
        <v>2</v>
      </c>
      <c r="W2411" s="115" t="n">
        <v>0.05</v>
      </c>
      <c r="X2411" s="116" t="n">
        <f aca="false">RANDBETWEEN(80,100)/100</f>
        <v>0.9</v>
      </c>
      <c r="Y2411" s="117"/>
      <c r="Z2411" s="118"/>
      <c r="AA2411" s="119"/>
      <c r="AB2411" s="123"/>
      <c r="AC2411" s="124"/>
      <c r="AG2411" s="186"/>
      <c r="BO2411" s="202"/>
    </row>
    <row r="2412" customFormat="false" ht="13.25" hidden="false" customHeight="true" outlineLevel="0" collapsed="false">
      <c r="A2412" s="151" t="s">
        <v>2509</v>
      </c>
      <c r="B2412" s="152" t="n">
        <v>7.5</v>
      </c>
      <c r="C2412" s="152" t="n">
        <v>759.1</v>
      </c>
      <c r="D2412" s="153" t="n">
        <v>83</v>
      </c>
      <c r="E2412" s="154" t="s">
        <v>83</v>
      </c>
      <c r="F2412" s="153" t="n">
        <v>3</v>
      </c>
      <c r="G2412" s="115" t="n">
        <v>0.95</v>
      </c>
      <c r="H2412" s="116" t="n">
        <f aca="false">RANDBETWEEN(80,100)/100</f>
        <v>0.95</v>
      </c>
      <c r="I2412" s="117"/>
      <c r="J2412" s="118"/>
      <c r="K2412" s="119"/>
      <c r="L2412" s="118"/>
      <c r="M2412" s="179"/>
      <c r="Q2412" s="151" t="s">
        <v>2509</v>
      </c>
      <c r="R2412" s="152" t="n">
        <v>0.6</v>
      </c>
      <c r="S2412" s="152" t="n">
        <v>736</v>
      </c>
      <c r="T2412" s="153" t="n">
        <v>65</v>
      </c>
      <c r="U2412" s="154" t="s">
        <v>129</v>
      </c>
      <c r="V2412" s="153" t="n">
        <v>2</v>
      </c>
      <c r="W2412" s="115" t="n">
        <v>0.75</v>
      </c>
      <c r="X2412" s="116" t="n">
        <f aca="false">RANDBETWEEN(80,100)/100</f>
        <v>0.95</v>
      </c>
      <c r="Y2412" s="117"/>
      <c r="Z2412" s="118"/>
      <c r="AA2412" s="119"/>
      <c r="AB2412" s="123"/>
      <c r="AC2412" s="124"/>
      <c r="AG2412" s="186"/>
      <c r="BO2412" s="202"/>
    </row>
    <row r="2413" customFormat="false" ht="13.25" hidden="false" customHeight="true" outlineLevel="0" collapsed="false">
      <c r="A2413" s="151" t="s">
        <v>2510</v>
      </c>
      <c r="B2413" s="152" t="n">
        <v>6.2</v>
      </c>
      <c r="C2413" s="152" t="n">
        <v>758.3</v>
      </c>
      <c r="D2413" s="153" t="n">
        <v>82</v>
      </c>
      <c r="E2413" s="154" t="s">
        <v>77</v>
      </c>
      <c r="F2413" s="153" t="n">
        <v>3</v>
      </c>
      <c r="G2413" s="115" t="n">
        <v>0.9</v>
      </c>
      <c r="H2413" s="116" t="n">
        <f aca="false">RANDBETWEEN(80,100)/100</f>
        <v>0.94</v>
      </c>
      <c r="I2413" s="117"/>
      <c r="J2413" s="118"/>
      <c r="K2413" s="119"/>
      <c r="L2413" s="118"/>
      <c r="M2413" s="179"/>
      <c r="Q2413" s="151" t="s">
        <v>2510</v>
      </c>
      <c r="R2413" s="152" t="n">
        <v>1.4</v>
      </c>
      <c r="S2413" s="152" t="n">
        <v>733.6</v>
      </c>
      <c r="T2413" s="153" t="n">
        <v>79</v>
      </c>
      <c r="U2413" s="154" t="s">
        <v>129</v>
      </c>
      <c r="V2413" s="153" t="n">
        <v>2</v>
      </c>
      <c r="W2413" s="115" t="n">
        <v>0.9</v>
      </c>
      <c r="X2413" s="116" t="n">
        <f aca="false">RANDBETWEEN(80,100)/100</f>
        <v>0.83</v>
      </c>
      <c r="Y2413" s="117"/>
      <c r="Z2413" s="118"/>
      <c r="AA2413" s="119"/>
      <c r="AB2413" s="123"/>
      <c r="AC2413" s="124"/>
      <c r="AG2413" s="186"/>
      <c r="BO2413" s="202"/>
    </row>
    <row r="2414" customFormat="false" ht="13.25" hidden="false" customHeight="true" outlineLevel="0" collapsed="false">
      <c r="A2414" s="151" t="s">
        <v>2511</v>
      </c>
      <c r="B2414" s="152" t="n">
        <v>6.3</v>
      </c>
      <c r="C2414" s="152" t="n">
        <v>757.8</v>
      </c>
      <c r="D2414" s="153" t="n">
        <v>78</v>
      </c>
      <c r="E2414" s="154" t="s">
        <v>83</v>
      </c>
      <c r="F2414" s="153" t="n">
        <v>1.5</v>
      </c>
      <c r="G2414" s="115" t="n">
        <v>0.9</v>
      </c>
      <c r="H2414" s="116" t="n">
        <f aca="false">RANDBETWEEN(80,100)/100</f>
        <v>0.98</v>
      </c>
      <c r="I2414" s="117"/>
      <c r="J2414" s="118"/>
      <c r="K2414" s="119"/>
      <c r="L2414" s="118"/>
      <c r="M2414" s="179"/>
      <c r="Q2414" s="151" t="s">
        <v>2511</v>
      </c>
      <c r="R2414" s="152" t="n">
        <v>1.6</v>
      </c>
      <c r="S2414" s="152" t="n">
        <v>732.2</v>
      </c>
      <c r="T2414" s="153" t="n">
        <v>90</v>
      </c>
      <c r="U2414" s="154" t="s">
        <v>101</v>
      </c>
      <c r="V2414" s="153" t="n">
        <v>1</v>
      </c>
      <c r="W2414" s="115" t="n">
        <v>0.9</v>
      </c>
      <c r="X2414" s="116" t="n">
        <f aca="false">RANDBETWEEN(80,100)/100</f>
        <v>0.99</v>
      </c>
      <c r="Y2414" s="117"/>
      <c r="Z2414" s="118"/>
      <c r="AA2414" s="119"/>
      <c r="AB2414" s="123"/>
      <c r="AC2414" s="124"/>
      <c r="AG2414" s="186"/>
      <c r="BO2414" s="202"/>
    </row>
    <row r="2415" customFormat="false" ht="13.25" hidden="false" customHeight="true" outlineLevel="0" collapsed="false">
      <c r="A2415" s="151" t="s">
        <v>2512</v>
      </c>
      <c r="B2415" s="152" t="n">
        <v>6.7</v>
      </c>
      <c r="C2415" s="152" t="n">
        <v>757.9</v>
      </c>
      <c r="D2415" s="153" t="n">
        <v>73</v>
      </c>
      <c r="E2415" s="154" t="s">
        <v>93</v>
      </c>
      <c r="F2415" s="153" t="n">
        <v>1.5</v>
      </c>
      <c r="G2415" s="115" t="n">
        <v>0.9</v>
      </c>
      <c r="H2415" s="116" t="n">
        <f aca="false">RANDBETWEEN(80,100)/100</f>
        <v>0.88</v>
      </c>
      <c r="I2415" s="117"/>
      <c r="J2415" s="118"/>
      <c r="K2415" s="119"/>
      <c r="L2415" s="118"/>
      <c r="M2415" s="179"/>
      <c r="Q2415" s="151" t="s">
        <v>2512</v>
      </c>
      <c r="R2415" s="152" t="n">
        <v>1.6</v>
      </c>
      <c r="S2415" s="152" t="n">
        <v>732.7</v>
      </c>
      <c r="T2415" s="153" t="n">
        <v>87</v>
      </c>
      <c r="U2415" s="154" t="s">
        <v>78</v>
      </c>
      <c r="V2415" s="153" t="n">
        <v>2</v>
      </c>
      <c r="W2415" s="115" t="n">
        <v>0.9</v>
      </c>
      <c r="X2415" s="116" t="n">
        <f aca="false">RANDBETWEEN(80,100)/100</f>
        <v>0.96</v>
      </c>
      <c r="Y2415" s="117"/>
      <c r="Z2415" s="118"/>
      <c r="AA2415" s="119"/>
      <c r="AB2415" s="123"/>
      <c r="AC2415" s="124"/>
      <c r="AG2415" s="186"/>
      <c r="BO2415" s="202"/>
    </row>
    <row r="2416" customFormat="false" ht="13.25" hidden="false" customHeight="true" outlineLevel="0" collapsed="false">
      <c r="A2416" s="151" t="s">
        <v>2513</v>
      </c>
      <c r="B2416" s="152" t="n">
        <v>7.3</v>
      </c>
      <c r="C2416" s="152" t="n">
        <v>758.8</v>
      </c>
      <c r="D2416" s="153" t="n">
        <v>68</v>
      </c>
      <c r="E2416" s="154" t="s">
        <v>101</v>
      </c>
      <c r="F2416" s="153" t="n">
        <v>4.5</v>
      </c>
      <c r="G2416" s="115" t="n">
        <v>0.75</v>
      </c>
      <c r="H2416" s="116" t="n">
        <f aca="false">RANDBETWEEN(80,100)/100</f>
        <v>0.83</v>
      </c>
      <c r="I2416" s="117" t="n">
        <v>0.540127314814815</v>
      </c>
      <c r="J2416" s="118" t="n">
        <v>0.540127314814815</v>
      </c>
      <c r="K2416" s="119" t="n">
        <f aca="false">(J2416 * 24) * $B$3 * $F$3 * (1 - 0.7*AVERAGE(G2416:G2423)) * AVERAGE(H2416:H2423)</f>
        <v>5745.48548333333</v>
      </c>
      <c r="L2416" s="118" t="n">
        <f aca="false">IF(AVERAGE(F2416:F2423)&gt; $J$3, $B$4*$F$4*AVERAGE(F2416:F2423)/$B$5*24*AVERAGE(H2416:H2423), $B$4*$F$4*AVERAGE(F2416:F2423)/$B$5*24*AVERAGE(H2416:H2423) * 0.2)</f>
        <v>23496</v>
      </c>
      <c r="M2416" s="179" t="n">
        <f aca="false">K2416+L2416</f>
        <v>29241.4854833333</v>
      </c>
      <c r="Q2416" s="151" t="s">
        <v>2513</v>
      </c>
      <c r="R2416" s="152" t="n">
        <v>0.9</v>
      </c>
      <c r="S2416" s="152" t="n">
        <v>735</v>
      </c>
      <c r="T2416" s="153" t="n">
        <v>83</v>
      </c>
      <c r="U2416" s="154" t="s">
        <v>101</v>
      </c>
      <c r="V2416" s="153" t="n">
        <v>3</v>
      </c>
      <c r="W2416" s="115" t="n">
        <v>0.9</v>
      </c>
      <c r="X2416" s="116" t="n">
        <f aca="false">RANDBETWEEN(80,100)/100</f>
        <v>0.85</v>
      </c>
      <c r="Y2416" s="117" t="n">
        <v>0.557638888888889</v>
      </c>
      <c r="Z2416" s="118" t="n">
        <v>0.557638888888889</v>
      </c>
      <c r="AA2416" s="119" t="n">
        <f aca="false">(Z2416 * 24) * $B$3 * $F$3 * (1 - 0.7*AVERAGE(W2416:W2423)) * AVERAGE(X2416:X2423)</f>
        <v>5229.136</v>
      </c>
      <c r="AB2416" s="123" t="n">
        <f aca="false">IF(AVERAGE(V2416:V2423)&gt; $J$3, $B$4*$F$4*AVERAGE(V2416:V2423)/$B$5*24*AVERAGE(X2416:X2423), $B$4*$F$4*AVERAGE(V2416:V2423)/$B$5*24*AVERAGE(X2416:X2423) * 0.2)</f>
        <v>1830.4</v>
      </c>
      <c r="AC2416" s="124" t="n">
        <f aca="false">AA2416+AB2416</f>
        <v>7059.536</v>
      </c>
      <c r="AG2416" s="186"/>
      <c r="BO2416" s="202"/>
    </row>
    <row r="2417" customFormat="false" ht="13.25" hidden="false" customHeight="true" outlineLevel="0" collapsed="false">
      <c r="A2417" s="151" t="s">
        <v>2514</v>
      </c>
      <c r="B2417" s="152" t="n">
        <v>10.4</v>
      </c>
      <c r="C2417" s="152" t="n">
        <v>758.3</v>
      </c>
      <c r="D2417" s="153" t="n">
        <v>68</v>
      </c>
      <c r="E2417" s="154" t="s">
        <v>107</v>
      </c>
      <c r="F2417" s="153" t="n">
        <v>3</v>
      </c>
      <c r="G2417" s="182" t="s">
        <v>110</v>
      </c>
      <c r="H2417" s="116" t="n">
        <f aca="false">RANDBETWEEN(80,100)/100</f>
        <v>0.91</v>
      </c>
      <c r="I2417" s="117"/>
      <c r="J2417" s="118"/>
      <c r="K2417" s="119"/>
      <c r="L2417" s="118"/>
      <c r="M2417" s="179"/>
      <c r="Q2417" s="151" t="s">
        <v>2514</v>
      </c>
      <c r="R2417" s="152" t="n">
        <v>4</v>
      </c>
      <c r="S2417" s="152" t="n">
        <v>735.2</v>
      </c>
      <c r="T2417" s="153" t="n">
        <v>43</v>
      </c>
      <c r="U2417" s="154" t="s">
        <v>91</v>
      </c>
      <c r="V2417" s="153" t="n">
        <v>3</v>
      </c>
      <c r="W2417" s="115" t="n">
        <v>0.9</v>
      </c>
      <c r="X2417" s="116" t="n">
        <f aca="false">RANDBETWEEN(80,100)/100</f>
        <v>0.83</v>
      </c>
      <c r="Y2417" s="117"/>
      <c r="Z2417" s="118"/>
      <c r="AA2417" s="119"/>
      <c r="AB2417" s="123"/>
      <c r="AC2417" s="124"/>
      <c r="AG2417" s="186"/>
      <c r="BO2417" s="202"/>
    </row>
    <row r="2418" customFormat="false" ht="13.25" hidden="false" customHeight="true" outlineLevel="0" collapsed="false">
      <c r="A2418" s="151" t="s">
        <v>2515</v>
      </c>
      <c r="B2418" s="152" t="n">
        <v>10.4</v>
      </c>
      <c r="C2418" s="152" t="n">
        <v>759.1</v>
      </c>
      <c r="D2418" s="153" t="n">
        <v>64</v>
      </c>
      <c r="E2418" s="154" t="s">
        <v>78</v>
      </c>
      <c r="F2418" s="153" t="n">
        <v>6</v>
      </c>
      <c r="G2418" s="115" t="n">
        <v>0.75</v>
      </c>
      <c r="H2418" s="116" t="n">
        <f aca="false">RANDBETWEEN(80,100)/100</f>
        <v>0.84</v>
      </c>
      <c r="I2418" s="117"/>
      <c r="J2418" s="118"/>
      <c r="K2418" s="119"/>
      <c r="L2418" s="118"/>
      <c r="M2418" s="179"/>
      <c r="Q2418" s="151" t="s">
        <v>2515</v>
      </c>
      <c r="R2418" s="152" t="n">
        <v>5.2</v>
      </c>
      <c r="S2418" s="152" t="n">
        <v>736</v>
      </c>
      <c r="T2418" s="153" t="n">
        <v>39</v>
      </c>
      <c r="U2418" s="154" t="s">
        <v>78</v>
      </c>
      <c r="V2418" s="153" t="n">
        <v>3</v>
      </c>
      <c r="W2418" s="115" t="n">
        <v>0.95</v>
      </c>
      <c r="X2418" s="116" t="n">
        <f aca="false">RANDBETWEEN(80,100)/100</f>
        <v>0.99</v>
      </c>
      <c r="Y2418" s="117"/>
      <c r="Z2418" s="118"/>
      <c r="AA2418" s="119"/>
      <c r="AB2418" s="123"/>
      <c r="AC2418" s="124"/>
      <c r="AG2418" s="186"/>
      <c r="BO2418" s="202"/>
    </row>
    <row r="2419" customFormat="false" ht="13.25" hidden="false" customHeight="true" outlineLevel="0" collapsed="false">
      <c r="A2419" s="151" t="s">
        <v>2516</v>
      </c>
      <c r="B2419" s="152" t="n">
        <v>7.8</v>
      </c>
      <c r="C2419" s="152" t="n">
        <v>760.6</v>
      </c>
      <c r="D2419" s="153" t="n">
        <v>81</v>
      </c>
      <c r="E2419" s="154" t="s">
        <v>78</v>
      </c>
      <c r="F2419" s="153" t="n">
        <v>6</v>
      </c>
      <c r="G2419" s="115" t="n">
        <v>0.75</v>
      </c>
      <c r="H2419" s="116" t="n">
        <f aca="false">RANDBETWEEN(80,100)/100</f>
        <v>0.99</v>
      </c>
      <c r="I2419" s="117"/>
      <c r="J2419" s="118"/>
      <c r="K2419" s="119"/>
      <c r="L2419" s="118"/>
      <c r="M2419" s="179"/>
      <c r="Q2419" s="151" t="s">
        <v>2516</v>
      </c>
      <c r="R2419" s="152" t="n">
        <v>5.1</v>
      </c>
      <c r="S2419" s="152" t="n">
        <v>737.2</v>
      </c>
      <c r="T2419" s="153" t="n">
        <v>44</v>
      </c>
      <c r="U2419" s="154" t="s">
        <v>91</v>
      </c>
      <c r="V2419" s="153" t="n">
        <v>2</v>
      </c>
      <c r="W2419" s="115" t="n">
        <v>0.95</v>
      </c>
      <c r="X2419" s="116" t="n">
        <f aca="false">RANDBETWEEN(80,100)/100</f>
        <v>0.98</v>
      </c>
      <c r="Y2419" s="117"/>
      <c r="Z2419" s="118"/>
      <c r="AA2419" s="119"/>
      <c r="AB2419" s="123"/>
      <c r="AC2419" s="124"/>
      <c r="AG2419" s="186"/>
      <c r="BO2419" s="202"/>
    </row>
    <row r="2420" customFormat="false" ht="13.25" hidden="false" customHeight="true" outlineLevel="0" collapsed="false">
      <c r="A2420" s="151" t="s">
        <v>2517</v>
      </c>
      <c r="B2420" s="152" t="n">
        <v>5</v>
      </c>
      <c r="C2420" s="152" t="n">
        <v>760.7</v>
      </c>
      <c r="D2420" s="153" t="n">
        <v>100</v>
      </c>
      <c r="E2420" s="154" t="s">
        <v>101</v>
      </c>
      <c r="F2420" s="153" t="n">
        <v>4.5</v>
      </c>
      <c r="G2420" s="115" t="n">
        <v>0.9</v>
      </c>
      <c r="H2420" s="116" t="n">
        <f aca="false">RANDBETWEEN(80,100)/100</f>
        <v>0.87</v>
      </c>
      <c r="I2420" s="117"/>
      <c r="J2420" s="118"/>
      <c r="K2420" s="119"/>
      <c r="L2420" s="118"/>
      <c r="M2420" s="179"/>
      <c r="Q2420" s="151" t="s">
        <v>2517</v>
      </c>
      <c r="R2420" s="152" t="n">
        <v>2.3</v>
      </c>
      <c r="S2420" s="152" t="n">
        <v>738.1</v>
      </c>
      <c r="T2420" s="153" t="n">
        <v>58</v>
      </c>
      <c r="U2420" s="154" t="s">
        <v>91</v>
      </c>
      <c r="V2420" s="153" t="n">
        <v>1</v>
      </c>
      <c r="W2420" s="115" t="n">
        <v>0.95</v>
      </c>
      <c r="X2420" s="116" t="n">
        <f aca="false">RANDBETWEEN(80,100)/100</f>
        <v>0.82</v>
      </c>
      <c r="Y2420" s="117"/>
      <c r="Z2420" s="118"/>
      <c r="AA2420" s="119"/>
      <c r="AB2420" s="123"/>
      <c r="AC2420" s="124"/>
      <c r="AG2420" s="186"/>
      <c r="BO2420" s="202"/>
    </row>
    <row r="2421" customFormat="false" ht="13.25" hidden="false" customHeight="true" outlineLevel="0" collapsed="false">
      <c r="A2421" s="151" t="s">
        <v>2518</v>
      </c>
      <c r="B2421" s="152" t="n">
        <v>5.2</v>
      </c>
      <c r="C2421" s="152" t="n">
        <v>759.7</v>
      </c>
      <c r="D2421" s="153" t="n">
        <v>100</v>
      </c>
      <c r="E2421" s="154" t="s">
        <v>78</v>
      </c>
      <c r="F2421" s="153" t="n">
        <v>4.5</v>
      </c>
      <c r="G2421" s="115" t="n">
        <v>0.9</v>
      </c>
      <c r="H2421" s="116" t="n">
        <f aca="false">RANDBETWEEN(80,100)/100</f>
        <v>0.85</v>
      </c>
      <c r="I2421" s="117"/>
      <c r="J2421" s="118"/>
      <c r="K2421" s="119"/>
      <c r="L2421" s="118"/>
      <c r="M2421" s="179"/>
      <c r="Q2421" s="151" t="s">
        <v>2518</v>
      </c>
      <c r="R2421" s="152" t="n">
        <v>-0.1</v>
      </c>
      <c r="S2421" s="152" t="n">
        <v>738.5</v>
      </c>
      <c r="T2421" s="153" t="n">
        <v>60</v>
      </c>
      <c r="U2421" s="154" t="s">
        <v>91</v>
      </c>
      <c r="V2421" s="153" t="n">
        <v>1</v>
      </c>
      <c r="W2421" s="115" t="n">
        <v>0.75</v>
      </c>
      <c r="X2421" s="116" t="n">
        <f aca="false">RANDBETWEEN(80,100)/100</f>
        <v>0.96</v>
      </c>
      <c r="Y2421" s="117"/>
      <c r="Z2421" s="118"/>
      <c r="AA2421" s="119"/>
      <c r="AB2421" s="123"/>
      <c r="AC2421" s="124"/>
      <c r="AG2421" s="186"/>
      <c r="BO2421" s="202"/>
    </row>
    <row r="2422" customFormat="false" ht="13.25" hidden="false" customHeight="true" outlineLevel="0" collapsed="false">
      <c r="A2422" s="151" t="s">
        <v>2519</v>
      </c>
      <c r="B2422" s="152" t="n">
        <v>4.6</v>
      </c>
      <c r="C2422" s="152" t="n">
        <v>760.1</v>
      </c>
      <c r="D2422" s="153" t="n">
        <v>81</v>
      </c>
      <c r="E2422" s="154" t="s">
        <v>83</v>
      </c>
      <c r="F2422" s="153" t="n">
        <v>3</v>
      </c>
      <c r="G2422" s="115" t="n">
        <v>0.9</v>
      </c>
      <c r="H2422" s="116" t="n">
        <f aca="false">RANDBETWEEN(80,100)/100</f>
        <v>0.93</v>
      </c>
      <c r="I2422" s="117"/>
      <c r="J2422" s="118"/>
      <c r="K2422" s="119"/>
      <c r="L2422" s="118"/>
      <c r="M2422" s="179"/>
      <c r="Q2422" s="151" t="s">
        <v>2519</v>
      </c>
      <c r="R2422" s="152" t="n">
        <v>-0.8</v>
      </c>
      <c r="S2422" s="152" t="n">
        <v>739.4</v>
      </c>
      <c r="T2422" s="153" t="n">
        <v>61</v>
      </c>
      <c r="U2422" s="154" t="n">
        <v>0</v>
      </c>
      <c r="V2422" s="153" t="n">
        <v>0</v>
      </c>
      <c r="W2422" s="182" t="s">
        <v>185</v>
      </c>
      <c r="X2422" s="116" t="n">
        <f aca="false">RANDBETWEEN(80,100)/100</f>
        <v>0.81</v>
      </c>
      <c r="Y2422" s="117"/>
      <c r="Z2422" s="118"/>
      <c r="AA2422" s="119"/>
      <c r="AB2422" s="123"/>
      <c r="AC2422" s="124"/>
      <c r="AG2422" s="186"/>
      <c r="BO2422" s="202"/>
    </row>
    <row r="2423" customFormat="false" ht="13.25" hidden="false" customHeight="true" outlineLevel="0" collapsed="false">
      <c r="A2423" s="151" t="s">
        <v>2520</v>
      </c>
      <c r="B2423" s="152" t="n">
        <v>4.3</v>
      </c>
      <c r="C2423" s="152" t="n">
        <v>760.8</v>
      </c>
      <c r="D2423" s="153" t="n">
        <v>77</v>
      </c>
      <c r="E2423" s="154" t="s">
        <v>77</v>
      </c>
      <c r="F2423" s="153" t="n">
        <v>1.5</v>
      </c>
      <c r="G2423" s="115" t="n">
        <v>0.9</v>
      </c>
      <c r="H2423" s="116" t="n">
        <f aca="false">RANDBETWEEN(80,100)/100</f>
        <v>0.9</v>
      </c>
      <c r="I2423" s="117"/>
      <c r="J2423" s="118"/>
      <c r="K2423" s="119"/>
      <c r="L2423" s="118"/>
      <c r="M2423" s="179"/>
      <c r="Q2423" s="151" t="s">
        <v>2520</v>
      </c>
      <c r="R2423" s="152" t="n">
        <v>0.8</v>
      </c>
      <c r="S2423" s="152" t="n">
        <v>739.7</v>
      </c>
      <c r="T2423" s="153" t="n">
        <v>58</v>
      </c>
      <c r="U2423" s="154" t="n">
        <v>0</v>
      </c>
      <c r="V2423" s="153" t="n">
        <v>0</v>
      </c>
      <c r="W2423" s="115" t="n">
        <v>0.9</v>
      </c>
      <c r="X2423" s="116" t="n">
        <f aca="false">RANDBETWEEN(80,100)/100</f>
        <v>0.8</v>
      </c>
      <c r="Y2423" s="117"/>
      <c r="Z2423" s="118"/>
      <c r="AA2423" s="119"/>
      <c r="AB2423" s="123"/>
      <c r="AC2423" s="124"/>
      <c r="AG2423" s="186"/>
      <c r="BO2423" s="202"/>
    </row>
    <row r="2424" customFormat="false" ht="13.25" hidden="false" customHeight="true" outlineLevel="0" collapsed="false">
      <c r="A2424" s="151" t="s">
        <v>2521</v>
      </c>
      <c r="B2424" s="152" t="n">
        <v>6.6</v>
      </c>
      <c r="C2424" s="152" t="n">
        <v>761.6</v>
      </c>
      <c r="D2424" s="153" t="n">
        <v>70</v>
      </c>
      <c r="E2424" s="154" t="s">
        <v>93</v>
      </c>
      <c r="F2424" s="153" t="n">
        <v>4.5</v>
      </c>
      <c r="G2424" s="115" t="n">
        <v>0.95</v>
      </c>
      <c r="H2424" s="116" t="n">
        <f aca="false">RANDBETWEEN(80,100)/100</f>
        <v>0.98</v>
      </c>
      <c r="I2424" s="117" t="n">
        <v>0.537951388888889</v>
      </c>
      <c r="J2424" s="118" t="n">
        <v>0.537951388888889</v>
      </c>
      <c r="K2424" s="119" t="n">
        <f aca="false">(J2424 * 24) * $B$3 * $F$3 * (1 - 0.7*AVERAGE(G2424:G2431)) * AVERAGE(H2424:H2431)</f>
        <v>5430.4901625</v>
      </c>
      <c r="L2424" s="118" t="n">
        <f aca="false">IF(AVERAGE(F2424:F2431)&gt; $J$3, $B$4*$F$4*AVERAGE(F2424:F2431)/$B$5*24*AVERAGE(H2424:H2431), $B$4*$F$4*AVERAGE(F2424:F2431)/$B$5*24*AVERAGE(H2424:H2431) * 0.2)</f>
        <v>50689.5</v>
      </c>
      <c r="M2424" s="179" t="n">
        <f aca="false">K2424+L2424</f>
        <v>56119.9901625</v>
      </c>
      <c r="Q2424" s="151" t="s">
        <v>2521</v>
      </c>
      <c r="R2424" s="152" t="n">
        <v>1.3</v>
      </c>
      <c r="S2424" s="152" t="n">
        <v>739.9</v>
      </c>
      <c r="T2424" s="153" t="n">
        <v>55</v>
      </c>
      <c r="U2424" s="154" t="n">
        <v>0</v>
      </c>
      <c r="V2424" s="153" t="n">
        <v>0</v>
      </c>
      <c r="W2424" s="115" t="n">
        <v>0.95</v>
      </c>
      <c r="X2424" s="116" t="n">
        <f aca="false">RANDBETWEEN(80,100)/100</f>
        <v>0.97</v>
      </c>
      <c r="Y2424" s="117" t="n">
        <v>0.55443287037037</v>
      </c>
      <c r="Z2424" s="118" t="n">
        <v>0.55443287037037</v>
      </c>
      <c r="AA2424" s="119" t="n">
        <f aca="false">(Z2424 * 24) * $B$3 * $F$3 * (1 - 0.7*AVERAGE(W2424:W2431)) * AVERAGE(X2424:X2431)</f>
        <v>6346.84810625</v>
      </c>
      <c r="AB2424" s="123" t="n">
        <f aca="false">IF(AVERAGE(V2424:V2431)&gt; $J$3, $B$4*$F$4*AVERAGE(V2424:V2431)/$B$5*24*AVERAGE(X2424:X2431), $B$4*$F$4*AVERAGE(V2424:V2431)/$B$5*24*AVERAGE(X2424:X2431) * 0.2)</f>
        <v>1023.4</v>
      </c>
      <c r="AC2424" s="124" t="n">
        <f aca="false">AA2424+AB2424</f>
        <v>7370.24810625</v>
      </c>
      <c r="AG2424" s="186"/>
      <c r="BO2424" s="202"/>
    </row>
    <row r="2425" customFormat="false" ht="13.25" hidden="false" customHeight="true" outlineLevel="0" collapsed="false">
      <c r="A2425" s="151" t="s">
        <v>2522</v>
      </c>
      <c r="B2425" s="152" t="n">
        <v>8.5</v>
      </c>
      <c r="C2425" s="152" t="n">
        <v>760.7</v>
      </c>
      <c r="D2425" s="153" t="n">
        <v>77</v>
      </c>
      <c r="E2425" s="154" t="s">
        <v>93</v>
      </c>
      <c r="F2425" s="153" t="n">
        <v>4.5</v>
      </c>
      <c r="G2425" s="115" t="n">
        <v>0.9</v>
      </c>
      <c r="H2425" s="116" t="n">
        <f aca="false">RANDBETWEEN(80,100)/100</f>
        <v>0.81</v>
      </c>
      <c r="I2425" s="117"/>
      <c r="J2425" s="118"/>
      <c r="K2425" s="119"/>
      <c r="L2425" s="118"/>
      <c r="M2425" s="179"/>
      <c r="Q2425" s="151" t="s">
        <v>2522</v>
      </c>
      <c r="R2425" s="152" t="n">
        <v>4.1</v>
      </c>
      <c r="S2425" s="152" t="n">
        <v>739.5</v>
      </c>
      <c r="T2425" s="153" t="n">
        <v>36</v>
      </c>
      <c r="U2425" s="154" t="s">
        <v>101</v>
      </c>
      <c r="V2425" s="153" t="n">
        <v>1</v>
      </c>
      <c r="W2425" s="115" t="n">
        <v>0.75</v>
      </c>
      <c r="X2425" s="116" t="n">
        <f aca="false">RANDBETWEEN(80,100)/100</f>
        <v>0.89</v>
      </c>
      <c r="Y2425" s="117"/>
      <c r="Z2425" s="118"/>
      <c r="AA2425" s="119"/>
      <c r="AB2425" s="123"/>
      <c r="AC2425" s="124"/>
      <c r="AG2425" s="186"/>
      <c r="BO2425" s="202"/>
    </row>
    <row r="2426" customFormat="false" ht="13.25" hidden="false" customHeight="true" outlineLevel="0" collapsed="false">
      <c r="A2426" s="151" t="s">
        <v>2523</v>
      </c>
      <c r="B2426" s="152" t="n">
        <v>12.2</v>
      </c>
      <c r="C2426" s="152" t="n">
        <v>759.7</v>
      </c>
      <c r="D2426" s="153" t="n">
        <v>49</v>
      </c>
      <c r="E2426" s="154" t="s">
        <v>129</v>
      </c>
      <c r="F2426" s="153" t="n">
        <v>12</v>
      </c>
      <c r="G2426" s="115" t="n">
        <v>0.95</v>
      </c>
      <c r="H2426" s="116" t="n">
        <f aca="false">RANDBETWEEN(80,100)/100</f>
        <v>0.97</v>
      </c>
      <c r="I2426" s="117"/>
      <c r="J2426" s="118"/>
      <c r="K2426" s="119"/>
      <c r="L2426" s="118"/>
      <c r="M2426" s="179"/>
      <c r="Q2426" s="151" t="s">
        <v>2523</v>
      </c>
      <c r="R2426" s="152" t="n">
        <v>4.4</v>
      </c>
      <c r="S2426" s="152" t="n">
        <v>739.6</v>
      </c>
      <c r="T2426" s="153" t="n">
        <v>32</v>
      </c>
      <c r="U2426" s="154" t="s">
        <v>77</v>
      </c>
      <c r="V2426" s="153" t="n">
        <v>2</v>
      </c>
      <c r="W2426" s="182" t="s">
        <v>185</v>
      </c>
      <c r="X2426" s="116" t="n">
        <f aca="false">RANDBETWEEN(80,100)/100</f>
        <v>0.91</v>
      </c>
      <c r="Y2426" s="117"/>
      <c r="Z2426" s="118"/>
      <c r="AA2426" s="119"/>
      <c r="AB2426" s="123"/>
      <c r="AC2426" s="124"/>
      <c r="AG2426" s="186"/>
      <c r="BO2426" s="202"/>
    </row>
    <row r="2427" customFormat="false" ht="13.25" hidden="false" customHeight="true" outlineLevel="0" collapsed="false">
      <c r="A2427" s="151" t="s">
        <v>2524</v>
      </c>
      <c r="B2427" s="152" t="n">
        <v>11.4</v>
      </c>
      <c r="C2427" s="152" t="n">
        <v>758.9</v>
      </c>
      <c r="D2427" s="153" t="n">
        <v>65</v>
      </c>
      <c r="E2427" s="154" t="s">
        <v>93</v>
      </c>
      <c r="F2427" s="153" t="n">
        <v>10.5</v>
      </c>
      <c r="G2427" s="115" t="n">
        <v>0.9</v>
      </c>
      <c r="H2427" s="116" t="n">
        <f aca="false">RANDBETWEEN(80,100)/100</f>
        <v>0.8</v>
      </c>
      <c r="I2427" s="117"/>
      <c r="J2427" s="118"/>
      <c r="K2427" s="119"/>
      <c r="L2427" s="118"/>
      <c r="M2427" s="179"/>
      <c r="Q2427" s="151" t="s">
        <v>2524</v>
      </c>
      <c r="R2427" s="152" t="n">
        <v>2.9</v>
      </c>
      <c r="S2427" s="152" t="n">
        <v>739.7</v>
      </c>
      <c r="T2427" s="153" t="n">
        <v>33</v>
      </c>
      <c r="U2427" s="154" t="s">
        <v>93</v>
      </c>
      <c r="V2427" s="153" t="n">
        <v>2</v>
      </c>
      <c r="W2427" s="115" t="n">
        <v>0.75</v>
      </c>
      <c r="X2427" s="116" t="n">
        <f aca="false">RANDBETWEEN(80,100)/100</f>
        <v>0.8</v>
      </c>
      <c r="Y2427" s="117"/>
      <c r="Z2427" s="118"/>
      <c r="AA2427" s="119"/>
      <c r="AB2427" s="123"/>
      <c r="AC2427" s="124"/>
      <c r="AG2427" s="186"/>
      <c r="BO2427" s="202"/>
    </row>
    <row r="2428" customFormat="false" ht="13.25" hidden="false" customHeight="true" outlineLevel="0" collapsed="false">
      <c r="A2428" s="151" t="s">
        <v>2525</v>
      </c>
      <c r="B2428" s="152" t="n">
        <v>11.8</v>
      </c>
      <c r="C2428" s="152" t="n">
        <v>758.2</v>
      </c>
      <c r="D2428" s="153" t="n">
        <v>65</v>
      </c>
      <c r="E2428" s="154" t="s">
        <v>101</v>
      </c>
      <c r="F2428" s="153" t="n">
        <v>13.5</v>
      </c>
      <c r="G2428" s="115" t="n">
        <v>0.9</v>
      </c>
      <c r="H2428" s="116" t="n">
        <f aca="false">RANDBETWEEN(80,100)/100</f>
        <v>0.85</v>
      </c>
      <c r="I2428" s="117"/>
      <c r="J2428" s="118"/>
      <c r="K2428" s="119"/>
      <c r="L2428" s="118"/>
      <c r="M2428" s="179"/>
      <c r="Q2428" s="151" t="s">
        <v>2525</v>
      </c>
      <c r="R2428" s="152" t="n">
        <v>-1.2</v>
      </c>
      <c r="S2428" s="152" t="n">
        <v>739.9</v>
      </c>
      <c r="T2428" s="153" t="n">
        <v>44</v>
      </c>
      <c r="U2428" s="154" t="s">
        <v>93</v>
      </c>
      <c r="V2428" s="153" t="n">
        <v>1</v>
      </c>
      <c r="W2428" s="115" t="n">
        <v>0.75</v>
      </c>
      <c r="X2428" s="116" t="n">
        <f aca="false">RANDBETWEEN(80,100)/100</f>
        <v>0.92</v>
      </c>
      <c r="Y2428" s="117"/>
      <c r="Z2428" s="118"/>
      <c r="AA2428" s="119"/>
      <c r="AB2428" s="123"/>
      <c r="AC2428" s="124"/>
      <c r="AG2428" s="186"/>
      <c r="BO2428" s="202"/>
    </row>
    <row r="2429" customFormat="false" ht="13.25" hidden="false" customHeight="true" outlineLevel="0" collapsed="false">
      <c r="A2429" s="151" t="s">
        <v>2526</v>
      </c>
      <c r="B2429" s="152" t="n">
        <v>5.8</v>
      </c>
      <c r="C2429" s="152" t="n">
        <v>757.1</v>
      </c>
      <c r="D2429" s="153" t="n">
        <v>86</v>
      </c>
      <c r="E2429" s="154" t="s">
        <v>91</v>
      </c>
      <c r="F2429" s="153" t="n">
        <v>6</v>
      </c>
      <c r="G2429" s="182" t="s">
        <v>185</v>
      </c>
      <c r="H2429" s="116" t="n">
        <f aca="false">RANDBETWEEN(80,100)/100</f>
        <v>0.96</v>
      </c>
      <c r="I2429" s="117"/>
      <c r="J2429" s="118"/>
      <c r="K2429" s="119"/>
      <c r="L2429" s="118"/>
      <c r="M2429" s="179"/>
      <c r="Q2429" s="151" t="s">
        <v>2526</v>
      </c>
      <c r="R2429" s="152" t="n">
        <v>-6.8</v>
      </c>
      <c r="S2429" s="152" t="n">
        <v>739.3</v>
      </c>
      <c r="T2429" s="153" t="n">
        <v>70</v>
      </c>
      <c r="U2429" s="154" t="n">
        <v>0</v>
      </c>
      <c r="V2429" s="153" t="n">
        <v>0</v>
      </c>
      <c r="W2429" s="115" t="n">
        <v>0.75</v>
      </c>
      <c r="X2429" s="116" t="n">
        <f aca="false">RANDBETWEEN(80,100)/100</f>
        <v>0.93</v>
      </c>
      <c r="Y2429" s="117"/>
      <c r="Z2429" s="118"/>
      <c r="AA2429" s="119"/>
      <c r="AB2429" s="123"/>
      <c r="AC2429" s="124"/>
      <c r="AG2429" s="186"/>
      <c r="BO2429" s="202"/>
    </row>
    <row r="2430" customFormat="false" ht="13.25" hidden="false" customHeight="true" outlineLevel="0" collapsed="false">
      <c r="A2430" s="151" t="s">
        <v>2527</v>
      </c>
      <c r="B2430" s="152" t="n">
        <v>9.2</v>
      </c>
      <c r="C2430" s="152" t="n">
        <v>756.3</v>
      </c>
      <c r="D2430" s="153" t="n">
        <v>76</v>
      </c>
      <c r="E2430" s="154" t="s">
        <v>101</v>
      </c>
      <c r="F2430" s="153" t="n">
        <v>9</v>
      </c>
      <c r="G2430" s="115" t="n">
        <v>0.75</v>
      </c>
      <c r="H2430" s="116" t="n">
        <f aca="false">RANDBETWEEN(80,100)/100</f>
        <v>0.92</v>
      </c>
      <c r="I2430" s="117"/>
      <c r="J2430" s="118"/>
      <c r="K2430" s="119"/>
      <c r="L2430" s="118"/>
      <c r="M2430" s="179"/>
      <c r="Q2430" s="151" t="s">
        <v>2527</v>
      </c>
      <c r="R2430" s="152" t="n">
        <v>-6.2</v>
      </c>
      <c r="S2430" s="152" t="n">
        <v>738.6</v>
      </c>
      <c r="T2430" s="153" t="n">
        <v>66</v>
      </c>
      <c r="U2430" s="154" t="n">
        <v>0</v>
      </c>
      <c r="V2430" s="153" t="n">
        <v>0</v>
      </c>
      <c r="W2430" s="115" t="n">
        <v>0.95</v>
      </c>
      <c r="X2430" s="116" t="n">
        <f aca="false">RANDBETWEEN(80,100)/100</f>
        <v>0.91</v>
      </c>
      <c r="Y2430" s="117"/>
      <c r="Z2430" s="118"/>
      <c r="AA2430" s="119"/>
      <c r="AB2430" s="123"/>
      <c r="AC2430" s="124"/>
      <c r="AG2430" s="186"/>
      <c r="BO2430" s="202"/>
    </row>
    <row r="2431" customFormat="false" ht="13.25" hidden="false" customHeight="true" outlineLevel="0" collapsed="false">
      <c r="A2431" s="151" t="s">
        <v>2528</v>
      </c>
      <c r="B2431" s="152" t="n">
        <v>9.2</v>
      </c>
      <c r="C2431" s="152" t="n">
        <v>754.6</v>
      </c>
      <c r="D2431" s="153" t="n">
        <v>86</v>
      </c>
      <c r="E2431" s="154" t="s">
        <v>101</v>
      </c>
      <c r="F2431" s="153" t="n">
        <v>10.5</v>
      </c>
      <c r="G2431" s="115" t="n">
        <v>0.75</v>
      </c>
      <c r="H2431" s="116" t="n">
        <f aca="false">RANDBETWEEN(80,100)/100</f>
        <v>0.9</v>
      </c>
      <c r="I2431" s="117"/>
      <c r="J2431" s="118"/>
      <c r="K2431" s="119"/>
      <c r="L2431" s="118"/>
      <c r="M2431" s="179"/>
      <c r="Q2431" s="151" t="s">
        <v>2528</v>
      </c>
      <c r="R2431" s="152" t="n">
        <v>-1.2</v>
      </c>
      <c r="S2431" s="152" t="n">
        <v>738.2</v>
      </c>
      <c r="T2431" s="153" t="n">
        <v>41</v>
      </c>
      <c r="U2431" s="154" t="s">
        <v>77</v>
      </c>
      <c r="V2431" s="153" t="n">
        <v>1</v>
      </c>
      <c r="W2431" s="115" t="n">
        <v>0.75</v>
      </c>
      <c r="X2431" s="116" t="n">
        <f aca="false">RANDBETWEEN(80,100)/100</f>
        <v>0.98</v>
      </c>
      <c r="Y2431" s="117"/>
      <c r="Z2431" s="118"/>
      <c r="AA2431" s="119"/>
      <c r="AB2431" s="123"/>
      <c r="AC2431" s="124"/>
      <c r="AG2431" s="186"/>
      <c r="BO2431" s="202"/>
    </row>
    <row r="2432" customFormat="false" ht="13.25" hidden="false" customHeight="true" outlineLevel="0" collapsed="false">
      <c r="A2432" s="151" t="s">
        <v>2529</v>
      </c>
      <c r="B2432" s="152" t="n">
        <v>10.1</v>
      </c>
      <c r="C2432" s="152" t="n">
        <v>753.9</v>
      </c>
      <c r="D2432" s="153" t="n">
        <v>87</v>
      </c>
      <c r="E2432" s="154" t="s">
        <v>101</v>
      </c>
      <c r="F2432" s="153" t="n">
        <v>10.5</v>
      </c>
      <c r="G2432" s="115" t="n">
        <v>0.9</v>
      </c>
      <c r="H2432" s="116" t="n">
        <f aca="false">RANDBETWEEN(80,100)/100</f>
        <v>0.86</v>
      </c>
      <c r="I2432" s="117" t="n">
        <v>0.535798611111111</v>
      </c>
      <c r="J2432" s="118" t="n">
        <v>0.535798611111111</v>
      </c>
      <c r="K2432" s="119" t="n">
        <f aca="false">(J2432 * 24) * $B$3 * $F$3 * (1 - 0.7*AVERAGE(G2432:G2439)) * AVERAGE(H2432:H2439)</f>
        <v>5593.351725</v>
      </c>
      <c r="L2432" s="118" t="n">
        <f aca="false">IF(AVERAGE(F2432:F2439)&gt; $J$3, $B$4*$F$4*AVERAGE(F2432:F2439)/$B$5*24*AVERAGE(H2432:H2439), $B$4*$F$4*AVERAGE(F2432:F2439)/$B$5*24*AVERAGE(H2432:H2439) * 0.2)</f>
        <v>52626</v>
      </c>
      <c r="M2432" s="179" t="n">
        <f aca="false">K2432+L2432</f>
        <v>58219.351725</v>
      </c>
      <c r="Q2432" s="151" t="s">
        <v>2529</v>
      </c>
      <c r="R2432" s="152" t="n">
        <v>0.3</v>
      </c>
      <c r="S2432" s="152" t="n">
        <v>737.3</v>
      </c>
      <c r="T2432" s="153" t="n">
        <v>42</v>
      </c>
      <c r="U2432" s="154" t="s">
        <v>93</v>
      </c>
      <c r="V2432" s="153" t="n">
        <v>1</v>
      </c>
      <c r="W2432" s="115" t="n">
        <v>0.75</v>
      </c>
      <c r="X2432" s="116" t="n">
        <f aca="false">RANDBETWEEN(80,100)/100</f>
        <v>0.87</v>
      </c>
      <c r="Y2432" s="117" t="n">
        <v>0.551226851851852</v>
      </c>
      <c r="Z2432" s="118" t="n">
        <v>0.551226851851852</v>
      </c>
      <c r="AA2432" s="119" t="n">
        <f aca="false">(Z2432 * 24) * $B$3 * $F$3 * (1 - 0.7*AVERAGE(W2432:W2439)) * AVERAGE(X2432:X2439)</f>
        <v>5567.28095833333</v>
      </c>
      <c r="AB2432" s="123" t="n">
        <f aca="false">IF(AVERAGE(V2432:V2439)&gt; $J$3, $B$4*$F$4*AVERAGE(V2432:V2439)/$B$5*24*AVERAGE(X2432:X2439), $B$4*$F$4*AVERAGE(V2432:V2439)/$B$5*24*AVERAGE(X2432:X2439) * 0.2)</f>
        <v>3040.8</v>
      </c>
      <c r="AC2432" s="124" t="n">
        <f aca="false">AA2432+AB2432</f>
        <v>8608.08095833333</v>
      </c>
      <c r="AG2432" s="186"/>
      <c r="BO2432" s="202"/>
    </row>
    <row r="2433" customFormat="false" ht="13.25" hidden="false" customHeight="true" outlineLevel="0" collapsed="false">
      <c r="A2433" s="151" t="s">
        <v>2530</v>
      </c>
      <c r="B2433" s="152" t="n">
        <v>14.9</v>
      </c>
      <c r="C2433" s="152" t="n">
        <v>751.5</v>
      </c>
      <c r="D2433" s="153" t="n">
        <v>55</v>
      </c>
      <c r="E2433" s="154" t="s">
        <v>129</v>
      </c>
      <c r="F2433" s="153" t="n">
        <v>12</v>
      </c>
      <c r="G2433" s="182" t="s">
        <v>194</v>
      </c>
      <c r="H2433" s="116" t="n">
        <f aca="false">RANDBETWEEN(80,100)/100</f>
        <v>0.9</v>
      </c>
      <c r="I2433" s="117"/>
      <c r="J2433" s="118"/>
      <c r="K2433" s="119"/>
      <c r="L2433" s="118"/>
      <c r="M2433" s="179"/>
      <c r="Q2433" s="151" t="s">
        <v>2530</v>
      </c>
      <c r="R2433" s="152" t="n">
        <v>2.3</v>
      </c>
      <c r="S2433" s="152" t="n">
        <v>735.6</v>
      </c>
      <c r="T2433" s="153" t="n">
        <v>44</v>
      </c>
      <c r="U2433" s="154" t="s">
        <v>93</v>
      </c>
      <c r="V2433" s="153" t="n">
        <v>2</v>
      </c>
      <c r="W2433" s="115" t="n">
        <v>0.95</v>
      </c>
      <c r="X2433" s="116" t="n">
        <f aca="false">RANDBETWEEN(80,100)/100</f>
        <v>0.99</v>
      </c>
      <c r="Y2433" s="117"/>
      <c r="Z2433" s="118"/>
      <c r="AA2433" s="119"/>
      <c r="AB2433" s="123"/>
      <c r="AC2433" s="124"/>
      <c r="AG2433" s="186"/>
      <c r="BO2433" s="202"/>
    </row>
    <row r="2434" customFormat="false" ht="13.25" hidden="false" customHeight="true" outlineLevel="0" collapsed="false">
      <c r="A2434" s="151" t="s">
        <v>2531</v>
      </c>
      <c r="B2434" s="152" t="n">
        <v>20.4</v>
      </c>
      <c r="C2434" s="152" t="n">
        <v>750.1</v>
      </c>
      <c r="D2434" s="153" t="n">
        <v>38</v>
      </c>
      <c r="E2434" s="154" t="s">
        <v>129</v>
      </c>
      <c r="F2434" s="153" t="n">
        <v>13.5</v>
      </c>
      <c r="G2434" s="115" t="n">
        <v>0.75</v>
      </c>
      <c r="H2434" s="116" t="n">
        <f aca="false">RANDBETWEEN(80,100)/100</f>
        <v>0.89</v>
      </c>
      <c r="I2434" s="117"/>
      <c r="J2434" s="118"/>
      <c r="K2434" s="119"/>
      <c r="L2434" s="118"/>
      <c r="M2434" s="179"/>
      <c r="Q2434" s="151" t="s">
        <v>2531</v>
      </c>
      <c r="R2434" s="152" t="n">
        <v>2.6</v>
      </c>
      <c r="S2434" s="152" t="n">
        <v>734.4</v>
      </c>
      <c r="T2434" s="153" t="n">
        <v>58</v>
      </c>
      <c r="U2434" s="154" t="s">
        <v>93</v>
      </c>
      <c r="V2434" s="153" t="n">
        <v>3</v>
      </c>
      <c r="W2434" s="115" t="n">
        <v>0.95</v>
      </c>
      <c r="X2434" s="116" t="n">
        <f aca="false">RANDBETWEEN(80,100)/100</f>
        <v>0.98</v>
      </c>
      <c r="Y2434" s="117"/>
      <c r="Z2434" s="118"/>
      <c r="AA2434" s="119"/>
      <c r="AB2434" s="123"/>
      <c r="AC2434" s="124"/>
      <c r="AG2434" s="186"/>
      <c r="BO2434" s="202"/>
    </row>
    <row r="2435" customFormat="false" ht="13.25" hidden="false" customHeight="true" outlineLevel="0" collapsed="false">
      <c r="A2435" s="151" t="s">
        <v>2532</v>
      </c>
      <c r="B2435" s="152" t="n">
        <v>20</v>
      </c>
      <c r="C2435" s="152" t="n">
        <v>750.9</v>
      </c>
      <c r="D2435" s="153" t="n">
        <v>41</v>
      </c>
      <c r="E2435" s="154" t="s">
        <v>101</v>
      </c>
      <c r="F2435" s="153" t="n">
        <v>15</v>
      </c>
      <c r="G2435" s="115" t="n">
        <v>0.75</v>
      </c>
      <c r="H2435" s="116" t="n">
        <f aca="false">RANDBETWEEN(80,100)/100</f>
        <v>0.85</v>
      </c>
      <c r="I2435" s="117"/>
      <c r="J2435" s="118"/>
      <c r="K2435" s="119"/>
      <c r="L2435" s="118"/>
      <c r="M2435" s="179"/>
      <c r="Q2435" s="151" t="s">
        <v>2532</v>
      </c>
      <c r="R2435" s="152" t="n">
        <v>-0.7</v>
      </c>
      <c r="S2435" s="152" t="n">
        <v>733</v>
      </c>
      <c r="T2435" s="153" t="n">
        <v>73</v>
      </c>
      <c r="U2435" s="154" t="s">
        <v>93</v>
      </c>
      <c r="V2435" s="153" t="n">
        <v>3</v>
      </c>
      <c r="W2435" s="115" t="n">
        <v>0.75</v>
      </c>
      <c r="X2435" s="116" t="n">
        <f aca="false">RANDBETWEEN(80,100)/100</f>
        <v>0.98</v>
      </c>
      <c r="Y2435" s="117"/>
      <c r="Z2435" s="118"/>
      <c r="AA2435" s="119"/>
      <c r="AB2435" s="123"/>
      <c r="AC2435" s="124"/>
      <c r="AG2435" s="186"/>
      <c r="BO2435" s="202"/>
    </row>
    <row r="2436" customFormat="false" ht="13.25" hidden="false" customHeight="true" outlineLevel="0" collapsed="false">
      <c r="A2436" s="151" t="s">
        <v>2533</v>
      </c>
      <c r="B2436" s="152" t="n">
        <v>16.3</v>
      </c>
      <c r="C2436" s="152" t="n">
        <v>751.7</v>
      </c>
      <c r="D2436" s="153" t="n">
        <v>56</v>
      </c>
      <c r="E2436" s="154" t="s">
        <v>101</v>
      </c>
      <c r="F2436" s="153" t="n">
        <v>13.5</v>
      </c>
      <c r="G2436" s="115" t="n">
        <v>0.95</v>
      </c>
      <c r="H2436" s="116" t="n">
        <f aca="false">RANDBETWEEN(80,100)/100</f>
        <v>0.88</v>
      </c>
      <c r="I2436" s="117"/>
      <c r="J2436" s="118"/>
      <c r="K2436" s="119"/>
      <c r="L2436" s="118"/>
      <c r="M2436" s="179"/>
      <c r="Q2436" s="151" t="s">
        <v>2533</v>
      </c>
      <c r="R2436" s="152" t="n">
        <v>-2</v>
      </c>
      <c r="S2436" s="152" t="n">
        <v>731.4</v>
      </c>
      <c r="T2436" s="153" t="n">
        <v>90</v>
      </c>
      <c r="U2436" s="154" t="s">
        <v>93</v>
      </c>
      <c r="V2436" s="153" t="n">
        <v>3</v>
      </c>
      <c r="W2436" s="115" t="n">
        <v>0.9</v>
      </c>
      <c r="X2436" s="116" t="n">
        <f aca="false">RANDBETWEEN(80,100)/100</f>
        <v>0.8</v>
      </c>
      <c r="Y2436" s="117"/>
      <c r="Z2436" s="118"/>
      <c r="AA2436" s="119"/>
      <c r="AB2436" s="123"/>
      <c r="AC2436" s="124"/>
      <c r="AG2436" s="186"/>
      <c r="BO2436" s="202"/>
    </row>
    <row r="2437" customFormat="false" ht="13.25" hidden="false" customHeight="true" outlineLevel="0" collapsed="false">
      <c r="A2437" s="151" t="s">
        <v>2534</v>
      </c>
      <c r="B2437" s="152" t="n">
        <v>12.1</v>
      </c>
      <c r="C2437" s="152" t="n">
        <v>751.9</v>
      </c>
      <c r="D2437" s="153" t="n">
        <v>73</v>
      </c>
      <c r="E2437" s="154" t="s">
        <v>101</v>
      </c>
      <c r="F2437" s="153" t="n">
        <v>4.5</v>
      </c>
      <c r="G2437" s="115" t="n">
        <v>0.9</v>
      </c>
      <c r="H2437" s="116" t="n">
        <f aca="false">RANDBETWEEN(80,100)/100</f>
        <v>0.84</v>
      </c>
      <c r="I2437" s="117"/>
      <c r="J2437" s="118"/>
      <c r="K2437" s="119"/>
      <c r="L2437" s="118"/>
      <c r="M2437" s="179"/>
      <c r="Q2437" s="151" t="s">
        <v>2534</v>
      </c>
      <c r="R2437" s="152" t="n">
        <v>-1.8</v>
      </c>
      <c r="S2437" s="152" t="n">
        <v>730.6</v>
      </c>
      <c r="T2437" s="153" t="n">
        <v>95</v>
      </c>
      <c r="U2437" s="154" t="s">
        <v>93</v>
      </c>
      <c r="V2437" s="153" t="n">
        <v>3</v>
      </c>
      <c r="W2437" s="115" t="n">
        <v>0.9</v>
      </c>
      <c r="X2437" s="116" t="n">
        <f aca="false">RANDBETWEEN(80,100)/100</f>
        <v>0.98</v>
      </c>
      <c r="Y2437" s="117"/>
      <c r="Z2437" s="118"/>
      <c r="AA2437" s="119"/>
      <c r="AB2437" s="123"/>
      <c r="AC2437" s="124"/>
      <c r="AG2437" s="186"/>
      <c r="BO2437" s="202"/>
    </row>
    <row r="2438" customFormat="false" ht="13.25" hidden="false" customHeight="true" outlineLevel="0" collapsed="false">
      <c r="A2438" s="151" t="s">
        <v>2535</v>
      </c>
      <c r="B2438" s="152" t="n">
        <v>10.1</v>
      </c>
      <c r="C2438" s="152" t="n">
        <v>751.9</v>
      </c>
      <c r="D2438" s="153" t="n">
        <v>75</v>
      </c>
      <c r="E2438" s="154" t="s">
        <v>91</v>
      </c>
      <c r="F2438" s="153" t="n">
        <v>1.5</v>
      </c>
      <c r="G2438" s="115" t="n">
        <v>0.95</v>
      </c>
      <c r="H2438" s="116" t="n">
        <f aca="false">RANDBETWEEN(80,100)/100</f>
        <v>0.94</v>
      </c>
      <c r="I2438" s="117"/>
      <c r="J2438" s="118"/>
      <c r="K2438" s="119"/>
      <c r="L2438" s="118"/>
      <c r="M2438" s="179"/>
      <c r="Q2438" s="151" t="s">
        <v>2535</v>
      </c>
      <c r="R2438" s="152" t="n">
        <v>-1.3</v>
      </c>
      <c r="S2438" s="152" t="n">
        <v>731</v>
      </c>
      <c r="T2438" s="153" t="n">
        <v>98</v>
      </c>
      <c r="U2438" s="154" t="s">
        <v>77</v>
      </c>
      <c r="V2438" s="153" t="n">
        <v>3</v>
      </c>
      <c r="W2438" s="115" t="n">
        <v>0.9</v>
      </c>
      <c r="X2438" s="116" t="n">
        <f aca="false">RANDBETWEEN(80,100)/100</f>
        <v>0.81</v>
      </c>
      <c r="Y2438" s="117"/>
      <c r="Z2438" s="118"/>
      <c r="AA2438" s="119"/>
      <c r="AB2438" s="123"/>
      <c r="AC2438" s="124"/>
      <c r="AG2438" s="186"/>
      <c r="BO2438" s="202"/>
    </row>
    <row r="2439" customFormat="false" ht="13.25" hidden="false" customHeight="true" outlineLevel="0" collapsed="false">
      <c r="A2439" s="151" t="s">
        <v>2536</v>
      </c>
      <c r="B2439" s="152" t="n">
        <v>10.1</v>
      </c>
      <c r="C2439" s="152" t="n">
        <v>751.8</v>
      </c>
      <c r="D2439" s="153" t="n">
        <v>74</v>
      </c>
      <c r="E2439" s="154" t="s">
        <v>91</v>
      </c>
      <c r="F2439" s="153" t="n">
        <v>3</v>
      </c>
      <c r="G2439" s="115" t="n">
        <v>0.75</v>
      </c>
      <c r="H2439" s="116" t="n">
        <f aca="false">RANDBETWEEN(80,100)/100</f>
        <v>1</v>
      </c>
      <c r="I2439" s="117"/>
      <c r="J2439" s="118"/>
      <c r="K2439" s="119"/>
      <c r="L2439" s="118"/>
      <c r="M2439" s="179"/>
      <c r="Q2439" s="151" t="s">
        <v>2536</v>
      </c>
      <c r="R2439" s="152" t="n">
        <v>-0.9</v>
      </c>
      <c r="S2439" s="152" t="n">
        <v>732.1</v>
      </c>
      <c r="T2439" s="153" t="n">
        <v>96</v>
      </c>
      <c r="U2439" s="154" t="s">
        <v>83</v>
      </c>
      <c r="V2439" s="153" t="n">
        <v>3</v>
      </c>
      <c r="W2439" s="115" t="n">
        <v>0.9</v>
      </c>
      <c r="X2439" s="116" t="n">
        <f aca="false">RANDBETWEEN(80,100)/100</f>
        <v>0.83</v>
      </c>
      <c r="Y2439" s="117"/>
      <c r="Z2439" s="118"/>
      <c r="AA2439" s="119"/>
      <c r="AB2439" s="123"/>
      <c r="AC2439" s="124"/>
      <c r="AG2439" s="186"/>
      <c r="BO2439" s="202"/>
    </row>
    <row r="2440" customFormat="false" ht="13.25" hidden="false" customHeight="true" outlineLevel="0" collapsed="false">
      <c r="A2440" s="151" t="s">
        <v>2537</v>
      </c>
      <c r="B2440" s="152" t="n">
        <v>13.1</v>
      </c>
      <c r="C2440" s="152" t="n">
        <v>751.3</v>
      </c>
      <c r="D2440" s="153" t="n">
        <v>57</v>
      </c>
      <c r="E2440" s="154" t="s">
        <v>101</v>
      </c>
      <c r="F2440" s="153" t="n">
        <v>4.5</v>
      </c>
      <c r="G2440" s="182" t="s">
        <v>194</v>
      </c>
      <c r="H2440" s="116" t="n">
        <f aca="false">RANDBETWEEN(80,100)/100</f>
        <v>0.98</v>
      </c>
      <c r="I2440" s="117" t="n">
        <v>0.533622685185185</v>
      </c>
      <c r="J2440" s="118" t="n">
        <v>0.533622685185185</v>
      </c>
      <c r="K2440" s="119" t="n">
        <f aca="false">(J2440 * 24) * $B$3 * $F$3 * (1 - 0.7*AVERAGE(G2440:G2447)) * AVERAGE(H2440:H2447)</f>
        <v>5243.77138541667</v>
      </c>
      <c r="L2440" s="118" t="n">
        <f aca="false">IF(AVERAGE(F2440:F2447)&gt; $J$3, $B$4*$F$4*AVERAGE(F2440:F2447)/$B$5*24*AVERAGE(H2440:H2447), $B$4*$F$4*AVERAGE(F2440:F2447)/$B$5*24*AVERAGE(H2440:H2447) * 0.2)</f>
        <v>40413</v>
      </c>
      <c r="M2440" s="179" t="n">
        <f aca="false">K2440+L2440</f>
        <v>45656.7713854167</v>
      </c>
      <c r="Q2440" s="151" t="s">
        <v>2537</v>
      </c>
      <c r="R2440" s="152" t="n">
        <v>-0.6</v>
      </c>
      <c r="S2440" s="152" t="n">
        <v>734.2</v>
      </c>
      <c r="T2440" s="153" t="n">
        <v>98</v>
      </c>
      <c r="U2440" s="154" t="s">
        <v>83</v>
      </c>
      <c r="V2440" s="153" t="n">
        <v>2</v>
      </c>
      <c r="W2440" s="115" t="n">
        <v>0.9</v>
      </c>
      <c r="X2440" s="116" t="n">
        <f aca="false">RANDBETWEEN(80,100)/100</f>
        <v>0.93</v>
      </c>
      <c r="Y2440" s="117" t="n">
        <v>0.548032407407407</v>
      </c>
      <c r="Z2440" s="118" t="n">
        <v>0.548032407407407</v>
      </c>
      <c r="AA2440" s="119" t="n">
        <f aca="false">(Z2440 * 24) * $B$3 * $F$3 * (1 - 0.7*AVERAGE(W2440:W2447)) * AVERAGE(X2440:X2447)</f>
        <v>5051.45583333333</v>
      </c>
      <c r="AB2440" s="123" t="n">
        <f aca="false">IF(AVERAGE(V2440:V2447)&gt; $J$3, $B$4*$F$4*AVERAGE(V2440:V2447)/$B$5*24*AVERAGE(X2440:X2447), $B$4*$F$4*AVERAGE(V2440:V2447)/$B$5*24*AVERAGE(X2440:X2447) * 0.2)</f>
        <v>1937.6</v>
      </c>
      <c r="AC2440" s="124" t="n">
        <f aca="false">AA2440+AB2440</f>
        <v>6989.05583333333</v>
      </c>
      <c r="AG2440" s="186"/>
      <c r="BO2440" s="202"/>
    </row>
    <row r="2441" customFormat="false" ht="13.25" hidden="false" customHeight="true" outlineLevel="0" collapsed="false">
      <c r="A2441" s="151" t="s">
        <v>2538</v>
      </c>
      <c r="B2441" s="152" t="n">
        <v>21</v>
      </c>
      <c r="C2441" s="152" t="n">
        <v>750.9</v>
      </c>
      <c r="D2441" s="153" t="n">
        <v>28</v>
      </c>
      <c r="E2441" s="154" t="s">
        <v>101</v>
      </c>
      <c r="F2441" s="153" t="n">
        <v>9</v>
      </c>
      <c r="G2441" s="115" t="n">
        <v>0.75</v>
      </c>
      <c r="H2441" s="116" t="n">
        <f aca="false">RANDBETWEEN(80,100)/100</f>
        <v>0.88</v>
      </c>
      <c r="I2441" s="117"/>
      <c r="J2441" s="118"/>
      <c r="K2441" s="119"/>
      <c r="L2441" s="118"/>
      <c r="M2441" s="179"/>
      <c r="Q2441" s="151" t="s">
        <v>2538</v>
      </c>
      <c r="R2441" s="152" t="n">
        <v>-0.3</v>
      </c>
      <c r="S2441" s="152" t="n">
        <v>735.9</v>
      </c>
      <c r="T2441" s="153" t="n">
        <v>99</v>
      </c>
      <c r="U2441" s="154" t="s">
        <v>83</v>
      </c>
      <c r="V2441" s="153" t="n">
        <v>2</v>
      </c>
      <c r="W2441" s="115" t="n">
        <v>0.9</v>
      </c>
      <c r="X2441" s="116" t="n">
        <f aca="false">RANDBETWEEN(80,100)/100</f>
        <v>0.83</v>
      </c>
      <c r="Y2441" s="117"/>
      <c r="Z2441" s="118"/>
      <c r="AA2441" s="119"/>
      <c r="AB2441" s="123"/>
      <c r="AC2441" s="124"/>
      <c r="AG2441" s="186"/>
      <c r="BO2441" s="202"/>
    </row>
    <row r="2442" customFormat="false" ht="13.25" hidden="false" customHeight="true" outlineLevel="0" collapsed="false">
      <c r="A2442" s="151" t="s">
        <v>2539</v>
      </c>
      <c r="B2442" s="152" t="n">
        <v>23</v>
      </c>
      <c r="C2442" s="152" t="n">
        <v>750.3</v>
      </c>
      <c r="D2442" s="153" t="n">
        <v>24</v>
      </c>
      <c r="E2442" s="154" t="s">
        <v>101</v>
      </c>
      <c r="F2442" s="153" t="n">
        <v>12</v>
      </c>
      <c r="G2442" s="115" t="n">
        <v>0.9</v>
      </c>
      <c r="H2442" s="116" t="n">
        <f aca="false">RANDBETWEEN(80,100)/100</f>
        <v>0.84</v>
      </c>
      <c r="I2442" s="117"/>
      <c r="J2442" s="118"/>
      <c r="K2442" s="119"/>
      <c r="L2442" s="118"/>
      <c r="M2442" s="179"/>
      <c r="Q2442" s="151" t="s">
        <v>2539</v>
      </c>
      <c r="R2442" s="152" t="n">
        <v>0.3</v>
      </c>
      <c r="S2442" s="152" t="n">
        <v>737.5</v>
      </c>
      <c r="T2442" s="153" t="n">
        <v>90</v>
      </c>
      <c r="U2442" s="154" t="s">
        <v>107</v>
      </c>
      <c r="V2442" s="153" t="n">
        <v>1</v>
      </c>
      <c r="W2442" s="115" t="n">
        <v>0.9</v>
      </c>
      <c r="X2442" s="116" t="n">
        <f aca="false">RANDBETWEEN(80,100)/100</f>
        <v>0.88</v>
      </c>
      <c r="Y2442" s="117"/>
      <c r="Z2442" s="118"/>
      <c r="AA2442" s="119"/>
      <c r="AB2442" s="123"/>
      <c r="AC2442" s="124"/>
      <c r="AG2442" s="186"/>
      <c r="BO2442" s="202"/>
    </row>
    <row r="2443" customFormat="false" ht="13.25" hidden="false" customHeight="true" outlineLevel="0" collapsed="false">
      <c r="A2443" s="151" t="s">
        <v>2540</v>
      </c>
      <c r="B2443" s="152" t="n">
        <v>27.5</v>
      </c>
      <c r="C2443" s="152" t="n">
        <v>748.9</v>
      </c>
      <c r="D2443" s="153" t="n">
        <v>16</v>
      </c>
      <c r="E2443" s="154" t="s">
        <v>101</v>
      </c>
      <c r="F2443" s="153" t="n">
        <v>15</v>
      </c>
      <c r="G2443" s="115" t="n">
        <v>0.9</v>
      </c>
      <c r="H2443" s="116" t="n">
        <f aca="false">RANDBETWEEN(80,100)/100</f>
        <v>0.84</v>
      </c>
      <c r="I2443" s="117"/>
      <c r="J2443" s="118"/>
      <c r="K2443" s="119"/>
      <c r="L2443" s="118"/>
      <c r="M2443" s="179"/>
      <c r="Q2443" s="151" t="s">
        <v>2540</v>
      </c>
      <c r="R2443" s="152" t="n">
        <v>0.1</v>
      </c>
      <c r="S2443" s="152" t="n">
        <v>738.6</v>
      </c>
      <c r="T2443" s="153" t="n">
        <v>85</v>
      </c>
      <c r="U2443" s="154" t="s">
        <v>83</v>
      </c>
      <c r="V2443" s="153" t="n">
        <v>2</v>
      </c>
      <c r="W2443" s="115" t="n">
        <v>0.9</v>
      </c>
      <c r="X2443" s="116" t="n">
        <f aca="false">RANDBETWEEN(80,100)/100</f>
        <v>0.89</v>
      </c>
      <c r="Y2443" s="117"/>
      <c r="Z2443" s="118"/>
      <c r="AA2443" s="119"/>
      <c r="AB2443" s="123"/>
      <c r="AC2443" s="124"/>
      <c r="AG2443" s="186"/>
      <c r="BO2443" s="202"/>
    </row>
    <row r="2444" customFormat="false" ht="13.25" hidden="false" customHeight="true" outlineLevel="0" collapsed="false">
      <c r="A2444" s="151" t="s">
        <v>2541</v>
      </c>
      <c r="B2444" s="152" t="n">
        <v>25.7</v>
      </c>
      <c r="C2444" s="152" t="n">
        <v>749.7</v>
      </c>
      <c r="D2444" s="153" t="n">
        <v>21</v>
      </c>
      <c r="E2444" s="154" t="s">
        <v>101</v>
      </c>
      <c r="F2444" s="153" t="n">
        <v>6</v>
      </c>
      <c r="G2444" s="115" t="n">
        <v>0.9</v>
      </c>
      <c r="H2444" s="116" t="n">
        <f aca="false">RANDBETWEEN(80,100)/100</f>
        <v>0.88</v>
      </c>
      <c r="I2444" s="117"/>
      <c r="J2444" s="118"/>
      <c r="K2444" s="119"/>
      <c r="L2444" s="118"/>
      <c r="M2444" s="179"/>
      <c r="Q2444" s="151" t="s">
        <v>2541</v>
      </c>
      <c r="R2444" s="152" t="n">
        <v>-1.9</v>
      </c>
      <c r="S2444" s="152" t="n">
        <v>740.5</v>
      </c>
      <c r="T2444" s="153" t="n">
        <v>93</v>
      </c>
      <c r="U2444" s="154" t="s">
        <v>83</v>
      </c>
      <c r="V2444" s="153" t="n">
        <v>2</v>
      </c>
      <c r="W2444" s="115" t="n">
        <v>0.9</v>
      </c>
      <c r="X2444" s="116" t="n">
        <f aca="false">RANDBETWEEN(80,100)/100</f>
        <v>0.91</v>
      </c>
      <c r="Y2444" s="117"/>
      <c r="Z2444" s="118"/>
      <c r="AA2444" s="119"/>
      <c r="AB2444" s="123"/>
      <c r="AC2444" s="124"/>
      <c r="AG2444" s="186"/>
      <c r="BO2444" s="202"/>
    </row>
    <row r="2445" customFormat="false" ht="13.25" hidden="false" customHeight="true" outlineLevel="0" collapsed="false">
      <c r="A2445" s="151" t="s">
        <v>2542</v>
      </c>
      <c r="B2445" s="152" t="n">
        <v>12.8</v>
      </c>
      <c r="C2445" s="152" t="n">
        <v>750.2</v>
      </c>
      <c r="D2445" s="153" t="n">
        <v>61</v>
      </c>
      <c r="E2445" s="154" t="s">
        <v>78</v>
      </c>
      <c r="F2445" s="153" t="n">
        <v>6</v>
      </c>
      <c r="G2445" s="115" t="n">
        <v>0.9</v>
      </c>
      <c r="H2445" s="116" t="n">
        <f aca="false">RANDBETWEEN(80,100)/100</f>
        <v>0.85</v>
      </c>
      <c r="I2445" s="117"/>
      <c r="J2445" s="118"/>
      <c r="K2445" s="119"/>
      <c r="L2445" s="118"/>
      <c r="M2445" s="179"/>
      <c r="Q2445" s="151" t="s">
        <v>2542</v>
      </c>
      <c r="R2445" s="152" t="n">
        <v>-0.4</v>
      </c>
      <c r="S2445" s="152" t="n">
        <v>741.1</v>
      </c>
      <c r="T2445" s="153" t="n">
        <v>70</v>
      </c>
      <c r="U2445" s="154" t="s">
        <v>83</v>
      </c>
      <c r="V2445" s="153" t="n">
        <v>2</v>
      </c>
      <c r="W2445" s="115" t="n">
        <v>0.9</v>
      </c>
      <c r="X2445" s="116" t="n">
        <f aca="false">RANDBETWEEN(80,100)/100</f>
        <v>0.86</v>
      </c>
      <c r="Y2445" s="117"/>
      <c r="Z2445" s="118"/>
      <c r="AA2445" s="119"/>
      <c r="AB2445" s="123"/>
      <c r="AC2445" s="124"/>
      <c r="AG2445" s="186"/>
      <c r="BO2445" s="202"/>
    </row>
    <row r="2446" customFormat="false" ht="13.25" hidden="false" customHeight="true" outlineLevel="0" collapsed="false">
      <c r="A2446" s="151" t="s">
        <v>2543</v>
      </c>
      <c r="B2446" s="152" t="n">
        <v>13.5</v>
      </c>
      <c r="C2446" s="152" t="n">
        <v>751</v>
      </c>
      <c r="D2446" s="153" t="n">
        <v>57</v>
      </c>
      <c r="E2446" s="154" t="s">
        <v>78</v>
      </c>
      <c r="F2446" s="153" t="n">
        <v>3</v>
      </c>
      <c r="G2446" s="115" t="n">
        <v>0.9</v>
      </c>
      <c r="H2446" s="116" t="n">
        <f aca="false">RANDBETWEEN(80,100)/100</f>
        <v>0.84</v>
      </c>
      <c r="I2446" s="117"/>
      <c r="J2446" s="118"/>
      <c r="K2446" s="119"/>
      <c r="L2446" s="118"/>
      <c r="M2446" s="179"/>
      <c r="Q2446" s="151" t="s">
        <v>2543</v>
      </c>
      <c r="R2446" s="152" t="n">
        <v>-0.1</v>
      </c>
      <c r="S2446" s="152" t="n">
        <v>742</v>
      </c>
      <c r="T2446" s="153" t="n">
        <v>69</v>
      </c>
      <c r="U2446" s="154" t="s">
        <v>83</v>
      </c>
      <c r="V2446" s="153" t="n">
        <v>1</v>
      </c>
      <c r="W2446" s="115" t="n">
        <v>0.9</v>
      </c>
      <c r="X2446" s="116" t="n">
        <f aca="false">RANDBETWEEN(80,100)/100</f>
        <v>0.8</v>
      </c>
      <c r="Y2446" s="117"/>
      <c r="Z2446" s="118"/>
      <c r="AA2446" s="119"/>
      <c r="AB2446" s="123"/>
      <c r="AC2446" s="124"/>
      <c r="AG2446" s="186"/>
      <c r="BO2446" s="202"/>
    </row>
    <row r="2447" customFormat="false" ht="13.25" hidden="false" customHeight="true" outlineLevel="0" collapsed="false">
      <c r="A2447" s="151" t="s">
        <v>2544</v>
      </c>
      <c r="B2447" s="152" t="n">
        <v>15.9</v>
      </c>
      <c r="C2447" s="152" t="n">
        <v>752.2</v>
      </c>
      <c r="D2447" s="153" t="n">
        <v>45</v>
      </c>
      <c r="E2447" s="154" t="s">
        <v>91</v>
      </c>
      <c r="F2447" s="153" t="n">
        <v>1.5</v>
      </c>
      <c r="G2447" s="115" t="n">
        <v>0.9</v>
      </c>
      <c r="H2447" s="116" t="n">
        <f aca="false">RANDBETWEEN(80,100)/100</f>
        <v>0.98</v>
      </c>
      <c r="I2447" s="117"/>
      <c r="J2447" s="118"/>
      <c r="K2447" s="119"/>
      <c r="L2447" s="118"/>
      <c r="M2447" s="179"/>
      <c r="Q2447" s="151" t="s">
        <v>2544</v>
      </c>
      <c r="R2447" s="152" t="n">
        <v>1.1</v>
      </c>
      <c r="S2447" s="152" t="n">
        <v>743.1</v>
      </c>
      <c r="T2447" s="153" t="n">
        <v>67</v>
      </c>
      <c r="U2447" s="154" t="s">
        <v>83</v>
      </c>
      <c r="V2447" s="153" t="n">
        <v>2</v>
      </c>
      <c r="W2447" s="115" t="n">
        <v>0.9</v>
      </c>
      <c r="X2447" s="116" t="n">
        <f aca="false">RANDBETWEEN(80,100)/100</f>
        <v>0.82</v>
      </c>
      <c r="Y2447" s="117"/>
      <c r="Z2447" s="118"/>
      <c r="AA2447" s="119"/>
      <c r="AB2447" s="123"/>
      <c r="AC2447" s="124"/>
      <c r="AG2447" s="186"/>
      <c r="BO2447" s="202"/>
    </row>
    <row r="2448" customFormat="false" ht="13.25" hidden="false" customHeight="true" outlineLevel="0" collapsed="false">
      <c r="A2448" s="151" t="s">
        <v>2545</v>
      </c>
      <c r="B2448" s="152" t="n">
        <v>18.2</v>
      </c>
      <c r="C2448" s="152" t="n">
        <v>753.5</v>
      </c>
      <c r="D2448" s="153" t="n">
        <v>32</v>
      </c>
      <c r="E2448" s="154" t="s">
        <v>91</v>
      </c>
      <c r="F2448" s="153" t="n">
        <v>1.5</v>
      </c>
      <c r="G2448" s="115" t="n">
        <v>0.9</v>
      </c>
      <c r="H2448" s="116" t="n">
        <f aca="false">RANDBETWEEN(80,100)/100</f>
        <v>1</v>
      </c>
      <c r="I2448" s="117" t="n">
        <v>0.531446759259259</v>
      </c>
      <c r="J2448" s="118" t="n">
        <v>0.531446759259259</v>
      </c>
      <c r="K2448" s="119" t="n">
        <f aca="false">(J2448 * 24) * $B$3 * $F$3 * (1 - 0.7*AVERAGE(G2448:G2455)) * AVERAGE(H2448:H2455)</f>
        <v>5245.4432875</v>
      </c>
      <c r="L2448" s="118" t="n">
        <f aca="false">IF(AVERAGE(F2448:F2455)&gt; $J$3, $B$4*$F$4*AVERAGE(F2448:F2455)/$B$5*24*AVERAGE(H2448:H2455), $B$4*$F$4*AVERAGE(F2448:F2455)/$B$5*24*AVERAGE(H2448:H2455) * 0.2)</f>
        <v>40014</v>
      </c>
      <c r="M2448" s="179" t="n">
        <f aca="false">K2448+L2448</f>
        <v>45259.4432875</v>
      </c>
      <c r="Q2448" s="151" t="s">
        <v>2545</v>
      </c>
      <c r="R2448" s="152" t="n">
        <v>2</v>
      </c>
      <c r="S2448" s="152" t="n">
        <v>744.3</v>
      </c>
      <c r="T2448" s="153" t="n">
        <v>56</v>
      </c>
      <c r="U2448" s="154" t="s">
        <v>83</v>
      </c>
      <c r="V2448" s="153" t="n">
        <v>1</v>
      </c>
      <c r="W2448" s="115" t="n">
        <v>0.9</v>
      </c>
      <c r="X2448" s="116" t="n">
        <f aca="false">RANDBETWEEN(80,100)/100</f>
        <v>0.82</v>
      </c>
      <c r="Y2448" s="117" t="n">
        <v>0.544826388888889</v>
      </c>
      <c r="Z2448" s="118" t="n">
        <v>0.544826388888889</v>
      </c>
      <c r="AA2448" s="119" t="n">
        <f aca="false">(Z2448 * 24) * $B$3 * $F$3 * (1 - 0.7*AVERAGE(W2448:W2455)) * AVERAGE(X2448:X2455)</f>
        <v>5181.560475</v>
      </c>
      <c r="AB2448" s="123" t="n">
        <f aca="false">IF(AVERAGE(V2448:V2455)&gt; $J$3, $B$4*$F$4*AVERAGE(V2448:V2455)/$B$5*24*AVERAGE(X2448:X2455), $B$4*$F$4*AVERAGE(V2448:V2455)/$B$5*24*AVERAGE(X2448:X2455) * 0.2)</f>
        <v>1570.8</v>
      </c>
      <c r="AC2448" s="124" t="n">
        <f aca="false">AA2448+AB2448</f>
        <v>6752.360475</v>
      </c>
      <c r="AG2448" s="186"/>
      <c r="BO2448" s="202"/>
    </row>
    <row r="2449" customFormat="false" ht="13.25" hidden="false" customHeight="true" outlineLevel="0" collapsed="false">
      <c r="A2449" s="151" t="s">
        <v>2546</v>
      </c>
      <c r="B2449" s="152" t="n">
        <v>21.1</v>
      </c>
      <c r="C2449" s="152" t="n">
        <v>754.1</v>
      </c>
      <c r="D2449" s="153" t="n">
        <v>25</v>
      </c>
      <c r="E2449" s="154" t="s">
        <v>101</v>
      </c>
      <c r="F2449" s="153" t="n">
        <v>6</v>
      </c>
      <c r="G2449" s="115" t="n">
        <v>0.9</v>
      </c>
      <c r="H2449" s="116" t="n">
        <f aca="false">RANDBETWEEN(80,100)/100</f>
        <v>0.9</v>
      </c>
      <c r="I2449" s="117"/>
      <c r="J2449" s="118"/>
      <c r="K2449" s="119"/>
      <c r="L2449" s="118"/>
      <c r="M2449" s="179"/>
      <c r="Q2449" s="151" t="s">
        <v>2546</v>
      </c>
      <c r="R2449" s="152" t="n">
        <v>3.3</v>
      </c>
      <c r="S2449" s="152" t="n">
        <v>744.3</v>
      </c>
      <c r="T2449" s="153" t="n">
        <v>51</v>
      </c>
      <c r="U2449" s="154" t="s">
        <v>83</v>
      </c>
      <c r="V2449" s="153" t="n">
        <v>2</v>
      </c>
      <c r="W2449" s="115" t="n">
        <v>0.9</v>
      </c>
      <c r="X2449" s="116" t="n">
        <f aca="false">RANDBETWEEN(80,100)/100</f>
        <v>0.85</v>
      </c>
      <c r="Y2449" s="117"/>
      <c r="Z2449" s="118"/>
      <c r="AA2449" s="119"/>
      <c r="AB2449" s="123"/>
      <c r="AC2449" s="124"/>
      <c r="AG2449" s="186"/>
      <c r="BO2449" s="202"/>
    </row>
    <row r="2450" customFormat="false" ht="13.25" hidden="false" customHeight="true" outlineLevel="0" collapsed="false">
      <c r="A2450" s="151" t="s">
        <v>2547</v>
      </c>
      <c r="B2450" s="152" t="n">
        <v>23.9</v>
      </c>
      <c r="C2450" s="152" t="n">
        <v>754.8</v>
      </c>
      <c r="D2450" s="153" t="n">
        <v>20</v>
      </c>
      <c r="E2450" s="154" t="s">
        <v>91</v>
      </c>
      <c r="F2450" s="153" t="n">
        <v>12</v>
      </c>
      <c r="G2450" s="115" t="n">
        <v>0.9</v>
      </c>
      <c r="H2450" s="116" t="n">
        <f aca="false">RANDBETWEEN(80,100)/100</f>
        <v>0.92</v>
      </c>
      <c r="I2450" s="117"/>
      <c r="J2450" s="118"/>
      <c r="K2450" s="119"/>
      <c r="L2450" s="118"/>
      <c r="M2450" s="179"/>
      <c r="Q2450" s="151" t="s">
        <v>2547</v>
      </c>
      <c r="R2450" s="152" t="n">
        <v>4.5</v>
      </c>
      <c r="S2450" s="152" t="n">
        <v>745</v>
      </c>
      <c r="T2450" s="153" t="n">
        <v>53</v>
      </c>
      <c r="U2450" s="154" t="s">
        <v>83</v>
      </c>
      <c r="V2450" s="153" t="n">
        <v>2</v>
      </c>
      <c r="W2450" s="115" t="n">
        <v>0.9</v>
      </c>
      <c r="X2450" s="116" t="n">
        <f aca="false">RANDBETWEEN(80,100)/100</f>
        <v>0.93</v>
      </c>
      <c r="Y2450" s="117"/>
      <c r="Z2450" s="118"/>
      <c r="AA2450" s="119"/>
      <c r="AB2450" s="123"/>
      <c r="AC2450" s="124"/>
      <c r="AG2450" s="186"/>
      <c r="BO2450" s="202"/>
    </row>
    <row r="2451" customFormat="false" ht="13.25" hidden="false" customHeight="true" outlineLevel="0" collapsed="false">
      <c r="A2451" s="151" t="s">
        <v>2548</v>
      </c>
      <c r="B2451" s="152" t="n">
        <v>24</v>
      </c>
      <c r="C2451" s="152" t="n">
        <v>756.1</v>
      </c>
      <c r="D2451" s="153" t="n">
        <v>19</v>
      </c>
      <c r="E2451" s="154" t="s">
        <v>101</v>
      </c>
      <c r="F2451" s="153" t="n">
        <v>19.5</v>
      </c>
      <c r="G2451" s="115" t="n">
        <v>0.9</v>
      </c>
      <c r="H2451" s="116" t="n">
        <f aca="false">RANDBETWEEN(80,100)/100</f>
        <v>0.88</v>
      </c>
      <c r="I2451" s="117"/>
      <c r="J2451" s="118"/>
      <c r="K2451" s="119"/>
      <c r="L2451" s="118"/>
      <c r="M2451" s="179"/>
      <c r="Q2451" s="151" t="s">
        <v>2548</v>
      </c>
      <c r="R2451" s="152" t="n">
        <v>1.3</v>
      </c>
      <c r="S2451" s="152" t="n">
        <v>746.2</v>
      </c>
      <c r="T2451" s="153" t="n">
        <v>73</v>
      </c>
      <c r="U2451" s="154" t="s">
        <v>83</v>
      </c>
      <c r="V2451" s="153" t="n">
        <v>1</v>
      </c>
      <c r="W2451" s="115" t="n">
        <v>0.9</v>
      </c>
      <c r="X2451" s="116" t="n">
        <f aca="false">RANDBETWEEN(80,100)/100</f>
        <v>0.8</v>
      </c>
      <c r="Y2451" s="117"/>
      <c r="Z2451" s="118"/>
      <c r="AA2451" s="119"/>
      <c r="AB2451" s="123"/>
      <c r="AC2451" s="124"/>
      <c r="AG2451" s="186"/>
      <c r="BO2451" s="202"/>
    </row>
    <row r="2452" customFormat="false" ht="13.25" hidden="false" customHeight="true" outlineLevel="0" collapsed="false">
      <c r="A2452" s="151" t="s">
        <v>2549</v>
      </c>
      <c r="B2452" s="152" t="n">
        <v>19.2</v>
      </c>
      <c r="C2452" s="152" t="n">
        <v>756.2</v>
      </c>
      <c r="D2452" s="153" t="n">
        <v>31</v>
      </c>
      <c r="E2452" s="154" t="s">
        <v>91</v>
      </c>
      <c r="F2452" s="153" t="n">
        <v>9</v>
      </c>
      <c r="G2452" s="115" t="n">
        <v>0.9</v>
      </c>
      <c r="H2452" s="116" t="n">
        <f aca="false">RANDBETWEEN(80,100)/100</f>
        <v>0.93</v>
      </c>
      <c r="I2452" s="117"/>
      <c r="J2452" s="118"/>
      <c r="K2452" s="119"/>
      <c r="L2452" s="118"/>
      <c r="M2452" s="179"/>
      <c r="Q2452" s="151" t="s">
        <v>2549</v>
      </c>
      <c r="R2452" s="152" t="n">
        <v>-0.4</v>
      </c>
      <c r="S2452" s="152" t="n">
        <v>746.2</v>
      </c>
      <c r="T2452" s="153" t="n">
        <v>85</v>
      </c>
      <c r="U2452" s="154" t="s">
        <v>83</v>
      </c>
      <c r="V2452" s="153" t="n">
        <v>2</v>
      </c>
      <c r="W2452" s="115" t="n">
        <v>0.9</v>
      </c>
      <c r="X2452" s="116" t="n">
        <f aca="false">RANDBETWEEN(80,100)/100</f>
        <v>0.93</v>
      </c>
      <c r="Y2452" s="117"/>
      <c r="Z2452" s="118"/>
      <c r="AA2452" s="119"/>
      <c r="AB2452" s="123"/>
      <c r="AC2452" s="124"/>
      <c r="AG2452" s="186"/>
      <c r="BO2452" s="202"/>
    </row>
    <row r="2453" customFormat="false" ht="13.25" hidden="false" customHeight="true" outlineLevel="0" collapsed="false">
      <c r="A2453" s="151" t="s">
        <v>2550</v>
      </c>
      <c r="B2453" s="152" t="n">
        <v>11.8</v>
      </c>
      <c r="C2453" s="152" t="n">
        <v>756.2</v>
      </c>
      <c r="D2453" s="153" t="n">
        <v>57</v>
      </c>
      <c r="E2453" s="154" t="s">
        <v>91</v>
      </c>
      <c r="F2453" s="153" t="n">
        <v>1.5</v>
      </c>
      <c r="G2453" s="115" t="n">
        <v>0.9</v>
      </c>
      <c r="H2453" s="116" t="n">
        <f aca="false">RANDBETWEEN(80,100)/100</f>
        <v>1</v>
      </c>
      <c r="I2453" s="117"/>
      <c r="J2453" s="118"/>
      <c r="K2453" s="119"/>
      <c r="L2453" s="118"/>
      <c r="M2453" s="179"/>
      <c r="Q2453" s="151" t="s">
        <v>2550</v>
      </c>
      <c r="R2453" s="152" t="n">
        <v>-0.4</v>
      </c>
      <c r="S2453" s="152" t="n">
        <v>745.6</v>
      </c>
      <c r="T2453" s="153" t="n">
        <v>91</v>
      </c>
      <c r="U2453" s="154" t="s">
        <v>83</v>
      </c>
      <c r="V2453" s="153" t="n">
        <v>1</v>
      </c>
      <c r="W2453" s="115" t="n">
        <v>0.9</v>
      </c>
      <c r="X2453" s="116" t="n">
        <f aca="false">RANDBETWEEN(80,100)/100</f>
        <v>1</v>
      </c>
      <c r="Y2453" s="117"/>
      <c r="Z2453" s="118"/>
      <c r="AA2453" s="119"/>
      <c r="AB2453" s="123"/>
      <c r="AC2453" s="124"/>
      <c r="AG2453" s="186"/>
      <c r="BO2453" s="202"/>
    </row>
    <row r="2454" customFormat="false" ht="13.25" hidden="false" customHeight="true" outlineLevel="0" collapsed="false">
      <c r="A2454" s="151" t="s">
        <v>2551</v>
      </c>
      <c r="B2454" s="152" t="n">
        <v>12.1</v>
      </c>
      <c r="C2454" s="152" t="n">
        <v>756.8</v>
      </c>
      <c r="D2454" s="153" t="n">
        <v>53</v>
      </c>
      <c r="E2454" s="154" t="s">
        <v>78</v>
      </c>
      <c r="F2454" s="153" t="n">
        <v>1.5</v>
      </c>
      <c r="G2454" s="115" t="n">
        <v>0.9</v>
      </c>
      <c r="H2454" s="116" t="n">
        <f aca="false">RANDBETWEEN(80,100)/100</f>
        <v>0.94</v>
      </c>
      <c r="I2454" s="117"/>
      <c r="J2454" s="118"/>
      <c r="K2454" s="119"/>
      <c r="L2454" s="118"/>
      <c r="M2454" s="179"/>
      <c r="Q2454" s="151" t="s">
        <v>2551</v>
      </c>
      <c r="R2454" s="152" t="n">
        <v>-0.3</v>
      </c>
      <c r="S2454" s="152" t="n">
        <v>745</v>
      </c>
      <c r="T2454" s="153" t="n">
        <v>92</v>
      </c>
      <c r="U2454" s="154" t="s">
        <v>83</v>
      </c>
      <c r="V2454" s="153" t="n">
        <v>1</v>
      </c>
      <c r="W2454" s="115" t="n">
        <v>0.9</v>
      </c>
      <c r="X2454" s="116" t="n">
        <f aca="false">RANDBETWEEN(80,100)/100</f>
        <v>0.91</v>
      </c>
      <c r="Y2454" s="117"/>
      <c r="Z2454" s="118"/>
      <c r="AA2454" s="119"/>
      <c r="AB2454" s="123"/>
      <c r="AC2454" s="124"/>
      <c r="AG2454" s="186"/>
      <c r="BO2454" s="202"/>
    </row>
    <row r="2455" customFormat="false" ht="13.25" hidden="false" customHeight="true" outlineLevel="0" collapsed="false">
      <c r="A2455" s="151" t="s">
        <v>2552</v>
      </c>
      <c r="B2455" s="152" t="n">
        <v>8.9</v>
      </c>
      <c r="C2455" s="152" t="n">
        <v>757.7</v>
      </c>
      <c r="D2455" s="153" t="n">
        <v>67</v>
      </c>
      <c r="E2455" s="154" t="s">
        <v>107</v>
      </c>
      <c r="F2455" s="153" t="n">
        <v>3</v>
      </c>
      <c r="G2455" s="115" t="n">
        <v>0.9</v>
      </c>
      <c r="H2455" s="116" t="n">
        <f aca="false">RANDBETWEEN(80,100)/100</f>
        <v>0.84</v>
      </c>
      <c r="I2455" s="117"/>
      <c r="J2455" s="118"/>
      <c r="K2455" s="119"/>
      <c r="L2455" s="118"/>
      <c r="M2455" s="179"/>
      <c r="Q2455" s="151" t="s">
        <v>2552</v>
      </c>
      <c r="R2455" s="152" t="n">
        <v>-0.4</v>
      </c>
      <c r="S2455" s="152" t="n">
        <v>744.5</v>
      </c>
      <c r="T2455" s="153" t="n">
        <v>92</v>
      </c>
      <c r="U2455" s="154" t="s">
        <v>83</v>
      </c>
      <c r="V2455" s="153" t="n">
        <v>1</v>
      </c>
      <c r="W2455" s="115" t="n">
        <v>0.9</v>
      </c>
      <c r="X2455" s="116" t="n">
        <f aca="false">RANDBETWEEN(80,100)/100</f>
        <v>0.9</v>
      </c>
      <c r="Y2455" s="117"/>
      <c r="Z2455" s="118"/>
      <c r="AA2455" s="119"/>
      <c r="AB2455" s="123"/>
      <c r="AC2455" s="124"/>
      <c r="AG2455" s="186"/>
      <c r="BO2455" s="202"/>
    </row>
    <row r="2456" customFormat="false" ht="13.25" hidden="false" customHeight="true" outlineLevel="0" collapsed="false">
      <c r="A2456" s="151" t="s">
        <v>2553</v>
      </c>
      <c r="B2456" s="152" t="n">
        <v>10.5</v>
      </c>
      <c r="C2456" s="152" t="n">
        <v>758.2</v>
      </c>
      <c r="D2456" s="153" t="n">
        <v>56</v>
      </c>
      <c r="E2456" s="154" t="s">
        <v>78</v>
      </c>
      <c r="F2456" s="153" t="n">
        <v>1.5</v>
      </c>
      <c r="G2456" s="115" t="n">
        <v>0.9</v>
      </c>
      <c r="H2456" s="116" t="n">
        <f aca="false">RANDBETWEEN(80,100)/100</f>
        <v>0.98</v>
      </c>
      <c r="I2456" s="117" t="n">
        <v>0.529270833333333</v>
      </c>
      <c r="J2456" s="118" t="n">
        <v>0.529270833333333</v>
      </c>
      <c r="K2456" s="119" t="n">
        <f aca="false">(J2456 * 24) * $B$3 * $F$3 * (1 - 0.7*AVERAGE(G2456:G2463)) * AVERAGE(H2456:H2463)</f>
        <v>6468.08124375</v>
      </c>
      <c r="L2456" s="118" t="n">
        <f aca="false">IF(AVERAGE(F2456:F2463)&gt; $J$3, $B$4*$F$4*AVERAGE(F2456:F2463)/$B$5*24*AVERAGE(H2456:H2463), $B$4*$F$4*AVERAGE(F2456:F2463)/$B$5*24*AVERAGE(H2456:H2463) * 0.2)</f>
        <v>45633</v>
      </c>
      <c r="M2456" s="179" t="n">
        <f aca="false">K2456+L2456</f>
        <v>52101.08124375</v>
      </c>
      <c r="Q2456" s="151" t="s">
        <v>2553</v>
      </c>
      <c r="R2456" s="152" t="n">
        <v>-0.4</v>
      </c>
      <c r="S2456" s="152" t="n">
        <v>744.4</v>
      </c>
      <c r="T2456" s="153" t="n">
        <v>92</v>
      </c>
      <c r="U2456" s="154" t="n">
        <v>0</v>
      </c>
      <c r="V2456" s="153" t="n">
        <v>0</v>
      </c>
      <c r="W2456" s="115" t="n">
        <v>0.9</v>
      </c>
      <c r="X2456" s="116" t="n">
        <f aca="false">RANDBETWEEN(80,100)/100</f>
        <v>0.87</v>
      </c>
      <c r="Y2456" s="117" t="n">
        <v>0.54162037037037</v>
      </c>
      <c r="Z2456" s="118" t="n">
        <v>0.54162037037037</v>
      </c>
      <c r="AA2456" s="119" t="n">
        <f aca="false">(Z2456 * 24) * $B$3 * $F$3 * (1 - 0.7*AVERAGE(W2456:W2463)) * AVERAGE(X2456:X2463)</f>
        <v>7053.034625</v>
      </c>
      <c r="AB2456" s="123" t="n">
        <f aca="false">IF(AVERAGE(V2456:V2463)&gt; $J$3, $B$4*$F$4*AVERAGE(V2456:V2463)/$B$5*24*AVERAGE(X2456:X2463), $B$4*$F$4*AVERAGE(V2456:V2463)/$B$5*24*AVERAGE(X2456:X2463) * 0.2)</f>
        <v>1019.2</v>
      </c>
      <c r="AC2456" s="124" t="n">
        <f aca="false">AA2456+AB2456</f>
        <v>8072.234625</v>
      </c>
      <c r="AG2456" s="186"/>
      <c r="BO2456" s="202"/>
    </row>
    <row r="2457" customFormat="false" ht="13.25" hidden="false" customHeight="true" outlineLevel="0" collapsed="false">
      <c r="A2457" s="151" t="s">
        <v>2554</v>
      </c>
      <c r="B2457" s="152" t="n">
        <v>17.7</v>
      </c>
      <c r="C2457" s="152" t="n">
        <v>757.8</v>
      </c>
      <c r="D2457" s="153" t="n">
        <v>33</v>
      </c>
      <c r="E2457" s="154" t="s">
        <v>91</v>
      </c>
      <c r="F2457" s="153" t="n">
        <v>9</v>
      </c>
      <c r="G2457" s="115" t="n">
        <v>0.9</v>
      </c>
      <c r="H2457" s="116" t="n">
        <f aca="false">RANDBETWEEN(80,100)/100</f>
        <v>0.95</v>
      </c>
      <c r="I2457" s="117"/>
      <c r="J2457" s="118"/>
      <c r="K2457" s="119"/>
      <c r="L2457" s="118"/>
      <c r="M2457" s="179"/>
      <c r="Q2457" s="151" t="s">
        <v>2554</v>
      </c>
      <c r="R2457" s="152" t="n">
        <v>0</v>
      </c>
      <c r="S2457" s="152" t="n">
        <v>744</v>
      </c>
      <c r="T2457" s="153" t="n">
        <v>91</v>
      </c>
      <c r="U2457" s="154" t="s">
        <v>107</v>
      </c>
      <c r="V2457" s="153" t="n">
        <v>1</v>
      </c>
      <c r="W2457" s="115" t="n">
        <v>0.9</v>
      </c>
      <c r="X2457" s="116" t="n">
        <f aca="false">RANDBETWEEN(80,100)/100</f>
        <v>0.88</v>
      </c>
      <c r="Y2457" s="117"/>
      <c r="Z2457" s="118"/>
      <c r="AA2457" s="119"/>
      <c r="AB2457" s="123"/>
      <c r="AC2457" s="124"/>
      <c r="AG2457" s="186"/>
      <c r="BO2457" s="202"/>
    </row>
    <row r="2458" customFormat="false" ht="13.25" hidden="false" customHeight="true" outlineLevel="0" collapsed="false">
      <c r="A2458" s="151" t="s">
        <v>2555</v>
      </c>
      <c r="B2458" s="152" t="n">
        <v>20.3</v>
      </c>
      <c r="C2458" s="152" t="n">
        <v>757.9</v>
      </c>
      <c r="D2458" s="153" t="n">
        <v>27</v>
      </c>
      <c r="E2458" s="154" t="s">
        <v>101</v>
      </c>
      <c r="F2458" s="153" t="n">
        <v>13.5</v>
      </c>
      <c r="G2458" s="115" t="n">
        <v>0.9</v>
      </c>
      <c r="H2458" s="116" t="n">
        <f aca="false">RANDBETWEEN(80,100)/100</f>
        <v>0.96</v>
      </c>
      <c r="I2458" s="117"/>
      <c r="J2458" s="118"/>
      <c r="K2458" s="119"/>
      <c r="L2458" s="118"/>
      <c r="M2458" s="179"/>
      <c r="Q2458" s="151" t="s">
        <v>2555</v>
      </c>
      <c r="R2458" s="152" t="n">
        <v>0.2</v>
      </c>
      <c r="S2458" s="152" t="n">
        <v>744.3</v>
      </c>
      <c r="T2458" s="153" t="n">
        <v>87</v>
      </c>
      <c r="U2458" s="154" t="s">
        <v>78</v>
      </c>
      <c r="V2458" s="153" t="n">
        <v>2</v>
      </c>
      <c r="W2458" s="115" t="n">
        <v>0.9</v>
      </c>
      <c r="X2458" s="116" t="n">
        <f aca="false">RANDBETWEEN(80,100)/100</f>
        <v>1</v>
      </c>
      <c r="Y2458" s="117"/>
      <c r="Z2458" s="118"/>
      <c r="AA2458" s="119"/>
      <c r="AB2458" s="123"/>
      <c r="AC2458" s="124"/>
      <c r="AG2458" s="186"/>
      <c r="BO2458" s="202"/>
    </row>
    <row r="2459" customFormat="false" ht="13.25" hidden="false" customHeight="true" outlineLevel="0" collapsed="false">
      <c r="A2459" s="151" t="s">
        <v>2556</v>
      </c>
      <c r="B2459" s="152" t="n">
        <v>21</v>
      </c>
      <c r="C2459" s="152" t="n">
        <v>758.8</v>
      </c>
      <c r="D2459" s="153" t="n">
        <v>30</v>
      </c>
      <c r="E2459" s="154" t="s">
        <v>101</v>
      </c>
      <c r="F2459" s="153" t="n">
        <v>15</v>
      </c>
      <c r="G2459" s="115" t="n">
        <v>0.9</v>
      </c>
      <c r="H2459" s="116" t="n">
        <f aca="false">RANDBETWEEN(80,100)/100</f>
        <v>0.97</v>
      </c>
      <c r="I2459" s="117"/>
      <c r="J2459" s="118"/>
      <c r="K2459" s="119"/>
      <c r="L2459" s="118"/>
      <c r="M2459" s="179"/>
      <c r="Q2459" s="151" t="s">
        <v>2556</v>
      </c>
      <c r="R2459" s="152" t="n">
        <v>1.8</v>
      </c>
      <c r="S2459" s="152" t="n">
        <v>744.8</v>
      </c>
      <c r="T2459" s="153" t="n">
        <v>61</v>
      </c>
      <c r="U2459" s="154" t="s">
        <v>78</v>
      </c>
      <c r="V2459" s="153" t="n">
        <v>2</v>
      </c>
      <c r="W2459" s="115" t="n">
        <v>0.9</v>
      </c>
      <c r="X2459" s="116" t="n">
        <f aca="false">RANDBETWEEN(80,100)/100</f>
        <v>0.94</v>
      </c>
      <c r="Y2459" s="117"/>
      <c r="Z2459" s="118"/>
      <c r="AA2459" s="119"/>
      <c r="AB2459" s="123"/>
      <c r="AC2459" s="124"/>
      <c r="AG2459" s="186"/>
      <c r="BO2459" s="202"/>
    </row>
    <row r="2460" customFormat="false" ht="13.25" hidden="false" customHeight="true" outlineLevel="0" collapsed="false">
      <c r="A2460" s="151" t="s">
        <v>2557</v>
      </c>
      <c r="B2460" s="152" t="n">
        <v>13.3</v>
      </c>
      <c r="C2460" s="152" t="n">
        <v>759.4</v>
      </c>
      <c r="D2460" s="153" t="n">
        <v>54</v>
      </c>
      <c r="E2460" s="154" t="s">
        <v>78</v>
      </c>
      <c r="F2460" s="153" t="n">
        <v>4.5</v>
      </c>
      <c r="G2460" s="115" t="n">
        <v>0.9</v>
      </c>
      <c r="H2460" s="116" t="n">
        <f aca="false">RANDBETWEEN(80,100)/100</f>
        <v>0.81</v>
      </c>
      <c r="I2460" s="117"/>
      <c r="J2460" s="118"/>
      <c r="K2460" s="119"/>
      <c r="L2460" s="118"/>
      <c r="M2460" s="179"/>
      <c r="Q2460" s="151" t="s">
        <v>2557</v>
      </c>
      <c r="R2460" s="152" t="n">
        <v>-0.6</v>
      </c>
      <c r="S2460" s="152" t="n">
        <v>744.6</v>
      </c>
      <c r="T2460" s="153" t="n">
        <v>65</v>
      </c>
      <c r="U2460" s="154" t="s">
        <v>129</v>
      </c>
      <c r="V2460" s="153" t="n">
        <v>1</v>
      </c>
      <c r="W2460" s="115" t="n">
        <v>0.95</v>
      </c>
      <c r="X2460" s="116" t="n">
        <f aca="false">RANDBETWEEN(80,100)/100</f>
        <v>0.83</v>
      </c>
      <c r="Y2460" s="117"/>
      <c r="Z2460" s="118"/>
      <c r="AA2460" s="119"/>
      <c r="AB2460" s="123"/>
      <c r="AC2460" s="124"/>
      <c r="AG2460" s="186"/>
      <c r="BO2460" s="202"/>
    </row>
    <row r="2461" customFormat="false" ht="13.25" hidden="false" customHeight="true" outlineLevel="0" collapsed="false">
      <c r="A2461" s="151" t="s">
        <v>2558</v>
      </c>
      <c r="B2461" s="152" t="n">
        <v>7.2</v>
      </c>
      <c r="C2461" s="152" t="n">
        <v>759</v>
      </c>
      <c r="D2461" s="153" t="n">
        <v>79</v>
      </c>
      <c r="E2461" s="154" t="s">
        <v>91</v>
      </c>
      <c r="F2461" s="153" t="n">
        <v>1.5</v>
      </c>
      <c r="G2461" s="182" t="s">
        <v>194</v>
      </c>
      <c r="H2461" s="116" t="n">
        <f aca="false">RANDBETWEEN(80,100)/100</f>
        <v>0.81</v>
      </c>
      <c r="I2461" s="117"/>
      <c r="J2461" s="118"/>
      <c r="K2461" s="119"/>
      <c r="L2461" s="118"/>
      <c r="M2461" s="179"/>
      <c r="Q2461" s="151" t="s">
        <v>2558</v>
      </c>
      <c r="R2461" s="152" t="n">
        <v>-7.8</v>
      </c>
      <c r="S2461" s="152" t="n">
        <v>744</v>
      </c>
      <c r="T2461" s="153" t="n">
        <v>79</v>
      </c>
      <c r="U2461" s="154" t="n">
        <v>0</v>
      </c>
      <c r="V2461" s="153" t="n">
        <v>0</v>
      </c>
      <c r="W2461" s="115" t="n">
        <v>0</v>
      </c>
      <c r="X2461" s="116" t="n">
        <f aca="false">RANDBETWEEN(80,100)/100</f>
        <v>0.91</v>
      </c>
      <c r="Y2461" s="117"/>
      <c r="Z2461" s="118"/>
      <c r="AA2461" s="119"/>
      <c r="AB2461" s="123"/>
      <c r="AC2461" s="124"/>
      <c r="AG2461" s="186"/>
      <c r="BO2461" s="202"/>
    </row>
    <row r="2462" customFormat="false" ht="13.25" hidden="false" customHeight="true" outlineLevel="0" collapsed="false">
      <c r="A2462" s="151" t="s">
        <v>2559</v>
      </c>
      <c r="B2462" s="152" t="n">
        <v>9.9</v>
      </c>
      <c r="C2462" s="152" t="n">
        <v>758.6</v>
      </c>
      <c r="D2462" s="153" t="n">
        <v>68</v>
      </c>
      <c r="E2462" s="154" t="s">
        <v>101</v>
      </c>
      <c r="F2462" s="153" t="n">
        <v>7.5</v>
      </c>
      <c r="G2462" s="115" t="n">
        <v>0.15</v>
      </c>
      <c r="H2462" s="116" t="n">
        <f aca="false">RANDBETWEEN(80,100)/100</f>
        <v>0.97</v>
      </c>
      <c r="I2462" s="117"/>
      <c r="J2462" s="118"/>
      <c r="K2462" s="119"/>
      <c r="L2462" s="118"/>
      <c r="M2462" s="179"/>
      <c r="Q2462" s="151" t="s">
        <v>2559</v>
      </c>
      <c r="R2462" s="152" t="n">
        <v>-5.2</v>
      </c>
      <c r="S2462" s="152" t="n">
        <v>743.5</v>
      </c>
      <c r="T2462" s="153" t="n">
        <v>69</v>
      </c>
      <c r="U2462" s="154" t="n">
        <v>0</v>
      </c>
      <c r="V2462" s="153" t="n">
        <v>0</v>
      </c>
      <c r="W2462" s="115" t="n">
        <v>0.25</v>
      </c>
      <c r="X2462" s="116" t="n">
        <f aca="false">RANDBETWEEN(80,100)/100</f>
        <v>0.93</v>
      </c>
      <c r="Y2462" s="117"/>
      <c r="Z2462" s="118"/>
      <c r="AA2462" s="119"/>
      <c r="AB2462" s="123"/>
      <c r="AC2462" s="124"/>
      <c r="AG2462" s="186"/>
      <c r="BO2462" s="202"/>
    </row>
    <row r="2463" customFormat="false" ht="13.25" hidden="false" customHeight="true" outlineLevel="0" collapsed="false">
      <c r="A2463" s="151" t="s">
        <v>2560</v>
      </c>
      <c r="B2463" s="152" t="n">
        <v>10.7</v>
      </c>
      <c r="C2463" s="152" t="n">
        <v>758.5</v>
      </c>
      <c r="D2463" s="153" t="n">
        <v>63</v>
      </c>
      <c r="E2463" s="154" t="s">
        <v>101</v>
      </c>
      <c r="F2463" s="153" t="n">
        <v>9</v>
      </c>
      <c r="G2463" s="182" t="s">
        <v>185</v>
      </c>
      <c r="H2463" s="116" t="n">
        <f aca="false">RANDBETWEEN(80,100)/100</f>
        <v>0.97</v>
      </c>
      <c r="I2463" s="117"/>
      <c r="J2463" s="118"/>
      <c r="K2463" s="119"/>
      <c r="L2463" s="118"/>
      <c r="M2463" s="179"/>
      <c r="Q2463" s="151" t="s">
        <v>2560</v>
      </c>
      <c r="R2463" s="152" t="n">
        <v>-1.9</v>
      </c>
      <c r="S2463" s="152" t="n">
        <v>743.3</v>
      </c>
      <c r="T2463" s="153" t="n">
        <v>49</v>
      </c>
      <c r="U2463" s="154" t="s">
        <v>78</v>
      </c>
      <c r="V2463" s="153" t="n">
        <v>1</v>
      </c>
      <c r="W2463" s="115" t="n">
        <v>0.95</v>
      </c>
      <c r="X2463" s="116" t="n">
        <f aca="false">RANDBETWEEN(80,100)/100</f>
        <v>0.92</v>
      </c>
      <c r="Y2463" s="117"/>
      <c r="Z2463" s="118"/>
      <c r="AA2463" s="119"/>
      <c r="AB2463" s="123"/>
      <c r="AC2463" s="124"/>
      <c r="AG2463" s="186"/>
      <c r="BO2463" s="202"/>
    </row>
    <row r="2464" customFormat="false" ht="13.25" hidden="false" customHeight="true" outlineLevel="0" collapsed="false">
      <c r="A2464" s="151" t="s">
        <v>2561</v>
      </c>
      <c r="B2464" s="152" t="n">
        <v>10.7</v>
      </c>
      <c r="C2464" s="152" t="n">
        <v>758.5</v>
      </c>
      <c r="D2464" s="153" t="n">
        <v>58</v>
      </c>
      <c r="E2464" s="154" t="s">
        <v>101</v>
      </c>
      <c r="F2464" s="153" t="n">
        <v>6</v>
      </c>
      <c r="G2464" s="115" t="n">
        <v>0.25</v>
      </c>
      <c r="H2464" s="116" t="n">
        <f aca="false">RANDBETWEEN(80,100)/100</f>
        <v>0.93</v>
      </c>
      <c r="I2464" s="117" t="n">
        <v>0.527094907407407</v>
      </c>
      <c r="J2464" s="118" t="n">
        <v>0.527094907407407</v>
      </c>
      <c r="K2464" s="119" t="n">
        <f aca="false">(J2464 * 24) * $B$3 * $F$3 * (1 - 0.7*AVERAGE(G2464:G2471)) * AVERAGE(H2464:H2471)</f>
        <v>5877.82506666667</v>
      </c>
      <c r="L2464" s="118" t="n">
        <f aca="false">IF(AVERAGE(F2464:F2471)&gt; $J$3, $B$4*$F$4*AVERAGE(F2464:F2471)/$B$5*24*AVERAGE(H2464:H2471), $B$4*$F$4*AVERAGE(F2464:F2471)/$B$5*24*AVERAGE(H2464:H2471) * 0.2)</f>
        <v>43296</v>
      </c>
      <c r="M2464" s="179" t="n">
        <f aca="false">K2464+L2464</f>
        <v>49173.8250666667</v>
      </c>
      <c r="Q2464" s="151" t="s">
        <v>2561</v>
      </c>
      <c r="R2464" s="152" t="n">
        <v>-2.2</v>
      </c>
      <c r="S2464" s="152" t="n">
        <v>743.1</v>
      </c>
      <c r="T2464" s="153" t="n">
        <v>54</v>
      </c>
      <c r="U2464" s="154" t="n">
        <v>0</v>
      </c>
      <c r="V2464" s="153" t="n">
        <v>0</v>
      </c>
      <c r="W2464" s="115" t="n">
        <v>0.75</v>
      </c>
      <c r="X2464" s="116" t="n">
        <f aca="false">RANDBETWEEN(80,100)/100</f>
        <v>0.92</v>
      </c>
      <c r="Y2464" s="117" t="n">
        <v>0.538402777777778</v>
      </c>
      <c r="Z2464" s="118" t="n">
        <v>0.538402777777778</v>
      </c>
      <c r="AA2464" s="119" t="n">
        <f aca="false">(Z2464 * 24) * $B$3 * $F$3 * (1 - 0.7*AVERAGE(W2464:W2471)) * AVERAGE(X2464:X2471)</f>
        <v>5747.2989</v>
      </c>
      <c r="AB2464" s="123" t="n">
        <f aca="false">IF(AVERAGE(V2464:V2471)&gt; $J$3, $B$4*$F$4*AVERAGE(V2464:V2471)/$B$5*24*AVERAGE(X2464:X2471), $B$4*$F$4*AVERAGE(V2464:V2471)/$B$5*24*AVERAGE(X2464:X2471) * 0.2)</f>
        <v>1129.6</v>
      </c>
      <c r="AC2464" s="124" t="n">
        <f aca="false">AA2464+AB2464</f>
        <v>6876.8989</v>
      </c>
      <c r="AG2464" s="186"/>
      <c r="BO2464" s="202"/>
    </row>
    <row r="2465" customFormat="false" ht="13.25" hidden="false" customHeight="true" outlineLevel="0" collapsed="false">
      <c r="A2465" s="151" t="s">
        <v>2562</v>
      </c>
      <c r="B2465" s="152" t="n">
        <v>15.5</v>
      </c>
      <c r="C2465" s="152" t="n">
        <v>757.5</v>
      </c>
      <c r="D2465" s="153" t="n">
        <v>41</v>
      </c>
      <c r="E2465" s="154" t="s">
        <v>101</v>
      </c>
      <c r="F2465" s="153" t="n">
        <v>10.5</v>
      </c>
      <c r="G2465" s="115" t="n">
        <v>0.75</v>
      </c>
      <c r="H2465" s="116" t="n">
        <f aca="false">RANDBETWEEN(80,100)/100</f>
        <v>0.84</v>
      </c>
      <c r="I2465" s="117"/>
      <c r="J2465" s="118"/>
      <c r="K2465" s="119"/>
      <c r="L2465" s="118"/>
      <c r="M2465" s="179"/>
      <c r="Q2465" s="151" t="s">
        <v>2562</v>
      </c>
      <c r="R2465" s="152" t="n">
        <v>-0.1</v>
      </c>
      <c r="S2465" s="152" t="n">
        <v>742</v>
      </c>
      <c r="T2465" s="153" t="n">
        <v>37</v>
      </c>
      <c r="U2465" s="154" t="s">
        <v>93</v>
      </c>
      <c r="V2465" s="153" t="n">
        <v>1</v>
      </c>
      <c r="W2465" s="182" t="s">
        <v>110</v>
      </c>
      <c r="X2465" s="116" t="n">
        <f aca="false">RANDBETWEEN(80,100)/100</f>
        <v>0.93</v>
      </c>
      <c r="Y2465" s="117"/>
      <c r="Z2465" s="118"/>
      <c r="AA2465" s="119"/>
      <c r="AB2465" s="123"/>
      <c r="AC2465" s="124"/>
      <c r="AG2465" s="186"/>
      <c r="BO2465" s="202"/>
    </row>
    <row r="2466" customFormat="false" ht="13.25" hidden="false" customHeight="true" outlineLevel="0" collapsed="false">
      <c r="A2466" s="151" t="s">
        <v>2563</v>
      </c>
      <c r="B2466" s="152" t="n">
        <v>17.2</v>
      </c>
      <c r="C2466" s="152" t="n">
        <v>757</v>
      </c>
      <c r="D2466" s="153" t="n">
        <v>38</v>
      </c>
      <c r="E2466" s="154" t="s">
        <v>101</v>
      </c>
      <c r="F2466" s="153" t="n">
        <v>10.5</v>
      </c>
      <c r="G2466" s="115" t="n">
        <v>0.9</v>
      </c>
      <c r="H2466" s="116" t="n">
        <f aca="false">RANDBETWEEN(80,100)/100</f>
        <v>0.91</v>
      </c>
      <c r="I2466" s="117"/>
      <c r="J2466" s="118"/>
      <c r="K2466" s="119"/>
      <c r="L2466" s="118"/>
      <c r="M2466" s="179"/>
      <c r="Q2466" s="151" t="s">
        <v>2563</v>
      </c>
      <c r="R2466" s="152" t="n">
        <v>1</v>
      </c>
      <c r="S2466" s="152" t="n">
        <v>741.6</v>
      </c>
      <c r="T2466" s="153" t="n">
        <v>36</v>
      </c>
      <c r="U2466" s="154" t="s">
        <v>101</v>
      </c>
      <c r="V2466" s="153" t="n">
        <v>2</v>
      </c>
      <c r="W2466" s="115" t="n">
        <v>0.75</v>
      </c>
      <c r="X2466" s="116" t="n">
        <f aca="false">RANDBETWEEN(80,100)/100</f>
        <v>0.8</v>
      </c>
      <c r="Y2466" s="117"/>
      <c r="Z2466" s="118"/>
      <c r="AA2466" s="119"/>
      <c r="AB2466" s="123"/>
      <c r="AC2466" s="124"/>
      <c r="AG2466" s="186"/>
      <c r="BO2466" s="202"/>
    </row>
    <row r="2467" customFormat="false" ht="13.25" hidden="false" customHeight="true" outlineLevel="0" collapsed="false">
      <c r="A2467" s="151" t="s">
        <v>2564</v>
      </c>
      <c r="B2467" s="152" t="n">
        <v>17</v>
      </c>
      <c r="C2467" s="152" t="n">
        <v>757.4</v>
      </c>
      <c r="D2467" s="153" t="n">
        <v>42</v>
      </c>
      <c r="E2467" s="154" t="s">
        <v>101</v>
      </c>
      <c r="F2467" s="153" t="n">
        <v>10.5</v>
      </c>
      <c r="G2467" s="115" t="n">
        <v>0.9</v>
      </c>
      <c r="H2467" s="116" t="n">
        <f aca="false">RANDBETWEEN(80,100)/100</f>
        <v>0.82</v>
      </c>
      <c r="I2467" s="117"/>
      <c r="J2467" s="118"/>
      <c r="K2467" s="119"/>
      <c r="L2467" s="118"/>
      <c r="M2467" s="179"/>
      <c r="Q2467" s="151" t="s">
        <v>2564</v>
      </c>
      <c r="R2467" s="152" t="n">
        <v>-1.7</v>
      </c>
      <c r="S2467" s="152" t="n">
        <v>741.4</v>
      </c>
      <c r="T2467" s="153" t="n">
        <v>50</v>
      </c>
      <c r="U2467" s="154" t="s">
        <v>93</v>
      </c>
      <c r="V2467" s="153" t="n">
        <v>1</v>
      </c>
      <c r="W2467" s="115" t="n">
        <v>0.95</v>
      </c>
      <c r="X2467" s="116" t="n">
        <f aca="false">RANDBETWEEN(80,100)/100</f>
        <v>0.84</v>
      </c>
      <c r="Y2467" s="117"/>
      <c r="Z2467" s="118"/>
      <c r="AA2467" s="119"/>
      <c r="AB2467" s="123"/>
      <c r="AC2467" s="124"/>
      <c r="AG2467" s="186"/>
      <c r="BO2467" s="202"/>
    </row>
    <row r="2468" customFormat="false" ht="13.25" hidden="false" customHeight="true" outlineLevel="0" collapsed="false">
      <c r="A2468" s="151" t="s">
        <v>2565</v>
      </c>
      <c r="B2468" s="152" t="n">
        <v>13.7</v>
      </c>
      <c r="C2468" s="152" t="n">
        <v>757.3</v>
      </c>
      <c r="D2468" s="153" t="n">
        <v>50</v>
      </c>
      <c r="E2468" s="154" t="s">
        <v>101</v>
      </c>
      <c r="F2468" s="153" t="n">
        <v>6</v>
      </c>
      <c r="G2468" s="115" t="n">
        <v>0.9</v>
      </c>
      <c r="H2468" s="116" t="n">
        <f aca="false">RANDBETWEEN(80,100)/100</f>
        <v>0.83</v>
      </c>
      <c r="I2468" s="117"/>
      <c r="J2468" s="118"/>
      <c r="K2468" s="119"/>
      <c r="L2468" s="118"/>
      <c r="M2468" s="179"/>
      <c r="Q2468" s="151" t="s">
        <v>2565</v>
      </c>
      <c r="R2468" s="152" t="n">
        <v>-3.1</v>
      </c>
      <c r="S2468" s="152" t="n">
        <v>740.4</v>
      </c>
      <c r="T2468" s="153" t="n">
        <v>65</v>
      </c>
      <c r="U2468" s="154" t="s">
        <v>93</v>
      </c>
      <c r="V2468" s="153" t="n">
        <v>1</v>
      </c>
      <c r="W2468" s="115" t="n">
        <v>0.75</v>
      </c>
      <c r="X2468" s="116" t="n">
        <f aca="false">RANDBETWEEN(80,100)/100</f>
        <v>0.83</v>
      </c>
      <c r="Y2468" s="117"/>
      <c r="Z2468" s="118"/>
      <c r="AA2468" s="119"/>
      <c r="AB2468" s="123"/>
      <c r="AC2468" s="124"/>
      <c r="AG2468" s="186"/>
      <c r="BO2468" s="202"/>
    </row>
    <row r="2469" customFormat="false" ht="13.25" hidden="false" customHeight="true" outlineLevel="0" collapsed="false">
      <c r="A2469" s="151" t="s">
        <v>2566</v>
      </c>
      <c r="B2469" s="152" t="n">
        <v>12</v>
      </c>
      <c r="C2469" s="152" t="n">
        <v>757.3</v>
      </c>
      <c r="D2469" s="153" t="n">
        <v>50</v>
      </c>
      <c r="E2469" s="154" t="s">
        <v>101</v>
      </c>
      <c r="F2469" s="153" t="n">
        <v>6</v>
      </c>
      <c r="G2469" s="115" t="n">
        <v>0.9</v>
      </c>
      <c r="H2469" s="116" t="n">
        <f aca="false">RANDBETWEEN(80,100)/100</f>
        <v>0.88</v>
      </c>
      <c r="I2469" s="117"/>
      <c r="J2469" s="118"/>
      <c r="K2469" s="119"/>
      <c r="L2469" s="118"/>
      <c r="M2469" s="179"/>
      <c r="Q2469" s="151" t="s">
        <v>2566</v>
      </c>
      <c r="R2469" s="152" t="n">
        <v>-4.5</v>
      </c>
      <c r="S2469" s="152" t="n">
        <v>739</v>
      </c>
      <c r="T2469" s="153" t="n">
        <v>84</v>
      </c>
      <c r="U2469" s="154" t="s">
        <v>93</v>
      </c>
      <c r="V2469" s="153" t="n">
        <v>1</v>
      </c>
      <c r="W2469" s="115" t="n">
        <v>0.9</v>
      </c>
      <c r="X2469" s="116" t="n">
        <f aca="false">RANDBETWEEN(80,100)/100</f>
        <v>0.91</v>
      </c>
      <c r="Y2469" s="117"/>
      <c r="Z2469" s="118"/>
      <c r="AA2469" s="119"/>
      <c r="AB2469" s="123"/>
      <c r="AC2469" s="124"/>
      <c r="AG2469" s="186"/>
      <c r="BO2469" s="202"/>
    </row>
    <row r="2470" customFormat="false" ht="13.25" hidden="false" customHeight="true" outlineLevel="0" collapsed="false">
      <c r="A2470" s="151" t="s">
        <v>2567</v>
      </c>
      <c r="B2470" s="152" t="n">
        <v>13.5</v>
      </c>
      <c r="C2470" s="152" t="n">
        <v>757</v>
      </c>
      <c r="D2470" s="153" t="n">
        <v>36</v>
      </c>
      <c r="E2470" s="154" t="s">
        <v>101</v>
      </c>
      <c r="F2470" s="153" t="n">
        <v>7.5</v>
      </c>
      <c r="G2470" s="115" t="n">
        <v>0.9</v>
      </c>
      <c r="H2470" s="116" t="n">
        <f aca="false">RANDBETWEEN(80,100)/100</f>
        <v>0.88</v>
      </c>
      <c r="I2470" s="117"/>
      <c r="J2470" s="118"/>
      <c r="K2470" s="119"/>
      <c r="L2470" s="118"/>
      <c r="M2470" s="179"/>
      <c r="Q2470" s="151" t="s">
        <v>2567</v>
      </c>
      <c r="R2470" s="152" t="n">
        <v>-3.5</v>
      </c>
      <c r="S2470" s="152" t="n">
        <v>737.8</v>
      </c>
      <c r="T2470" s="153" t="n">
        <v>74</v>
      </c>
      <c r="U2470" s="154" t="s">
        <v>93</v>
      </c>
      <c r="V2470" s="153" t="n">
        <v>1</v>
      </c>
      <c r="W2470" s="115" t="n">
        <v>0.95</v>
      </c>
      <c r="X2470" s="116" t="n">
        <f aca="false">RANDBETWEEN(80,100)/100</f>
        <v>0.9</v>
      </c>
      <c r="Y2470" s="117"/>
      <c r="Z2470" s="118"/>
      <c r="AA2470" s="119"/>
      <c r="AB2470" s="123"/>
      <c r="AC2470" s="124"/>
      <c r="AG2470" s="186"/>
      <c r="BO2470" s="202"/>
    </row>
    <row r="2471" customFormat="false" ht="13.25" hidden="false" customHeight="true" outlineLevel="0" collapsed="false">
      <c r="A2471" s="151" t="s">
        <v>2568</v>
      </c>
      <c r="B2471" s="152" t="n">
        <v>12.4</v>
      </c>
      <c r="C2471" s="152" t="n">
        <v>757.8</v>
      </c>
      <c r="D2471" s="153" t="n">
        <v>41</v>
      </c>
      <c r="E2471" s="154" t="s">
        <v>129</v>
      </c>
      <c r="F2471" s="153" t="n">
        <v>4.5</v>
      </c>
      <c r="G2471" s="115" t="n">
        <v>0.9</v>
      </c>
      <c r="H2471" s="116" t="n">
        <f aca="false">RANDBETWEEN(80,100)/100</f>
        <v>0.95</v>
      </c>
      <c r="I2471" s="117"/>
      <c r="J2471" s="118"/>
      <c r="K2471" s="119"/>
      <c r="L2471" s="118"/>
      <c r="M2471" s="179"/>
      <c r="Q2471" s="151" t="s">
        <v>2568</v>
      </c>
      <c r="R2471" s="152" t="n">
        <v>-2.9</v>
      </c>
      <c r="S2471" s="152" t="n">
        <v>736.8</v>
      </c>
      <c r="T2471" s="153" t="n">
        <v>77</v>
      </c>
      <c r="U2471" s="154" t="s">
        <v>93</v>
      </c>
      <c r="V2471" s="153" t="n">
        <v>1</v>
      </c>
      <c r="W2471" s="115" t="n">
        <v>0.75</v>
      </c>
      <c r="X2471" s="116" t="n">
        <f aca="false">RANDBETWEEN(80,100)/100</f>
        <v>0.93</v>
      </c>
      <c r="Y2471" s="117"/>
      <c r="Z2471" s="118"/>
      <c r="AA2471" s="119"/>
      <c r="AB2471" s="123"/>
      <c r="AC2471" s="124"/>
      <c r="AG2471" s="186"/>
      <c r="BO2471" s="202"/>
    </row>
    <row r="2472" customFormat="false" ht="13.25" hidden="false" customHeight="true" outlineLevel="0" collapsed="false">
      <c r="A2472" s="151" t="s">
        <v>2569</v>
      </c>
      <c r="B2472" s="152" t="n">
        <v>12</v>
      </c>
      <c r="C2472" s="152" t="n">
        <v>758.8</v>
      </c>
      <c r="D2472" s="153" t="n">
        <v>41</v>
      </c>
      <c r="E2472" s="154" t="s">
        <v>101</v>
      </c>
      <c r="F2472" s="153" t="n">
        <v>10.5</v>
      </c>
      <c r="G2472" s="115" t="n">
        <v>0.9</v>
      </c>
      <c r="H2472" s="116" t="n">
        <f aca="false">RANDBETWEEN(80,100)/100</f>
        <v>0.93</v>
      </c>
      <c r="I2472" s="117" t="n">
        <v>0.524907407407407</v>
      </c>
      <c r="J2472" s="118" t="n">
        <v>0.524907407407407</v>
      </c>
      <c r="K2472" s="119" t="n">
        <f aca="false">(J2472 * 24) * $B$3 * $F$3 * (1 - 0.7*AVERAGE(G2472:G2479)) * AVERAGE(H2472:H2479)</f>
        <v>10151.76175</v>
      </c>
      <c r="L2472" s="118" t="n">
        <f aca="false">IF(AVERAGE(F2472:F2479)&gt; $J$3, $B$4*$F$4*AVERAGE(F2472:F2479)/$B$5*24*AVERAGE(H2472:H2479), $B$4*$F$4*AVERAGE(F2472:F2479)/$B$5*24*AVERAGE(H2472:H2479) * 0.2)</f>
        <v>72247.5</v>
      </c>
      <c r="M2472" s="179" t="n">
        <f aca="false">K2472+L2472</f>
        <v>82399.26175</v>
      </c>
      <c r="Q2472" s="151" t="s">
        <v>2569</v>
      </c>
      <c r="R2472" s="152" t="n">
        <v>-1.6</v>
      </c>
      <c r="S2472" s="152" t="n">
        <v>736</v>
      </c>
      <c r="T2472" s="153" t="n">
        <v>69</v>
      </c>
      <c r="U2472" s="154" t="s">
        <v>93</v>
      </c>
      <c r="V2472" s="153" t="n">
        <v>2</v>
      </c>
      <c r="W2472" s="115" t="n">
        <v>0.95</v>
      </c>
      <c r="X2472" s="116" t="n">
        <f aca="false">RANDBETWEEN(80,100)/100</f>
        <v>0.88</v>
      </c>
      <c r="Y2472" s="117" t="n">
        <v>0.535196759259259</v>
      </c>
      <c r="Z2472" s="118" t="n">
        <v>0.535196759259259</v>
      </c>
      <c r="AA2472" s="119" t="n">
        <f aca="false">(Z2472 * 24) * $B$3 * $F$3 * (1 - 0.7*AVERAGE(W2472:W2479)) * AVERAGE(X2472:X2479)</f>
        <v>5368.05025520833</v>
      </c>
      <c r="AB2472" s="123" t="n">
        <f aca="false">IF(AVERAGE(V2472:V2479)&gt; $J$3, $B$4*$F$4*AVERAGE(V2472:V2479)/$B$5*24*AVERAGE(X2472:X2479), $B$4*$F$4*AVERAGE(V2472:V2479)/$B$5*24*AVERAGE(X2472:X2479) * 0.2)</f>
        <v>1869.4</v>
      </c>
      <c r="AC2472" s="124" t="n">
        <f aca="false">AA2472+AB2472</f>
        <v>7237.45025520833</v>
      </c>
      <c r="AG2472" s="186"/>
      <c r="BO2472" s="202"/>
    </row>
    <row r="2473" customFormat="false" ht="13.25" hidden="false" customHeight="true" outlineLevel="0" collapsed="false">
      <c r="A2473" s="151" t="s">
        <v>2570</v>
      </c>
      <c r="B2473" s="152" t="n">
        <v>15</v>
      </c>
      <c r="C2473" s="152" t="n">
        <v>758.8</v>
      </c>
      <c r="D2473" s="153" t="n">
        <v>29</v>
      </c>
      <c r="E2473" s="154" t="s">
        <v>101</v>
      </c>
      <c r="F2473" s="153" t="n">
        <v>12</v>
      </c>
      <c r="G2473" s="115" t="n">
        <v>0.9</v>
      </c>
      <c r="H2473" s="116" t="n">
        <f aca="false">RANDBETWEEN(80,100)/100</f>
        <v>0.95</v>
      </c>
      <c r="I2473" s="117"/>
      <c r="J2473" s="118"/>
      <c r="K2473" s="119"/>
      <c r="L2473" s="118"/>
      <c r="M2473" s="179"/>
      <c r="Q2473" s="151" t="s">
        <v>2570</v>
      </c>
      <c r="R2473" s="152" t="n">
        <v>-0.8</v>
      </c>
      <c r="S2473" s="152" t="n">
        <v>735.1</v>
      </c>
      <c r="T2473" s="153" t="n">
        <v>72</v>
      </c>
      <c r="U2473" s="154" t="s">
        <v>93</v>
      </c>
      <c r="V2473" s="153" t="n">
        <v>1</v>
      </c>
      <c r="W2473" s="115" t="n">
        <v>0.9</v>
      </c>
      <c r="X2473" s="116" t="n">
        <f aca="false">RANDBETWEEN(80,100)/100</f>
        <v>0.91</v>
      </c>
      <c r="Y2473" s="117"/>
      <c r="Z2473" s="118"/>
      <c r="AA2473" s="119"/>
      <c r="AB2473" s="123"/>
      <c r="AC2473" s="124"/>
      <c r="AG2473" s="186"/>
      <c r="BO2473" s="202"/>
    </row>
    <row r="2474" customFormat="false" ht="13.25" hidden="false" customHeight="true" outlineLevel="0" collapsed="false">
      <c r="A2474" s="151" t="s">
        <v>2571</v>
      </c>
      <c r="B2474" s="152" t="n">
        <v>17.6</v>
      </c>
      <c r="C2474" s="152" t="n">
        <v>759.9</v>
      </c>
      <c r="D2474" s="153" t="n">
        <v>20</v>
      </c>
      <c r="E2474" s="154" t="s">
        <v>101</v>
      </c>
      <c r="F2474" s="153" t="n">
        <v>15</v>
      </c>
      <c r="G2474" s="182" t="s">
        <v>110</v>
      </c>
      <c r="H2474" s="116" t="n">
        <f aca="false">RANDBETWEEN(80,100)/100</f>
        <v>0.91</v>
      </c>
      <c r="I2474" s="117"/>
      <c r="J2474" s="118"/>
      <c r="K2474" s="119"/>
      <c r="L2474" s="118"/>
      <c r="M2474" s="179"/>
      <c r="Q2474" s="151" t="s">
        <v>2571</v>
      </c>
      <c r="R2474" s="152" t="n">
        <v>0.3</v>
      </c>
      <c r="S2474" s="152" t="n">
        <v>734.5</v>
      </c>
      <c r="T2474" s="153" t="n">
        <v>64</v>
      </c>
      <c r="U2474" s="154" t="s">
        <v>93</v>
      </c>
      <c r="V2474" s="153" t="n">
        <v>2</v>
      </c>
      <c r="W2474" s="115" t="n">
        <v>0.9</v>
      </c>
      <c r="X2474" s="116" t="n">
        <f aca="false">RANDBETWEEN(80,100)/100</f>
        <v>0.96</v>
      </c>
      <c r="Y2474" s="117"/>
      <c r="Z2474" s="118"/>
      <c r="AA2474" s="119"/>
      <c r="AB2474" s="123"/>
      <c r="AC2474" s="124"/>
      <c r="AG2474" s="186"/>
      <c r="BO2474" s="202"/>
    </row>
    <row r="2475" customFormat="false" ht="13.25" hidden="false" customHeight="true" outlineLevel="0" collapsed="false">
      <c r="A2475" s="151" t="s">
        <v>2572</v>
      </c>
      <c r="B2475" s="152" t="n">
        <v>14.9</v>
      </c>
      <c r="C2475" s="152" t="n">
        <v>761.7</v>
      </c>
      <c r="D2475" s="153" t="n">
        <v>22</v>
      </c>
      <c r="E2475" s="154" t="s">
        <v>101</v>
      </c>
      <c r="F2475" s="153" t="n">
        <v>18</v>
      </c>
      <c r="G2475" s="115" t="n">
        <v>0.25</v>
      </c>
      <c r="H2475" s="116" t="n">
        <f aca="false">RANDBETWEEN(80,100)/100</f>
        <v>0.86</v>
      </c>
      <c r="I2475" s="117"/>
      <c r="J2475" s="118"/>
      <c r="K2475" s="119"/>
      <c r="L2475" s="118"/>
      <c r="M2475" s="179"/>
      <c r="Q2475" s="151" t="s">
        <v>2572</v>
      </c>
      <c r="R2475" s="152" t="n">
        <v>0.4</v>
      </c>
      <c r="S2475" s="152" t="n">
        <v>733.5</v>
      </c>
      <c r="T2475" s="153" t="n">
        <v>61</v>
      </c>
      <c r="U2475" s="154" t="s">
        <v>129</v>
      </c>
      <c r="V2475" s="153" t="n">
        <v>2</v>
      </c>
      <c r="W2475" s="115" t="n">
        <v>0.95</v>
      </c>
      <c r="X2475" s="116" t="n">
        <f aca="false">RANDBETWEEN(80,100)/100</f>
        <v>0.91</v>
      </c>
      <c r="Y2475" s="117"/>
      <c r="Z2475" s="118"/>
      <c r="AA2475" s="119"/>
      <c r="AB2475" s="123"/>
      <c r="AC2475" s="124"/>
      <c r="AG2475" s="186"/>
      <c r="BO2475" s="202"/>
    </row>
    <row r="2476" customFormat="false" ht="13.25" hidden="false" customHeight="true" outlineLevel="0" collapsed="false">
      <c r="A2476" s="151" t="s">
        <v>2573</v>
      </c>
      <c r="B2476" s="152" t="n">
        <v>9.7</v>
      </c>
      <c r="C2476" s="152" t="n">
        <v>763</v>
      </c>
      <c r="D2476" s="153" t="n">
        <v>34</v>
      </c>
      <c r="E2476" s="154" t="s">
        <v>101</v>
      </c>
      <c r="F2476" s="153" t="n">
        <v>15</v>
      </c>
      <c r="G2476" s="115" t="n">
        <v>0.25</v>
      </c>
      <c r="H2476" s="116" t="n">
        <f aca="false">RANDBETWEEN(80,100)/100</f>
        <v>0.99</v>
      </c>
      <c r="I2476" s="117"/>
      <c r="J2476" s="118"/>
      <c r="K2476" s="119"/>
      <c r="L2476" s="118"/>
      <c r="M2476" s="179"/>
      <c r="Q2476" s="151" t="s">
        <v>2573</v>
      </c>
      <c r="R2476" s="152" t="n">
        <v>0.4</v>
      </c>
      <c r="S2476" s="152" t="n">
        <v>731.7</v>
      </c>
      <c r="T2476" s="153" t="n">
        <v>85</v>
      </c>
      <c r="U2476" s="154" t="s">
        <v>93</v>
      </c>
      <c r="V2476" s="153" t="n">
        <v>1</v>
      </c>
      <c r="W2476" s="115" t="n">
        <v>0.9</v>
      </c>
      <c r="X2476" s="116" t="n">
        <f aca="false">RANDBETWEEN(80,100)/100</f>
        <v>0.95</v>
      </c>
      <c r="Y2476" s="117"/>
      <c r="Z2476" s="118"/>
      <c r="AA2476" s="119"/>
      <c r="AB2476" s="123"/>
      <c r="AC2476" s="124"/>
      <c r="AG2476" s="186"/>
      <c r="BO2476" s="202"/>
    </row>
    <row r="2477" customFormat="false" ht="13.25" hidden="false" customHeight="true" outlineLevel="0" collapsed="false">
      <c r="A2477" s="151" t="s">
        <v>2574</v>
      </c>
      <c r="B2477" s="152" t="n">
        <v>3.9</v>
      </c>
      <c r="C2477" s="152" t="n">
        <v>763.6</v>
      </c>
      <c r="D2477" s="153" t="n">
        <v>68</v>
      </c>
      <c r="E2477" s="154" t="s">
        <v>101</v>
      </c>
      <c r="F2477" s="153" t="n">
        <v>9</v>
      </c>
      <c r="G2477" s="115" t="n">
        <v>0.15</v>
      </c>
      <c r="H2477" s="116" t="n">
        <f aca="false">RANDBETWEEN(80,100)/100</f>
        <v>0.99</v>
      </c>
      <c r="I2477" s="117"/>
      <c r="J2477" s="118"/>
      <c r="K2477" s="119"/>
      <c r="L2477" s="118"/>
      <c r="M2477" s="179"/>
      <c r="Q2477" s="151" t="s">
        <v>2574</v>
      </c>
      <c r="R2477" s="152" t="n">
        <v>1</v>
      </c>
      <c r="S2477" s="152" t="n">
        <v>730.1</v>
      </c>
      <c r="T2477" s="153" t="n">
        <v>81</v>
      </c>
      <c r="U2477" s="154" t="s">
        <v>129</v>
      </c>
      <c r="V2477" s="153" t="n">
        <v>2</v>
      </c>
      <c r="W2477" s="115" t="n">
        <v>0.75</v>
      </c>
      <c r="X2477" s="116" t="n">
        <f aca="false">RANDBETWEEN(80,100)/100</f>
        <v>0.8</v>
      </c>
      <c r="Y2477" s="117"/>
      <c r="Z2477" s="118"/>
      <c r="AA2477" s="119"/>
      <c r="AB2477" s="123"/>
      <c r="AC2477" s="124"/>
      <c r="AG2477" s="186"/>
      <c r="BO2477" s="202"/>
    </row>
    <row r="2478" customFormat="false" ht="13.25" hidden="false" customHeight="true" outlineLevel="0" collapsed="false">
      <c r="A2478" s="151" t="s">
        <v>2575</v>
      </c>
      <c r="B2478" s="152" t="n">
        <v>3.9</v>
      </c>
      <c r="C2478" s="152" t="n">
        <v>764.5</v>
      </c>
      <c r="D2478" s="153" t="n">
        <v>67</v>
      </c>
      <c r="E2478" s="154" t="s">
        <v>101</v>
      </c>
      <c r="F2478" s="153" t="n">
        <v>9</v>
      </c>
      <c r="G2478" s="115" t="n">
        <v>0.15</v>
      </c>
      <c r="H2478" s="116" t="n">
        <f aca="false">RANDBETWEEN(80,100)/100</f>
        <v>0.93</v>
      </c>
      <c r="I2478" s="117"/>
      <c r="J2478" s="118"/>
      <c r="K2478" s="119"/>
      <c r="L2478" s="118"/>
      <c r="M2478" s="179"/>
      <c r="Q2478" s="151" t="s">
        <v>2575</v>
      </c>
      <c r="R2478" s="152" t="n">
        <v>0.9</v>
      </c>
      <c r="S2478" s="152" t="n">
        <v>729.7</v>
      </c>
      <c r="T2478" s="153" t="n">
        <v>83</v>
      </c>
      <c r="U2478" s="154" t="s">
        <v>101</v>
      </c>
      <c r="V2478" s="153" t="n">
        <v>2</v>
      </c>
      <c r="W2478" s="115" t="n">
        <v>0.75</v>
      </c>
      <c r="X2478" s="116" t="n">
        <f aca="false">RANDBETWEEN(80,100)/100</f>
        <v>0.86</v>
      </c>
      <c r="Y2478" s="117"/>
      <c r="Z2478" s="118"/>
      <c r="AA2478" s="119"/>
      <c r="AB2478" s="123"/>
      <c r="AC2478" s="124"/>
      <c r="AG2478" s="186"/>
      <c r="BO2478" s="202"/>
    </row>
    <row r="2479" customFormat="false" ht="13.25" hidden="false" customHeight="true" outlineLevel="0" collapsed="false">
      <c r="A2479" s="151" t="s">
        <v>2576</v>
      </c>
      <c r="B2479" s="152" t="n">
        <v>3.5</v>
      </c>
      <c r="C2479" s="152" t="n">
        <v>766.1</v>
      </c>
      <c r="D2479" s="153" t="n">
        <v>67</v>
      </c>
      <c r="E2479" s="154" t="s">
        <v>101</v>
      </c>
      <c r="F2479" s="153" t="n">
        <v>9</v>
      </c>
      <c r="G2479" s="115" t="n">
        <v>0.15</v>
      </c>
      <c r="H2479" s="116" t="n">
        <f aca="false">RANDBETWEEN(80,100)/100</f>
        <v>0.85</v>
      </c>
      <c r="I2479" s="117"/>
      <c r="J2479" s="118"/>
      <c r="K2479" s="119"/>
      <c r="L2479" s="118"/>
      <c r="M2479" s="179"/>
      <c r="Q2479" s="151" t="s">
        <v>2576</v>
      </c>
      <c r="R2479" s="152" t="n">
        <v>0.8</v>
      </c>
      <c r="S2479" s="152" t="n">
        <v>729.1</v>
      </c>
      <c r="T2479" s="153" t="n">
        <v>91</v>
      </c>
      <c r="U2479" s="154" t="s">
        <v>129</v>
      </c>
      <c r="V2479" s="153" t="n">
        <v>1</v>
      </c>
      <c r="W2479" s="115" t="n">
        <v>0.9</v>
      </c>
      <c r="X2479" s="116" t="n">
        <f aca="false">RANDBETWEEN(80,100)/100</f>
        <v>0.92</v>
      </c>
      <c r="Y2479" s="117"/>
      <c r="Z2479" s="118"/>
      <c r="AA2479" s="119"/>
      <c r="AB2479" s="123"/>
      <c r="AC2479" s="124"/>
      <c r="AG2479" s="186"/>
      <c r="BO2479" s="202"/>
    </row>
    <row r="2480" customFormat="false" ht="13.25" hidden="false" customHeight="true" outlineLevel="0" collapsed="false">
      <c r="A2480" s="151" t="s">
        <v>2577</v>
      </c>
      <c r="B2480" s="152" t="n">
        <v>3.5</v>
      </c>
      <c r="C2480" s="152" t="n">
        <v>767.3</v>
      </c>
      <c r="D2480" s="153" t="n">
        <v>69</v>
      </c>
      <c r="E2480" s="154" t="s">
        <v>101</v>
      </c>
      <c r="F2480" s="153" t="n">
        <v>7.5</v>
      </c>
      <c r="G2480" s="115" t="n">
        <v>0.15</v>
      </c>
      <c r="H2480" s="116" t="n">
        <f aca="false">RANDBETWEEN(80,100)/100</f>
        <v>0.81</v>
      </c>
      <c r="I2480" s="117" t="n">
        <v>0.522708333333333</v>
      </c>
      <c r="J2480" s="118" t="n">
        <v>0.522708333333333</v>
      </c>
      <c r="K2480" s="119" t="n">
        <f aca="false">(J2480 * 24) * $B$3 * $F$3 * (1 - 0.7*AVERAGE(G2480:G2487)) * AVERAGE(H2480:H2487)</f>
        <v>7928.64072</v>
      </c>
      <c r="L2480" s="118" t="n">
        <f aca="false">IF(AVERAGE(F2480:F2487)&gt; $J$3, $B$4*$F$4*AVERAGE(F2480:F2487)/$B$5*24*AVERAGE(H2480:H2487), $B$4*$F$4*AVERAGE(F2480:F2487)/$B$5*24*AVERAGE(H2480:H2487) * 0.2)</f>
        <v>48856.5</v>
      </c>
      <c r="M2480" s="179" t="n">
        <f aca="false">K2480+L2480</f>
        <v>56785.14072</v>
      </c>
      <c r="Q2480" s="151" t="s">
        <v>2577</v>
      </c>
      <c r="R2480" s="152" t="n">
        <v>0.4</v>
      </c>
      <c r="S2480" s="152" t="n">
        <v>729</v>
      </c>
      <c r="T2480" s="153" t="n">
        <v>91</v>
      </c>
      <c r="U2480" s="154" t="s">
        <v>93</v>
      </c>
      <c r="V2480" s="153" t="n">
        <v>1</v>
      </c>
      <c r="W2480" s="115" t="n">
        <v>0.9</v>
      </c>
      <c r="X2480" s="116" t="n">
        <f aca="false">RANDBETWEEN(80,100)/100</f>
        <v>0.96</v>
      </c>
      <c r="Y2480" s="117" t="n">
        <v>0.531967592592592</v>
      </c>
      <c r="Z2480" s="118" t="n">
        <v>0.531967592592592</v>
      </c>
      <c r="AA2480" s="119" t="n">
        <f aca="false">(Z2480 * 24) * $B$3 * $F$3 * (1 - 0.7*AVERAGE(W2480:W2487)) * AVERAGE(X2480:X2487)</f>
        <v>7856.270296875</v>
      </c>
      <c r="AB2480" s="123" t="n">
        <f aca="false">IF(AVERAGE(V2480:V2487)&gt; $J$3, $B$4*$F$4*AVERAGE(V2480:V2487)/$B$5*24*AVERAGE(X2480:X2487), $B$4*$F$4*AVERAGE(V2480:V2487)/$B$5*24*AVERAGE(X2480:X2487) * 0.2)</f>
        <v>1404</v>
      </c>
      <c r="AC2480" s="124" t="n">
        <f aca="false">AA2480+AB2480</f>
        <v>9260.270296875</v>
      </c>
      <c r="AG2480" s="186"/>
      <c r="BO2480" s="202"/>
    </row>
    <row r="2481" customFormat="false" ht="13.25" hidden="false" customHeight="true" outlineLevel="0" collapsed="false">
      <c r="A2481" s="151" t="s">
        <v>2578</v>
      </c>
      <c r="B2481" s="152" t="n">
        <v>6.9</v>
      </c>
      <c r="C2481" s="152" t="n">
        <v>767.7</v>
      </c>
      <c r="D2481" s="153" t="n">
        <v>38</v>
      </c>
      <c r="E2481" s="154" t="s">
        <v>101</v>
      </c>
      <c r="F2481" s="153" t="n">
        <v>10.5</v>
      </c>
      <c r="G2481" s="115" t="n">
        <v>0.25</v>
      </c>
      <c r="H2481" s="116" t="n">
        <f aca="false">RANDBETWEEN(80,100)/100</f>
        <v>0.85</v>
      </c>
      <c r="I2481" s="117"/>
      <c r="J2481" s="118"/>
      <c r="K2481" s="119"/>
      <c r="L2481" s="118"/>
      <c r="M2481" s="179"/>
      <c r="Q2481" s="151" t="s">
        <v>2578</v>
      </c>
      <c r="R2481" s="152" t="n">
        <v>-1.5</v>
      </c>
      <c r="S2481" s="152" t="n">
        <v>731.8</v>
      </c>
      <c r="T2481" s="153" t="n">
        <v>96</v>
      </c>
      <c r="U2481" s="154" t="s">
        <v>91</v>
      </c>
      <c r="V2481" s="153" t="n">
        <v>1</v>
      </c>
      <c r="W2481" s="115" t="n">
        <v>0.9</v>
      </c>
      <c r="X2481" s="116" t="n">
        <f aca="false">RANDBETWEEN(80,100)/100</f>
        <v>0.89</v>
      </c>
      <c r="Y2481" s="117"/>
      <c r="Z2481" s="118"/>
      <c r="AA2481" s="119"/>
      <c r="AB2481" s="123"/>
      <c r="AC2481" s="124"/>
      <c r="AG2481" s="186"/>
      <c r="BO2481" s="202"/>
    </row>
    <row r="2482" customFormat="false" ht="13.25" hidden="false" customHeight="true" outlineLevel="0" collapsed="false">
      <c r="A2482" s="151" t="s">
        <v>2579</v>
      </c>
      <c r="B2482" s="152" t="n">
        <v>8.4</v>
      </c>
      <c r="C2482" s="152" t="n">
        <v>767.8</v>
      </c>
      <c r="D2482" s="153" t="n">
        <v>37</v>
      </c>
      <c r="E2482" s="154" t="s">
        <v>129</v>
      </c>
      <c r="F2482" s="153" t="n">
        <v>9</v>
      </c>
      <c r="G2482" s="115" t="n">
        <v>0.9</v>
      </c>
      <c r="H2482" s="116" t="n">
        <f aca="false">RANDBETWEEN(80,100)/100</f>
        <v>0.96</v>
      </c>
      <c r="I2482" s="117"/>
      <c r="J2482" s="118"/>
      <c r="K2482" s="119"/>
      <c r="L2482" s="118"/>
      <c r="M2482" s="179"/>
      <c r="Q2482" s="151" t="s">
        <v>2579</v>
      </c>
      <c r="R2482" s="152" t="n">
        <v>-3.4</v>
      </c>
      <c r="S2482" s="152" t="n">
        <v>735.2</v>
      </c>
      <c r="T2482" s="153" t="n">
        <v>91</v>
      </c>
      <c r="U2482" s="154" t="s">
        <v>91</v>
      </c>
      <c r="V2482" s="153" t="n">
        <v>1</v>
      </c>
      <c r="W2482" s="115" t="n">
        <v>0.9</v>
      </c>
      <c r="X2482" s="116" t="n">
        <f aca="false">RANDBETWEEN(80,100)/100</f>
        <v>0.85</v>
      </c>
      <c r="Y2482" s="117"/>
      <c r="Z2482" s="118"/>
      <c r="AA2482" s="119"/>
      <c r="AB2482" s="123"/>
      <c r="AC2482" s="124"/>
      <c r="AG2482" s="186"/>
      <c r="BO2482" s="202"/>
    </row>
    <row r="2483" customFormat="false" ht="13.25" hidden="false" customHeight="true" outlineLevel="0" collapsed="false">
      <c r="A2483" s="151" t="s">
        <v>2580</v>
      </c>
      <c r="B2483" s="152" t="n">
        <v>5.9</v>
      </c>
      <c r="C2483" s="152" t="n">
        <v>768.9</v>
      </c>
      <c r="D2483" s="153" t="n">
        <v>45</v>
      </c>
      <c r="E2483" s="154" t="s">
        <v>129</v>
      </c>
      <c r="F2483" s="153" t="n">
        <v>12</v>
      </c>
      <c r="G2483" s="115" t="n">
        <v>0.75</v>
      </c>
      <c r="H2483" s="116" t="n">
        <f aca="false">RANDBETWEEN(80,100)/100</f>
        <v>0.81</v>
      </c>
      <c r="I2483" s="117"/>
      <c r="J2483" s="118"/>
      <c r="K2483" s="119"/>
      <c r="L2483" s="118"/>
      <c r="M2483" s="179"/>
      <c r="Q2483" s="151" t="s">
        <v>2580</v>
      </c>
      <c r="R2483" s="152" t="n">
        <v>-4.4</v>
      </c>
      <c r="S2483" s="152" t="n">
        <v>739.2</v>
      </c>
      <c r="T2483" s="153" t="n">
        <v>70</v>
      </c>
      <c r="U2483" s="154" t="s">
        <v>91</v>
      </c>
      <c r="V2483" s="153" t="n">
        <v>1</v>
      </c>
      <c r="W2483" s="115" t="n">
        <v>0.9</v>
      </c>
      <c r="X2483" s="116" t="n">
        <f aca="false">RANDBETWEEN(80,100)/100</f>
        <v>0.83</v>
      </c>
      <c r="Y2483" s="117"/>
      <c r="Z2483" s="118"/>
      <c r="AA2483" s="119"/>
      <c r="AB2483" s="123"/>
      <c r="AC2483" s="124"/>
      <c r="AG2483" s="186"/>
      <c r="BO2483" s="202"/>
    </row>
    <row r="2484" customFormat="false" ht="13.25" hidden="false" customHeight="true" outlineLevel="0" collapsed="false">
      <c r="A2484" s="151" t="s">
        <v>2581</v>
      </c>
      <c r="B2484" s="152" t="n">
        <v>3</v>
      </c>
      <c r="C2484" s="152" t="n">
        <v>768.4</v>
      </c>
      <c r="D2484" s="153" t="n">
        <v>59</v>
      </c>
      <c r="E2484" s="154" t="s">
        <v>129</v>
      </c>
      <c r="F2484" s="153" t="n">
        <v>9</v>
      </c>
      <c r="G2484" s="115" t="n">
        <v>0.75</v>
      </c>
      <c r="H2484" s="116" t="n">
        <f aca="false">RANDBETWEEN(80,100)/100</f>
        <v>0.91</v>
      </c>
      <c r="I2484" s="117"/>
      <c r="J2484" s="118"/>
      <c r="K2484" s="119"/>
      <c r="L2484" s="118"/>
      <c r="M2484" s="179"/>
      <c r="Q2484" s="151" t="s">
        <v>2581</v>
      </c>
      <c r="R2484" s="152" t="n">
        <v>-5</v>
      </c>
      <c r="S2484" s="152" t="n">
        <v>743.3</v>
      </c>
      <c r="T2484" s="153" t="n">
        <v>51</v>
      </c>
      <c r="U2484" s="154" t="n">
        <v>0</v>
      </c>
      <c r="V2484" s="153" t="n">
        <v>0</v>
      </c>
      <c r="W2484" s="115" t="n">
        <v>0.9</v>
      </c>
      <c r="X2484" s="116" t="n">
        <f aca="false">RANDBETWEEN(80,100)/100</f>
        <v>0.8</v>
      </c>
      <c r="Y2484" s="117"/>
      <c r="Z2484" s="118"/>
      <c r="AA2484" s="119"/>
      <c r="AB2484" s="123"/>
      <c r="AC2484" s="124"/>
      <c r="AG2484" s="186"/>
      <c r="BO2484" s="202"/>
    </row>
    <row r="2485" customFormat="false" ht="13.25" hidden="false" customHeight="true" outlineLevel="0" collapsed="false">
      <c r="A2485" s="151" t="s">
        <v>2582</v>
      </c>
      <c r="B2485" s="152" t="n">
        <v>-0.5</v>
      </c>
      <c r="C2485" s="152" t="n">
        <v>767.2</v>
      </c>
      <c r="D2485" s="153" t="n">
        <v>68</v>
      </c>
      <c r="E2485" s="154" t="s">
        <v>129</v>
      </c>
      <c r="F2485" s="153" t="n">
        <v>4.5</v>
      </c>
      <c r="G2485" s="182" t="s">
        <v>194</v>
      </c>
      <c r="H2485" s="116" t="n">
        <f aca="false">RANDBETWEEN(80,100)/100</f>
        <v>0.89</v>
      </c>
      <c r="I2485" s="117"/>
      <c r="J2485" s="118"/>
      <c r="K2485" s="119"/>
      <c r="L2485" s="118"/>
      <c r="M2485" s="179"/>
      <c r="Q2485" s="151" t="s">
        <v>2582</v>
      </c>
      <c r="R2485" s="152" t="n">
        <v>-7</v>
      </c>
      <c r="S2485" s="152" t="n">
        <v>745.1</v>
      </c>
      <c r="T2485" s="153" t="n">
        <v>53</v>
      </c>
      <c r="U2485" s="154" t="s">
        <v>129</v>
      </c>
      <c r="V2485" s="153" t="n">
        <v>1</v>
      </c>
      <c r="W2485" s="115" t="n">
        <v>0.25</v>
      </c>
      <c r="X2485" s="116" t="n">
        <f aca="false">RANDBETWEEN(80,100)/100</f>
        <v>0.97</v>
      </c>
      <c r="Y2485" s="117"/>
      <c r="Z2485" s="118"/>
      <c r="AA2485" s="119"/>
      <c r="AB2485" s="123"/>
      <c r="AC2485" s="124"/>
      <c r="AG2485" s="186"/>
      <c r="BO2485" s="202"/>
    </row>
    <row r="2486" customFormat="false" ht="13.25" hidden="false" customHeight="true" outlineLevel="0" collapsed="false">
      <c r="A2486" s="151" t="s">
        <v>2583</v>
      </c>
      <c r="B2486" s="152" t="n">
        <v>0.6</v>
      </c>
      <c r="C2486" s="152" t="n">
        <v>765.4</v>
      </c>
      <c r="D2486" s="153" t="n">
        <v>68</v>
      </c>
      <c r="E2486" s="154" t="s">
        <v>129</v>
      </c>
      <c r="F2486" s="153" t="n">
        <v>7.5</v>
      </c>
      <c r="G2486" s="182" t="s">
        <v>194</v>
      </c>
      <c r="H2486" s="116" t="n">
        <f aca="false">RANDBETWEEN(80,100)/100</f>
        <v>0.86</v>
      </c>
      <c r="I2486" s="117"/>
      <c r="J2486" s="118"/>
      <c r="K2486" s="119"/>
      <c r="L2486" s="118"/>
      <c r="M2486" s="179"/>
      <c r="Q2486" s="151" t="s">
        <v>2583</v>
      </c>
      <c r="R2486" s="152" t="n">
        <v>-5.6</v>
      </c>
      <c r="S2486" s="152" t="n">
        <v>745.7</v>
      </c>
      <c r="T2486" s="153" t="n">
        <v>50</v>
      </c>
      <c r="U2486" s="154" t="s">
        <v>93</v>
      </c>
      <c r="V2486" s="153" t="n">
        <v>2</v>
      </c>
      <c r="W2486" s="115" t="n">
        <v>0</v>
      </c>
      <c r="X2486" s="116" t="n">
        <f aca="false">RANDBETWEEN(80,100)/100</f>
        <v>0.81</v>
      </c>
      <c r="Y2486" s="117"/>
      <c r="Z2486" s="118"/>
      <c r="AA2486" s="119"/>
      <c r="AB2486" s="123"/>
      <c r="AC2486" s="124"/>
      <c r="AG2486" s="186"/>
      <c r="BO2486" s="202"/>
    </row>
    <row r="2487" customFormat="false" ht="13.25" hidden="false" customHeight="true" outlineLevel="0" collapsed="false">
      <c r="A2487" s="151" t="s">
        <v>2584</v>
      </c>
      <c r="B2487" s="152" t="n">
        <v>3.7</v>
      </c>
      <c r="C2487" s="152" t="n">
        <v>763.4</v>
      </c>
      <c r="D2487" s="153" t="n">
        <v>65</v>
      </c>
      <c r="E2487" s="154" t="s">
        <v>129</v>
      </c>
      <c r="F2487" s="153" t="n">
        <v>10.5</v>
      </c>
      <c r="G2487" s="182" t="s">
        <v>110</v>
      </c>
      <c r="H2487" s="116" t="n">
        <f aca="false">RANDBETWEEN(80,100)/100</f>
        <v>0.84</v>
      </c>
      <c r="I2487" s="117"/>
      <c r="J2487" s="118"/>
      <c r="K2487" s="119"/>
      <c r="L2487" s="118"/>
      <c r="M2487" s="179"/>
      <c r="Q2487" s="151" t="s">
        <v>2584</v>
      </c>
      <c r="R2487" s="152" t="n">
        <v>-4.8</v>
      </c>
      <c r="S2487" s="152" t="n">
        <v>745.6</v>
      </c>
      <c r="T2487" s="153" t="n">
        <v>44</v>
      </c>
      <c r="U2487" s="154" t="s">
        <v>93</v>
      </c>
      <c r="V2487" s="153" t="n">
        <v>3</v>
      </c>
      <c r="W2487" s="115" t="n">
        <v>0</v>
      </c>
      <c r="X2487" s="116" t="n">
        <f aca="false">RANDBETWEEN(80,100)/100</f>
        <v>0.91</v>
      </c>
      <c r="Y2487" s="117"/>
      <c r="Z2487" s="118"/>
      <c r="AA2487" s="119"/>
      <c r="AB2487" s="123"/>
      <c r="AC2487" s="124"/>
      <c r="AG2487" s="186"/>
      <c r="BO2487" s="202"/>
    </row>
    <row r="2488" customFormat="false" ht="13.25" hidden="false" customHeight="true" outlineLevel="0" collapsed="false">
      <c r="A2488" s="151" t="s">
        <v>2585</v>
      </c>
      <c r="B2488" s="152" t="n">
        <v>4.7</v>
      </c>
      <c r="C2488" s="152" t="n">
        <v>761.8</v>
      </c>
      <c r="D2488" s="153" t="n">
        <v>66</v>
      </c>
      <c r="E2488" s="154" t="s">
        <v>93</v>
      </c>
      <c r="F2488" s="153" t="n">
        <v>6</v>
      </c>
      <c r="G2488" s="115" t="n">
        <v>0.75</v>
      </c>
      <c r="H2488" s="116" t="n">
        <f aca="false">RANDBETWEEN(80,100)/100</f>
        <v>0.99</v>
      </c>
      <c r="I2488" s="117" t="n">
        <v>0.520532407407407</v>
      </c>
      <c r="J2488" s="118" t="n">
        <v>0.520532407407407</v>
      </c>
      <c r="K2488" s="119" t="n">
        <f aca="false">(J2488 * 24) * $B$3 * $F$3 * (1 - 0.7*AVERAGE(G2488:G2495)) * AVERAGE(H2488:H2495)</f>
        <v>7423.56772291666</v>
      </c>
      <c r="L2488" s="118" t="n">
        <f aca="false">IF(AVERAGE(F2488:F2495)&gt; $J$3, $B$4*$F$4*AVERAGE(F2488:F2495)/$B$5*24*AVERAGE(H2488:H2495), $B$4*$F$4*AVERAGE(F2488:F2495)/$B$5*24*AVERAGE(H2488:H2495) * 0.2)</f>
        <v>74349</v>
      </c>
      <c r="M2488" s="179" t="n">
        <f aca="false">K2488+L2488</f>
        <v>81772.5677229167</v>
      </c>
      <c r="Q2488" s="151" t="s">
        <v>2585</v>
      </c>
      <c r="R2488" s="152" t="n">
        <v>-4</v>
      </c>
      <c r="S2488" s="152" t="n">
        <v>744.6</v>
      </c>
      <c r="T2488" s="153" t="n">
        <v>45</v>
      </c>
      <c r="U2488" s="154" t="s">
        <v>93</v>
      </c>
      <c r="V2488" s="153" t="n">
        <v>3</v>
      </c>
      <c r="W2488" s="115" t="n">
        <v>0.25</v>
      </c>
      <c r="X2488" s="116" t="n">
        <f aca="false">RANDBETWEEN(80,100)/100</f>
        <v>0.98</v>
      </c>
      <c r="Y2488" s="117" t="n">
        <v>0.52875</v>
      </c>
      <c r="Z2488" s="118" t="n">
        <v>0.52875</v>
      </c>
      <c r="AA2488" s="119" t="n">
        <f aca="false">(Z2488 * 24) * $B$3 * $F$3 * (1 - 0.7*AVERAGE(W2488:W2495)) * AVERAGE(X2488:X2495)</f>
        <v>5725.65661875</v>
      </c>
      <c r="AB2488" s="123" t="n">
        <f aca="false">IF(AVERAGE(V2488:V2495)&gt; $J$3, $B$4*$F$4*AVERAGE(V2488:V2495)/$B$5*24*AVERAGE(X2488:X2495), $B$4*$F$4*AVERAGE(V2488:V2495)/$B$5*24*AVERAGE(X2488:X2495) * 0.2)</f>
        <v>3780.4</v>
      </c>
      <c r="AC2488" s="124" t="n">
        <f aca="false">AA2488+AB2488</f>
        <v>9506.05661875</v>
      </c>
      <c r="AG2488" s="186"/>
      <c r="BO2488" s="202"/>
    </row>
    <row r="2489" customFormat="false" ht="13.25" hidden="false" customHeight="true" outlineLevel="0" collapsed="false">
      <c r="A2489" s="151" t="s">
        <v>2586</v>
      </c>
      <c r="B2489" s="152" t="n">
        <v>5</v>
      </c>
      <c r="C2489" s="152" t="n">
        <v>759.4</v>
      </c>
      <c r="D2489" s="153" t="n">
        <v>76</v>
      </c>
      <c r="E2489" s="154" t="s">
        <v>101</v>
      </c>
      <c r="F2489" s="153" t="n">
        <v>7.5</v>
      </c>
      <c r="G2489" s="115" t="n">
        <v>0.9</v>
      </c>
      <c r="H2489" s="116" t="n">
        <f aca="false">RANDBETWEEN(80,100)/100</f>
        <v>0.97</v>
      </c>
      <c r="I2489" s="117"/>
      <c r="J2489" s="118"/>
      <c r="K2489" s="119"/>
      <c r="L2489" s="118"/>
      <c r="M2489" s="179"/>
      <c r="Q2489" s="151" t="s">
        <v>2586</v>
      </c>
      <c r="R2489" s="152" t="n">
        <v>-3.1</v>
      </c>
      <c r="S2489" s="152" t="n">
        <v>742.5</v>
      </c>
      <c r="T2489" s="153" t="n">
        <v>46</v>
      </c>
      <c r="U2489" s="154" t="s">
        <v>93</v>
      </c>
      <c r="V2489" s="153" t="n">
        <v>3</v>
      </c>
      <c r="W2489" s="115" t="n">
        <v>0.95</v>
      </c>
      <c r="X2489" s="116" t="n">
        <f aca="false">RANDBETWEEN(80,100)/100</f>
        <v>0.97</v>
      </c>
      <c r="Y2489" s="117"/>
      <c r="Z2489" s="118"/>
      <c r="AA2489" s="119"/>
      <c r="AB2489" s="123"/>
      <c r="AC2489" s="124"/>
      <c r="AG2489" s="186"/>
      <c r="BO2489" s="202"/>
    </row>
    <row r="2490" customFormat="false" ht="13.25" hidden="false" customHeight="true" outlineLevel="0" collapsed="false">
      <c r="A2490" s="151" t="s">
        <v>2587</v>
      </c>
      <c r="B2490" s="152" t="n">
        <v>3.1</v>
      </c>
      <c r="C2490" s="152" t="n">
        <v>759.1</v>
      </c>
      <c r="D2490" s="153" t="n">
        <v>100</v>
      </c>
      <c r="E2490" s="154" t="s">
        <v>101</v>
      </c>
      <c r="F2490" s="153" t="n">
        <v>6</v>
      </c>
      <c r="G2490" s="115" t="n">
        <v>0.9</v>
      </c>
      <c r="H2490" s="116" t="n">
        <f aca="false">RANDBETWEEN(80,100)/100</f>
        <v>1</v>
      </c>
      <c r="I2490" s="117"/>
      <c r="J2490" s="118"/>
      <c r="K2490" s="119"/>
      <c r="L2490" s="118"/>
      <c r="M2490" s="179"/>
      <c r="Q2490" s="151" t="s">
        <v>2587</v>
      </c>
      <c r="R2490" s="152" t="n">
        <v>-3.6</v>
      </c>
      <c r="S2490" s="152" t="n">
        <v>740.2</v>
      </c>
      <c r="T2490" s="153" t="n">
        <v>66</v>
      </c>
      <c r="U2490" s="154" t="s">
        <v>93</v>
      </c>
      <c r="V2490" s="153" t="n">
        <v>4</v>
      </c>
      <c r="W2490" s="115" t="n">
        <v>0.9</v>
      </c>
      <c r="X2490" s="116" t="n">
        <f aca="false">RANDBETWEEN(80,100)/100</f>
        <v>0.86</v>
      </c>
      <c r="Y2490" s="117"/>
      <c r="Z2490" s="118"/>
      <c r="AA2490" s="119"/>
      <c r="AB2490" s="123"/>
      <c r="AC2490" s="124"/>
      <c r="AG2490" s="186"/>
      <c r="BO2490" s="202"/>
    </row>
    <row r="2491" customFormat="false" ht="13.25" hidden="false" customHeight="true" outlineLevel="0" collapsed="false">
      <c r="A2491" s="151" t="s">
        <v>2588</v>
      </c>
      <c r="B2491" s="152" t="n">
        <v>7.3</v>
      </c>
      <c r="C2491" s="152" t="n">
        <v>757.6</v>
      </c>
      <c r="D2491" s="153" t="n">
        <v>78</v>
      </c>
      <c r="E2491" s="154" t="s">
        <v>101</v>
      </c>
      <c r="F2491" s="153" t="n">
        <v>21</v>
      </c>
      <c r="G2491" s="115" t="n">
        <v>0.9</v>
      </c>
      <c r="H2491" s="116" t="n">
        <f aca="false">RANDBETWEEN(80,100)/100</f>
        <v>0.81</v>
      </c>
      <c r="I2491" s="117"/>
      <c r="J2491" s="118"/>
      <c r="K2491" s="119"/>
      <c r="L2491" s="118"/>
      <c r="M2491" s="179"/>
      <c r="Q2491" s="151" t="s">
        <v>2588</v>
      </c>
      <c r="R2491" s="152" t="n">
        <v>-3.4</v>
      </c>
      <c r="S2491" s="152" t="n">
        <v>737.8</v>
      </c>
      <c r="T2491" s="153" t="n">
        <v>59</v>
      </c>
      <c r="U2491" s="154" t="s">
        <v>93</v>
      </c>
      <c r="V2491" s="153" t="n">
        <v>4</v>
      </c>
      <c r="W2491" s="115" t="n">
        <v>0.95</v>
      </c>
      <c r="X2491" s="116" t="n">
        <f aca="false">RANDBETWEEN(80,100)/100</f>
        <v>0.92</v>
      </c>
      <c r="Y2491" s="117"/>
      <c r="Z2491" s="118"/>
      <c r="AA2491" s="119"/>
      <c r="AB2491" s="123"/>
      <c r="AC2491" s="124"/>
      <c r="AG2491" s="186"/>
      <c r="BO2491" s="202"/>
    </row>
    <row r="2492" customFormat="false" ht="13.25" hidden="false" customHeight="true" outlineLevel="0" collapsed="false">
      <c r="A2492" s="151" t="s">
        <v>2589</v>
      </c>
      <c r="B2492" s="152" t="n">
        <v>8.6</v>
      </c>
      <c r="C2492" s="152" t="n">
        <v>758.3</v>
      </c>
      <c r="D2492" s="153" t="n">
        <v>61</v>
      </c>
      <c r="E2492" s="154" t="s">
        <v>101</v>
      </c>
      <c r="F2492" s="153" t="n">
        <v>21</v>
      </c>
      <c r="G2492" s="115" t="n">
        <v>0.9</v>
      </c>
      <c r="H2492" s="116" t="n">
        <f aca="false">RANDBETWEEN(80,100)/100</f>
        <v>0.99</v>
      </c>
      <c r="I2492" s="117"/>
      <c r="J2492" s="118"/>
      <c r="K2492" s="119"/>
      <c r="L2492" s="118"/>
      <c r="M2492" s="179"/>
      <c r="Q2492" s="151" t="s">
        <v>2589</v>
      </c>
      <c r="R2492" s="152" t="n">
        <v>-3.7</v>
      </c>
      <c r="S2492" s="152" t="n">
        <v>735.4</v>
      </c>
      <c r="T2492" s="153" t="n">
        <v>64</v>
      </c>
      <c r="U2492" s="154" t="s">
        <v>93</v>
      </c>
      <c r="V2492" s="153" t="n">
        <v>4</v>
      </c>
      <c r="W2492" s="115" t="n">
        <v>0.95</v>
      </c>
      <c r="X2492" s="116" t="n">
        <f aca="false">RANDBETWEEN(80,100)/100</f>
        <v>0.85</v>
      </c>
      <c r="Y2492" s="117"/>
      <c r="Z2492" s="118"/>
      <c r="AA2492" s="119"/>
      <c r="AB2492" s="123"/>
      <c r="AC2492" s="124"/>
      <c r="AG2492" s="186"/>
      <c r="BO2492" s="202"/>
    </row>
    <row r="2493" customFormat="false" ht="13.25" hidden="false" customHeight="true" outlineLevel="0" collapsed="false">
      <c r="A2493" s="151" t="s">
        <v>2590</v>
      </c>
      <c r="B2493" s="152" t="n">
        <v>6.1</v>
      </c>
      <c r="C2493" s="152" t="n">
        <v>759.6</v>
      </c>
      <c r="D2493" s="153" t="n">
        <v>71</v>
      </c>
      <c r="E2493" s="154" t="s">
        <v>101</v>
      </c>
      <c r="F2493" s="153" t="n">
        <v>16.5</v>
      </c>
      <c r="G2493" s="115" t="n">
        <v>0.75</v>
      </c>
      <c r="H2493" s="116" t="n">
        <f aca="false">RANDBETWEEN(80,100)/100</f>
        <v>0.89</v>
      </c>
      <c r="I2493" s="117"/>
      <c r="J2493" s="118"/>
      <c r="K2493" s="119"/>
      <c r="L2493" s="118"/>
      <c r="M2493" s="179"/>
      <c r="Q2493" s="151" t="s">
        <v>2590</v>
      </c>
      <c r="R2493" s="152" t="n">
        <v>-3.4</v>
      </c>
      <c r="S2493" s="152" t="n">
        <v>732.8</v>
      </c>
      <c r="T2493" s="153" t="n">
        <v>91</v>
      </c>
      <c r="U2493" s="154" t="s">
        <v>93</v>
      </c>
      <c r="V2493" s="153" t="n">
        <v>3</v>
      </c>
      <c r="W2493" s="115" t="n">
        <v>0.9</v>
      </c>
      <c r="X2493" s="116" t="n">
        <f aca="false">RANDBETWEEN(80,100)/100</f>
        <v>0.84</v>
      </c>
      <c r="Y2493" s="117"/>
      <c r="Z2493" s="118"/>
      <c r="AA2493" s="119"/>
      <c r="AB2493" s="123"/>
      <c r="AC2493" s="124"/>
      <c r="AG2493" s="186"/>
      <c r="BO2493" s="202"/>
    </row>
    <row r="2494" customFormat="false" ht="13.25" hidden="false" customHeight="true" outlineLevel="0" collapsed="false">
      <c r="A2494" s="151" t="s">
        <v>2591</v>
      </c>
      <c r="B2494" s="152" t="n">
        <v>5.4</v>
      </c>
      <c r="C2494" s="152" t="n">
        <v>760.9</v>
      </c>
      <c r="D2494" s="153" t="n">
        <v>78</v>
      </c>
      <c r="E2494" s="154" t="s">
        <v>101</v>
      </c>
      <c r="F2494" s="153" t="n">
        <v>10.5</v>
      </c>
      <c r="G2494" s="115" t="n">
        <v>0.15</v>
      </c>
      <c r="H2494" s="116" t="n">
        <f aca="false">RANDBETWEEN(80,100)/100</f>
        <v>0.89</v>
      </c>
      <c r="I2494" s="117"/>
      <c r="J2494" s="118"/>
      <c r="K2494" s="119"/>
      <c r="L2494" s="118"/>
      <c r="M2494" s="179"/>
      <c r="Q2494" s="151" t="s">
        <v>2591</v>
      </c>
      <c r="R2494" s="152" t="n">
        <v>-2</v>
      </c>
      <c r="S2494" s="152" t="n">
        <v>731.7</v>
      </c>
      <c r="T2494" s="153" t="n">
        <v>77</v>
      </c>
      <c r="U2494" s="154" t="s">
        <v>93</v>
      </c>
      <c r="V2494" s="153" t="n">
        <v>2</v>
      </c>
      <c r="W2494" s="115" t="n">
        <v>0.9</v>
      </c>
      <c r="X2494" s="116" t="n">
        <f aca="false">RANDBETWEEN(80,100)/100</f>
        <v>0.87</v>
      </c>
      <c r="Y2494" s="117"/>
      <c r="Z2494" s="118"/>
      <c r="AA2494" s="119"/>
      <c r="AB2494" s="123"/>
      <c r="AC2494" s="124"/>
      <c r="AG2494" s="186"/>
      <c r="BO2494" s="202"/>
    </row>
    <row r="2495" customFormat="false" ht="13.25" hidden="false" customHeight="true" outlineLevel="0" collapsed="false">
      <c r="A2495" s="151" t="s">
        <v>2592</v>
      </c>
      <c r="B2495" s="152" t="n">
        <v>5</v>
      </c>
      <c r="C2495" s="152" t="n">
        <v>762.4</v>
      </c>
      <c r="D2495" s="153" t="n">
        <v>83</v>
      </c>
      <c r="E2495" s="154" t="s">
        <v>101</v>
      </c>
      <c r="F2495" s="153" t="n">
        <v>10.5</v>
      </c>
      <c r="G2495" s="115" t="n">
        <v>0.15</v>
      </c>
      <c r="H2495" s="116" t="n">
        <f aca="false">RANDBETWEEN(80,100)/100</f>
        <v>0.97</v>
      </c>
      <c r="I2495" s="117"/>
      <c r="J2495" s="118"/>
      <c r="K2495" s="119"/>
      <c r="L2495" s="118"/>
      <c r="M2495" s="179"/>
      <c r="Q2495" s="151" t="s">
        <v>2592</v>
      </c>
      <c r="R2495" s="152" t="n">
        <v>-0.7</v>
      </c>
      <c r="S2495" s="152" t="n">
        <v>730.9</v>
      </c>
      <c r="T2495" s="153" t="n">
        <v>77</v>
      </c>
      <c r="U2495" s="154" t="s">
        <v>93</v>
      </c>
      <c r="V2495" s="153" t="n">
        <v>3</v>
      </c>
      <c r="W2495" s="115" t="n">
        <v>0.9</v>
      </c>
      <c r="X2495" s="116" t="n">
        <f aca="false">RANDBETWEEN(80,100)/100</f>
        <v>0.98</v>
      </c>
      <c r="Y2495" s="117"/>
      <c r="Z2495" s="118"/>
      <c r="AA2495" s="119"/>
      <c r="AB2495" s="123"/>
      <c r="AC2495" s="124"/>
      <c r="AG2495" s="186"/>
      <c r="BO2495" s="202"/>
    </row>
    <row r="2496" customFormat="false" ht="13.25" hidden="false" customHeight="true" outlineLevel="0" collapsed="false">
      <c r="A2496" s="151" t="s">
        <v>2593</v>
      </c>
      <c r="B2496" s="152" t="n">
        <v>4.9</v>
      </c>
      <c r="C2496" s="152" t="n">
        <v>763</v>
      </c>
      <c r="D2496" s="153" t="n">
        <v>85</v>
      </c>
      <c r="E2496" s="154" t="s">
        <v>101</v>
      </c>
      <c r="F2496" s="153" t="n">
        <v>9</v>
      </c>
      <c r="G2496" s="115" t="n">
        <v>0.25</v>
      </c>
      <c r="H2496" s="116" t="n">
        <f aca="false">RANDBETWEEN(80,100)/100</f>
        <v>0.96</v>
      </c>
      <c r="I2496" s="117" t="n">
        <v>0.518333333333333</v>
      </c>
      <c r="J2496" s="118" t="n">
        <v>0.518333333333333</v>
      </c>
      <c r="K2496" s="119" t="n">
        <f aca="false">(J2496 * 24) * $B$3 * $F$3 * (1 - 0.7*AVERAGE(G2496:G2503)) * AVERAGE(H2496:H2503)</f>
        <v>6045.0936</v>
      </c>
      <c r="L2496" s="118" t="n">
        <f aca="false">IF(AVERAGE(F2496:F2503)&gt; $J$3, $B$4*$F$4*AVERAGE(F2496:F2503)/$B$5*24*AVERAGE(H2496:H2503), $B$4*$F$4*AVERAGE(F2496:F2503)/$B$5*24*AVERAGE(H2496:H2503) * 0.2)</f>
        <v>28392</v>
      </c>
      <c r="M2496" s="179" t="n">
        <f aca="false">K2496+L2496</f>
        <v>34437.0936</v>
      </c>
      <c r="Q2496" s="151" t="s">
        <v>2593</v>
      </c>
      <c r="R2496" s="152" t="n">
        <v>1.7</v>
      </c>
      <c r="S2496" s="152" t="n">
        <v>730.6</v>
      </c>
      <c r="T2496" s="153" t="n">
        <v>70</v>
      </c>
      <c r="U2496" s="154" t="s">
        <v>129</v>
      </c>
      <c r="V2496" s="153" t="n">
        <v>2</v>
      </c>
      <c r="W2496" s="115" t="n">
        <v>0.75</v>
      </c>
      <c r="X2496" s="116" t="n">
        <f aca="false">RANDBETWEEN(80,100)/100</f>
        <v>0.85</v>
      </c>
      <c r="Y2496" s="117" t="n">
        <v>0.525532407407407</v>
      </c>
      <c r="Z2496" s="118" t="n">
        <v>0.525532407407407</v>
      </c>
      <c r="AA2496" s="119" t="n">
        <f aca="false">(Z2496 * 24) * $B$3 * $F$3 * (1 - 0.7*AVERAGE(W2496:W2503)) * AVERAGE(X2496:X2503)</f>
        <v>7111.71475</v>
      </c>
      <c r="AB2496" s="123" t="n">
        <f aca="false">IF(AVERAGE(V2496:V2503)&gt; $J$3, $B$4*$F$4*AVERAGE(V2496:V2503)/$B$5*24*AVERAGE(X2496:X2503), $B$4*$F$4*AVERAGE(V2496:V2503)/$B$5*24*AVERAGE(X2496:X2503) * 0.2)</f>
        <v>1718.4</v>
      </c>
      <c r="AC2496" s="124" t="n">
        <f aca="false">AA2496+AB2496</f>
        <v>8830.11475</v>
      </c>
      <c r="AG2496" s="186"/>
      <c r="BO2496" s="202"/>
    </row>
    <row r="2497" customFormat="false" ht="13.25" hidden="false" customHeight="true" outlineLevel="0" collapsed="false">
      <c r="A2497" s="151" t="s">
        <v>2594</v>
      </c>
      <c r="B2497" s="152" t="n">
        <v>8</v>
      </c>
      <c r="C2497" s="152" t="n">
        <v>762.9</v>
      </c>
      <c r="D2497" s="153" t="n">
        <v>72</v>
      </c>
      <c r="E2497" s="154" t="s">
        <v>101</v>
      </c>
      <c r="F2497" s="153" t="n">
        <v>9</v>
      </c>
      <c r="G2497" s="182" t="s">
        <v>110</v>
      </c>
      <c r="H2497" s="116" t="n">
        <f aca="false">RANDBETWEEN(80,100)/100</f>
        <v>0.92</v>
      </c>
      <c r="I2497" s="117"/>
      <c r="J2497" s="118"/>
      <c r="K2497" s="119"/>
      <c r="L2497" s="118"/>
      <c r="M2497" s="179"/>
      <c r="Q2497" s="151" t="s">
        <v>2594</v>
      </c>
      <c r="R2497" s="152" t="n">
        <v>4.1</v>
      </c>
      <c r="S2497" s="152" t="n">
        <v>730.7</v>
      </c>
      <c r="T2497" s="153" t="n">
        <v>50</v>
      </c>
      <c r="U2497" s="154" t="s">
        <v>93</v>
      </c>
      <c r="V2497" s="153" t="n">
        <v>2</v>
      </c>
      <c r="W2497" s="115" t="n">
        <v>0.25</v>
      </c>
      <c r="X2497" s="116" t="n">
        <f aca="false">RANDBETWEEN(80,100)/100</f>
        <v>0.86</v>
      </c>
      <c r="Y2497" s="117"/>
      <c r="Z2497" s="118"/>
      <c r="AA2497" s="119"/>
      <c r="AB2497" s="123"/>
      <c r="AC2497" s="124"/>
      <c r="AG2497" s="186"/>
      <c r="BO2497" s="202"/>
    </row>
    <row r="2498" customFormat="false" ht="13.25" hidden="false" customHeight="true" outlineLevel="0" collapsed="false">
      <c r="A2498" s="151" t="s">
        <v>2595</v>
      </c>
      <c r="B2498" s="152" t="n">
        <v>9.6</v>
      </c>
      <c r="C2498" s="152" t="n">
        <v>763.1</v>
      </c>
      <c r="D2498" s="153" t="n">
        <v>65</v>
      </c>
      <c r="E2498" s="154" t="s">
        <v>101</v>
      </c>
      <c r="F2498" s="153" t="n">
        <v>7.5</v>
      </c>
      <c r="G2498" s="115" t="n">
        <v>0.95</v>
      </c>
      <c r="H2498" s="116" t="n">
        <f aca="false">RANDBETWEEN(80,100)/100</f>
        <v>0.87</v>
      </c>
      <c r="I2498" s="117"/>
      <c r="J2498" s="118"/>
      <c r="K2498" s="119"/>
      <c r="L2498" s="118"/>
      <c r="M2498" s="179"/>
      <c r="Q2498" s="151" t="s">
        <v>2595</v>
      </c>
      <c r="R2498" s="152" t="n">
        <v>3.2</v>
      </c>
      <c r="S2498" s="152" t="n">
        <v>730.9</v>
      </c>
      <c r="T2498" s="153" t="n">
        <v>71</v>
      </c>
      <c r="U2498" s="154" t="s">
        <v>93</v>
      </c>
      <c r="V2498" s="153" t="n">
        <v>2</v>
      </c>
      <c r="W2498" s="115" t="n">
        <v>0.75</v>
      </c>
      <c r="X2498" s="116" t="n">
        <f aca="false">RANDBETWEEN(80,100)/100</f>
        <v>0.89</v>
      </c>
      <c r="Y2498" s="117"/>
      <c r="Z2498" s="118"/>
      <c r="AA2498" s="119"/>
      <c r="AB2498" s="123"/>
      <c r="AC2498" s="124"/>
      <c r="AG2498" s="186"/>
      <c r="BO2498" s="202"/>
    </row>
    <row r="2499" customFormat="false" ht="13.25" hidden="false" customHeight="true" outlineLevel="0" collapsed="false">
      <c r="A2499" s="151" t="s">
        <v>2596</v>
      </c>
      <c r="B2499" s="152" t="n">
        <v>7.6</v>
      </c>
      <c r="C2499" s="152" t="n">
        <v>763.6</v>
      </c>
      <c r="D2499" s="153" t="n">
        <v>80</v>
      </c>
      <c r="E2499" s="154" t="s">
        <v>91</v>
      </c>
      <c r="F2499" s="153" t="n">
        <v>6</v>
      </c>
      <c r="G2499" s="115" t="n">
        <v>0.9</v>
      </c>
      <c r="H2499" s="116" t="n">
        <f aca="false">RANDBETWEEN(80,100)/100</f>
        <v>0.83</v>
      </c>
      <c r="I2499" s="117"/>
      <c r="J2499" s="118"/>
      <c r="K2499" s="119"/>
      <c r="L2499" s="118"/>
      <c r="M2499" s="179"/>
      <c r="Q2499" s="151" t="s">
        <v>2596</v>
      </c>
      <c r="R2499" s="152" t="n">
        <v>4.6</v>
      </c>
      <c r="S2499" s="152" t="n">
        <v>731.1</v>
      </c>
      <c r="T2499" s="153" t="n">
        <v>81</v>
      </c>
      <c r="U2499" s="154" t="s">
        <v>101</v>
      </c>
      <c r="V2499" s="153" t="n">
        <v>2</v>
      </c>
      <c r="W2499" s="115" t="n">
        <v>0.9</v>
      </c>
      <c r="X2499" s="116" t="n">
        <f aca="false">RANDBETWEEN(80,100)/100</f>
        <v>0.81</v>
      </c>
      <c r="Y2499" s="117"/>
      <c r="Z2499" s="118"/>
      <c r="AA2499" s="119"/>
      <c r="AB2499" s="123"/>
      <c r="AC2499" s="124"/>
      <c r="AG2499" s="186"/>
      <c r="BO2499" s="202"/>
    </row>
    <row r="2500" customFormat="false" ht="13.25" hidden="false" customHeight="true" outlineLevel="0" collapsed="false">
      <c r="A2500" s="151" t="s">
        <v>2597</v>
      </c>
      <c r="B2500" s="152" t="n">
        <v>4.5</v>
      </c>
      <c r="C2500" s="152" t="n">
        <v>763.5</v>
      </c>
      <c r="D2500" s="153" t="n">
        <v>100</v>
      </c>
      <c r="E2500" s="154" t="s">
        <v>101</v>
      </c>
      <c r="F2500" s="153" t="n">
        <v>1.5</v>
      </c>
      <c r="G2500" s="115" t="n">
        <v>0.9</v>
      </c>
      <c r="H2500" s="116" t="n">
        <f aca="false">RANDBETWEEN(80,100)/100</f>
        <v>0.99</v>
      </c>
      <c r="I2500" s="117"/>
      <c r="J2500" s="118"/>
      <c r="K2500" s="119"/>
      <c r="L2500" s="118"/>
      <c r="M2500" s="179"/>
      <c r="Q2500" s="151" t="s">
        <v>2597</v>
      </c>
      <c r="R2500" s="152" t="n">
        <v>5.5</v>
      </c>
      <c r="S2500" s="152" t="n">
        <v>734.8</v>
      </c>
      <c r="T2500" s="153" t="n">
        <v>65</v>
      </c>
      <c r="U2500" s="154" t="s">
        <v>101</v>
      </c>
      <c r="V2500" s="153" t="n">
        <v>1</v>
      </c>
      <c r="W2500" s="115" t="n">
        <v>0.9</v>
      </c>
      <c r="X2500" s="116" t="n">
        <f aca="false">RANDBETWEEN(80,100)/100</f>
        <v>1</v>
      </c>
      <c r="Y2500" s="117"/>
      <c r="Z2500" s="118"/>
      <c r="AA2500" s="119"/>
      <c r="AB2500" s="123"/>
      <c r="AC2500" s="124"/>
      <c r="AG2500" s="186"/>
      <c r="BO2500" s="202"/>
    </row>
    <row r="2501" customFormat="false" ht="13.25" hidden="false" customHeight="true" outlineLevel="0" collapsed="false">
      <c r="A2501" s="151" t="s">
        <v>2598</v>
      </c>
      <c r="B2501" s="152" t="n">
        <v>2.4</v>
      </c>
      <c r="C2501" s="152" t="n">
        <v>762.7</v>
      </c>
      <c r="D2501" s="153" t="n">
        <v>100</v>
      </c>
      <c r="E2501" s="154" t="s">
        <v>83</v>
      </c>
      <c r="F2501" s="153" t="n">
        <v>3</v>
      </c>
      <c r="G2501" s="115" t="n">
        <v>0.9</v>
      </c>
      <c r="H2501" s="116" t="n">
        <f aca="false">RANDBETWEEN(80,100)/100</f>
        <v>0.97</v>
      </c>
      <c r="I2501" s="117"/>
      <c r="J2501" s="118"/>
      <c r="K2501" s="119"/>
      <c r="L2501" s="118"/>
      <c r="M2501" s="179"/>
      <c r="Q2501" s="151" t="s">
        <v>2598</v>
      </c>
      <c r="R2501" s="152" t="n">
        <v>4.9</v>
      </c>
      <c r="S2501" s="152" t="n">
        <v>738.2</v>
      </c>
      <c r="T2501" s="153" t="n">
        <v>65</v>
      </c>
      <c r="U2501" s="154" t="s">
        <v>101</v>
      </c>
      <c r="V2501" s="153" t="n">
        <v>1</v>
      </c>
      <c r="W2501" s="182" t="s">
        <v>110</v>
      </c>
      <c r="X2501" s="116" t="n">
        <f aca="false">RANDBETWEEN(80,100)/100</f>
        <v>0.87</v>
      </c>
      <c r="Y2501" s="117"/>
      <c r="Z2501" s="118"/>
      <c r="AA2501" s="119"/>
      <c r="AB2501" s="123"/>
      <c r="AC2501" s="124"/>
      <c r="AG2501" s="186"/>
      <c r="BO2501" s="202"/>
    </row>
    <row r="2502" customFormat="false" ht="13.25" hidden="false" customHeight="true" outlineLevel="0" collapsed="false">
      <c r="A2502" s="151" t="s">
        <v>2599</v>
      </c>
      <c r="B2502" s="152" t="n">
        <v>2.2</v>
      </c>
      <c r="C2502" s="152" t="n">
        <v>761.8</v>
      </c>
      <c r="D2502" s="153" t="n">
        <v>100</v>
      </c>
      <c r="E2502" s="154" t="s">
        <v>107</v>
      </c>
      <c r="F2502" s="153" t="n">
        <v>1.5</v>
      </c>
      <c r="G2502" s="115" t="n">
        <v>0.75</v>
      </c>
      <c r="H2502" s="116" t="n">
        <f aca="false">RANDBETWEEN(80,100)/100</f>
        <v>0.88</v>
      </c>
      <c r="I2502" s="117"/>
      <c r="J2502" s="118"/>
      <c r="K2502" s="119"/>
      <c r="L2502" s="118"/>
      <c r="M2502" s="179"/>
      <c r="Q2502" s="151" t="s">
        <v>2599</v>
      </c>
      <c r="R2502" s="152" t="n">
        <v>5.3</v>
      </c>
      <c r="S2502" s="152" t="n">
        <v>741.9</v>
      </c>
      <c r="T2502" s="153" t="n">
        <v>68</v>
      </c>
      <c r="U2502" s="154" t="s">
        <v>101</v>
      </c>
      <c r="V2502" s="153" t="n">
        <v>1</v>
      </c>
      <c r="W2502" s="115" t="n">
        <v>0.25</v>
      </c>
      <c r="X2502" s="116" t="n">
        <f aca="false">RANDBETWEEN(80,100)/100</f>
        <v>0.97</v>
      </c>
      <c r="Y2502" s="117"/>
      <c r="Z2502" s="118"/>
      <c r="AA2502" s="119"/>
      <c r="AB2502" s="123"/>
      <c r="AC2502" s="124"/>
      <c r="AG2502" s="186"/>
      <c r="BO2502" s="202"/>
    </row>
    <row r="2503" customFormat="false" ht="13.25" hidden="false" customHeight="true" outlineLevel="0" collapsed="false">
      <c r="A2503" s="151" t="s">
        <v>2600</v>
      </c>
      <c r="B2503" s="152" t="n">
        <v>3.6</v>
      </c>
      <c r="C2503" s="152" t="n">
        <v>761.8</v>
      </c>
      <c r="D2503" s="153" t="n">
        <v>100</v>
      </c>
      <c r="E2503" s="154" t="s">
        <v>107</v>
      </c>
      <c r="F2503" s="153" t="n">
        <v>1.5</v>
      </c>
      <c r="G2503" s="115" t="n">
        <v>0.9</v>
      </c>
      <c r="H2503" s="116" t="n">
        <f aca="false">RANDBETWEEN(80,100)/100</f>
        <v>0.86</v>
      </c>
      <c r="I2503" s="117"/>
      <c r="J2503" s="118"/>
      <c r="K2503" s="119"/>
      <c r="L2503" s="118"/>
      <c r="M2503" s="179"/>
      <c r="Q2503" s="151" t="s">
        <v>2600</v>
      </c>
      <c r="R2503" s="152" t="n">
        <v>6.7</v>
      </c>
      <c r="S2503" s="152" t="n">
        <v>745.1</v>
      </c>
      <c r="T2503" s="153" t="n">
        <v>61</v>
      </c>
      <c r="U2503" s="154" t="s">
        <v>101</v>
      </c>
      <c r="V2503" s="153" t="n">
        <v>1</v>
      </c>
      <c r="W2503" s="115" t="n">
        <v>0.95</v>
      </c>
      <c r="X2503" s="116" t="n">
        <f aca="false">RANDBETWEEN(80,100)/100</f>
        <v>0.91</v>
      </c>
      <c r="Y2503" s="117"/>
      <c r="Z2503" s="118"/>
      <c r="AA2503" s="119"/>
      <c r="AB2503" s="123"/>
      <c r="AC2503" s="124"/>
      <c r="AG2503" s="186"/>
      <c r="BO2503" s="202"/>
    </row>
    <row r="2504" customFormat="false" ht="13.25" hidden="false" customHeight="true" outlineLevel="0" collapsed="false">
      <c r="A2504" s="151" t="s">
        <v>2601</v>
      </c>
      <c r="B2504" s="152" t="n">
        <v>4.2</v>
      </c>
      <c r="C2504" s="152" t="n">
        <v>761.6</v>
      </c>
      <c r="D2504" s="153" t="n">
        <v>100</v>
      </c>
      <c r="E2504" s="154" t="s">
        <v>83</v>
      </c>
      <c r="F2504" s="153" t="n">
        <v>1.5</v>
      </c>
      <c r="G2504" s="115" t="n">
        <v>0.9</v>
      </c>
      <c r="H2504" s="116" t="n">
        <f aca="false">RANDBETWEEN(80,100)/100</f>
        <v>0.84</v>
      </c>
      <c r="I2504" s="117" t="n">
        <v>0.516134259259259</v>
      </c>
      <c r="J2504" s="118" t="n">
        <v>0.516134259259259</v>
      </c>
      <c r="K2504" s="119" t="n">
        <f aca="false">(J2504 * 24) * $B$3 * $F$3 * (1 - 0.7*AVERAGE(G2504:G2511)) * AVERAGE(H2504:H2511)</f>
        <v>4796.293734375</v>
      </c>
      <c r="L2504" s="118" t="n">
        <f aca="false">IF(AVERAGE(F2504:F2511)&gt; $J$3, $B$4*$F$4*AVERAGE(F2504:F2511)/$B$5*24*AVERAGE(H2504:H2511), $B$4*$F$4*AVERAGE(F2504:F2511)/$B$5*24*AVERAGE(H2504:H2511) * 0.2)</f>
        <v>3812.4</v>
      </c>
      <c r="M2504" s="179" t="n">
        <f aca="false">K2504+L2504</f>
        <v>8608.693734375</v>
      </c>
      <c r="Q2504" s="151" t="s">
        <v>2601</v>
      </c>
      <c r="R2504" s="152" t="n">
        <v>4.7</v>
      </c>
      <c r="S2504" s="152" t="n">
        <v>747.6</v>
      </c>
      <c r="T2504" s="153" t="n">
        <v>75</v>
      </c>
      <c r="U2504" s="154" t="n">
        <v>0</v>
      </c>
      <c r="V2504" s="153" t="n">
        <v>0</v>
      </c>
      <c r="W2504" s="115" t="n">
        <v>0.95</v>
      </c>
      <c r="X2504" s="116" t="n">
        <f aca="false">RANDBETWEEN(80,100)/100</f>
        <v>0.96</v>
      </c>
      <c r="Y2504" s="117" t="n">
        <v>0.522314814814815</v>
      </c>
      <c r="Z2504" s="118" t="n">
        <v>0.522314814814815</v>
      </c>
      <c r="AA2504" s="119" t="n">
        <f aca="false">(Z2504 * 24) * $B$3 * $F$3 * (1 - 0.7*AVERAGE(W2504:W2511)) * AVERAGE(X2504:X2511)</f>
        <v>7354.68879166667</v>
      </c>
      <c r="AB2504" s="123" t="n">
        <f aca="false">IF(AVERAGE(V2504:V2511)&gt; $J$3, $B$4*$F$4*AVERAGE(V2504:V2511)/$B$5*24*AVERAGE(X2504:X2511), $B$4*$F$4*AVERAGE(V2504:V2511)/$B$5*24*AVERAGE(X2504:X2511) * 0.2)</f>
        <v>603.2</v>
      </c>
      <c r="AC2504" s="124" t="n">
        <f aca="false">AA2504+AB2504</f>
        <v>7957.88879166666</v>
      </c>
      <c r="AG2504" s="186"/>
      <c r="BO2504" s="202"/>
    </row>
    <row r="2505" customFormat="false" ht="13.25" hidden="false" customHeight="true" outlineLevel="0" collapsed="false">
      <c r="A2505" s="151" t="s">
        <v>2602</v>
      </c>
      <c r="B2505" s="152" t="n">
        <v>5</v>
      </c>
      <c r="C2505" s="152" t="n">
        <v>760.8</v>
      </c>
      <c r="D2505" s="153" t="n">
        <v>100</v>
      </c>
      <c r="E2505" s="154" t="s">
        <v>83</v>
      </c>
      <c r="F2505" s="153" t="n">
        <v>4.5</v>
      </c>
      <c r="G2505" s="115" t="n">
        <v>0.95</v>
      </c>
      <c r="H2505" s="116" t="n">
        <f aca="false">RANDBETWEEN(80,100)/100</f>
        <v>0.82</v>
      </c>
      <c r="I2505" s="117"/>
      <c r="J2505" s="118"/>
      <c r="K2505" s="119"/>
      <c r="L2505" s="118"/>
      <c r="M2505" s="179"/>
      <c r="Q2505" s="151" t="s">
        <v>2602</v>
      </c>
      <c r="R2505" s="152" t="n">
        <v>6.7</v>
      </c>
      <c r="S2505" s="152" t="n">
        <v>748.8</v>
      </c>
      <c r="T2505" s="153" t="n">
        <v>55</v>
      </c>
      <c r="U2505" s="154" t="s">
        <v>129</v>
      </c>
      <c r="V2505" s="153" t="n">
        <v>1</v>
      </c>
      <c r="W2505" s="115" t="n">
        <v>0.9</v>
      </c>
      <c r="X2505" s="116" t="n">
        <f aca="false">RANDBETWEEN(80,100)/100</f>
        <v>0.99</v>
      </c>
      <c r="Y2505" s="117"/>
      <c r="Z2505" s="118"/>
      <c r="AA2505" s="119"/>
      <c r="AB2505" s="123"/>
      <c r="AC2505" s="124"/>
      <c r="AG2505" s="186"/>
      <c r="BO2505" s="202"/>
    </row>
    <row r="2506" customFormat="false" ht="13.25" hidden="false" customHeight="true" outlineLevel="0" collapsed="false">
      <c r="A2506" s="151" t="s">
        <v>2603</v>
      </c>
      <c r="B2506" s="152" t="n">
        <v>4.7</v>
      </c>
      <c r="C2506" s="152" t="n">
        <v>760.3</v>
      </c>
      <c r="D2506" s="153" t="n">
        <v>100</v>
      </c>
      <c r="E2506" s="154" t="s">
        <v>83</v>
      </c>
      <c r="F2506" s="153" t="n">
        <v>4.5</v>
      </c>
      <c r="G2506" s="115" t="n">
        <v>0.9</v>
      </c>
      <c r="H2506" s="116" t="n">
        <f aca="false">RANDBETWEEN(80,100)/100</f>
        <v>0.9</v>
      </c>
      <c r="I2506" s="117"/>
      <c r="J2506" s="118"/>
      <c r="K2506" s="119"/>
      <c r="L2506" s="118"/>
      <c r="M2506" s="179"/>
      <c r="Q2506" s="151" t="s">
        <v>2603</v>
      </c>
      <c r="R2506" s="152" t="n">
        <v>7.8</v>
      </c>
      <c r="S2506" s="152" t="n">
        <v>749.9</v>
      </c>
      <c r="T2506" s="153" t="n">
        <v>47</v>
      </c>
      <c r="U2506" s="154" t="s">
        <v>129</v>
      </c>
      <c r="V2506" s="153" t="n">
        <v>1</v>
      </c>
      <c r="W2506" s="115" t="n">
        <v>0.9</v>
      </c>
      <c r="X2506" s="116" t="n">
        <f aca="false">RANDBETWEEN(80,100)/100</f>
        <v>0.93</v>
      </c>
      <c r="Y2506" s="117"/>
      <c r="Z2506" s="118"/>
      <c r="AA2506" s="119"/>
      <c r="AB2506" s="123"/>
      <c r="AC2506" s="124"/>
      <c r="AG2506" s="186"/>
      <c r="BO2506" s="202"/>
    </row>
    <row r="2507" customFormat="false" ht="13.25" hidden="false" customHeight="true" outlineLevel="0" collapsed="false">
      <c r="A2507" s="151" t="s">
        <v>2604</v>
      </c>
      <c r="B2507" s="152" t="n">
        <v>3.9</v>
      </c>
      <c r="C2507" s="152" t="n">
        <v>760</v>
      </c>
      <c r="D2507" s="153" t="n">
        <v>100</v>
      </c>
      <c r="E2507" s="154" t="s">
        <v>83</v>
      </c>
      <c r="F2507" s="153" t="n">
        <v>4.5</v>
      </c>
      <c r="G2507" s="115" t="n">
        <v>0.9</v>
      </c>
      <c r="H2507" s="116" t="n">
        <f aca="false">RANDBETWEEN(80,100)/100</f>
        <v>0.81</v>
      </c>
      <c r="I2507" s="117"/>
      <c r="J2507" s="118"/>
      <c r="K2507" s="119"/>
      <c r="L2507" s="118"/>
      <c r="M2507" s="179"/>
      <c r="Q2507" s="151" t="s">
        <v>2604</v>
      </c>
      <c r="R2507" s="152" t="n">
        <v>6.8</v>
      </c>
      <c r="S2507" s="152" t="n">
        <v>750.7</v>
      </c>
      <c r="T2507" s="153" t="n">
        <v>46</v>
      </c>
      <c r="U2507" s="154" t="s">
        <v>93</v>
      </c>
      <c r="V2507" s="153" t="n">
        <v>1</v>
      </c>
      <c r="W2507" s="115" t="n">
        <v>0.9</v>
      </c>
      <c r="X2507" s="116" t="n">
        <f aca="false">RANDBETWEEN(80,100)/100</f>
        <v>0.87</v>
      </c>
      <c r="Y2507" s="117"/>
      <c r="Z2507" s="118"/>
      <c r="AA2507" s="119"/>
      <c r="AB2507" s="123"/>
      <c r="AC2507" s="124"/>
      <c r="AG2507" s="186"/>
      <c r="BO2507" s="202"/>
    </row>
    <row r="2508" customFormat="false" ht="13.25" hidden="false" customHeight="true" outlineLevel="0" collapsed="false">
      <c r="A2508" s="151" t="s">
        <v>2605</v>
      </c>
      <c r="B2508" s="152" t="n">
        <v>3.3</v>
      </c>
      <c r="C2508" s="152" t="n">
        <v>759.6</v>
      </c>
      <c r="D2508" s="153" t="n">
        <v>100</v>
      </c>
      <c r="E2508" s="154" t="s">
        <v>107</v>
      </c>
      <c r="F2508" s="153" t="n">
        <v>4.5</v>
      </c>
      <c r="G2508" s="115" t="n">
        <v>0.9</v>
      </c>
      <c r="H2508" s="116" t="n">
        <f aca="false">RANDBETWEEN(80,100)/100</f>
        <v>0.92</v>
      </c>
      <c r="I2508" s="117"/>
      <c r="J2508" s="118"/>
      <c r="K2508" s="119"/>
      <c r="L2508" s="118"/>
      <c r="M2508" s="179"/>
      <c r="Q2508" s="151" t="s">
        <v>2605</v>
      </c>
      <c r="R2508" s="152" t="n">
        <v>3.8</v>
      </c>
      <c r="S2508" s="152" t="n">
        <v>750.7</v>
      </c>
      <c r="T2508" s="153" t="n">
        <v>54</v>
      </c>
      <c r="U2508" s="154" t="s">
        <v>93</v>
      </c>
      <c r="V2508" s="153" t="n">
        <v>1</v>
      </c>
      <c r="W2508" s="115" t="n">
        <v>0.9</v>
      </c>
      <c r="X2508" s="116" t="n">
        <f aca="false">RANDBETWEEN(80,100)/100</f>
        <v>0.91</v>
      </c>
      <c r="Y2508" s="117"/>
      <c r="Z2508" s="118"/>
      <c r="AA2508" s="119"/>
      <c r="AB2508" s="123"/>
      <c r="AC2508" s="124"/>
      <c r="AG2508" s="186"/>
      <c r="BO2508" s="202"/>
    </row>
    <row r="2509" customFormat="false" ht="13.25" hidden="false" customHeight="true" outlineLevel="0" collapsed="false">
      <c r="A2509" s="151" t="s">
        <v>2606</v>
      </c>
      <c r="B2509" s="152" t="n">
        <v>2.5</v>
      </c>
      <c r="C2509" s="152" t="n">
        <v>759.1</v>
      </c>
      <c r="D2509" s="153" t="n">
        <v>100</v>
      </c>
      <c r="E2509" s="154" t="s">
        <v>107</v>
      </c>
      <c r="F2509" s="153" t="n">
        <v>3</v>
      </c>
      <c r="G2509" s="115" t="n">
        <v>0.9</v>
      </c>
      <c r="H2509" s="116" t="n">
        <f aca="false">RANDBETWEEN(80,100)/100</f>
        <v>0.96</v>
      </c>
      <c r="I2509" s="117"/>
      <c r="J2509" s="118"/>
      <c r="K2509" s="119"/>
      <c r="L2509" s="118"/>
      <c r="M2509" s="179"/>
      <c r="Q2509" s="151" t="s">
        <v>2606</v>
      </c>
      <c r="R2509" s="152" t="n">
        <v>0.5</v>
      </c>
      <c r="S2509" s="152" t="n">
        <v>750.5</v>
      </c>
      <c r="T2509" s="153" t="n">
        <v>68</v>
      </c>
      <c r="U2509" s="154" t="n">
        <v>0</v>
      </c>
      <c r="V2509" s="153" t="n">
        <v>0</v>
      </c>
      <c r="W2509" s="115" t="n">
        <v>0.95</v>
      </c>
      <c r="X2509" s="116" t="n">
        <f aca="false">RANDBETWEEN(80,100)/100</f>
        <v>0.96</v>
      </c>
      <c r="Y2509" s="117"/>
      <c r="Z2509" s="118"/>
      <c r="AA2509" s="119"/>
      <c r="AB2509" s="123"/>
      <c r="AC2509" s="124"/>
      <c r="AG2509" s="186"/>
      <c r="BO2509" s="202"/>
    </row>
    <row r="2510" customFormat="false" ht="13.25" hidden="false" customHeight="true" outlineLevel="0" collapsed="false">
      <c r="A2510" s="151" t="s">
        <v>2607</v>
      </c>
      <c r="B2510" s="152" t="n">
        <v>2.7</v>
      </c>
      <c r="C2510" s="152" t="n">
        <v>759</v>
      </c>
      <c r="D2510" s="153" t="n">
        <v>81</v>
      </c>
      <c r="E2510" s="154" t="s">
        <v>78</v>
      </c>
      <c r="F2510" s="153" t="n">
        <v>1.5</v>
      </c>
      <c r="G2510" s="115" t="n">
        <v>0.9</v>
      </c>
      <c r="H2510" s="116" t="n">
        <f aca="false">RANDBETWEEN(80,100)/100</f>
        <v>0.83</v>
      </c>
      <c r="I2510" s="117"/>
      <c r="J2510" s="118"/>
      <c r="K2510" s="119"/>
      <c r="L2510" s="118"/>
      <c r="M2510" s="179"/>
      <c r="Q2510" s="151" t="s">
        <v>2607</v>
      </c>
      <c r="R2510" s="152" t="n">
        <v>0.2</v>
      </c>
      <c r="S2510" s="152" t="n">
        <v>750.4</v>
      </c>
      <c r="T2510" s="153" t="n">
        <v>62</v>
      </c>
      <c r="U2510" s="154" t="n">
        <v>0</v>
      </c>
      <c r="V2510" s="153" t="n">
        <v>0</v>
      </c>
      <c r="W2510" s="115" t="n">
        <v>0</v>
      </c>
      <c r="X2510" s="116" t="n">
        <f aca="false">RANDBETWEEN(80,100)/100</f>
        <v>0.98</v>
      </c>
      <c r="Y2510" s="117"/>
      <c r="Z2510" s="118"/>
      <c r="AA2510" s="119"/>
      <c r="AB2510" s="123"/>
      <c r="AC2510" s="124"/>
      <c r="AG2510" s="186"/>
      <c r="BO2510" s="202"/>
    </row>
    <row r="2511" customFormat="false" ht="13.25" hidden="false" customHeight="true" outlineLevel="0" collapsed="false">
      <c r="A2511" s="151" t="s">
        <v>2608</v>
      </c>
      <c r="B2511" s="152" t="n">
        <v>3.6</v>
      </c>
      <c r="C2511" s="152" t="n">
        <v>759.6</v>
      </c>
      <c r="D2511" s="153" t="n">
        <v>70</v>
      </c>
      <c r="E2511" s="154" t="s">
        <v>83</v>
      </c>
      <c r="F2511" s="153" t="n">
        <v>3</v>
      </c>
      <c r="G2511" s="115" t="n">
        <v>0.9</v>
      </c>
      <c r="H2511" s="116" t="n">
        <f aca="false">RANDBETWEEN(80,100)/100</f>
        <v>0.98</v>
      </c>
      <c r="I2511" s="117"/>
      <c r="J2511" s="118"/>
      <c r="K2511" s="119"/>
      <c r="L2511" s="118"/>
      <c r="M2511" s="179"/>
      <c r="Q2511" s="151" t="s">
        <v>2608</v>
      </c>
      <c r="R2511" s="152" t="n">
        <v>0.9</v>
      </c>
      <c r="S2511" s="152" t="n">
        <v>750.4</v>
      </c>
      <c r="T2511" s="153" t="n">
        <v>58</v>
      </c>
      <c r="U2511" s="154" t="n">
        <v>0</v>
      </c>
      <c r="V2511" s="153" t="n">
        <v>0</v>
      </c>
      <c r="W2511" s="115" t="n">
        <v>0</v>
      </c>
      <c r="X2511" s="116" t="n">
        <f aca="false">RANDBETWEEN(80,100)/100</f>
        <v>0.94</v>
      </c>
      <c r="Y2511" s="117"/>
      <c r="Z2511" s="118"/>
      <c r="AA2511" s="119"/>
      <c r="AB2511" s="123"/>
      <c r="AC2511" s="124"/>
      <c r="AG2511" s="186"/>
      <c r="BO2511" s="202"/>
    </row>
    <row r="2512" customFormat="false" ht="13.25" hidden="false" customHeight="true" outlineLevel="0" collapsed="false">
      <c r="A2512" s="151" t="s">
        <v>2609</v>
      </c>
      <c r="B2512" s="152" t="n">
        <v>4.1</v>
      </c>
      <c r="C2512" s="152" t="n">
        <v>760.3</v>
      </c>
      <c r="D2512" s="153" t="n">
        <v>68</v>
      </c>
      <c r="E2512" s="154" t="s">
        <v>83</v>
      </c>
      <c r="F2512" s="153" t="n">
        <v>3</v>
      </c>
      <c r="G2512" s="115" t="n">
        <v>0.9</v>
      </c>
      <c r="H2512" s="116" t="n">
        <f aca="false">RANDBETWEEN(80,100)/100</f>
        <v>0.98</v>
      </c>
      <c r="I2512" s="117" t="n">
        <v>0.513946759259259</v>
      </c>
      <c r="J2512" s="118" t="n">
        <v>0.513946759259259</v>
      </c>
      <c r="K2512" s="119" t="n">
        <f aca="false">(J2512 * 24) * $B$3 * $F$3 * (1 - 0.7*AVERAGE(G2512:G2519)) * AVERAGE(H2512:H2519)</f>
        <v>6880.79758984375</v>
      </c>
      <c r="L2512" s="118" t="n">
        <f aca="false">IF(AVERAGE(F2512:F2519)&gt; $J$3, $B$4*$F$4*AVERAGE(F2512:F2519)/$B$5*24*AVERAGE(H2512:H2519), $B$4*$F$4*AVERAGE(F2512:F2519)/$B$5*24*AVERAGE(H2512:H2519) * 0.2)</f>
        <v>39042</v>
      </c>
      <c r="M2512" s="179" t="n">
        <f aca="false">K2512+L2512</f>
        <v>45922.7975898437</v>
      </c>
      <c r="Q2512" s="151" t="s">
        <v>2609</v>
      </c>
      <c r="R2512" s="152" t="n">
        <v>3.4</v>
      </c>
      <c r="S2512" s="152" t="n">
        <v>749.8</v>
      </c>
      <c r="T2512" s="153" t="n">
        <v>45</v>
      </c>
      <c r="U2512" s="154" t="n">
        <v>0</v>
      </c>
      <c r="V2512" s="153" t="n">
        <v>0</v>
      </c>
      <c r="W2512" s="115" t="n">
        <v>0</v>
      </c>
      <c r="X2512" s="116" t="n">
        <f aca="false">RANDBETWEEN(80,100)/100</f>
        <v>0.89</v>
      </c>
      <c r="Y2512" s="117" t="n">
        <v>0.519085648148148</v>
      </c>
      <c r="Z2512" s="118" t="n">
        <v>0.519085648148148</v>
      </c>
      <c r="AA2512" s="119" t="n">
        <f aca="false">(Z2512 * 24) * $B$3 * $F$3 * (1 - 0.7*AVERAGE(W2512:W2519)) * AVERAGE(X2512:X2519)</f>
        <v>13809.7545833333</v>
      </c>
      <c r="AB2512" s="123" t="n">
        <f aca="false">IF(AVERAGE(V2512:V2519)&gt; $J$3, $B$4*$F$4*AVERAGE(V2512:V2519)/$B$5*24*AVERAGE(X2512:X2519), $B$4*$F$4*AVERAGE(V2512:V2519)/$B$5*24*AVERAGE(X2512:X2519) * 0.2)</f>
        <v>591.2</v>
      </c>
      <c r="AC2512" s="124" t="n">
        <f aca="false">AA2512+AB2512</f>
        <v>14400.9545833333</v>
      </c>
      <c r="AG2512" s="186"/>
      <c r="BO2512" s="202"/>
    </row>
    <row r="2513" customFormat="false" ht="13.25" hidden="false" customHeight="true" outlineLevel="0" collapsed="false">
      <c r="A2513" s="151" t="s">
        <v>2610</v>
      </c>
      <c r="B2513" s="152" t="n">
        <v>5</v>
      </c>
      <c r="C2513" s="152" t="n">
        <v>760</v>
      </c>
      <c r="D2513" s="153" t="n">
        <v>61</v>
      </c>
      <c r="E2513" s="154" t="s">
        <v>83</v>
      </c>
      <c r="F2513" s="153" t="n">
        <v>4.5</v>
      </c>
      <c r="G2513" s="115" t="n">
        <v>0.9</v>
      </c>
      <c r="H2513" s="116" t="n">
        <f aca="false">RANDBETWEEN(80,100)/100</f>
        <v>0.96</v>
      </c>
      <c r="I2513" s="117"/>
      <c r="J2513" s="118"/>
      <c r="K2513" s="119"/>
      <c r="L2513" s="118"/>
      <c r="M2513" s="179"/>
      <c r="Q2513" s="151" t="s">
        <v>2610</v>
      </c>
      <c r="R2513" s="152" t="n">
        <v>10</v>
      </c>
      <c r="S2513" s="152" t="n">
        <v>749</v>
      </c>
      <c r="T2513" s="153" t="n">
        <v>24</v>
      </c>
      <c r="U2513" s="154" t="s">
        <v>77</v>
      </c>
      <c r="V2513" s="153" t="n">
        <v>1</v>
      </c>
      <c r="W2513" s="115" t="n">
        <v>0</v>
      </c>
      <c r="X2513" s="116" t="n">
        <f aca="false">RANDBETWEEN(80,100)/100</f>
        <v>0.85</v>
      </c>
      <c r="Y2513" s="117"/>
      <c r="Z2513" s="118"/>
      <c r="AA2513" s="119"/>
      <c r="AB2513" s="123"/>
      <c r="AC2513" s="124"/>
      <c r="AG2513" s="186"/>
      <c r="BO2513" s="202"/>
    </row>
    <row r="2514" customFormat="false" ht="13.25" hidden="false" customHeight="true" outlineLevel="0" collapsed="false">
      <c r="A2514" s="151" t="s">
        <v>2611</v>
      </c>
      <c r="B2514" s="152" t="n">
        <v>5.7</v>
      </c>
      <c r="C2514" s="152" t="n">
        <v>759.7</v>
      </c>
      <c r="D2514" s="153" t="n">
        <v>57</v>
      </c>
      <c r="E2514" s="154" t="s">
        <v>107</v>
      </c>
      <c r="F2514" s="153" t="n">
        <v>7.5</v>
      </c>
      <c r="G2514" s="115" t="n">
        <v>0.9</v>
      </c>
      <c r="H2514" s="116" t="n">
        <f aca="false">RANDBETWEEN(80,100)/100</f>
        <v>0.82</v>
      </c>
      <c r="I2514" s="117"/>
      <c r="J2514" s="118"/>
      <c r="K2514" s="119"/>
      <c r="L2514" s="118"/>
      <c r="M2514" s="179"/>
      <c r="Q2514" s="151" t="s">
        <v>2611</v>
      </c>
      <c r="R2514" s="152" t="n">
        <v>11.3</v>
      </c>
      <c r="S2514" s="152" t="n">
        <v>749</v>
      </c>
      <c r="T2514" s="153" t="n">
        <v>24</v>
      </c>
      <c r="U2514" s="154" t="s">
        <v>129</v>
      </c>
      <c r="V2514" s="153" t="n">
        <v>1</v>
      </c>
      <c r="W2514" s="115" t="n">
        <v>0</v>
      </c>
      <c r="X2514" s="116" t="n">
        <f aca="false">RANDBETWEEN(80,100)/100</f>
        <v>0.91</v>
      </c>
      <c r="Y2514" s="117"/>
      <c r="Z2514" s="118"/>
      <c r="AA2514" s="119"/>
      <c r="AB2514" s="123"/>
      <c r="AC2514" s="124"/>
      <c r="AG2514" s="186"/>
      <c r="BO2514" s="202"/>
    </row>
    <row r="2515" customFormat="false" ht="13.25" hidden="false" customHeight="true" outlineLevel="0" collapsed="false">
      <c r="A2515" s="151" t="s">
        <v>2612</v>
      </c>
      <c r="B2515" s="152" t="n">
        <v>5.1</v>
      </c>
      <c r="C2515" s="152" t="n">
        <v>759.9</v>
      </c>
      <c r="D2515" s="153" t="n">
        <v>59</v>
      </c>
      <c r="E2515" s="154" t="s">
        <v>107</v>
      </c>
      <c r="F2515" s="153" t="n">
        <v>7.5</v>
      </c>
      <c r="G2515" s="115" t="n">
        <v>0.9</v>
      </c>
      <c r="H2515" s="116" t="n">
        <f aca="false">RANDBETWEEN(80,100)/100</f>
        <v>0.84</v>
      </c>
      <c r="I2515" s="117"/>
      <c r="J2515" s="118"/>
      <c r="K2515" s="119"/>
      <c r="L2515" s="118"/>
      <c r="M2515" s="179"/>
      <c r="Q2515" s="151" t="s">
        <v>2612</v>
      </c>
      <c r="R2515" s="152" t="n">
        <v>9.9</v>
      </c>
      <c r="S2515" s="152" t="n">
        <v>749.3</v>
      </c>
      <c r="T2515" s="153" t="n">
        <v>27</v>
      </c>
      <c r="U2515" s="154" t="s">
        <v>83</v>
      </c>
      <c r="V2515" s="153" t="n">
        <v>1</v>
      </c>
      <c r="W2515" s="115" t="n">
        <v>0</v>
      </c>
      <c r="X2515" s="116" t="n">
        <f aca="false">RANDBETWEEN(80,100)/100</f>
        <v>0.8</v>
      </c>
      <c r="Y2515" s="117"/>
      <c r="Z2515" s="118"/>
      <c r="AA2515" s="119"/>
      <c r="AB2515" s="123"/>
      <c r="AC2515" s="124"/>
      <c r="AG2515" s="186"/>
      <c r="BO2515" s="202"/>
    </row>
    <row r="2516" customFormat="false" ht="13.25" hidden="false" customHeight="true" outlineLevel="0" collapsed="false">
      <c r="A2516" s="151" t="s">
        <v>2613</v>
      </c>
      <c r="B2516" s="152" t="n">
        <v>0.9</v>
      </c>
      <c r="C2516" s="152" t="n">
        <v>760.2</v>
      </c>
      <c r="D2516" s="153" t="n">
        <v>73</v>
      </c>
      <c r="E2516" s="154" t="s">
        <v>107</v>
      </c>
      <c r="F2516" s="153" t="n">
        <v>9</v>
      </c>
      <c r="G2516" s="115" t="n">
        <v>0.9</v>
      </c>
      <c r="H2516" s="116" t="n">
        <f aca="false">RANDBETWEEN(80,100)/100</f>
        <v>0.91</v>
      </c>
      <c r="I2516" s="117"/>
      <c r="J2516" s="118"/>
      <c r="K2516" s="119"/>
      <c r="L2516" s="118"/>
      <c r="M2516" s="179"/>
      <c r="Q2516" s="151" t="s">
        <v>2613</v>
      </c>
      <c r="R2516" s="152" t="n">
        <v>3.8</v>
      </c>
      <c r="S2516" s="152" t="n">
        <v>749.3</v>
      </c>
      <c r="T2516" s="153" t="n">
        <v>47</v>
      </c>
      <c r="U2516" s="154" t="s">
        <v>83</v>
      </c>
      <c r="V2516" s="153" t="n">
        <v>1</v>
      </c>
      <c r="W2516" s="115" t="n">
        <v>0</v>
      </c>
      <c r="X2516" s="116" t="n">
        <f aca="false">RANDBETWEEN(80,100)/100</f>
        <v>1</v>
      </c>
      <c r="Y2516" s="117"/>
      <c r="Z2516" s="118"/>
      <c r="AA2516" s="119"/>
      <c r="AB2516" s="123"/>
      <c r="AC2516" s="124"/>
      <c r="AG2516" s="186"/>
      <c r="BO2516" s="202"/>
    </row>
    <row r="2517" customFormat="false" ht="13.25" hidden="false" customHeight="true" outlineLevel="0" collapsed="false">
      <c r="A2517" s="151" t="s">
        <v>2614</v>
      </c>
      <c r="B2517" s="152" t="n">
        <v>-1.2</v>
      </c>
      <c r="C2517" s="152" t="n">
        <v>760.1</v>
      </c>
      <c r="D2517" s="153" t="n">
        <v>72</v>
      </c>
      <c r="E2517" s="154" t="s">
        <v>83</v>
      </c>
      <c r="F2517" s="153" t="n">
        <v>6</v>
      </c>
      <c r="G2517" s="115" t="n">
        <v>0.75</v>
      </c>
      <c r="H2517" s="116" t="n">
        <f aca="false">RANDBETWEEN(80,100)/100</f>
        <v>0.99</v>
      </c>
      <c r="I2517" s="117"/>
      <c r="J2517" s="118"/>
      <c r="K2517" s="119"/>
      <c r="L2517" s="118"/>
      <c r="M2517" s="179"/>
      <c r="Q2517" s="151" t="s">
        <v>2614</v>
      </c>
      <c r="R2517" s="152" t="n">
        <v>-2.5</v>
      </c>
      <c r="S2517" s="152" t="n">
        <v>749.6</v>
      </c>
      <c r="T2517" s="153" t="n">
        <v>81</v>
      </c>
      <c r="U2517" s="154" t="n">
        <v>0</v>
      </c>
      <c r="V2517" s="153" t="n">
        <v>0</v>
      </c>
      <c r="W2517" s="115" t="n">
        <v>0</v>
      </c>
      <c r="X2517" s="116" t="n">
        <f aca="false">RANDBETWEEN(80,100)/100</f>
        <v>0.99</v>
      </c>
      <c r="Y2517" s="117"/>
      <c r="Z2517" s="118"/>
      <c r="AA2517" s="119"/>
      <c r="AB2517" s="123"/>
      <c r="AC2517" s="124"/>
      <c r="AG2517" s="186"/>
      <c r="BO2517" s="202"/>
    </row>
    <row r="2518" customFormat="false" ht="13.25" hidden="false" customHeight="true" outlineLevel="0" collapsed="false">
      <c r="A2518" s="151" t="s">
        <v>2615</v>
      </c>
      <c r="B2518" s="152" t="n">
        <v>0.8</v>
      </c>
      <c r="C2518" s="152" t="n">
        <v>760.9</v>
      </c>
      <c r="D2518" s="153" t="n">
        <v>60</v>
      </c>
      <c r="E2518" s="154" t="s">
        <v>83</v>
      </c>
      <c r="F2518" s="153" t="n">
        <v>6</v>
      </c>
      <c r="G2518" s="115" t="n">
        <v>0.15</v>
      </c>
      <c r="H2518" s="116" t="n">
        <f aca="false">RANDBETWEEN(80,100)/100</f>
        <v>0.84</v>
      </c>
      <c r="I2518" s="117"/>
      <c r="J2518" s="118"/>
      <c r="K2518" s="119"/>
      <c r="L2518" s="118"/>
      <c r="M2518" s="179"/>
      <c r="Q2518" s="151" t="s">
        <v>2615</v>
      </c>
      <c r="R2518" s="152" t="n">
        <v>-1.5</v>
      </c>
      <c r="S2518" s="152" t="n">
        <v>750.7</v>
      </c>
      <c r="T2518" s="153" t="n">
        <v>74</v>
      </c>
      <c r="U2518" s="154" t="n">
        <v>0</v>
      </c>
      <c r="V2518" s="153" t="n">
        <v>0</v>
      </c>
      <c r="W2518" s="115" t="n">
        <v>0</v>
      </c>
      <c r="X2518" s="116" t="n">
        <f aca="false">RANDBETWEEN(80,100)/100</f>
        <v>0.95</v>
      </c>
      <c r="Y2518" s="117"/>
      <c r="Z2518" s="118"/>
      <c r="AA2518" s="119"/>
      <c r="AB2518" s="123"/>
      <c r="AC2518" s="124"/>
      <c r="AG2518" s="186"/>
      <c r="BO2518" s="202"/>
    </row>
    <row r="2519" customFormat="false" ht="13.25" hidden="false" customHeight="true" outlineLevel="0" collapsed="false">
      <c r="A2519" s="151" t="s">
        <v>2616</v>
      </c>
      <c r="B2519" s="152" t="n">
        <v>4.6</v>
      </c>
      <c r="C2519" s="152" t="n">
        <v>762.1</v>
      </c>
      <c r="D2519" s="153" t="n">
        <v>47</v>
      </c>
      <c r="E2519" s="154" t="s">
        <v>83</v>
      </c>
      <c r="F2519" s="153" t="n">
        <v>10.5</v>
      </c>
      <c r="G2519" s="115" t="n">
        <v>0.15</v>
      </c>
      <c r="H2519" s="116" t="n">
        <f aca="false">RANDBETWEEN(80,100)/100</f>
        <v>0.89</v>
      </c>
      <c r="I2519" s="117"/>
      <c r="J2519" s="118"/>
      <c r="K2519" s="119"/>
      <c r="L2519" s="118"/>
      <c r="M2519" s="179"/>
      <c r="Q2519" s="151" t="s">
        <v>2616</v>
      </c>
      <c r="R2519" s="152" t="n">
        <v>-0.3</v>
      </c>
      <c r="S2519" s="152" t="n">
        <v>751.8</v>
      </c>
      <c r="T2519" s="153" t="n">
        <v>67</v>
      </c>
      <c r="U2519" s="154" t="n">
        <v>0</v>
      </c>
      <c r="V2519" s="153" t="n">
        <v>0</v>
      </c>
      <c r="W2519" s="115" t="n">
        <v>0</v>
      </c>
      <c r="X2519" s="116" t="n">
        <f aca="false">RANDBETWEEN(80,100)/100</f>
        <v>1</v>
      </c>
      <c r="Y2519" s="117"/>
      <c r="Z2519" s="118"/>
      <c r="AA2519" s="119"/>
      <c r="AB2519" s="123"/>
      <c r="AC2519" s="124"/>
      <c r="AG2519" s="186"/>
      <c r="BO2519" s="202"/>
    </row>
    <row r="2520" customFormat="false" ht="13.25" hidden="false" customHeight="true" outlineLevel="0" collapsed="false">
      <c r="A2520" s="151" t="s">
        <v>2617</v>
      </c>
      <c r="B2520" s="152" t="n">
        <v>7</v>
      </c>
      <c r="C2520" s="152" t="n">
        <v>763.2</v>
      </c>
      <c r="D2520" s="153" t="n">
        <v>31</v>
      </c>
      <c r="E2520" s="154" t="s">
        <v>83</v>
      </c>
      <c r="F2520" s="153" t="n">
        <v>9</v>
      </c>
      <c r="G2520" s="115" t="n">
        <v>0.25</v>
      </c>
      <c r="H2520" s="116" t="n">
        <f aca="false">RANDBETWEEN(80,100)/100</f>
        <v>0.95</v>
      </c>
      <c r="I2520" s="117" t="n">
        <v>0.511747685185185</v>
      </c>
      <c r="J2520" s="118" t="n">
        <v>0.511747685185185</v>
      </c>
      <c r="K2520" s="119" t="n">
        <f aca="false">(J2520 * 24) * $B$3 * $F$3 * (1 - 0.7*AVERAGE(G2520:G2527)) * AVERAGE(H2520:H2527)</f>
        <v>10729.3224375</v>
      </c>
      <c r="L2520" s="118" t="n">
        <f aca="false">IF(AVERAGE(F2520:F2527)&gt; $J$3, $B$4*$F$4*AVERAGE(F2520:F2527)/$B$5*24*AVERAGE(H2520:H2527), $B$4*$F$4*AVERAGE(F2520:F2527)/$B$5*24*AVERAGE(H2520:H2527) * 0.2)</f>
        <v>65788.5</v>
      </c>
      <c r="M2520" s="179" t="n">
        <f aca="false">K2520+L2520</f>
        <v>76517.8224375</v>
      </c>
      <c r="Q2520" s="151" t="s">
        <v>2617</v>
      </c>
      <c r="R2520" s="152" t="n">
        <v>2.8</v>
      </c>
      <c r="S2520" s="152" t="n">
        <v>752.8</v>
      </c>
      <c r="T2520" s="153" t="n">
        <v>53</v>
      </c>
      <c r="U2520" s="154" t="n">
        <v>0</v>
      </c>
      <c r="V2520" s="153" t="n">
        <v>0</v>
      </c>
      <c r="W2520" s="115" t="n">
        <v>0</v>
      </c>
      <c r="X2520" s="116" t="n">
        <f aca="false">RANDBETWEEN(80,100)/100</f>
        <v>0.85</v>
      </c>
      <c r="Y2520" s="117" t="n">
        <v>0.515856481481482</v>
      </c>
      <c r="Z2520" s="118" t="n">
        <v>0.515856481481482</v>
      </c>
      <c r="AA2520" s="119" t="n">
        <f aca="false">(Z2520 * 24) * $B$3 * $F$3 * (1 - 0.7*AVERAGE(W2520:W2527)) * AVERAGE(X2520:X2527)</f>
        <v>12943.8708333333</v>
      </c>
      <c r="AB2520" s="123" t="n">
        <f aca="false">IF(AVERAGE(V2520:V2527)&gt; $J$3, $B$4*$F$4*AVERAGE(V2520:V2527)/$B$5*24*AVERAGE(X2520:X2527), $B$4*$F$4*AVERAGE(V2520:V2527)/$B$5*24*AVERAGE(X2520:X2527) * 0.2)</f>
        <v>697</v>
      </c>
      <c r="AC2520" s="124" t="n">
        <f aca="false">AA2520+AB2520</f>
        <v>13640.8708333333</v>
      </c>
      <c r="AG2520" s="186"/>
      <c r="BO2520" s="202"/>
    </row>
    <row r="2521" customFormat="false" ht="13.25" hidden="false" customHeight="true" outlineLevel="0" collapsed="false">
      <c r="A2521" s="151" t="s">
        <v>2618</v>
      </c>
      <c r="B2521" s="152" t="n">
        <v>9.9</v>
      </c>
      <c r="C2521" s="152" t="n">
        <v>763.4</v>
      </c>
      <c r="D2521" s="153" t="n">
        <v>22</v>
      </c>
      <c r="E2521" s="154" t="s">
        <v>107</v>
      </c>
      <c r="F2521" s="153" t="n">
        <v>9</v>
      </c>
      <c r="G2521" s="182" t="s">
        <v>110</v>
      </c>
      <c r="H2521" s="116" t="n">
        <f aca="false">RANDBETWEEN(80,100)/100</f>
        <v>0.96</v>
      </c>
      <c r="I2521" s="117"/>
      <c r="J2521" s="118"/>
      <c r="K2521" s="119"/>
      <c r="L2521" s="118"/>
      <c r="M2521" s="179"/>
      <c r="Q2521" s="151" t="s">
        <v>2618</v>
      </c>
      <c r="R2521" s="152" t="n">
        <v>9.4</v>
      </c>
      <c r="S2521" s="152" t="n">
        <v>753.4</v>
      </c>
      <c r="T2521" s="153" t="n">
        <v>29</v>
      </c>
      <c r="U2521" s="154" t="s">
        <v>93</v>
      </c>
      <c r="V2521" s="153" t="n">
        <v>1</v>
      </c>
      <c r="W2521" s="182" t="s">
        <v>194</v>
      </c>
      <c r="X2521" s="116" t="n">
        <f aca="false">RANDBETWEEN(80,100)/100</f>
        <v>0.96</v>
      </c>
      <c r="Y2521" s="117"/>
      <c r="Z2521" s="118"/>
      <c r="AA2521" s="119"/>
      <c r="AB2521" s="123"/>
      <c r="AC2521" s="124"/>
      <c r="AG2521" s="186"/>
      <c r="BO2521" s="202"/>
    </row>
    <row r="2522" customFormat="false" ht="13.25" hidden="false" customHeight="true" outlineLevel="0" collapsed="false">
      <c r="A2522" s="151" t="s">
        <v>2619</v>
      </c>
      <c r="B2522" s="152" t="n">
        <v>11.9</v>
      </c>
      <c r="C2522" s="152" t="n">
        <v>764</v>
      </c>
      <c r="D2522" s="153" t="n">
        <v>17</v>
      </c>
      <c r="E2522" s="154" t="s">
        <v>83</v>
      </c>
      <c r="F2522" s="153" t="n">
        <v>15</v>
      </c>
      <c r="G2522" s="115" t="n">
        <v>0.9</v>
      </c>
      <c r="H2522" s="116" t="n">
        <f aca="false">RANDBETWEEN(80,100)/100</f>
        <v>0.81</v>
      </c>
      <c r="I2522" s="117"/>
      <c r="J2522" s="118"/>
      <c r="K2522" s="119"/>
      <c r="L2522" s="118"/>
      <c r="M2522" s="179"/>
      <c r="Q2522" s="151" t="s">
        <v>2619</v>
      </c>
      <c r="R2522" s="152" t="n">
        <v>10.6</v>
      </c>
      <c r="S2522" s="152" t="n">
        <v>754.9</v>
      </c>
      <c r="T2522" s="153" t="n">
        <v>28</v>
      </c>
      <c r="U2522" s="154" t="s">
        <v>93</v>
      </c>
      <c r="V2522" s="153" t="n">
        <v>2</v>
      </c>
      <c r="W2522" s="182" t="s">
        <v>185</v>
      </c>
      <c r="X2522" s="116" t="n">
        <f aca="false">RANDBETWEEN(80,100)/100</f>
        <v>0.84</v>
      </c>
      <c r="Y2522" s="117"/>
      <c r="Z2522" s="118"/>
      <c r="AA2522" s="119"/>
      <c r="AB2522" s="123"/>
      <c r="AC2522" s="124"/>
      <c r="AG2522" s="186"/>
      <c r="BO2522" s="202"/>
    </row>
    <row r="2523" customFormat="false" ht="13.25" hidden="false" customHeight="true" outlineLevel="0" collapsed="false">
      <c r="A2523" s="151" t="s">
        <v>2620</v>
      </c>
      <c r="B2523" s="152" t="n">
        <v>9.1</v>
      </c>
      <c r="C2523" s="152" t="n">
        <v>765.7</v>
      </c>
      <c r="D2523" s="153" t="n">
        <v>29</v>
      </c>
      <c r="E2523" s="154" t="s">
        <v>83</v>
      </c>
      <c r="F2523" s="153" t="n">
        <v>13.5</v>
      </c>
      <c r="G2523" s="115" t="n">
        <v>0.15</v>
      </c>
      <c r="H2523" s="116" t="n">
        <f aca="false">RANDBETWEEN(80,100)/100</f>
        <v>0.95</v>
      </c>
      <c r="I2523" s="117"/>
      <c r="J2523" s="118"/>
      <c r="K2523" s="119"/>
      <c r="L2523" s="118"/>
      <c r="M2523" s="179"/>
      <c r="Q2523" s="151" t="s">
        <v>2620</v>
      </c>
      <c r="R2523" s="152" t="n">
        <v>8.6</v>
      </c>
      <c r="S2523" s="152" t="n">
        <v>756.7</v>
      </c>
      <c r="T2523" s="153" t="n">
        <v>34</v>
      </c>
      <c r="U2523" s="154" t="s">
        <v>93</v>
      </c>
      <c r="V2523" s="153" t="n">
        <v>1</v>
      </c>
      <c r="W2523" s="115" t="n">
        <v>0</v>
      </c>
      <c r="X2523" s="116" t="n">
        <f aca="false">RANDBETWEEN(80,100)/100</f>
        <v>0.84</v>
      </c>
      <c r="Y2523" s="117"/>
      <c r="Z2523" s="118"/>
      <c r="AA2523" s="119"/>
      <c r="AB2523" s="123"/>
      <c r="AC2523" s="124"/>
      <c r="AG2523" s="186"/>
      <c r="BO2523" s="202"/>
    </row>
    <row r="2524" customFormat="false" ht="13.25" hidden="false" customHeight="true" outlineLevel="0" collapsed="false">
      <c r="A2524" s="151" t="s">
        <v>2621</v>
      </c>
      <c r="B2524" s="152" t="n">
        <v>4.1</v>
      </c>
      <c r="C2524" s="152" t="n">
        <v>767</v>
      </c>
      <c r="D2524" s="153" t="n">
        <v>47</v>
      </c>
      <c r="E2524" s="154" t="s">
        <v>107</v>
      </c>
      <c r="F2524" s="153" t="n">
        <v>13.5</v>
      </c>
      <c r="G2524" s="115" t="n">
        <v>0.15</v>
      </c>
      <c r="H2524" s="116" t="n">
        <f aca="false">RANDBETWEEN(80,100)/100</f>
        <v>0.82</v>
      </c>
      <c r="I2524" s="117"/>
      <c r="J2524" s="118"/>
      <c r="K2524" s="119"/>
      <c r="L2524" s="118"/>
      <c r="M2524" s="179"/>
      <c r="Q2524" s="151" t="s">
        <v>2621</v>
      </c>
      <c r="R2524" s="152" t="n">
        <v>4.8</v>
      </c>
      <c r="S2524" s="152" t="n">
        <v>757.6</v>
      </c>
      <c r="T2524" s="153" t="n">
        <v>49</v>
      </c>
      <c r="U2524" s="154" t="n">
        <v>0</v>
      </c>
      <c r="V2524" s="153" t="n">
        <v>0</v>
      </c>
      <c r="W2524" s="115" t="n">
        <v>0</v>
      </c>
      <c r="X2524" s="116" t="n">
        <f aca="false">RANDBETWEEN(80,100)/100</f>
        <v>0.85</v>
      </c>
      <c r="Y2524" s="117"/>
      <c r="Z2524" s="118"/>
      <c r="AA2524" s="119"/>
      <c r="AB2524" s="123"/>
      <c r="AC2524" s="124"/>
      <c r="AG2524" s="186"/>
      <c r="BO2524" s="202"/>
    </row>
    <row r="2525" customFormat="false" ht="13.25" hidden="false" customHeight="true" outlineLevel="0" collapsed="false">
      <c r="A2525" s="151" t="s">
        <v>2622</v>
      </c>
      <c r="B2525" s="152" t="n">
        <v>1.1</v>
      </c>
      <c r="C2525" s="152" t="n">
        <v>767.3</v>
      </c>
      <c r="D2525" s="153" t="n">
        <v>58</v>
      </c>
      <c r="E2525" s="154" t="s">
        <v>83</v>
      </c>
      <c r="F2525" s="153" t="n">
        <v>10.5</v>
      </c>
      <c r="G2525" s="115" t="n">
        <v>0.15</v>
      </c>
      <c r="H2525" s="116" t="n">
        <f aca="false">RANDBETWEEN(80,100)/100</f>
        <v>0.89</v>
      </c>
      <c r="I2525" s="117"/>
      <c r="J2525" s="118"/>
      <c r="K2525" s="119"/>
      <c r="L2525" s="118"/>
      <c r="M2525" s="179"/>
      <c r="Q2525" s="151" t="s">
        <v>2622</v>
      </c>
      <c r="R2525" s="152" t="n">
        <v>-1</v>
      </c>
      <c r="S2525" s="152" t="n">
        <v>758.1</v>
      </c>
      <c r="T2525" s="153" t="n">
        <v>72</v>
      </c>
      <c r="U2525" s="154" t="n">
        <v>0</v>
      </c>
      <c r="V2525" s="153" t="n">
        <v>0</v>
      </c>
      <c r="W2525" s="115" t="n">
        <v>0</v>
      </c>
      <c r="X2525" s="116" t="n">
        <f aca="false">RANDBETWEEN(80,100)/100</f>
        <v>0.87</v>
      </c>
      <c r="Y2525" s="117"/>
      <c r="Z2525" s="118"/>
      <c r="AA2525" s="119"/>
      <c r="AB2525" s="123"/>
      <c r="AC2525" s="124"/>
      <c r="AG2525" s="186"/>
      <c r="BO2525" s="202"/>
    </row>
    <row r="2526" customFormat="false" ht="13.25" hidden="false" customHeight="true" outlineLevel="0" collapsed="false">
      <c r="A2526" s="151" t="s">
        <v>2623</v>
      </c>
      <c r="B2526" s="152" t="n">
        <v>1.8</v>
      </c>
      <c r="C2526" s="152" t="n">
        <v>768.1</v>
      </c>
      <c r="D2526" s="153" t="n">
        <v>50</v>
      </c>
      <c r="E2526" s="154" t="s">
        <v>83</v>
      </c>
      <c r="F2526" s="153" t="n">
        <v>10.5</v>
      </c>
      <c r="G2526" s="115" t="n">
        <v>0.15</v>
      </c>
      <c r="H2526" s="116" t="n">
        <f aca="false">RANDBETWEEN(80,100)/100</f>
        <v>0.87</v>
      </c>
      <c r="I2526" s="117"/>
      <c r="J2526" s="118"/>
      <c r="K2526" s="119"/>
      <c r="L2526" s="118"/>
      <c r="M2526" s="179"/>
      <c r="Q2526" s="151" t="s">
        <v>2623</v>
      </c>
      <c r="R2526" s="152" t="n">
        <v>1.2</v>
      </c>
      <c r="S2526" s="152" t="n">
        <v>758.7</v>
      </c>
      <c r="T2526" s="153" t="n">
        <v>61</v>
      </c>
      <c r="U2526" s="154" t="n">
        <v>0</v>
      </c>
      <c r="V2526" s="153" t="n">
        <v>0</v>
      </c>
      <c r="W2526" s="115" t="n">
        <v>0</v>
      </c>
      <c r="X2526" s="116" t="n">
        <f aca="false">RANDBETWEEN(80,100)/100</f>
        <v>0.8</v>
      </c>
      <c r="Y2526" s="117"/>
      <c r="Z2526" s="118"/>
      <c r="AA2526" s="119"/>
      <c r="AB2526" s="123"/>
      <c r="AC2526" s="124"/>
      <c r="AG2526" s="186"/>
      <c r="BO2526" s="202"/>
    </row>
    <row r="2527" customFormat="false" ht="13.25" hidden="false" customHeight="true" outlineLevel="0" collapsed="false">
      <c r="A2527" s="151" t="s">
        <v>2624</v>
      </c>
      <c r="B2527" s="152" t="n">
        <v>3</v>
      </c>
      <c r="C2527" s="152" t="n">
        <v>769</v>
      </c>
      <c r="D2527" s="153" t="n">
        <v>42</v>
      </c>
      <c r="E2527" s="154" t="s">
        <v>83</v>
      </c>
      <c r="F2527" s="153" t="n">
        <v>10.5</v>
      </c>
      <c r="G2527" s="115" t="n">
        <v>0.15</v>
      </c>
      <c r="H2527" s="116" t="n">
        <f aca="false">RANDBETWEEN(80,100)/100</f>
        <v>0.94</v>
      </c>
      <c r="I2527" s="117"/>
      <c r="J2527" s="118"/>
      <c r="K2527" s="119"/>
      <c r="L2527" s="118"/>
      <c r="M2527" s="179"/>
      <c r="Q2527" s="151" t="s">
        <v>2624</v>
      </c>
      <c r="R2527" s="152" t="n">
        <v>5.6</v>
      </c>
      <c r="S2527" s="152" t="n">
        <v>758.7</v>
      </c>
      <c r="T2527" s="153" t="n">
        <v>42</v>
      </c>
      <c r="U2527" s="154" t="s">
        <v>93</v>
      </c>
      <c r="V2527" s="153" t="n">
        <v>1</v>
      </c>
      <c r="W2527" s="115" t="n">
        <v>0</v>
      </c>
      <c r="X2527" s="116" t="n">
        <f aca="false">RANDBETWEEN(80,100)/100</f>
        <v>0.96</v>
      </c>
      <c r="Y2527" s="117"/>
      <c r="Z2527" s="118"/>
      <c r="AA2527" s="119"/>
      <c r="AB2527" s="123"/>
      <c r="AC2527" s="124"/>
      <c r="AG2527" s="186"/>
      <c r="BO2527" s="202"/>
    </row>
    <row r="2528" customFormat="false" ht="13.25" hidden="false" customHeight="true" outlineLevel="0" collapsed="false">
      <c r="A2528" s="151" t="s">
        <v>2625</v>
      </c>
      <c r="B2528" s="152" t="n">
        <v>5.5</v>
      </c>
      <c r="C2528" s="152" t="n">
        <v>768.9</v>
      </c>
      <c r="D2528" s="153" t="n">
        <v>32</v>
      </c>
      <c r="E2528" s="154" t="s">
        <v>83</v>
      </c>
      <c r="F2528" s="153" t="n">
        <v>10.5</v>
      </c>
      <c r="G2528" s="115" t="n">
        <v>0.15</v>
      </c>
      <c r="H2528" s="116" t="n">
        <f aca="false">RANDBETWEEN(80,100)/100</f>
        <v>0.84</v>
      </c>
      <c r="I2528" s="117" t="n">
        <v>0.509548611111111</v>
      </c>
      <c r="J2528" s="118" t="n">
        <v>0.509548611111111</v>
      </c>
      <c r="K2528" s="119" t="n">
        <f aca="false">(J2528 * 24) * $B$3 * $F$3 * (1 - 0.7*AVERAGE(G2528:G2535)) * AVERAGE(H2528:H2535)</f>
        <v>6387.87845703125</v>
      </c>
      <c r="L2528" s="118" t="n">
        <f aca="false">IF(AVERAGE(F2528:F2535)&gt; $J$3, $B$4*$F$4*AVERAGE(F2528:F2535)/$B$5*24*AVERAGE(H2528:H2535), $B$4*$F$4*AVERAGE(F2528:F2535)/$B$5*24*AVERAGE(H2528:H2535) * 0.2)</f>
        <v>45697.5</v>
      </c>
      <c r="M2528" s="179" t="n">
        <f aca="false">K2528+L2528</f>
        <v>52085.3784570313</v>
      </c>
      <c r="Q2528" s="151" t="s">
        <v>2625</v>
      </c>
      <c r="R2528" s="152" t="n">
        <v>6.1</v>
      </c>
      <c r="S2528" s="152" t="n">
        <v>758.8</v>
      </c>
      <c r="T2528" s="153" t="n">
        <v>40</v>
      </c>
      <c r="U2528" s="154" t="n">
        <v>0</v>
      </c>
      <c r="V2528" s="153" t="n">
        <v>0</v>
      </c>
      <c r="W2528" s="115" t="n">
        <v>0</v>
      </c>
      <c r="X2528" s="116" t="n">
        <f aca="false">RANDBETWEEN(80,100)/100</f>
        <v>0.95</v>
      </c>
      <c r="Y2528" s="117" t="n">
        <v>0.512638888888889</v>
      </c>
      <c r="Z2528" s="118" t="n">
        <v>0.512638888888889</v>
      </c>
      <c r="AA2528" s="119" t="n">
        <f aca="false">(Z2528 * 24) * $B$3 * $F$3 * (1 - 0.7*AVERAGE(W2528:W2535)) * AVERAGE(X2528:X2535)</f>
        <v>12813.00660625</v>
      </c>
      <c r="AB2528" s="123" t="n">
        <f aca="false">IF(AVERAGE(V2528:V2535)&gt; $J$3, $B$4*$F$4*AVERAGE(V2528:V2535)/$B$5*24*AVERAGE(X2528:X2535), $B$4*$F$4*AVERAGE(V2528:V2535)/$B$5*24*AVERAGE(X2528:X2535) * 0.2)</f>
        <v>1140.8</v>
      </c>
      <c r="AC2528" s="124" t="n">
        <f aca="false">AA2528+AB2528</f>
        <v>13953.80660625</v>
      </c>
      <c r="AG2528" s="186"/>
      <c r="BO2528" s="202"/>
    </row>
    <row r="2529" customFormat="false" ht="13.25" hidden="false" customHeight="true" outlineLevel="0" collapsed="false">
      <c r="A2529" s="151" t="s">
        <v>2626</v>
      </c>
      <c r="B2529" s="152" t="n">
        <v>9.2</v>
      </c>
      <c r="C2529" s="152" t="n">
        <v>767.8</v>
      </c>
      <c r="D2529" s="153" t="n">
        <v>33</v>
      </c>
      <c r="E2529" s="154" t="s">
        <v>83</v>
      </c>
      <c r="F2529" s="153" t="n">
        <v>10.5</v>
      </c>
      <c r="G2529" s="115" t="n">
        <v>0.05</v>
      </c>
      <c r="H2529" s="116" t="n">
        <f aca="false">RANDBETWEEN(80,100)/100</f>
        <v>0.84</v>
      </c>
      <c r="I2529" s="117"/>
      <c r="J2529" s="118"/>
      <c r="K2529" s="119"/>
      <c r="L2529" s="118"/>
      <c r="M2529" s="179"/>
      <c r="Q2529" s="151" t="s">
        <v>2626</v>
      </c>
      <c r="R2529" s="152" t="n">
        <v>10.8</v>
      </c>
      <c r="S2529" s="152" t="n">
        <v>758.7</v>
      </c>
      <c r="T2529" s="153" t="n">
        <v>25</v>
      </c>
      <c r="U2529" s="154" t="s">
        <v>93</v>
      </c>
      <c r="V2529" s="153" t="n">
        <v>2</v>
      </c>
      <c r="W2529" s="115" t="n">
        <v>0</v>
      </c>
      <c r="X2529" s="116" t="n">
        <f aca="false">RANDBETWEEN(80,100)/100</f>
        <v>0.89</v>
      </c>
      <c r="Y2529" s="117"/>
      <c r="Z2529" s="118"/>
      <c r="AA2529" s="119"/>
      <c r="AB2529" s="123"/>
      <c r="AC2529" s="124"/>
      <c r="AG2529" s="186"/>
      <c r="BO2529" s="202"/>
    </row>
    <row r="2530" customFormat="false" ht="13.25" hidden="false" customHeight="true" outlineLevel="0" collapsed="false">
      <c r="A2530" s="151" t="s">
        <v>2627</v>
      </c>
      <c r="B2530" s="152" t="n">
        <v>10.4</v>
      </c>
      <c r="C2530" s="152" t="n">
        <v>767.8</v>
      </c>
      <c r="D2530" s="153" t="n">
        <v>43</v>
      </c>
      <c r="E2530" s="154" t="s">
        <v>83</v>
      </c>
      <c r="F2530" s="153" t="n">
        <v>16.5</v>
      </c>
      <c r="G2530" s="115" t="n">
        <v>0.95</v>
      </c>
      <c r="H2530" s="116" t="n">
        <f aca="false">RANDBETWEEN(80,100)/100</f>
        <v>0.82</v>
      </c>
      <c r="I2530" s="117"/>
      <c r="J2530" s="118"/>
      <c r="K2530" s="119"/>
      <c r="L2530" s="118"/>
      <c r="M2530" s="179"/>
      <c r="Q2530" s="151" t="s">
        <v>2627</v>
      </c>
      <c r="R2530" s="152" t="n">
        <v>11.8</v>
      </c>
      <c r="S2530" s="152" t="n">
        <v>759.2</v>
      </c>
      <c r="T2530" s="153" t="n">
        <v>25</v>
      </c>
      <c r="U2530" s="154" t="s">
        <v>93</v>
      </c>
      <c r="V2530" s="153" t="n">
        <v>2</v>
      </c>
      <c r="W2530" s="115" t="n">
        <v>0.05</v>
      </c>
      <c r="X2530" s="116" t="n">
        <f aca="false">RANDBETWEEN(80,100)/100</f>
        <v>0.81</v>
      </c>
      <c r="Y2530" s="117"/>
      <c r="Z2530" s="118"/>
      <c r="AA2530" s="119"/>
      <c r="AB2530" s="123"/>
      <c r="AC2530" s="124"/>
      <c r="AG2530" s="186"/>
      <c r="BO2530" s="202"/>
    </row>
    <row r="2531" customFormat="false" ht="13.25" hidden="false" customHeight="true" outlineLevel="0" collapsed="false">
      <c r="A2531" s="151" t="s">
        <v>2628</v>
      </c>
      <c r="B2531" s="152" t="n">
        <v>8.3</v>
      </c>
      <c r="C2531" s="152" t="n">
        <v>767.9</v>
      </c>
      <c r="D2531" s="153" t="n">
        <v>60</v>
      </c>
      <c r="E2531" s="154" t="s">
        <v>83</v>
      </c>
      <c r="F2531" s="153" t="n">
        <v>13.5</v>
      </c>
      <c r="G2531" s="115" t="n">
        <v>0.9</v>
      </c>
      <c r="H2531" s="116" t="n">
        <f aca="false">RANDBETWEEN(80,100)/100</f>
        <v>0.91</v>
      </c>
      <c r="I2531" s="117"/>
      <c r="J2531" s="118"/>
      <c r="K2531" s="119"/>
      <c r="L2531" s="118"/>
      <c r="M2531" s="179"/>
      <c r="Q2531" s="151" t="s">
        <v>2628</v>
      </c>
      <c r="R2531" s="152" t="n">
        <v>10.6</v>
      </c>
      <c r="S2531" s="152" t="n">
        <v>760</v>
      </c>
      <c r="T2531" s="153" t="n">
        <v>28</v>
      </c>
      <c r="U2531" s="154" t="s">
        <v>93</v>
      </c>
      <c r="V2531" s="153" t="n">
        <v>3</v>
      </c>
      <c r="W2531" s="115" t="n">
        <v>0.25</v>
      </c>
      <c r="X2531" s="116" t="n">
        <f aca="false">RANDBETWEEN(80,100)/100</f>
        <v>0.93</v>
      </c>
      <c r="Y2531" s="117"/>
      <c r="Z2531" s="118"/>
      <c r="AA2531" s="119"/>
      <c r="AB2531" s="123"/>
      <c r="AC2531" s="124"/>
      <c r="AG2531" s="186"/>
      <c r="BO2531" s="202"/>
    </row>
    <row r="2532" customFormat="false" ht="13.25" hidden="false" customHeight="true" outlineLevel="0" collapsed="false">
      <c r="A2532" s="151" t="s">
        <v>2629</v>
      </c>
      <c r="B2532" s="152" t="n">
        <v>5.2</v>
      </c>
      <c r="C2532" s="152" t="n">
        <v>767</v>
      </c>
      <c r="D2532" s="153" t="n">
        <v>56</v>
      </c>
      <c r="E2532" s="154" t="s">
        <v>83</v>
      </c>
      <c r="F2532" s="153" t="n">
        <v>9</v>
      </c>
      <c r="G2532" s="115" t="n">
        <v>0.9</v>
      </c>
      <c r="H2532" s="116" t="n">
        <f aca="false">RANDBETWEEN(80,100)/100</f>
        <v>0.8</v>
      </c>
      <c r="I2532" s="117"/>
      <c r="J2532" s="118"/>
      <c r="K2532" s="119"/>
      <c r="L2532" s="118"/>
      <c r="M2532" s="179"/>
      <c r="Q2532" s="151" t="s">
        <v>2629</v>
      </c>
      <c r="R2532" s="152" t="n">
        <v>4.7</v>
      </c>
      <c r="S2532" s="152" t="n">
        <v>760.9</v>
      </c>
      <c r="T2532" s="153" t="n">
        <v>52</v>
      </c>
      <c r="U2532" s="154" t="s">
        <v>129</v>
      </c>
      <c r="V2532" s="153" t="n">
        <v>1</v>
      </c>
      <c r="W2532" s="115" t="n">
        <v>0</v>
      </c>
      <c r="X2532" s="116" t="n">
        <f aca="false">RANDBETWEEN(80,100)/100</f>
        <v>0.83</v>
      </c>
      <c r="Y2532" s="117"/>
      <c r="Z2532" s="118"/>
      <c r="AA2532" s="119"/>
      <c r="AB2532" s="123"/>
      <c r="AC2532" s="124"/>
      <c r="AG2532" s="186"/>
      <c r="BO2532" s="202"/>
    </row>
    <row r="2533" customFormat="false" ht="13.25" hidden="false" customHeight="true" outlineLevel="0" collapsed="false">
      <c r="A2533" s="151" t="s">
        <v>2630</v>
      </c>
      <c r="B2533" s="152" t="n">
        <v>-0.5</v>
      </c>
      <c r="C2533" s="152" t="n">
        <v>765.8</v>
      </c>
      <c r="D2533" s="153" t="n">
        <v>80</v>
      </c>
      <c r="E2533" s="154" t="s">
        <v>77</v>
      </c>
      <c r="F2533" s="153" t="n">
        <v>1.5</v>
      </c>
      <c r="G2533" s="115" t="n">
        <v>0.75</v>
      </c>
      <c r="H2533" s="116" t="n">
        <f aca="false">RANDBETWEEN(80,100)/100</f>
        <v>0.89</v>
      </c>
      <c r="I2533" s="117"/>
      <c r="J2533" s="118"/>
      <c r="K2533" s="119"/>
      <c r="L2533" s="118"/>
      <c r="M2533" s="179"/>
      <c r="Q2533" s="151" t="s">
        <v>2630</v>
      </c>
      <c r="R2533" s="152" t="n">
        <v>-1</v>
      </c>
      <c r="S2533" s="152" t="n">
        <v>761.3</v>
      </c>
      <c r="T2533" s="153" t="n">
        <v>79</v>
      </c>
      <c r="U2533" s="154" t="n">
        <v>0</v>
      </c>
      <c r="V2533" s="153" t="n">
        <v>0</v>
      </c>
      <c r="W2533" s="115" t="n">
        <v>0</v>
      </c>
      <c r="X2533" s="116" t="n">
        <f aca="false">RANDBETWEEN(80,100)/100</f>
        <v>0.98</v>
      </c>
      <c r="Y2533" s="117"/>
      <c r="Z2533" s="118"/>
      <c r="AA2533" s="119"/>
      <c r="AB2533" s="123"/>
      <c r="AC2533" s="124"/>
      <c r="AG2533" s="186"/>
      <c r="BO2533" s="202"/>
    </row>
    <row r="2534" customFormat="false" ht="13.25" hidden="false" customHeight="true" outlineLevel="0" collapsed="false">
      <c r="A2534" s="151" t="s">
        <v>2631</v>
      </c>
      <c r="B2534" s="152" t="n">
        <v>2.9</v>
      </c>
      <c r="C2534" s="152" t="n">
        <v>765.7</v>
      </c>
      <c r="D2534" s="153" t="n">
        <v>59</v>
      </c>
      <c r="E2534" s="154" t="s">
        <v>93</v>
      </c>
      <c r="F2534" s="153" t="n">
        <v>1.5</v>
      </c>
      <c r="G2534" s="115" t="n">
        <v>0.95</v>
      </c>
      <c r="H2534" s="116" t="n">
        <f aca="false">RANDBETWEEN(80,100)/100</f>
        <v>0.87</v>
      </c>
      <c r="I2534" s="117"/>
      <c r="J2534" s="118"/>
      <c r="K2534" s="119"/>
      <c r="L2534" s="118"/>
      <c r="M2534" s="179"/>
      <c r="Q2534" s="151" t="s">
        <v>2631</v>
      </c>
      <c r="R2534" s="152" t="n">
        <v>0</v>
      </c>
      <c r="S2534" s="152" t="n">
        <v>762</v>
      </c>
      <c r="T2534" s="153" t="n">
        <v>78</v>
      </c>
      <c r="U2534" s="154" t="n">
        <v>0</v>
      </c>
      <c r="V2534" s="153" t="n">
        <v>0</v>
      </c>
      <c r="W2534" s="115" t="n">
        <v>0</v>
      </c>
      <c r="X2534" s="116" t="n">
        <f aca="false">RANDBETWEEN(80,100)/100</f>
        <v>0.83</v>
      </c>
      <c r="Y2534" s="117"/>
      <c r="Z2534" s="118"/>
      <c r="AA2534" s="119"/>
      <c r="AB2534" s="123"/>
      <c r="AC2534" s="124"/>
      <c r="AG2534" s="186"/>
      <c r="BO2534" s="202"/>
    </row>
    <row r="2535" customFormat="false" ht="13.25" hidden="false" customHeight="true" outlineLevel="0" collapsed="false">
      <c r="A2535" s="151" t="s">
        <v>2632</v>
      </c>
      <c r="B2535" s="152" t="n">
        <v>4.7</v>
      </c>
      <c r="C2535" s="152" t="n">
        <v>766.1</v>
      </c>
      <c r="D2535" s="153" t="n">
        <v>51</v>
      </c>
      <c r="E2535" s="154" t="s">
        <v>93</v>
      </c>
      <c r="F2535" s="153" t="n">
        <v>4.5</v>
      </c>
      <c r="G2535" s="115" t="n">
        <v>0.9</v>
      </c>
      <c r="H2535" s="116" t="n">
        <f aca="false">RANDBETWEEN(80,100)/100</f>
        <v>0.8</v>
      </c>
      <c r="I2535" s="117"/>
      <c r="J2535" s="118"/>
      <c r="K2535" s="119"/>
      <c r="L2535" s="118"/>
      <c r="M2535" s="179"/>
      <c r="Q2535" s="151" t="s">
        <v>2632</v>
      </c>
      <c r="R2535" s="152" t="n">
        <v>1.4</v>
      </c>
      <c r="S2535" s="152" t="n">
        <v>762.1</v>
      </c>
      <c r="T2535" s="153" t="n">
        <v>72</v>
      </c>
      <c r="U2535" s="154" t="n">
        <v>0</v>
      </c>
      <c r="V2535" s="153" t="n">
        <v>0</v>
      </c>
      <c r="W2535" s="115" t="n">
        <v>0</v>
      </c>
      <c r="X2535" s="116" t="n">
        <f aca="false">RANDBETWEEN(80,100)/100</f>
        <v>0.91</v>
      </c>
      <c r="Y2535" s="117"/>
      <c r="Z2535" s="118"/>
      <c r="AA2535" s="119"/>
      <c r="AB2535" s="123"/>
      <c r="AC2535" s="124"/>
      <c r="AG2535" s="186"/>
      <c r="BO2535" s="202"/>
    </row>
    <row r="2536" customFormat="false" ht="13.25" hidden="false" customHeight="true" outlineLevel="0" collapsed="false">
      <c r="A2536" s="151" t="s">
        <v>2633</v>
      </c>
      <c r="B2536" s="152" t="n">
        <v>5.9</v>
      </c>
      <c r="C2536" s="152" t="n">
        <v>766.6</v>
      </c>
      <c r="D2536" s="153" t="n">
        <v>42</v>
      </c>
      <c r="E2536" s="154" t="s">
        <v>77</v>
      </c>
      <c r="F2536" s="153" t="n">
        <v>3</v>
      </c>
      <c r="G2536" s="115" t="n">
        <v>0.95</v>
      </c>
      <c r="H2536" s="116" t="n">
        <f aca="false">RANDBETWEEN(80,100)/100</f>
        <v>0.93</v>
      </c>
      <c r="I2536" s="117" t="n">
        <v>0.507349537037037</v>
      </c>
      <c r="J2536" s="118" t="n">
        <v>0.507349537037037</v>
      </c>
      <c r="K2536" s="119" t="n">
        <f aca="false">(J2536 * 24) * $B$3 * $F$3 * (1 - 0.7*AVERAGE(G2536:G2543)) * AVERAGE(H2536:H2543)</f>
        <v>9480.9625625</v>
      </c>
      <c r="L2536" s="118" t="n">
        <f aca="false">IF(AVERAGE(F2536:F2543)&gt; $J$3, $B$4*$F$4*AVERAGE(F2536:F2543)/$B$5*24*AVERAGE(H2536:H2543), $B$4*$F$4*AVERAGE(F2536:F2543)/$B$5*24*AVERAGE(H2536:H2543) * 0.2)</f>
        <v>29403</v>
      </c>
      <c r="M2536" s="179" t="n">
        <f aca="false">K2536+L2536</f>
        <v>38883.9625625</v>
      </c>
      <c r="Q2536" s="151" t="s">
        <v>2633</v>
      </c>
      <c r="R2536" s="152" t="n">
        <v>4.2</v>
      </c>
      <c r="S2536" s="152" t="n">
        <v>761.8</v>
      </c>
      <c r="T2536" s="153" t="n">
        <v>59</v>
      </c>
      <c r="U2536" s="154" t="n">
        <v>0</v>
      </c>
      <c r="V2536" s="153" t="n">
        <v>0</v>
      </c>
      <c r="W2536" s="115" t="n">
        <v>0</v>
      </c>
      <c r="X2536" s="116" t="n">
        <f aca="false">RANDBETWEEN(80,100)/100</f>
        <v>0.9</v>
      </c>
      <c r="Y2536" s="117" t="n">
        <v>0.509409722222222</v>
      </c>
      <c r="Z2536" s="118" t="n">
        <v>0.509409722222222</v>
      </c>
      <c r="AA2536" s="119" t="n">
        <f aca="false">(Z2536 * 24) * $B$3 * $F$3 * (1 - 0.7*AVERAGE(W2536:W2543)) * AVERAGE(X2536:X2543)</f>
        <v>13589.01375</v>
      </c>
      <c r="AB2536" s="123" t="n">
        <f aca="false">IF(AVERAGE(V2536:V2543)&gt; $J$3, $B$4*$F$4*AVERAGE(V2536:V2543)/$B$5*24*AVERAGE(X2536:X2543), $B$4*$F$4*AVERAGE(V2536:V2543)/$B$5*24*AVERAGE(X2536:X2543) * 0.2)</f>
        <v>2074.8</v>
      </c>
      <c r="AC2536" s="124" t="n">
        <f aca="false">AA2536+AB2536</f>
        <v>15663.81375</v>
      </c>
      <c r="AG2536" s="186"/>
      <c r="BO2536" s="202"/>
    </row>
    <row r="2537" customFormat="false" ht="13.25" hidden="false" customHeight="true" outlineLevel="0" collapsed="false">
      <c r="A2537" s="151" t="s">
        <v>2634</v>
      </c>
      <c r="B2537" s="152" t="n">
        <v>9</v>
      </c>
      <c r="C2537" s="152" t="n">
        <v>766.6</v>
      </c>
      <c r="D2537" s="153" t="n">
        <v>28</v>
      </c>
      <c r="E2537" s="154" t="s">
        <v>83</v>
      </c>
      <c r="F2537" s="153" t="n">
        <v>4.5</v>
      </c>
      <c r="G2537" s="115" t="n">
        <v>0.25</v>
      </c>
      <c r="H2537" s="116" t="n">
        <f aca="false">RANDBETWEEN(80,100)/100</f>
        <v>0.99</v>
      </c>
      <c r="I2537" s="117"/>
      <c r="J2537" s="118"/>
      <c r="K2537" s="119"/>
      <c r="L2537" s="118"/>
      <c r="M2537" s="179"/>
      <c r="Q2537" s="151" t="s">
        <v>2634</v>
      </c>
      <c r="R2537" s="152" t="n">
        <v>10.4</v>
      </c>
      <c r="S2537" s="152" t="n">
        <v>761</v>
      </c>
      <c r="T2537" s="153" t="n">
        <v>37</v>
      </c>
      <c r="U2537" s="154" t="s">
        <v>93</v>
      </c>
      <c r="V2537" s="153" t="n">
        <v>2</v>
      </c>
      <c r="W2537" s="115" t="n">
        <v>0</v>
      </c>
      <c r="X2537" s="116" t="n">
        <f aca="false">RANDBETWEEN(80,100)/100</f>
        <v>1</v>
      </c>
      <c r="Y2537" s="117"/>
      <c r="Z2537" s="118"/>
      <c r="AA2537" s="119"/>
      <c r="AB2537" s="123"/>
      <c r="AC2537" s="124"/>
      <c r="AG2537" s="186"/>
      <c r="BO2537" s="202"/>
    </row>
    <row r="2538" customFormat="false" ht="13.25" hidden="false" customHeight="true" outlineLevel="0" collapsed="false">
      <c r="A2538" s="151" t="s">
        <v>2635</v>
      </c>
      <c r="B2538" s="152" t="n">
        <v>9.4</v>
      </c>
      <c r="C2538" s="152" t="n">
        <v>767.5</v>
      </c>
      <c r="D2538" s="153" t="n">
        <v>29</v>
      </c>
      <c r="E2538" s="154" t="s">
        <v>83</v>
      </c>
      <c r="F2538" s="153" t="n">
        <v>6</v>
      </c>
      <c r="G2538" s="182" t="s">
        <v>185</v>
      </c>
      <c r="H2538" s="116" t="n">
        <f aca="false">RANDBETWEEN(80,100)/100</f>
        <v>0.8</v>
      </c>
      <c r="I2538" s="117"/>
      <c r="J2538" s="118"/>
      <c r="K2538" s="119"/>
      <c r="L2538" s="118"/>
      <c r="M2538" s="179"/>
      <c r="Q2538" s="151" t="s">
        <v>2635</v>
      </c>
      <c r="R2538" s="152" t="n">
        <v>11.1</v>
      </c>
      <c r="S2538" s="152" t="n">
        <v>760.7</v>
      </c>
      <c r="T2538" s="153" t="n">
        <v>37</v>
      </c>
      <c r="U2538" s="154" t="s">
        <v>93</v>
      </c>
      <c r="V2538" s="153" t="n">
        <v>3</v>
      </c>
      <c r="W2538" s="115" t="n">
        <v>0</v>
      </c>
      <c r="X2538" s="116" t="n">
        <f aca="false">RANDBETWEEN(80,100)/100</f>
        <v>0.9</v>
      </c>
      <c r="Y2538" s="117"/>
      <c r="Z2538" s="118"/>
      <c r="AA2538" s="119"/>
      <c r="AB2538" s="123"/>
      <c r="AC2538" s="124"/>
      <c r="AG2538" s="186"/>
      <c r="BO2538" s="202"/>
    </row>
    <row r="2539" customFormat="false" ht="13.25" hidden="false" customHeight="true" outlineLevel="0" collapsed="false">
      <c r="A2539" s="151" t="s">
        <v>2636</v>
      </c>
      <c r="B2539" s="152" t="n">
        <v>7</v>
      </c>
      <c r="C2539" s="152" t="n">
        <v>769.1</v>
      </c>
      <c r="D2539" s="153" t="n">
        <v>31</v>
      </c>
      <c r="E2539" s="154" t="s">
        <v>83</v>
      </c>
      <c r="F2539" s="153" t="n">
        <v>7.5</v>
      </c>
      <c r="G2539" s="115" t="n">
        <v>0.95</v>
      </c>
      <c r="H2539" s="116" t="n">
        <f aca="false">RANDBETWEEN(80,100)/100</f>
        <v>0.99</v>
      </c>
      <c r="I2539" s="117"/>
      <c r="J2539" s="118"/>
      <c r="K2539" s="119"/>
      <c r="L2539" s="118"/>
      <c r="M2539" s="179"/>
      <c r="Q2539" s="151" t="s">
        <v>2636</v>
      </c>
      <c r="R2539" s="152" t="n">
        <v>8.7</v>
      </c>
      <c r="S2539" s="152" t="n">
        <v>761</v>
      </c>
      <c r="T2539" s="153" t="n">
        <v>48</v>
      </c>
      <c r="U2539" s="154" t="s">
        <v>93</v>
      </c>
      <c r="V2539" s="153" t="n">
        <v>2</v>
      </c>
      <c r="W2539" s="115" t="n">
        <v>0</v>
      </c>
      <c r="X2539" s="116" t="n">
        <f aca="false">RANDBETWEEN(80,100)/100</f>
        <v>0.9</v>
      </c>
      <c r="Y2539" s="117"/>
      <c r="Z2539" s="118"/>
      <c r="AA2539" s="119"/>
      <c r="AB2539" s="123"/>
      <c r="AC2539" s="124"/>
      <c r="AG2539" s="186"/>
      <c r="BO2539" s="202"/>
    </row>
    <row r="2540" customFormat="false" ht="13.25" hidden="false" customHeight="true" outlineLevel="0" collapsed="false">
      <c r="A2540" s="151" t="s">
        <v>2637</v>
      </c>
      <c r="B2540" s="152" t="n">
        <v>1.9</v>
      </c>
      <c r="C2540" s="152" t="n">
        <v>769.8</v>
      </c>
      <c r="D2540" s="153" t="n">
        <v>53</v>
      </c>
      <c r="E2540" s="154" t="s">
        <v>83</v>
      </c>
      <c r="F2540" s="153" t="n">
        <v>4.5</v>
      </c>
      <c r="G2540" s="115" t="n">
        <v>0.15</v>
      </c>
      <c r="H2540" s="116" t="n">
        <f aca="false">RANDBETWEEN(80,100)/100</f>
        <v>1</v>
      </c>
      <c r="I2540" s="117"/>
      <c r="J2540" s="118"/>
      <c r="K2540" s="119"/>
      <c r="L2540" s="118"/>
      <c r="M2540" s="179"/>
      <c r="Q2540" s="151" t="s">
        <v>2637</v>
      </c>
      <c r="R2540" s="152" t="n">
        <v>3.2</v>
      </c>
      <c r="S2540" s="152" t="n">
        <v>761.4</v>
      </c>
      <c r="T2540" s="153" t="n">
        <v>73</v>
      </c>
      <c r="U2540" s="154" t="s">
        <v>93</v>
      </c>
      <c r="V2540" s="153" t="n">
        <v>2</v>
      </c>
      <c r="W2540" s="182" t="s">
        <v>185</v>
      </c>
      <c r="X2540" s="116" t="n">
        <f aca="false">RANDBETWEEN(80,100)/100</f>
        <v>0.93</v>
      </c>
      <c r="Y2540" s="117"/>
      <c r="Z2540" s="118"/>
      <c r="AA2540" s="119"/>
      <c r="AB2540" s="123"/>
      <c r="AC2540" s="124"/>
      <c r="AG2540" s="186"/>
      <c r="BO2540" s="202"/>
    </row>
    <row r="2541" customFormat="false" ht="13.25" hidden="false" customHeight="true" outlineLevel="0" collapsed="false">
      <c r="A2541" s="151" t="s">
        <v>2638</v>
      </c>
      <c r="B2541" s="152" t="n">
        <v>-4.7</v>
      </c>
      <c r="C2541" s="152" t="n">
        <v>769.9</v>
      </c>
      <c r="D2541" s="153" t="n">
        <v>79</v>
      </c>
      <c r="E2541" s="154" t="s">
        <v>77</v>
      </c>
      <c r="F2541" s="153" t="n">
        <v>3</v>
      </c>
      <c r="G2541" s="115" t="n">
        <v>0.25</v>
      </c>
      <c r="H2541" s="116" t="n">
        <f aca="false">RANDBETWEEN(80,100)/100</f>
        <v>0.82</v>
      </c>
      <c r="I2541" s="117"/>
      <c r="J2541" s="118"/>
      <c r="K2541" s="119"/>
      <c r="L2541" s="118"/>
      <c r="M2541" s="179"/>
      <c r="Q2541" s="151" t="s">
        <v>2638</v>
      </c>
      <c r="R2541" s="152" t="n">
        <v>1.8</v>
      </c>
      <c r="S2541" s="152" t="n">
        <v>761.6</v>
      </c>
      <c r="T2541" s="153" t="n">
        <v>79</v>
      </c>
      <c r="U2541" s="154" t="s">
        <v>93</v>
      </c>
      <c r="V2541" s="153" t="n">
        <v>1</v>
      </c>
      <c r="W2541" s="115" t="n">
        <v>0</v>
      </c>
      <c r="X2541" s="116" t="n">
        <f aca="false">RANDBETWEEN(80,100)/100</f>
        <v>0.97</v>
      </c>
      <c r="Y2541" s="117"/>
      <c r="Z2541" s="118"/>
      <c r="AA2541" s="119"/>
      <c r="AB2541" s="123"/>
      <c r="AC2541" s="124"/>
      <c r="AG2541" s="186"/>
      <c r="BO2541" s="202"/>
    </row>
    <row r="2542" customFormat="false" ht="13.25" hidden="false" customHeight="true" outlineLevel="0" collapsed="false">
      <c r="A2542" s="151" t="s">
        <v>2639</v>
      </c>
      <c r="B2542" s="152" t="n">
        <v>-2.2</v>
      </c>
      <c r="C2542" s="152" t="n">
        <v>770.4</v>
      </c>
      <c r="D2542" s="153" t="n">
        <v>69</v>
      </c>
      <c r="E2542" s="154" t="s">
        <v>83</v>
      </c>
      <c r="F2542" s="153" t="n">
        <v>4.5</v>
      </c>
      <c r="G2542" s="115" t="n">
        <v>0.15</v>
      </c>
      <c r="H2542" s="116" t="n">
        <f aca="false">RANDBETWEEN(80,100)/100</f>
        <v>0.89</v>
      </c>
      <c r="I2542" s="117"/>
      <c r="J2542" s="118"/>
      <c r="K2542" s="119"/>
      <c r="L2542" s="118"/>
      <c r="M2542" s="179"/>
      <c r="Q2542" s="151" t="s">
        <v>2639</v>
      </c>
      <c r="R2542" s="152" t="n">
        <v>3.8</v>
      </c>
      <c r="S2542" s="152" t="n">
        <v>761.9</v>
      </c>
      <c r="T2542" s="153" t="n">
        <v>69</v>
      </c>
      <c r="U2542" s="154" t="s">
        <v>93</v>
      </c>
      <c r="V2542" s="153" t="n">
        <v>2</v>
      </c>
      <c r="W2542" s="115" t="n">
        <v>0</v>
      </c>
      <c r="X2542" s="116" t="n">
        <f aca="false">RANDBETWEEN(80,100)/100</f>
        <v>0.84</v>
      </c>
      <c r="Y2542" s="117"/>
      <c r="Z2542" s="118"/>
      <c r="AA2542" s="119"/>
      <c r="AB2542" s="123"/>
      <c r="AC2542" s="124"/>
      <c r="AG2542" s="186"/>
      <c r="BO2542" s="202"/>
    </row>
    <row r="2543" customFormat="false" ht="13.25" hidden="false" customHeight="true" outlineLevel="0" collapsed="false">
      <c r="A2543" s="151" t="s">
        <v>2640</v>
      </c>
      <c r="B2543" s="152" t="n">
        <v>-0.5</v>
      </c>
      <c r="C2543" s="152" t="n">
        <v>770.8</v>
      </c>
      <c r="D2543" s="153" t="n">
        <v>61</v>
      </c>
      <c r="E2543" s="154" t="s">
        <v>83</v>
      </c>
      <c r="F2543" s="153" t="n">
        <v>7.5</v>
      </c>
      <c r="G2543" s="115" t="n">
        <v>0.15</v>
      </c>
      <c r="H2543" s="116" t="n">
        <f aca="false">RANDBETWEEN(80,100)/100</f>
        <v>0.84</v>
      </c>
      <c r="I2543" s="117"/>
      <c r="J2543" s="118"/>
      <c r="K2543" s="119"/>
      <c r="L2543" s="118"/>
      <c r="M2543" s="179"/>
      <c r="Q2543" s="151" t="s">
        <v>2640</v>
      </c>
      <c r="R2543" s="152" t="n">
        <v>5.4</v>
      </c>
      <c r="S2543" s="152" t="n">
        <v>761.9</v>
      </c>
      <c r="T2543" s="153" t="n">
        <v>61</v>
      </c>
      <c r="U2543" s="154" t="s">
        <v>93</v>
      </c>
      <c r="V2543" s="153" t="n">
        <v>2</v>
      </c>
      <c r="W2543" s="115" t="n">
        <v>0</v>
      </c>
      <c r="X2543" s="116" t="n">
        <f aca="false">RANDBETWEEN(80,100)/100</f>
        <v>0.97</v>
      </c>
      <c r="Y2543" s="117"/>
      <c r="Z2543" s="118"/>
      <c r="AA2543" s="119"/>
      <c r="AB2543" s="123"/>
      <c r="AC2543" s="124"/>
      <c r="AG2543" s="186"/>
      <c r="BO2543" s="202"/>
    </row>
    <row r="2544" customFormat="false" ht="13.25" hidden="false" customHeight="true" outlineLevel="0" collapsed="false">
      <c r="A2544" s="151" t="s">
        <v>2641</v>
      </c>
      <c r="B2544" s="152" t="n">
        <v>1.1</v>
      </c>
      <c r="C2544" s="152" t="n">
        <v>770.8</v>
      </c>
      <c r="D2544" s="153" t="n">
        <v>50</v>
      </c>
      <c r="E2544" s="154" t="s">
        <v>83</v>
      </c>
      <c r="F2544" s="153" t="n">
        <v>9</v>
      </c>
      <c r="G2544" s="115" t="n">
        <v>0.15</v>
      </c>
      <c r="H2544" s="116" t="n">
        <f aca="false">RANDBETWEEN(80,100)/100</f>
        <v>0.96</v>
      </c>
      <c r="I2544" s="117" t="n">
        <v>0.505138888888889</v>
      </c>
      <c r="J2544" s="118" t="n">
        <v>0.505138888888889</v>
      </c>
      <c r="K2544" s="119" t="n">
        <f aca="false">(J2544 * 24) * $B$3 * $F$3 * (1 - 0.7*AVERAGE(G2544:G2551)) * AVERAGE(H2544:H2551)</f>
        <v>8867.88494166667</v>
      </c>
      <c r="L2544" s="118" t="n">
        <f aca="false">IF(AVERAGE(F2544:F2551)&gt; $J$3, $B$4*$F$4*AVERAGE(F2544:F2551)/$B$5*24*AVERAGE(H2544:H2551), $B$4*$F$4*AVERAGE(F2544:F2551)/$B$5*24*AVERAGE(H2544:H2551) * 0.2)</f>
        <v>63013.5</v>
      </c>
      <c r="M2544" s="179" t="n">
        <f aca="false">K2544+L2544</f>
        <v>71881.3849416667</v>
      </c>
      <c r="Q2544" s="151" t="s">
        <v>2641</v>
      </c>
      <c r="R2544" s="152" t="n">
        <v>6.6</v>
      </c>
      <c r="S2544" s="152" t="n">
        <v>761.6</v>
      </c>
      <c r="T2544" s="153" t="n">
        <v>52</v>
      </c>
      <c r="U2544" s="154" t="s">
        <v>93</v>
      </c>
      <c r="V2544" s="153" t="n">
        <v>1</v>
      </c>
      <c r="W2544" s="115" t="n">
        <v>0</v>
      </c>
      <c r="X2544" s="116" t="n">
        <f aca="false">RANDBETWEEN(80,100)/100</f>
        <v>0.95</v>
      </c>
      <c r="Y2544" s="117" t="n">
        <v>0.506180555555556</v>
      </c>
      <c r="Z2544" s="118" t="n">
        <v>0.506180555555556</v>
      </c>
      <c r="AA2544" s="119" t="n">
        <f aca="false">(Z2544 * 24) * $B$3 * $F$3 * (1 - 0.7*AVERAGE(W2544:W2551)) * AVERAGE(X2544:X2551)</f>
        <v>12772.5147</v>
      </c>
      <c r="AB2544" s="123" t="n">
        <f aca="false">IF(AVERAGE(V2544:V2551)&gt; $J$3, $B$4*$F$4*AVERAGE(V2544:V2551)/$B$5*24*AVERAGE(X2544:X2551), $B$4*$F$4*AVERAGE(V2544:V2551)/$B$5*24*AVERAGE(X2544:X2551) * 0.2)</f>
        <v>1267.2</v>
      </c>
      <c r="AC2544" s="124" t="n">
        <f aca="false">AA2544+AB2544</f>
        <v>14039.7147</v>
      </c>
      <c r="AG2544" s="186"/>
      <c r="BO2544" s="202"/>
    </row>
    <row r="2545" customFormat="false" ht="13.25" hidden="false" customHeight="true" outlineLevel="0" collapsed="false">
      <c r="A2545" s="151" t="s">
        <v>2642</v>
      </c>
      <c r="B2545" s="152" t="n">
        <v>4.3</v>
      </c>
      <c r="C2545" s="152" t="n">
        <v>769.8</v>
      </c>
      <c r="D2545" s="153" t="n">
        <v>37</v>
      </c>
      <c r="E2545" s="154" t="s">
        <v>83</v>
      </c>
      <c r="F2545" s="153" t="n">
        <v>9</v>
      </c>
      <c r="G2545" s="115" t="n">
        <v>0.75</v>
      </c>
      <c r="H2545" s="116" t="n">
        <f aca="false">RANDBETWEEN(80,100)/100</f>
        <v>0.92</v>
      </c>
      <c r="I2545" s="117"/>
      <c r="J2545" s="118"/>
      <c r="K2545" s="119"/>
      <c r="L2545" s="118"/>
      <c r="M2545" s="179"/>
      <c r="Q2545" s="151" t="s">
        <v>2642</v>
      </c>
      <c r="R2545" s="152" t="n">
        <v>8.4</v>
      </c>
      <c r="S2545" s="152" t="n">
        <v>761.4</v>
      </c>
      <c r="T2545" s="153" t="n">
        <v>42</v>
      </c>
      <c r="U2545" s="154" t="s">
        <v>93</v>
      </c>
      <c r="V2545" s="153" t="n">
        <v>2</v>
      </c>
      <c r="W2545" s="115" t="n">
        <v>0</v>
      </c>
      <c r="X2545" s="116" t="n">
        <f aca="false">RANDBETWEEN(80,100)/100</f>
        <v>0.97</v>
      </c>
      <c r="Y2545" s="117"/>
      <c r="Z2545" s="118"/>
      <c r="AA2545" s="119"/>
      <c r="AB2545" s="123"/>
      <c r="AC2545" s="124"/>
      <c r="AG2545" s="186"/>
      <c r="BO2545" s="202"/>
    </row>
    <row r="2546" customFormat="false" ht="13.25" hidden="false" customHeight="true" outlineLevel="0" collapsed="false">
      <c r="A2546" s="151" t="s">
        <v>2643</v>
      </c>
      <c r="B2546" s="152" t="n">
        <v>5.3</v>
      </c>
      <c r="C2546" s="152" t="n">
        <v>770</v>
      </c>
      <c r="D2546" s="153" t="n">
        <v>33</v>
      </c>
      <c r="E2546" s="154" t="s">
        <v>83</v>
      </c>
      <c r="F2546" s="153" t="n">
        <v>13.5</v>
      </c>
      <c r="G2546" s="115" t="n">
        <v>0.75</v>
      </c>
      <c r="H2546" s="116" t="n">
        <f aca="false">RANDBETWEEN(80,100)/100</f>
        <v>0.95</v>
      </c>
      <c r="I2546" s="117"/>
      <c r="J2546" s="118"/>
      <c r="K2546" s="119"/>
      <c r="L2546" s="118"/>
      <c r="M2546" s="179"/>
      <c r="Q2546" s="151" t="s">
        <v>2643</v>
      </c>
      <c r="R2546" s="152" t="n">
        <v>9.8</v>
      </c>
      <c r="S2546" s="152" t="n">
        <v>762.1</v>
      </c>
      <c r="T2546" s="153" t="n">
        <v>32</v>
      </c>
      <c r="U2546" s="154" t="s">
        <v>93</v>
      </c>
      <c r="V2546" s="153" t="n">
        <v>1</v>
      </c>
      <c r="W2546" s="115" t="n">
        <v>0</v>
      </c>
      <c r="X2546" s="116" t="n">
        <f aca="false">RANDBETWEEN(80,100)/100</f>
        <v>0.85</v>
      </c>
      <c r="Y2546" s="117"/>
      <c r="Z2546" s="118"/>
      <c r="AA2546" s="119"/>
      <c r="AB2546" s="123"/>
      <c r="AC2546" s="124"/>
      <c r="AG2546" s="186"/>
      <c r="BO2546" s="202"/>
    </row>
    <row r="2547" customFormat="false" ht="13.25" hidden="false" customHeight="true" outlineLevel="0" collapsed="false">
      <c r="A2547" s="151" t="s">
        <v>2644</v>
      </c>
      <c r="B2547" s="152" t="n">
        <v>3.3</v>
      </c>
      <c r="C2547" s="152" t="n">
        <v>770.6</v>
      </c>
      <c r="D2547" s="153" t="n">
        <v>41</v>
      </c>
      <c r="E2547" s="154" t="s">
        <v>83</v>
      </c>
      <c r="F2547" s="153" t="n">
        <v>16.5</v>
      </c>
      <c r="G2547" s="182" t="s">
        <v>110</v>
      </c>
      <c r="H2547" s="116" t="n">
        <f aca="false">RANDBETWEEN(80,100)/100</f>
        <v>0.91</v>
      </c>
      <c r="I2547" s="117"/>
      <c r="J2547" s="118"/>
      <c r="K2547" s="119"/>
      <c r="L2547" s="118"/>
      <c r="M2547" s="179"/>
      <c r="Q2547" s="151" t="s">
        <v>2644</v>
      </c>
      <c r="R2547" s="152" t="n">
        <v>7</v>
      </c>
      <c r="S2547" s="152" t="n">
        <v>763.9</v>
      </c>
      <c r="T2547" s="153" t="n">
        <v>43</v>
      </c>
      <c r="U2547" s="154" t="s">
        <v>93</v>
      </c>
      <c r="V2547" s="153" t="n">
        <v>2</v>
      </c>
      <c r="W2547" s="115" t="n">
        <v>0.05</v>
      </c>
      <c r="X2547" s="116" t="n">
        <f aca="false">RANDBETWEEN(80,100)/100</f>
        <v>0.8</v>
      </c>
      <c r="Y2547" s="117"/>
      <c r="Z2547" s="118"/>
      <c r="AA2547" s="119"/>
      <c r="AB2547" s="123"/>
      <c r="AC2547" s="124"/>
      <c r="AG2547" s="186"/>
      <c r="BO2547" s="202"/>
    </row>
    <row r="2548" customFormat="false" ht="13.25" hidden="false" customHeight="true" outlineLevel="0" collapsed="false">
      <c r="A2548" s="151" t="s">
        <v>2645</v>
      </c>
      <c r="B2548" s="152" t="n">
        <v>-0.1</v>
      </c>
      <c r="C2548" s="152" t="n">
        <v>770.8</v>
      </c>
      <c r="D2548" s="153" t="n">
        <v>51</v>
      </c>
      <c r="E2548" s="154" t="s">
        <v>83</v>
      </c>
      <c r="F2548" s="153" t="n">
        <v>10.5</v>
      </c>
      <c r="G2548" s="115" t="n">
        <v>0.75</v>
      </c>
      <c r="H2548" s="116" t="n">
        <f aca="false">RANDBETWEEN(80,100)/100</f>
        <v>0.98</v>
      </c>
      <c r="I2548" s="117"/>
      <c r="J2548" s="118"/>
      <c r="K2548" s="119"/>
      <c r="L2548" s="118"/>
      <c r="M2548" s="179"/>
      <c r="Q2548" s="151" t="s">
        <v>2645</v>
      </c>
      <c r="R2548" s="152" t="n">
        <v>2.5</v>
      </c>
      <c r="S2548" s="152" t="n">
        <v>765.4</v>
      </c>
      <c r="T2548" s="153" t="n">
        <v>60</v>
      </c>
      <c r="U2548" s="154" t="s">
        <v>129</v>
      </c>
      <c r="V2548" s="153" t="n">
        <v>1</v>
      </c>
      <c r="W2548" s="115" t="n">
        <v>0</v>
      </c>
      <c r="X2548" s="116" t="n">
        <f aca="false">RANDBETWEEN(80,100)/100</f>
        <v>0.9</v>
      </c>
      <c r="Y2548" s="117"/>
      <c r="Z2548" s="118"/>
      <c r="AA2548" s="119"/>
      <c r="AB2548" s="123"/>
      <c r="AC2548" s="124"/>
      <c r="AG2548" s="186"/>
      <c r="BO2548" s="202"/>
    </row>
    <row r="2549" customFormat="false" ht="13.25" hidden="false" customHeight="true" outlineLevel="0" collapsed="false">
      <c r="A2549" s="151" t="s">
        <v>2646</v>
      </c>
      <c r="B2549" s="152" t="n">
        <v>-3.8</v>
      </c>
      <c r="C2549" s="152" t="n">
        <v>770.5</v>
      </c>
      <c r="D2549" s="153" t="n">
        <v>67</v>
      </c>
      <c r="E2549" s="154" t="s">
        <v>83</v>
      </c>
      <c r="F2549" s="153" t="n">
        <v>7.5</v>
      </c>
      <c r="G2549" s="182" t="s">
        <v>185</v>
      </c>
      <c r="H2549" s="116" t="n">
        <f aca="false">RANDBETWEEN(80,100)/100</f>
        <v>0.87</v>
      </c>
      <c r="I2549" s="117"/>
      <c r="J2549" s="118"/>
      <c r="K2549" s="119"/>
      <c r="L2549" s="118"/>
      <c r="M2549" s="179"/>
      <c r="Q2549" s="151" t="s">
        <v>2646</v>
      </c>
      <c r="R2549" s="152" t="n">
        <v>-2.5</v>
      </c>
      <c r="S2549" s="152" t="n">
        <v>766.1</v>
      </c>
      <c r="T2549" s="153" t="n">
        <v>72</v>
      </c>
      <c r="U2549" s="154" t="n">
        <v>0</v>
      </c>
      <c r="V2549" s="153" t="n">
        <v>0</v>
      </c>
      <c r="W2549" s="115" t="n">
        <v>0</v>
      </c>
      <c r="X2549" s="116" t="n">
        <f aca="false">RANDBETWEEN(80,100)/100</f>
        <v>0.86</v>
      </c>
      <c r="Y2549" s="117"/>
      <c r="Z2549" s="118"/>
      <c r="AA2549" s="119"/>
      <c r="AB2549" s="123"/>
      <c r="AC2549" s="124"/>
      <c r="AG2549" s="186"/>
      <c r="BO2549" s="202"/>
    </row>
    <row r="2550" customFormat="false" ht="13.25" hidden="false" customHeight="true" outlineLevel="0" collapsed="false">
      <c r="A2550" s="151" t="s">
        <v>2647</v>
      </c>
      <c r="B2550" s="152" t="n">
        <v>-2</v>
      </c>
      <c r="C2550" s="152" t="n">
        <v>770.7</v>
      </c>
      <c r="D2550" s="153" t="n">
        <v>64</v>
      </c>
      <c r="E2550" s="154" t="s">
        <v>83</v>
      </c>
      <c r="F2550" s="153" t="n">
        <v>9</v>
      </c>
      <c r="G2550" s="115" t="n">
        <v>0.25</v>
      </c>
      <c r="H2550" s="116" t="n">
        <f aca="false">RANDBETWEEN(80,100)/100</f>
        <v>0.96</v>
      </c>
      <c r="I2550" s="117"/>
      <c r="J2550" s="118"/>
      <c r="K2550" s="119"/>
      <c r="L2550" s="118"/>
      <c r="M2550" s="179"/>
      <c r="Q2550" s="151" t="s">
        <v>2647</v>
      </c>
      <c r="R2550" s="152" t="n">
        <v>-1.4</v>
      </c>
      <c r="S2550" s="152" t="n">
        <v>766.9</v>
      </c>
      <c r="T2550" s="153" t="n">
        <v>58</v>
      </c>
      <c r="U2550" s="154" t="s">
        <v>101</v>
      </c>
      <c r="V2550" s="153" t="n">
        <v>1</v>
      </c>
      <c r="W2550" s="115" t="n">
        <v>0</v>
      </c>
      <c r="X2550" s="116" t="n">
        <f aca="false">RANDBETWEEN(80,100)/100</f>
        <v>0.89</v>
      </c>
      <c r="Y2550" s="117"/>
      <c r="Z2550" s="118"/>
      <c r="AA2550" s="119"/>
      <c r="AB2550" s="123"/>
      <c r="AC2550" s="124"/>
      <c r="AG2550" s="186"/>
      <c r="BO2550" s="202"/>
    </row>
    <row r="2551" customFormat="false" ht="13.25" hidden="false" customHeight="true" outlineLevel="0" collapsed="false">
      <c r="A2551" s="151" t="s">
        <v>2648</v>
      </c>
      <c r="B2551" s="152" t="n">
        <v>0</v>
      </c>
      <c r="C2551" s="152" t="n">
        <v>771.2</v>
      </c>
      <c r="D2551" s="153" t="n">
        <v>59</v>
      </c>
      <c r="E2551" s="154" t="s">
        <v>83</v>
      </c>
      <c r="F2551" s="153" t="n">
        <v>10.5</v>
      </c>
      <c r="G2551" s="115" t="n">
        <v>0.25</v>
      </c>
      <c r="H2551" s="116" t="n">
        <f aca="false">RANDBETWEEN(80,100)/100</f>
        <v>0.82</v>
      </c>
      <c r="I2551" s="117"/>
      <c r="J2551" s="118"/>
      <c r="K2551" s="119"/>
      <c r="L2551" s="118"/>
      <c r="M2551" s="179"/>
      <c r="Q2551" s="151" t="s">
        <v>2648</v>
      </c>
      <c r="R2551" s="152" t="n">
        <v>-0.2</v>
      </c>
      <c r="S2551" s="152" t="n">
        <v>767.3</v>
      </c>
      <c r="T2551" s="153" t="n">
        <v>53</v>
      </c>
      <c r="U2551" s="154" t="s">
        <v>129</v>
      </c>
      <c r="V2551" s="153" t="n">
        <v>1</v>
      </c>
      <c r="W2551" s="115" t="n">
        <v>0</v>
      </c>
      <c r="X2551" s="116" t="n">
        <f aca="false">RANDBETWEEN(80,100)/100</f>
        <v>0.82</v>
      </c>
      <c r="Y2551" s="117"/>
      <c r="Z2551" s="118"/>
      <c r="AA2551" s="119"/>
      <c r="AB2551" s="123"/>
      <c r="AC2551" s="124"/>
      <c r="AG2551" s="186"/>
      <c r="BO2551" s="202"/>
    </row>
    <row r="2552" customFormat="false" ht="13.25" hidden="false" customHeight="true" outlineLevel="0" collapsed="false">
      <c r="A2552" s="151" t="s">
        <v>2649</v>
      </c>
      <c r="B2552" s="152" t="n">
        <v>0.6</v>
      </c>
      <c r="C2552" s="152" t="n">
        <v>771.1</v>
      </c>
      <c r="D2552" s="153" t="n">
        <v>68</v>
      </c>
      <c r="E2552" s="154" t="s">
        <v>83</v>
      </c>
      <c r="F2552" s="153" t="n">
        <v>10.5</v>
      </c>
      <c r="G2552" s="182" t="s">
        <v>185</v>
      </c>
      <c r="H2552" s="116" t="n">
        <f aca="false">RANDBETWEEN(80,100)/100</f>
        <v>0.82</v>
      </c>
      <c r="I2552" s="117" t="n">
        <v>0.502951388888889</v>
      </c>
      <c r="J2552" s="118" t="n">
        <v>0.502951388888889</v>
      </c>
      <c r="K2552" s="119" t="n">
        <f aca="false">(J2552 * 24) * $B$3 * $F$3 * (1 - 0.7*AVERAGE(G2552:G2559)) * AVERAGE(H2552:H2559)</f>
        <v>4595.728375</v>
      </c>
      <c r="L2552" s="118" t="n">
        <f aca="false">IF(AVERAGE(F2552:F2559)&gt; $J$3, $B$4*$F$4*AVERAGE(F2552:F2559)/$B$5*24*AVERAGE(H2552:H2559), $B$4*$F$4*AVERAGE(F2552:F2559)/$B$5*24*AVERAGE(H2552:H2559) * 0.2)</f>
        <v>60711</v>
      </c>
      <c r="M2552" s="179" t="n">
        <f aca="false">K2552+L2552</f>
        <v>65306.728375</v>
      </c>
      <c r="Q2552" s="151" t="s">
        <v>2649</v>
      </c>
      <c r="R2552" s="152" t="n">
        <v>4.1</v>
      </c>
      <c r="S2552" s="152" t="n">
        <v>767.5</v>
      </c>
      <c r="T2552" s="153" t="n">
        <v>34</v>
      </c>
      <c r="U2552" s="154" t="n">
        <v>0</v>
      </c>
      <c r="V2552" s="153" t="n">
        <v>0</v>
      </c>
      <c r="W2552" s="115" t="n">
        <v>0</v>
      </c>
      <c r="X2552" s="116" t="n">
        <f aca="false">RANDBETWEEN(80,100)/100</f>
        <v>0.86</v>
      </c>
      <c r="Y2552" s="117" t="n">
        <v>0.502951388888889</v>
      </c>
      <c r="Z2552" s="118" t="n">
        <v>0.502951388888889</v>
      </c>
      <c r="AA2552" s="119" t="n">
        <f aca="false">(Z2552 * 24) * $B$3 * $F$3 * (1 - 0.7*AVERAGE(W2552:W2559)) * AVERAGE(X2552:X2559)</f>
        <v>13163.24375</v>
      </c>
      <c r="AB2552" s="123" t="n">
        <f aca="false">IF(AVERAGE(V2552:V2559)&gt; $J$3, $B$4*$F$4*AVERAGE(V2552:V2559)/$B$5*24*AVERAGE(X2552:X2559), $B$4*$F$4*AVERAGE(V2552:V2559)/$B$5*24*AVERAGE(X2552:X2559) * 0.2)</f>
        <v>1017.8</v>
      </c>
      <c r="AC2552" s="124" t="n">
        <f aca="false">AA2552+AB2552</f>
        <v>14181.04375</v>
      </c>
      <c r="AG2552" s="186"/>
      <c r="BO2552" s="202"/>
    </row>
    <row r="2553" customFormat="false" ht="13.25" hidden="false" customHeight="true" outlineLevel="0" collapsed="false">
      <c r="A2553" s="151" t="s">
        <v>2650</v>
      </c>
      <c r="B2553" s="152" t="n">
        <v>2.5</v>
      </c>
      <c r="C2553" s="152" t="n">
        <v>770.7</v>
      </c>
      <c r="D2553" s="153" t="n">
        <v>62</v>
      </c>
      <c r="E2553" s="154" t="s">
        <v>83</v>
      </c>
      <c r="F2553" s="153" t="n">
        <v>13.5</v>
      </c>
      <c r="G2553" s="115" t="n">
        <v>0.9</v>
      </c>
      <c r="H2553" s="116" t="n">
        <f aca="false">RANDBETWEEN(80,100)/100</f>
        <v>0.8</v>
      </c>
      <c r="I2553" s="117"/>
      <c r="J2553" s="118"/>
      <c r="K2553" s="119"/>
      <c r="L2553" s="118"/>
      <c r="M2553" s="179"/>
      <c r="Q2553" s="151" t="s">
        <v>2650</v>
      </c>
      <c r="R2553" s="152" t="n">
        <v>6.9</v>
      </c>
      <c r="S2553" s="152" t="n">
        <v>767.2</v>
      </c>
      <c r="T2553" s="153" t="n">
        <v>31</v>
      </c>
      <c r="U2553" s="154" t="s">
        <v>77</v>
      </c>
      <c r="V2553" s="153" t="n">
        <v>1</v>
      </c>
      <c r="W2553" s="115" t="n">
        <v>0</v>
      </c>
      <c r="X2553" s="116" t="n">
        <f aca="false">RANDBETWEEN(80,100)/100</f>
        <v>0.9</v>
      </c>
      <c r="Y2553" s="117"/>
      <c r="Z2553" s="118"/>
      <c r="AA2553" s="119"/>
      <c r="AB2553" s="123"/>
      <c r="AC2553" s="124"/>
      <c r="AG2553" s="186"/>
      <c r="BO2553" s="202"/>
    </row>
    <row r="2554" customFormat="false" ht="13.25" hidden="false" customHeight="true" outlineLevel="0" collapsed="false">
      <c r="A2554" s="151" t="s">
        <v>2651</v>
      </c>
      <c r="B2554" s="152" t="n">
        <v>2.1</v>
      </c>
      <c r="C2554" s="152" t="n">
        <v>770.8</v>
      </c>
      <c r="D2554" s="153" t="n">
        <v>63</v>
      </c>
      <c r="E2554" s="154" t="s">
        <v>83</v>
      </c>
      <c r="F2554" s="153" t="n">
        <v>13.5</v>
      </c>
      <c r="G2554" s="115" t="n">
        <v>0.9</v>
      </c>
      <c r="H2554" s="116" t="n">
        <f aca="false">RANDBETWEEN(80,100)/100</f>
        <v>0.83</v>
      </c>
      <c r="I2554" s="117"/>
      <c r="J2554" s="118"/>
      <c r="K2554" s="119"/>
      <c r="L2554" s="118"/>
      <c r="M2554" s="179"/>
      <c r="Q2554" s="151" t="s">
        <v>2651</v>
      </c>
      <c r="R2554" s="152" t="n">
        <v>8</v>
      </c>
      <c r="S2554" s="152" t="n">
        <v>767.8</v>
      </c>
      <c r="T2554" s="153" t="n">
        <v>30</v>
      </c>
      <c r="U2554" s="154" t="s">
        <v>93</v>
      </c>
      <c r="V2554" s="153" t="n">
        <v>2</v>
      </c>
      <c r="W2554" s="115" t="n">
        <v>0</v>
      </c>
      <c r="X2554" s="116" t="n">
        <f aca="false">RANDBETWEEN(80,100)/100</f>
        <v>0.93</v>
      </c>
      <c r="Y2554" s="117"/>
      <c r="Z2554" s="118"/>
      <c r="AA2554" s="119"/>
      <c r="AB2554" s="123"/>
      <c r="AC2554" s="124"/>
      <c r="AG2554" s="186"/>
      <c r="BO2554" s="202"/>
    </row>
    <row r="2555" customFormat="false" ht="13.25" hidden="false" customHeight="true" outlineLevel="0" collapsed="false">
      <c r="A2555" s="151" t="s">
        <v>2652</v>
      </c>
      <c r="B2555" s="152" t="n">
        <v>1.2</v>
      </c>
      <c r="C2555" s="152" t="n">
        <v>771.1</v>
      </c>
      <c r="D2555" s="153" t="n">
        <v>63</v>
      </c>
      <c r="E2555" s="154" t="s">
        <v>83</v>
      </c>
      <c r="F2555" s="153" t="n">
        <v>13.5</v>
      </c>
      <c r="G2555" s="115" t="n">
        <v>0.9</v>
      </c>
      <c r="H2555" s="116" t="n">
        <f aca="false">RANDBETWEEN(80,100)/100</f>
        <v>0.85</v>
      </c>
      <c r="I2555" s="117"/>
      <c r="J2555" s="118"/>
      <c r="K2555" s="119"/>
      <c r="L2555" s="118"/>
      <c r="M2555" s="179"/>
      <c r="Q2555" s="151" t="s">
        <v>2652</v>
      </c>
      <c r="R2555" s="152" t="n">
        <v>5.6</v>
      </c>
      <c r="S2555" s="152" t="n">
        <v>768</v>
      </c>
      <c r="T2555" s="153" t="n">
        <v>38</v>
      </c>
      <c r="U2555" s="154" t="s">
        <v>83</v>
      </c>
      <c r="V2555" s="153" t="n">
        <v>2</v>
      </c>
      <c r="W2555" s="115" t="n">
        <v>0</v>
      </c>
      <c r="X2555" s="116" t="n">
        <f aca="false">RANDBETWEEN(80,100)/100</f>
        <v>0.97</v>
      </c>
      <c r="Y2555" s="117"/>
      <c r="Z2555" s="118"/>
      <c r="AA2555" s="119"/>
      <c r="AB2555" s="123"/>
      <c r="AC2555" s="124"/>
      <c r="AG2555" s="186"/>
      <c r="BO2555" s="202"/>
    </row>
    <row r="2556" customFormat="false" ht="13.25" hidden="false" customHeight="true" outlineLevel="0" collapsed="false">
      <c r="A2556" s="151" t="s">
        <v>2653</v>
      </c>
      <c r="B2556" s="152" t="n">
        <v>-2.5</v>
      </c>
      <c r="C2556" s="152" t="n">
        <v>771.7</v>
      </c>
      <c r="D2556" s="153" t="n">
        <v>78</v>
      </c>
      <c r="E2556" s="154" t="s">
        <v>83</v>
      </c>
      <c r="F2556" s="153" t="n">
        <v>10.5</v>
      </c>
      <c r="G2556" s="115" t="n">
        <v>0.9</v>
      </c>
      <c r="H2556" s="116" t="n">
        <f aca="false">RANDBETWEEN(80,100)/100</f>
        <v>0.94</v>
      </c>
      <c r="I2556" s="117"/>
      <c r="J2556" s="118"/>
      <c r="K2556" s="119"/>
      <c r="L2556" s="118"/>
      <c r="M2556" s="179"/>
      <c r="Q2556" s="151" t="s">
        <v>2653</v>
      </c>
      <c r="R2556" s="152" t="n">
        <v>0.4</v>
      </c>
      <c r="S2556" s="152" t="n">
        <v>767.9</v>
      </c>
      <c r="T2556" s="153" t="n">
        <v>49</v>
      </c>
      <c r="U2556" s="154" t="s">
        <v>77</v>
      </c>
      <c r="V2556" s="153" t="n">
        <v>1</v>
      </c>
      <c r="W2556" s="115" t="n">
        <v>0</v>
      </c>
      <c r="X2556" s="116" t="n">
        <f aca="false">RANDBETWEEN(80,100)/100</f>
        <v>0.95</v>
      </c>
      <c r="Y2556" s="117"/>
      <c r="Z2556" s="118"/>
      <c r="AA2556" s="119"/>
      <c r="AB2556" s="123"/>
      <c r="AC2556" s="124"/>
      <c r="AG2556" s="186"/>
      <c r="BO2556" s="202"/>
    </row>
    <row r="2557" customFormat="false" ht="13.25" hidden="false" customHeight="true" outlineLevel="0" collapsed="false">
      <c r="A2557" s="151" t="s">
        <v>2654</v>
      </c>
      <c r="B2557" s="152" t="n">
        <v>-3.7</v>
      </c>
      <c r="C2557" s="152" t="n">
        <v>771.2</v>
      </c>
      <c r="D2557" s="153" t="n">
        <v>82</v>
      </c>
      <c r="E2557" s="154" t="s">
        <v>83</v>
      </c>
      <c r="F2557" s="153" t="n">
        <v>7.5</v>
      </c>
      <c r="G2557" s="115" t="n">
        <v>0.9</v>
      </c>
      <c r="H2557" s="116" t="n">
        <f aca="false">RANDBETWEEN(80,100)/100</f>
        <v>0.9</v>
      </c>
      <c r="I2557" s="117"/>
      <c r="J2557" s="118"/>
      <c r="K2557" s="119"/>
      <c r="L2557" s="118"/>
      <c r="M2557" s="179"/>
      <c r="Q2557" s="151" t="s">
        <v>2654</v>
      </c>
      <c r="R2557" s="152" t="n">
        <v>-4.1</v>
      </c>
      <c r="S2557" s="152" t="n">
        <v>767.2</v>
      </c>
      <c r="T2557" s="153" t="n">
        <v>74</v>
      </c>
      <c r="U2557" s="154" t="n">
        <v>0</v>
      </c>
      <c r="V2557" s="153" t="n">
        <v>0</v>
      </c>
      <c r="W2557" s="115" t="n">
        <v>0</v>
      </c>
      <c r="X2557" s="116" t="n">
        <f aca="false">RANDBETWEEN(80,100)/100</f>
        <v>0.84</v>
      </c>
      <c r="Y2557" s="117"/>
      <c r="Z2557" s="118"/>
      <c r="AA2557" s="119"/>
      <c r="AB2557" s="123"/>
      <c r="AC2557" s="124"/>
      <c r="AG2557" s="186"/>
      <c r="BO2557" s="202"/>
    </row>
    <row r="2558" customFormat="false" ht="13.25" hidden="false" customHeight="true" outlineLevel="0" collapsed="false">
      <c r="A2558" s="151" t="s">
        <v>2655</v>
      </c>
      <c r="B2558" s="152" t="n">
        <v>-3</v>
      </c>
      <c r="C2558" s="152" t="n">
        <v>771.5</v>
      </c>
      <c r="D2558" s="153" t="n">
        <v>81</v>
      </c>
      <c r="E2558" s="154" t="s">
        <v>83</v>
      </c>
      <c r="F2558" s="153" t="n">
        <v>10.5</v>
      </c>
      <c r="G2558" s="115" t="n">
        <v>0.9</v>
      </c>
      <c r="H2558" s="116" t="n">
        <f aca="false">RANDBETWEEN(80,100)/100</f>
        <v>0.84</v>
      </c>
      <c r="I2558" s="117"/>
      <c r="J2558" s="118"/>
      <c r="K2558" s="119"/>
      <c r="L2558" s="118"/>
      <c r="M2558" s="179"/>
      <c r="Q2558" s="151" t="s">
        <v>2655</v>
      </c>
      <c r="R2558" s="152" t="n">
        <v>-2.9</v>
      </c>
      <c r="S2558" s="152" t="n">
        <v>767</v>
      </c>
      <c r="T2558" s="153" t="n">
        <v>69</v>
      </c>
      <c r="U2558" s="154" t="n">
        <v>0</v>
      </c>
      <c r="V2558" s="153" t="n">
        <v>0</v>
      </c>
      <c r="W2558" s="115" t="n">
        <v>0</v>
      </c>
      <c r="X2558" s="116" t="n">
        <f aca="false">RANDBETWEEN(80,100)/100</f>
        <v>1</v>
      </c>
      <c r="Y2558" s="117"/>
      <c r="Z2558" s="118"/>
      <c r="AA2558" s="119"/>
      <c r="AB2558" s="123"/>
      <c r="AC2558" s="124"/>
      <c r="AG2558" s="186"/>
      <c r="BO2558" s="202"/>
    </row>
    <row r="2559" customFormat="false" ht="13.25" hidden="false" customHeight="true" outlineLevel="0" collapsed="false">
      <c r="A2559" s="151" t="s">
        <v>2656</v>
      </c>
      <c r="B2559" s="152" t="n">
        <v>-2.3</v>
      </c>
      <c r="C2559" s="152" t="n">
        <v>772.3</v>
      </c>
      <c r="D2559" s="153" t="n">
        <v>84</v>
      </c>
      <c r="E2559" s="154" t="s">
        <v>83</v>
      </c>
      <c r="F2559" s="153" t="n">
        <v>9</v>
      </c>
      <c r="G2559" s="115" t="n">
        <v>0.9</v>
      </c>
      <c r="H2559" s="116" t="n">
        <f aca="false">RANDBETWEEN(80,100)/100</f>
        <v>0.88</v>
      </c>
      <c r="I2559" s="117"/>
      <c r="J2559" s="118"/>
      <c r="K2559" s="119"/>
      <c r="L2559" s="118"/>
      <c r="M2559" s="179"/>
      <c r="Q2559" s="151" t="s">
        <v>2656</v>
      </c>
      <c r="R2559" s="152" t="n">
        <v>1.4</v>
      </c>
      <c r="S2559" s="152" t="n">
        <v>766.9</v>
      </c>
      <c r="T2559" s="153" t="n">
        <v>48</v>
      </c>
      <c r="U2559" s="154" t="s">
        <v>93</v>
      </c>
      <c r="V2559" s="153" t="n">
        <v>1</v>
      </c>
      <c r="W2559" s="115" t="n">
        <v>0</v>
      </c>
      <c r="X2559" s="116" t="n">
        <f aca="false">RANDBETWEEN(80,100)/100</f>
        <v>0.82</v>
      </c>
      <c r="Y2559" s="117"/>
      <c r="Z2559" s="118"/>
      <c r="AA2559" s="119"/>
      <c r="AB2559" s="123"/>
      <c r="AC2559" s="124"/>
      <c r="AG2559" s="186"/>
      <c r="BO2559" s="202"/>
    </row>
    <row r="2560" customFormat="false" ht="13.25" hidden="false" customHeight="true" outlineLevel="0" collapsed="false">
      <c r="A2560" s="151" t="s">
        <v>2657</v>
      </c>
      <c r="B2560" s="152" t="n">
        <v>-1.3</v>
      </c>
      <c r="C2560" s="152" t="n">
        <v>772.9</v>
      </c>
      <c r="D2560" s="153" t="n">
        <v>79</v>
      </c>
      <c r="E2560" s="154" t="s">
        <v>83</v>
      </c>
      <c r="F2560" s="153" t="n">
        <v>10.5</v>
      </c>
      <c r="G2560" s="115" t="n">
        <v>0.95</v>
      </c>
      <c r="H2560" s="116" t="n">
        <f aca="false">RANDBETWEEN(80,100)/100</f>
        <v>0.82</v>
      </c>
      <c r="I2560" s="117" t="n">
        <v>0.500740740740741</v>
      </c>
      <c r="J2560" s="118" t="n">
        <v>0.500740740740741</v>
      </c>
      <c r="K2560" s="119" t="n">
        <f aca="false">(J2560 * 24) * $B$3 * $F$3 * (1 - 0.7*AVERAGE(G2560:G2567)) * AVERAGE(H2560:H2567)</f>
        <v>5007.17706666666</v>
      </c>
      <c r="L2560" s="118" t="n">
        <f aca="false">IF(AVERAGE(F2560:F2567)&gt; $J$3, $B$4*$F$4*AVERAGE(F2560:F2567)/$B$5*24*AVERAGE(H2560:H2567), $B$4*$F$4*AVERAGE(F2560:F2567)/$B$5*24*AVERAGE(H2560:H2567) * 0.2)</f>
        <v>45660</v>
      </c>
      <c r="M2560" s="179" t="n">
        <f aca="false">K2560+L2560</f>
        <v>50667.1770666667</v>
      </c>
      <c r="Q2560" s="151" t="s">
        <v>2657</v>
      </c>
      <c r="R2560" s="152" t="n">
        <v>1.8</v>
      </c>
      <c r="S2560" s="152" t="n">
        <v>766.9</v>
      </c>
      <c r="T2560" s="153" t="n">
        <v>48</v>
      </c>
      <c r="U2560" s="154" t="n">
        <v>0</v>
      </c>
      <c r="V2560" s="153" t="n">
        <v>0</v>
      </c>
      <c r="W2560" s="115" t="n">
        <v>0</v>
      </c>
      <c r="X2560" s="116" t="n">
        <f aca="false">RANDBETWEEN(80,100)/100</f>
        <v>0.95</v>
      </c>
      <c r="Y2560" s="117" t="n">
        <v>0.499722222222222</v>
      </c>
      <c r="Z2560" s="118" t="n">
        <v>0.499722222222222</v>
      </c>
      <c r="AA2560" s="119" t="n">
        <f aca="false">(Z2560 * 24) * $B$3 * $F$3 * (1 - 0.7*AVERAGE(W2560:W2567)) * AVERAGE(X2560:X2567)</f>
        <v>12860.3089125</v>
      </c>
      <c r="AB2560" s="123" t="n">
        <f aca="false">IF(AVERAGE(V2560:V2567)&gt; $J$3, $B$4*$F$4*AVERAGE(V2560:V2567)/$B$5*24*AVERAGE(X2560:X2567), $B$4*$F$4*AVERAGE(V2560:V2567)/$B$5*24*AVERAGE(X2560:X2567) * 0.2)</f>
        <v>1148.8</v>
      </c>
      <c r="AC2560" s="124" t="n">
        <f aca="false">AA2560+AB2560</f>
        <v>14009.1089125</v>
      </c>
      <c r="AG2560" s="186"/>
      <c r="BO2560" s="202"/>
    </row>
    <row r="2561" customFormat="false" ht="13.25" hidden="false" customHeight="true" outlineLevel="0" collapsed="false">
      <c r="A2561" s="151" t="s">
        <v>2658</v>
      </c>
      <c r="B2561" s="152" t="n">
        <v>0.2</v>
      </c>
      <c r="C2561" s="152" t="n">
        <v>772.3</v>
      </c>
      <c r="D2561" s="153" t="n">
        <v>76</v>
      </c>
      <c r="E2561" s="154" t="s">
        <v>83</v>
      </c>
      <c r="F2561" s="153" t="n">
        <v>9</v>
      </c>
      <c r="G2561" s="182" t="s">
        <v>194</v>
      </c>
      <c r="H2561" s="116" t="n">
        <f aca="false">RANDBETWEEN(80,100)/100</f>
        <v>0.99</v>
      </c>
      <c r="I2561" s="117"/>
      <c r="J2561" s="118"/>
      <c r="K2561" s="119"/>
      <c r="L2561" s="118"/>
      <c r="M2561" s="179"/>
      <c r="Q2561" s="151" t="s">
        <v>2658</v>
      </c>
      <c r="R2561" s="152" t="n">
        <v>5.1</v>
      </c>
      <c r="S2561" s="152" t="n">
        <v>766.6</v>
      </c>
      <c r="T2561" s="153" t="n">
        <v>36</v>
      </c>
      <c r="U2561" s="154" t="s">
        <v>93</v>
      </c>
      <c r="V2561" s="153" t="n">
        <v>2</v>
      </c>
      <c r="W2561" s="115" t="n">
        <v>0</v>
      </c>
      <c r="X2561" s="116" t="n">
        <f aca="false">RANDBETWEEN(80,100)/100</f>
        <v>0.98</v>
      </c>
      <c r="Y2561" s="117"/>
      <c r="Z2561" s="118"/>
      <c r="AA2561" s="119"/>
      <c r="AB2561" s="123"/>
      <c r="AC2561" s="124"/>
      <c r="AG2561" s="186"/>
      <c r="BO2561" s="202"/>
    </row>
    <row r="2562" customFormat="false" ht="13.25" hidden="false" customHeight="true" outlineLevel="0" collapsed="false">
      <c r="A2562" s="151" t="s">
        <v>2659</v>
      </c>
      <c r="B2562" s="152" t="n">
        <v>1.1</v>
      </c>
      <c r="C2562" s="152" t="n">
        <v>771.6</v>
      </c>
      <c r="D2562" s="153" t="n">
        <v>74</v>
      </c>
      <c r="E2562" s="154" t="s">
        <v>83</v>
      </c>
      <c r="F2562" s="153" t="n">
        <v>9</v>
      </c>
      <c r="G2562" s="115" t="n">
        <v>0.9</v>
      </c>
      <c r="H2562" s="116" t="n">
        <f aca="false">RANDBETWEEN(80,100)/100</f>
        <v>0.87</v>
      </c>
      <c r="I2562" s="117"/>
      <c r="J2562" s="118"/>
      <c r="K2562" s="119"/>
      <c r="L2562" s="118"/>
      <c r="M2562" s="179"/>
      <c r="Q2562" s="151" t="s">
        <v>2659</v>
      </c>
      <c r="R2562" s="152" t="n">
        <v>5</v>
      </c>
      <c r="S2562" s="152" t="n">
        <v>767.4</v>
      </c>
      <c r="T2562" s="153" t="n">
        <v>31</v>
      </c>
      <c r="U2562" s="154" t="s">
        <v>93</v>
      </c>
      <c r="V2562" s="153" t="n">
        <v>2</v>
      </c>
      <c r="W2562" s="115" t="n">
        <v>0</v>
      </c>
      <c r="X2562" s="116" t="n">
        <f aca="false">RANDBETWEEN(80,100)/100</f>
        <v>0.98</v>
      </c>
      <c r="Y2562" s="117"/>
      <c r="Z2562" s="118"/>
      <c r="AA2562" s="119"/>
      <c r="AB2562" s="123"/>
      <c r="AC2562" s="124"/>
      <c r="AG2562" s="186"/>
      <c r="BO2562" s="202"/>
    </row>
    <row r="2563" customFormat="false" ht="13.25" hidden="false" customHeight="true" outlineLevel="0" collapsed="false">
      <c r="A2563" s="151" t="s">
        <v>2660</v>
      </c>
      <c r="B2563" s="152" t="n">
        <v>-0.3</v>
      </c>
      <c r="C2563" s="152" t="n">
        <v>771.4</v>
      </c>
      <c r="D2563" s="153" t="n">
        <v>71</v>
      </c>
      <c r="E2563" s="154" t="s">
        <v>83</v>
      </c>
      <c r="F2563" s="153" t="n">
        <v>9</v>
      </c>
      <c r="G2563" s="115" t="n">
        <v>0.9</v>
      </c>
      <c r="H2563" s="116" t="n">
        <f aca="false">RANDBETWEEN(80,100)/100</f>
        <v>0.98</v>
      </c>
      <c r="I2563" s="117"/>
      <c r="J2563" s="118"/>
      <c r="K2563" s="119"/>
      <c r="L2563" s="118"/>
      <c r="M2563" s="179"/>
      <c r="Q2563" s="151" t="s">
        <v>2660</v>
      </c>
      <c r="R2563" s="152" t="n">
        <v>2.4</v>
      </c>
      <c r="S2563" s="152" t="n">
        <v>768.4</v>
      </c>
      <c r="T2563" s="153" t="n">
        <v>35</v>
      </c>
      <c r="U2563" s="154" t="s">
        <v>93</v>
      </c>
      <c r="V2563" s="153" t="n">
        <v>2</v>
      </c>
      <c r="W2563" s="115" t="n">
        <v>0</v>
      </c>
      <c r="X2563" s="116" t="n">
        <f aca="false">RANDBETWEEN(80,100)/100</f>
        <v>0.8</v>
      </c>
      <c r="Y2563" s="117"/>
      <c r="Z2563" s="118"/>
      <c r="AA2563" s="119"/>
      <c r="AB2563" s="123"/>
      <c r="AC2563" s="124"/>
      <c r="AG2563" s="186"/>
      <c r="BO2563" s="202"/>
    </row>
    <row r="2564" customFormat="false" ht="13.25" hidden="false" customHeight="true" outlineLevel="0" collapsed="false">
      <c r="A2564" s="151" t="s">
        <v>2661</v>
      </c>
      <c r="B2564" s="152" t="n">
        <v>-2.1</v>
      </c>
      <c r="C2564" s="152" t="n">
        <v>770.8</v>
      </c>
      <c r="D2564" s="153" t="n">
        <v>80</v>
      </c>
      <c r="E2564" s="154" t="s">
        <v>83</v>
      </c>
      <c r="F2564" s="153" t="n">
        <v>6</v>
      </c>
      <c r="G2564" s="115" t="n">
        <v>0.9</v>
      </c>
      <c r="H2564" s="116" t="n">
        <f aca="false">RANDBETWEEN(80,100)/100</f>
        <v>0.97</v>
      </c>
      <c r="I2564" s="117"/>
      <c r="J2564" s="118"/>
      <c r="K2564" s="119"/>
      <c r="L2564" s="118"/>
      <c r="M2564" s="179"/>
      <c r="Q2564" s="151" t="s">
        <v>2661</v>
      </c>
      <c r="R2564" s="152" t="n">
        <v>-2</v>
      </c>
      <c r="S2564" s="152" t="n">
        <v>769.2</v>
      </c>
      <c r="T2564" s="153" t="n">
        <v>42</v>
      </c>
      <c r="U2564" s="154" t="s">
        <v>93</v>
      </c>
      <c r="V2564" s="153" t="n">
        <v>2</v>
      </c>
      <c r="W2564" s="115" t="n">
        <v>0.05</v>
      </c>
      <c r="X2564" s="116" t="n">
        <f aca="false">RANDBETWEEN(80,100)/100</f>
        <v>0.82</v>
      </c>
      <c r="Y2564" s="117"/>
      <c r="Z2564" s="118"/>
      <c r="AA2564" s="119"/>
      <c r="AB2564" s="123"/>
      <c r="AC2564" s="124"/>
      <c r="AG2564" s="186"/>
      <c r="BO2564" s="202"/>
    </row>
    <row r="2565" customFormat="false" ht="13.25" hidden="false" customHeight="true" outlineLevel="0" collapsed="false">
      <c r="A2565" s="151" t="s">
        <v>2662</v>
      </c>
      <c r="B2565" s="152" t="n">
        <v>-4.5</v>
      </c>
      <c r="C2565" s="152" t="n">
        <v>769.9</v>
      </c>
      <c r="D2565" s="153" t="n">
        <v>100</v>
      </c>
      <c r="E2565" s="154" t="s">
        <v>83</v>
      </c>
      <c r="F2565" s="153" t="n">
        <v>6</v>
      </c>
      <c r="G2565" s="115" t="n">
        <v>0.9</v>
      </c>
      <c r="H2565" s="116" t="n">
        <f aca="false">RANDBETWEEN(80,100)/100</f>
        <v>0.99</v>
      </c>
      <c r="I2565" s="117"/>
      <c r="J2565" s="118"/>
      <c r="K2565" s="119"/>
      <c r="L2565" s="118"/>
      <c r="M2565" s="179"/>
      <c r="Q2565" s="151" t="s">
        <v>2662</v>
      </c>
      <c r="R2565" s="152" t="n">
        <v>-7.8</v>
      </c>
      <c r="S2565" s="152" t="n">
        <v>769</v>
      </c>
      <c r="T2565" s="153" t="n">
        <v>69</v>
      </c>
      <c r="U2565" s="154" t="n">
        <v>0</v>
      </c>
      <c r="V2565" s="153" t="n">
        <v>0</v>
      </c>
      <c r="W2565" s="115" t="n">
        <v>0</v>
      </c>
      <c r="X2565" s="116" t="n">
        <f aca="false">RANDBETWEEN(80,100)/100</f>
        <v>0.95</v>
      </c>
      <c r="Y2565" s="117"/>
      <c r="Z2565" s="118"/>
      <c r="AA2565" s="119"/>
      <c r="AB2565" s="123"/>
      <c r="AC2565" s="124"/>
      <c r="AG2565" s="186"/>
      <c r="BO2565" s="202"/>
    </row>
    <row r="2566" customFormat="false" ht="13.25" hidden="false" customHeight="true" outlineLevel="0" collapsed="false">
      <c r="A2566" s="151" t="s">
        <v>2663</v>
      </c>
      <c r="B2566" s="152" t="n">
        <v>-4</v>
      </c>
      <c r="C2566" s="152" t="n">
        <v>769.4</v>
      </c>
      <c r="D2566" s="153" t="n">
        <v>100</v>
      </c>
      <c r="E2566" s="154" t="s">
        <v>83</v>
      </c>
      <c r="F2566" s="153" t="n">
        <v>6</v>
      </c>
      <c r="G2566" s="115" t="n">
        <v>0.9</v>
      </c>
      <c r="H2566" s="116" t="n">
        <f aca="false">RANDBETWEEN(80,100)/100</f>
        <v>0.99</v>
      </c>
      <c r="I2566" s="117"/>
      <c r="J2566" s="118"/>
      <c r="K2566" s="119"/>
      <c r="L2566" s="118"/>
      <c r="M2566" s="179"/>
      <c r="Q2566" s="151" t="s">
        <v>2663</v>
      </c>
      <c r="R2566" s="152" t="n">
        <v>-7.4</v>
      </c>
      <c r="S2566" s="152" t="n">
        <v>768.9</v>
      </c>
      <c r="T2566" s="153" t="n">
        <v>62</v>
      </c>
      <c r="U2566" s="154" t="n">
        <v>0</v>
      </c>
      <c r="V2566" s="153" t="n">
        <v>0</v>
      </c>
      <c r="W2566" s="115" t="n">
        <v>0</v>
      </c>
      <c r="X2566" s="116" t="n">
        <f aca="false">RANDBETWEEN(80,100)/100</f>
        <v>0.88</v>
      </c>
      <c r="Y2566" s="117"/>
      <c r="Z2566" s="118"/>
      <c r="AA2566" s="119"/>
      <c r="AB2566" s="123"/>
      <c r="AC2566" s="124"/>
      <c r="AG2566" s="186"/>
      <c r="BO2566" s="202"/>
    </row>
    <row r="2567" customFormat="false" ht="13.25" hidden="false" customHeight="true" outlineLevel="0" collapsed="false">
      <c r="A2567" s="151" t="s">
        <v>2664</v>
      </c>
      <c r="B2567" s="152" t="n">
        <v>-3.6</v>
      </c>
      <c r="C2567" s="152" t="n">
        <v>769.3</v>
      </c>
      <c r="D2567" s="153" t="n">
        <v>89</v>
      </c>
      <c r="E2567" s="154" t="s">
        <v>83</v>
      </c>
      <c r="F2567" s="153" t="n">
        <v>4.5</v>
      </c>
      <c r="G2567" s="115" t="n">
        <v>0.9</v>
      </c>
      <c r="H2567" s="116" t="n">
        <f aca="false">RANDBETWEEN(80,100)/100</f>
        <v>1</v>
      </c>
      <c r="I2567" s="117"/>
      <c r="J2567" s="118"/>
      <c r="K2567" s="119"/>
      <c r="L2567" s="118"/>
      <c r="M2567" s="179"/>
      <c r="Q2567" s="151" t="s">
        <v>2664</v>
      </c>
      <c r="R2567" s="152" t="n">
        <v>-6.2</v>
      </c>
      <c r="S2567" s="152" t="n">
        <v>768.7</v>
      </c>
      <c r="T2567" s="153" t="n">
        <v>58</v>
      </c>
      <c r="U2567" s="154" t="n">
        <v>0</v>
      </c>
      <c r="V2567" s="153" t="n">
        <v>0</v>
      </c>
      <c r="W2567" s="115" t="n">
        <v>0</v>
      </c>
      <c r="X2567" s="116" t="n">
        <f aca="false">RANDBETWEEN(80,100)/100</f>
        <v>0.82</v>
      </c>
      <c r="Y2567" s="117"/>
      <c r="Z2567" s="118"/>
      <c r="AA2567" s="119"/>
      <c r="AB2567" s="123"/>
      <c r="AC2567" s="124"/>
      <c r="AG2567" s="186"/>
      <c r="BO2567" s="202"/>
    </row>
    <row r="2568" customFormat="false" ht="13.25" hidden="false" customHeight="true" outlineLevel="0" collapsed="false">
      <c r="A2568" s="151" t="s">
        <v>2665</v>
      </c>
      <c r="B2568" s="152" t="n">
        <v>-3.3</v>
      </c>
      <c r="C2568" s="152" t="n">
        <v>769</v>
      </c>
      <c r="D2568" s="153" t="n">
        <v>79</v>
      </c>
      <c r="E2568" s="154" t="s">
        <v>83</v>
      </c>
      <c r="F2568" s="153" t="n">
        <v>6</v>
      </c>
      <c r="G2568" s="115" t="n">
        <v>0.9</v>
      </c>
      <c r="H2568" s="116" t="n">
        <f aca="false">RANDBETWEEN(80,100)/100</f>
        <v>0.8</v>
      </c>
      <c r="I2568" s="117" t="n">
        <v>0.498541666666667</v>
      </c>
      <c r="J2568" s="118" t="n">
        <v>0.498541666666667</v>
      </c>
      <c r="K2568" s="119" t="n">
        <f aca="false">(J2568 * 24) * $B$3 * $F$3 * (1 - 0.7*AVERAGE(G2568:G2575)) * AVERAGE(H2568:H2575)</f>
        <v>8071.417003125</v>
      </c>
      <c r="L2568" s="118" t="n">
        <f aca="false">IF(AVERAGE(F2568:F2575)&gt; $J$3, $B$4*$F$4*AVERAGE(F2568:F2575)/$B$5*24*AVERAGE(H2568:H2575), $B$4*$F$4*AVERAGE(F2568:F2575)/$B$5*24*AVERAGE(H2568:H2575) * 0.2)</f>
        <v>25956</v>
      </c>
      <c r="M2568" s="179" t="n">
        <f aca="false">K2568+L2568</f>
        <v>34027.417003125</v>
      </c>
      <c r="Q2568" s="151" t="s">
        <v>2665</v>
      </c>
      <c r="R2568" s="152" t="n">
        <v>-3.9</v>
      </c>
      <c r="S2568" s="152" t="n">
        <v>768.4</v>
      </c>
      <c r="T2568" s="153" t="n">
        <v>44</v>
      </c>
      <c r="U2568" s="154" t="n">
        <v>0</v>
      </c>
      <c r="V2568" s="153" t="n">
        <v>0</v>
      </c>
      <c r="W2568" s="115" t="n">
        <v>0</v>
      </c>
      <c r="X2568" s="116" t="n">
        <f aca="false">RANDBETWEEN(80,100)/100</f>
        <v>0.86</v>
      </c>
      <c r="Y2568" s="117" t="n">
        <v>0.49650462962963</v>
      </c>
      <c r="Z2568" s="118" t="n">
        <v>0.49650462962963</v>
      </c>
      <c r="AA2568" s="119" t="n">
        <f aca="false">(Z2568 * 24) * $B$3 * $F$3 * (1 - 0.7*AVERAGE(W2568:W2575)) * AVERAGE(X2568:X2575)</f>
        <v>12757.8428572917</v>
      </c>
      <c r="AB2568" s="123" t="n">
        <f aca="false">IF(AVERAGE(V2568:V2575)&gt; $J$3, $B$4*$F$4*AVERAGE(V2568:V2575)/$B$5*24*AVERAGE(X2568:X2575), $B$4*$F$4*AVERAGE(V2568:V2575)/$B$5*24*AVERAGE(X2568:X2575) * 0.2)</f>
        <v>1172.8</v>
      </c>
      <c r="AC2568" s="124" t="n">
        <f aca="false">AA2568+AB2568</f>
        <v>13930.6428572917</v>
      </c>
      <c r="AG2568" s="186"/>
      <c r="BO2568" s="202"/>
    </row>
    <row r="2569" customFormat="false" ht="13.25" hidden="false" customHeight="true" outlineLevel="0" collapsed="false">
      <c r="A2569" s="151" t="s">
        <v>2666</v>
      </c>
      <c r="B2569" s="152" t="n">
        <v>-2</v>
      </c>
      <c r="C2569" s="152" t="n">
        <v>768</v>
      </c>
      <c r="D2569" s="153" t="n">
        <v>64</v>
      </c>
      <c r="E2569" s="154" t="s">
        <v>83</v>
      </c>
      <c r="F2569" s="153" t="n">
        <v>6</v>
      </c>
      <c r="G2569" s="115" t="n">
        <v>0.9</v>
      </c>
      <c r="H2569" s="116" t="n">
        <f aca="false">RANDBETWEEN(80,100)/100</f>
        <v>0.86</v>
      </c>
      <c r="I2569" s="117"/>
      <c r="J2569" s="118"/>
      <c r="K2569" s="119"/>
      <c r="L2569" s="118"/>
      <c r="M2569" s="179"/>
      <c r="Q2569" s="151" t="s">
        <v>2666</v>
      </c>
      <c r="R2569" s="152" t="n">
        <v>0.2</v>
      </c>
      <c r="S2569" s="152" t="n">
        <v>767.8</v>
      </c>
      <c r="T2569" s="153" t="n">
        <v>27</v>
      </c>
      <c r="U2569" s="154" t="s">
        <v>83</v>
      </c>
      <c r="V2569" s="153" t="n">
        <v>1</v>
      </c>
      <c r="W2569" s="115" t="n">
        <v>0</v>
      </c>
      <c r="X2569" s="116" t="n">
        <f aca="false">RANDBETWEEN(80,100)/100</f>
        <v>0.92</v>
      </c>
      <c r="Y2569" s="117"/>
      <c r="Z2569" s="118"/>
      <c r="AA2569" s="119"/>
      <c r="AB2569" s="123"/>
      <c r="AC2569" s="124"/>
      <c r="AG2569" s="186"/>
      <c r="BO2569" s="202"/>
    </row>
    <row r="2570" customFormat="false" ht="13.25" hidden="false" customHeight="true" outlineLevel="0" collapsed="false">
      <c r="A2570" s="151" t="s">
        <v>2667</v>
      </c>
      <c r="B2570" s="152" t="n">
        <v>-0.9</v>
      </c>
      <c r="C2570" s="152" t="n">
        <v>767.2</v>
      </c>
      <c r="D2570" s="153" t="n">
        <v>57</v>
      </c>
      <c r="E2570" s="154" t="s">
        <v>83</v>
      </c>
      <c r="F2570" s="153" t="n">
        <v>6</v>
      </c>
      <c r="G2570" s="115" t="n">
        <v>0.95</v>
      </c>
      <c r="H2570" s="116" t="n">
        <f aca="false">RANDBETWEEN(80,100)/100</f>
        <v>0.98</v>
      </c>
      <c r="I2570" s="117"/>
      <c r="J2570" s="118"/>
      <c r="K2570" s="119"/>
      <c r="L2570" s="118"/>
      <c r="M2570" s="179"/>
      <c r="Q2570" s="151" t="s">
        <v>2667</v>
      </c>
      <c r="R2570" s="152" t="n">
        <v>0.9</v>
      </c>
      <c r="S2570" s="152" t="n">
        <v>768.2</v>
      </c>
      <c r="T2570" s="153" t="n">
        <v>28</v>
      </c>
      <c r="U2570" s="154" t="s">
        <v>83</v>
      </c>
      <c r="V2570" s="153" t="n">
        <v>2</v>
      </c>
      <c r="W2570" s="115" t="n">
        <v>0.05</v>
      </c>
      <c r="X2570" s="116" t="n">
        <f aca="false">RANDBETWEEN(80,100)/100</f>
        <v>0.99</v>
      </c>
      <c r="Y2570" s="117"/>
      <c r="Z2570" s="118"/>
      <c r="AA2570" s="119"/>
      <c r="AB2570" s="123"/>
      <c r="AC2570" s="124"/>
      <c r="AG2570" s="186"/>
      <c r="BO2570" s="202"/>
    </row>
    <row r="2571" customFormat="false" ht="13.25" hidden="false" customHeight="true" outlineLevel="0" collapsed="false">
      <c r="A2571" s="151" t="s">
        <v>2668</v>
      </c>
      <c r="B2571" s="152" t="n">
        <v>-0.7</v>
      </c>
      <c r="C2571" s="152" t="n">
        <v>767.4</v>
      </c>
      <c r="D2571" s="153" t="n">
        <v>57</v>
      </c>
      <c r="E2571" s="154" t="s">
        <v>77</v>
      </c>
      <c r="F2571" s="153" t="n">
        <v>4.5</v>
      </c>
      <c r="G2571" s="115" t="n">
        <v>0.75</v>
      </c>
      <c r="H2571" s="116" t="n">
        <f aca="false">RANDBETWEEN(80,100)/100</f>
        <v>0.93</v>
      </c>
      <c r="I2571" s="117"/>
      <c r="J2571" s="118"/>
      <c r="K2571" s="119"/>
      <c r="L2571" s="118"/>
      <c r="M2571" s="179"/>
      <c r="Q2571" s="151" t="s">
        <v>2668</v>
      </c>
      <c r="R2571" s="152" t="n">
        <v>-0.8</v>
      </c>
      <c r="S2571" s="152" t="n">
        <v>768.8</v>
      </c>
      <c r="T2571" s="153" t="n">
        <v>31</v>
      </c>
      <c r="U2571" s="154" t="s">
        <v>83</v>
      </c>
      <c r="V2571" s="153" t="n">
        <v>2</v>
      </c>
      <c r="W2571" s="115" t="n">
        <v>0.25</v>
      </c>
      <c r="X2571" s="116" t="n">
        <f aca="false">RANDBETWEEN(80,100)/100</f>
        <v>0.99</v>
      </c>
      <c r="Y2571" s="117"/>
      <c r="Z2571" s="118"/>
      <c r="AA2571" s="119"/>
      <c r="AB2571" s="123"/>
      <c r="AC2571" s="124"/>
      <c r="AG2571" s="186"/>
      <c r="BO2571" s="202"/>
    </row>
    <row r="2572" customFormat="false" ht="13.25" hidden="false" customHeight="true" outlineLevel="0" collapsed="false">
      <c r="A2572" s="151" t="s">
        <v>2669</v>
      </c>
      <c r="B2572" s="152" t="n">
        <v>-4.5</v>
      </c>
      <c r="C2572" s="152" t="n">
        <v>767.7</v>
      </c>
      <c r="D2572" s="153" t="n">
        <v>79</v>
      </c>
      <c r="E2572" s="154" t="s">
        <v>83</v>
      </c>
      <c r="F2572" s="153" t="n">
        <v>4.5</v>
      </c>
      <c r="G2572" s="115" t="n">
        <v>0.15</v>
      </c>
      <c r="H2572" s="116" t="n">
        <f aca="false">RANDBETWEEN(80,100)/100</f>
        <v>0.96</v>
      </c>
      <c r="I2572" s="117"/>
      <c r="J2572" s="118"/>
      <c r="K2572" s="119"/>
      <c r="L2572" s="118"/>
      <c r="M2572" s="179"/>
      <c r="Q2572" s="151" t="s">
        <v>2669</v>
      </c>
      <c r="R2572" s="152" t="n">
        <v>-4.3</v>
      </c>
      <c r="S2572" s="152" t="n">
        <v>768.4</v>
      </c>
      <c r="T2572" s="153" t="n">
        <v>46</v>
      </c>
      <c r="U2572" s="154" t="s">
        <v>107</v>
      </c>
      <c r="V2572" s="153" t="n">
        <v>1</v>
      </c>
      <c r="W2572" s="115" t="n">
        <v>0</v>
      </c>
      <c r="X2572" s="116" t="n">
        <f aca="false">RANDBETWEEN(80,100)/100</f>
        <v>0.83</v>
      </c>
      <c r="Y2572" s="117"/>
      <c r="Z2572" s="118"/>
      <c r="AA2572" s="119"/>
      <c r="AB2572" s="123"/>
      <c r="AC2572" s="124"/>
      <c r="AG2572" s="186"/>
      <c r="BO2572" s="202"/>
    </row>
    <row r="2573" customFormat="false" ht="13.25" hidden="false" customHeight="true" outlineLevel="0" collapsed="false">
      <c r="A2573" s="151" t="s">
        <v>2670</v>
      </c>
      <c r="B2573" s="152" t="n">
        <v>-6.3</v>
      </c>
      <c r="C2573" s="152" t="n">
        <v>767</v>
      </c>
      <c r="D2573" s="153" t="n">
        <v>87</v>
      </c>
      <c r="E2573" s="154" t="s">
        <v>83</v>
      </c>
      <c r="F2573" s="153" t="n">
        <v>4.5</v>
      </c>
      <c r="G2573" s="115" t="n">
        <v>0.25</v>
      </c>
      <c r="H2573" s="116" t="n">
        <f aca="false">RANDBETWEEN(80,100)/100</f>
        <v>0.95</v>
      </c>
      <c r="I2573" s="117"/>
      <c r="J2573" s="118"/>
      <c r="K2573" s="119"/>
      <c r="L2573" s="118"/>
      <c r="M2573" s="179"/>
      <c r="Q2573" s="151" t="s">
        <v>2670</v>
      </c>
      <c r="R2573" s="152" t="n">
        <v>-8.8</v>
      </c>
      <c r="S2573" s="152" t="n">
        <v>767.2</v>
      </c>
      <c r="T2573" s="153" t="n">
        <v>74</v>
      </c>
      <c r="U2573" s="154" t="n">
        <v>0</v>
      </c>
      <c r="V2573" s="153" t="n">
        <v>0</v>
      </c>
      <c r="W2573" s="115" t="n">
        <v>0</v>
      </c>
      <c r="X2573" s="116" t="n">
        <f aca="false">RANDBETWEEN(80,100)/100</f>
        <v>0.88</v>
      </c>
      <c r="Y2573" s="117"/>
      <c r="Z2573" s="118"/>
      <c r="AA2573" s="119"/>
      <c r="AB2573" s="123"/>
      <c r="AC2573" s="124"/>
      <c r="AG2573" s="186"/>
      <c r="BO2573" s="202"/>
    </row>
    <row r="2574" customFormat="false" ht="13.25" hidden="false" customHeight="true" outlineLevel="0" collapsed="false">
      <c r="A2574" s="151" t="s">
        <v>2671</v>
      </c>
      <c r="B2574" s="152" t="n">
        <v>-6.1</v>
      </c>
      <c r="C2574" s="152" t="n">
        <v>767</v>
      </c>
      <c r="D2574" s="153" t="n">
        <v>94</v>
      </c>
      <c r="E2574" s="154" t="s">
        <v>77</v>
      </c>
      <c r="F2574" s="153" t="n">
        <v>3</v>
      </c>
      <c r="G2574" s="115" t="n">
        <v>0.15</v>
      </c>
      <c r="H2574" s="116" t="n">
        <f aca="false">RANDBETWEEN(80,100)/100</f>
        <v>0.82</v>
      </c>
      <c r="I2574" s="117"/>
      <c r="J2574" s="118"/>
      <c r="K2574" s="119"/>
      <c r="L2574" s="118"/>
      <c r="M2574" s="179"/>
      <c r="Q2574" s="151" t="s">
        <v>2671</v>
      </c>
      <c r="R2574" s="152" t="n">
        <v>-6.5</v>
      </c>
      <c r="S2574" s="152" t="n">
        <v>766.5</v>
      </c>
      <c r="T2574" s="153" t="n">
        <v>61</v>
      </c>
      <c r="U2574" s="154" t="s">
        <v>93</v>
      </c>
      <c r="V2574" s="153" t="n">
        <v>1</v>
      </c>
      <c r="W2574" s="115" t="n">
        <v>0</v>
      </c>
      <c r="X2574" s="116" t="n">
        <f aca="false">RANDBETWEEN(80,100)/100</f>
        <v>0.93</v>
      </c>
      <c r="Y2574" s="117"/>
      <c r="Z2574" s="118"/>
      <c r="AA2574" s="119"/>
      <c r="AB2574" s="123"/>
      <c r="AC2574" s="124"/>
      <c r="AG2574" s="186"/>
      <c r="BO2574" s="202"/>
    </row>
    <row r="2575" customFormat="false" ht="13.25" hidden="false" customHeight="true" outlineLevel="0" collapsed="false">
      <c r="A2575" s="151" t="s">
        <v>2672</v>
      </c>
      <c r="B2575" s="152" t="n">
        <v>-5.2</v>
      </c>
      <c r="C2575" s="152" t="n">
        <v>767.5</v>
      </c>
      <c r="D2575" s="153" t="n">
        <v>90</v>
      </c>
      <c r="E2575" s="154" t="s">
        <v>77</v>
      </c>
      <c r="F2575" s="153" t="n">
        <v>1.5</v>
      </c>
      <c r="G2575" s="115" t="n">
        <v>0.25</v>
      </c>
      <c r="H2575" s="116" t="n">
        <f aca="false">RANDBETWEEN(80,100)/100</f>
        <v>0.91</v>
      </c>
      <c r="I2575" s="117"/>
      <c r="J2575" s="118"/>
      <c r="K2575" s="119"/>
      <c r="L2575" s="118"/>
      <c r="M2575" s="179"/>
      <c r="Q2575" s="151" t="s">
        <v>2672</v>
      </c>
      <c r="R2575" s="152" t="n">
        <v>-4.6</v>
      </c>
      <c r="S2575" s="152" t="n">
        <v>765.7</v>
      </c>
      <c r="T2575" s="153" t="n">
        <v>54</v>
      </c>
      <c r="U2575" s="154" t="s">
        <v>83</v>
      </c>
      <c r="V2575" s="153" t="n">
        <v>1</v>
      </c>
      <c r="W2575" s="115" t="n">
        <v>0</v>
      </c>
      <c r="X2575" s="116" t="n">
        <f aca="false">RANDBETWEEN(80,100)/100</f>
        <v>0.93</v>
      </c>
      <c r="Y2575" s="117"/>
      <c r="Z2575" s="118"/>
      <c r="AA2575" s="119"/>
      <c r="AB2575" s="123"/>
      <c r="AC2575" s="124"/>
      <c r="AG2575" s="186"/>
      <c r="BO2575" s="202"/>
    </row>
    <row r="2576" customFormat="false" ht="13.25" hidden="false" customHeight="true" outlineLevel="0" collapsed="false">
      <c r="A2576" s="151" t="s">
        <v>2673</v>
      </c>
      <c r="B2576" s="152" t="n">
        <v>-3.8</v>
      </c>
      <c r="C2576" s="152" t="n">
        <v>768.1</v>
      </c>
      <c r="D2576" s="153" t="n">
        <v>81</v>
      </c>
      <c r="E2576" s="154" t="s">
        <v>83</v>
      </c>
      <c r="F2576" s="153" t="n">
        <v>3</v>
      </c>
      <c r="G2576" s="182" t="s">
        <v>185</v>
      </c>
      <c r="H2576" s="116" t="n">
        <f aca="false">RANDBETWEEN(80,100)/100</f>
        <v>0.96</v>
      </c>
      <c r="I2576" s="117" t="n">
        <v>0.496342592592593</v>
      </c>
      <c r="J2576" s="118" t="n">
        <v>0.496342592592593</v>
      </c>
      <c r="K2576" s="119" t="n">
        <f aca="false">(J2576 * 24) * $B$3 * $F$3 * (1 - 0.7*AVERAGE(G2576:G2583)) * AVERAGE(H2576:H2583)</f>
        <v>6323.48404444444</v>
      </c>
      <c r="L2576" s="118" t="n">
        <f aca="false">IF(AVERAGE(F2576:F2583)&gt; $J$3, $B$4*$F$4*AVERAGE(F2576:F2583)/$B$5*24*AVERAGE(H2576:H2583), $B$4*$F$4*AVERAGE(F2576:F2583)/$B$5*24*AVERAGE(H2576:H2583) * 0.2)</f>
        <v>32016</v>
      </c>
      <c r="M2576" s="179" t="n">
        <f aca="false">K2576+L2576</f>
        <v>38339.4840444444</v>
      </c>
      <c r="Q2576" s="151" t="s">
        <v>2673</v>
      </c>
      <c r="R2576" s="152" t="n">
        <v>-3.6</v>
      </c>
      <c r="S2576" s="152" t="n">
        <v>765.4</v>
      </c>
      <c r="T2576" s="153" t="n">
        <v>45</v>
      </c>
      <c r="U2576" s="154" t="s">
        <v>83</v>
      </c>
      <c r="V2576" s="153" t="n">
        <v>1</v>
      </c>
      <c r="W2576" s="115" t="n">
        <v>0</v>
      </c>
      <c r="X2576" s="116" t="n">
        <f aca="false">RANDBETWEEN(80,100)/100</f>
        <v>0.91</v>
      </c>
      <c r="Y2576" s="117" t="n">
        <v>0.493275462962963</v>
      </c>
      <c r="Z2576" s="118" t="n">
        <v>0.493275462962963</v>
      </c>
      <c r="AA2576" s="119" t="n">
        <f aca="false">(Z2576 * 24) * $B$3 * $F$3 * (1 - 0.7*AVERAGE(W2576:W2583)) * AVERAGE(X2576:X2583)</f>
        <v>12515.0027578125</v>
      </c>
      <c r="AB2576" s="123" t="n">
        <f aca="false">IF(AVERAGE(V2576:V2583)&gt; $J$3, $B$4*$F$4*AVERAGE(V2576:V2583)/$B$5*24*AVERAGE(X2576:X2583), $B$4*$F$4*AVERAGE(V2576:V2583)/$B$5*24*AVERAGE(X2576:X2583) * 0.2)</f>
        <v>884.4</v>
      </c>
      <c r="AC2576" s="124" t="n">
        <f aca="false">AA2576+AB2576</f>
        <v>13399.4027578125</v>
      </c>
      <c r="AG2576" s="186"/>
      <c r="BO2576" s="202"/>
    </row>
    <row r="2577" customFormat="false" ht="13.25" hidden="false" customHeight="true" outlineLevel="0" collapsed="false">
      <c r="A2577" s="151" t="s">
        <v>2674</v>
      </c>
      <c r="B2577" s="152" t="n">
        <v>-1.6</v>
      </c>
      <c r="C2577" s="152" t="n">
        <v>767.7</v>
      </c>
      <c r="D2577" s="153" t="n">
        <v>64</v>
      </c>
      <c r="E2577" s="154" t="s">
        <v>77</v>
      </c>
      <c r="F2577" s="153" t="n">
        <v>4.5</v>
      </c>
      <c r="G2577" s="115" t="n">
        <v>0.75</v>
      </c>
      <c r="H2577" s="116" t="n">
        <f aca="false">RANDBETWEEN(80,100)/100</f>
        <v>0.97</v>
      </c>
      <c r="I2577" s="117"/>
      <c r="J2577" s="118"/>
      <c r="K2577" s="119"/>
      <c r="L2577" s="118"/>
      <c r="M2577" s="179"/>
      <c r="Q2577" s="151" t="s">
        <v>2674</v>
      </c>
      <c r="R2577" s="152" t="n">
        <v>-1.1</v>
      </c>
      <c r="S2577" s="152" t="n">
        <v>764.2</v>
      </c>
      <c r="T2577" s="153" t="n">
        <v>41</v>
      </c>
      <c r="U2577" s="154" t="s">
        <v>83</v>
      </c>
      <c r="V2577" s="153" t="n">
        <v>1</v>
      </c>
      <c r="W2577" s="115" t="n">
        <v>0</v>
      </c>
      <c r="X2577" s="116" t="n">
        <f aca="false">RANDBETWEEN(80,100)/100</f>
        <v>0.87</v>
      </c>
      <c r="Y2577" s="117"/>
      <c r="Z2577" s="118"/>
      <c r="AA2577" s="119"/>
      <c r="AB2577" s="123"/>
      <c r="AC2577" s="124"/>
      <c r="AG2577" s="186"/>
      <c r="BO2577" s="202"/>
    </row>
    <row r="2578" customFormat="false" ht="13.25" hidden="false" customHeight="true" outlineLevel="0" collapsed="false">
      <c r="A2578" s="151" t="s">
        <v>2675</v>
      </c>
      <c r="B2578" s="152" t="n">
        <v>-0.9</v>
      </c>
      <c r="C2578" s="152" t="n">
        <v>767.6</v>
      </c>
      <c r="D2578" s="153" t="n">
        <v>62</v>
      </c>
      <c r="E2578" s="154" t="s">
        <v>77</v>
      </c>
      <c r="F2578" s="153" t="n">
        <v>6</v>
      </c>
      <c r="G2578" s="115" t="n">
        <v>0.9</v>
      </c>
      <c r="H2578" s="116" t="n">
        <f aca="false">RANDBETWEEN(80,100)/100</f>
        <v>0.99</v>
      </c>
      <c r="I2578" s="117"/>
      <c r="J2578" s="118"/>
      <c r="K2578" s="119"/>
      <c r="L2578" s="118"/>
      <c r="M2578" s="179"/>
      <c r="Q2578" s="151" t="s">
        <v>2675</v>
      </c>
      <c r="R2578" s="152" t="n">
        <v>-0.1</v>
      </c>
      <c r="S2578" s="152" t="n">
        <v>764.2</v>
      </c>
      <c r="T2578" s="153" t="n">
        <v>42</v>
      </c>
      <c r="U2578" s="154" t="s">
        <v>83</v>
      </c>
      <c r="V2578" s="153" t="n">
        <v>1</v>
      </c>
      <c r="W2578" s="115" t="n">
        <v>0.25</v>
      </c>
      <c r="X2578" s="116" t="n">
        <f aca="false">RANDBETWEEN(80,100)/100</f>
        <v>0.89</v>
      </c>
      <c r="Y2578" s="117"/>
      <c r="Z2578" s="118"/>
      <c r="AA2578" s="119"/>
      <c r="AB2578" s="123"/>
      <c r="AC2578" s="124"/>
      <c r="AG2578" s="186"/>
      <c r="BO2578" s="202"/>
    </row>
    <row r="2579" customFormat="false" ht="13.25" hidden="false" customHeight="true" outlineLevel="0" collapsed="false">
      <c r="A2579" s="151" t="s">
        <v>2676</v>
      </c>
      <c r="B2579" s="152" t="n">
        <v>-1</v>
      </c>
      <c r="C2579" s="152" t="n">
        <v>768.2</v>
      </c>
      <c r="D2579" s="153" t="n">
        <v>68</v>
      </c>
      <c r="E2579" s="154" t="s">
        <v>83</v>
      </c>
      <c r="F2579" s="153" t="n">
        <v>6</v>
      </c>
      <c r="G2579" s="115" t="n">
        <v>0.75</v>
      </c>
      <c r="H2579" s="116" t="n">
        <f aca="false">RANDBETWEEN(80,100)/100</f>
        <v>0.82</v>
      </c>
      <c r="I2579" s="117"/>
      <c r="J2579" s="118"/>
      <c r="K2579" s="119"/>
      <c r="L2579" s="118"/>
      <c r="M2579" s="179"/>
      <c r="Q2579" s="151" t="s">
        <v>2676</v>
      </c>
      <c r="R2579" s="152" t="n">
        <v>-1</v>
      </c>
      <c r="S2579" s="152" t="n">
        <v>764.5</v>
      </c>
      <c r="T2579" s="153" t="n">
        <v>47</v>
      </c>
      <c r="U2579" s="154" t="s">
        <v>83</v>
      </c>
      <c r="V2579" s="153" t="n">
        <v>2</v>
      </c>
      <c r="W2579" s="115" t="n">
        <v>0.25</v>
      </c>
      <c r="X2579" s="116" t="n">
        <f aca="false">RANDBETWEEN(80,100)/100</f>
        <v>0.93</v>
      </c>
      <c r="Y2579" s="117"/>
      <c r="Z2579" s="118"/>
      <c r="AA2579" s="119"/>
      <c r="AB2579" s="123"/>
      <c r="AC2579" s="124"/>
      <c r="AG2579" s="186"/>
      <c r="BO2579" s="202"/>
    </row>
    <row r="2580" customFormat="false" ht="13.25" hidden="false" customHeight="true" outlineLevel="0" collapsed="false">
      <c r="A2580" s="151" t="s">
        <v>2677</v>
      </c>
      <c r="B2580" s="152" t="n">
        <v>-2.9</v>
      </c>
      <c r="C2580" s="152" t="n">
        <v>768.3</v>
      </c>
      <c r="D2580" s="153" t="n">
        <v>74</v>
      </c>
      <c r="E2580" s="154" t="s">
        <v>83</v>
      </c>
      <c r="F2580" s="153" t="n">
        <v>4.5</v>
      </c>
      <c r="G2580" s="115" t="n">
        <v>0.25</v>
      </c>
      <c r="H2580" s="116" t="n">
        <f aca="false">RANDBETWEEN(80,100)/100</f>
        <v>0.92</v>
      </c>
      <c r="I2580" s="117"/>
      <c r="J2580" s="118"/>
      <c r="K2580" s="119"/>
      <c r="L2580" s="118"/>
      <c r="M2580" s="179"/>
      <c r="Q2580" s="151" t="s">
        <v>2677</v>
      </c>
      <c r="R2580" s="152" t="n">
        <v>-4.3</v>
      </c>
      <c r="S2580" s="152" t="n">
        <v>764.3</v>
      </c>
      <c r="T2580" s="153" t="n">
        <v>63</v>
      </c>
      <c r="U2580" s="154" t="s">
        <v>78</v>
      </c>
      <c r="V2580" s="153" t="n">
        <v>1</v>
      </c>
      <c r="W2580" s="115" t="n">
        <v>0</v>
      </c>
      <c r="X2580" s="116" t="n">
        <f aca="false">RANDBETWEEN(80,100)/100</f>
        <v>1</v>
      </c>
      <c r="Y2580" s="117"/>
      <c r="Z2580" s="118"/>
      <c r="AA2580" s="119"/>
      <c r="AB2580" s="123"/>
      <c r="AC2580" s="124"/>
      <c r="AG2580" s="186"/>
      <c r="BO2580" s="202"/>
    </row>
    <row r="2581" customFormat="false" ht="13.25" hidden="false" customHeight="true" outlineLevel="0" collapsed="false">
      <c r="A2581" s="151" t="s">
        <v>2678</v>
      </c>
      <c r="B2581" s="152" t="n">
        <v>-3.9</v>
      </c>
      <c r="C2581" s="152" t="n">
        <v>767.5</v>
      </c>
      <c r="D2581" s="153" t="n">
        <v>83</v>
      </c>
      <c r="E2581" s="154" t="s">
        <v>83</v>
      </c>
      <c r="F2581" s="153" t="n">
        <v>6</v>
      </c>
      <c r="G2581" s="182" t="s">
        <v>194</v>
      </c>
      <c r="H2581" s="116" t="n">
        <f aca="false">RANDBETWEEN(80,100)/100</f>
        <v>0.93</v>
      </c>
      <c r="I2581" s="117"/>
      <c r="J2581" s="118"/>
      <c r="K2581" s="119"/>
      <c r="L2581" s="118"/>
      <c r="M2581" s="179"/>
      <c r="Q2581" s="151" t="s">
        <v>2678</v>
      </c>
      <c r="R2581" s="152" t="n">
        <v>-8</v>
      </c>
      <c r="S2581" s="152" t="n">
        <v>763.5</v>
      </c>
      <c r="T2581" s="153" t="n">
        <v>81</v>
      </c>
      <c r="U2581" s="154" t="n">
        <v>0</v>
      </c>
      <c r="V2581" s="153" t="n">
        <v>0</v>
      </c>
      <c r="W2581" s="115" t="n">
        <v>0</v>
      </c>
      <c r="X2581" s="116" t="n">
        <f aca="false">RANDBETWEEN(80,100)/100</f>
        <v>0.9</v>
      </c>
      <c r="Y2581" s="117"/>
      <c r="Z2581" s="118"/>
      <c r="AA2581" s="119"/>
      <c r="AB2581" s="123"/>
      <c r="AC2581" s="124"/>
      <c r="AG2581" s="186"/>
      <c r="BO2581" s="202"/>
    </row>
    <row r="2582" customFormat="false" ht="13.25" hidden="false" customHeight="true" outlineLevel="0" collapsed="false">
      <c r="A2582" s="151" t="s">
        <v>2679</v>
      </c>
      <c r="B2582" s="152" t="n">
        <v>-1.6</v>
      </c>
      <c r="C2582" s="152" t="n">
        <v>766.7</v>
      </c>
      <c r="D2582" s="153" t="n">
        <v>100</v>
      </c>
      <c r="E2582" s="154" t="s">
        <v>83</v>
      </c>
      <c r="F2582" s="153" t="n">
        <v>7.5</v>
      </c>
      <c r="G2582" s="115" t="n">
        <v>0.9</v>
      </c>
      <c r="H2582" s="116" t="n">
        <f aca="false">RANDBETWEEN(80,100)/100</f>
        <v>0.89</v>
      </c>
      <c r="I2582" s="117"/>
      <c r="J2582" s="118"/>
      <c r="K2582" s="119"/>
      <c r="L2582" s="118"/>
      <c r="M2582" s="179"/>
      <c r="Q2582" s="151" t="s">
        <v>2679</v>
      </c>
      <c r="R2582" s="152" t="n">
        <v>-6.6</v>
      </c>
      <c r="S2582" s="152" t="n">
        <v>763.1</v>
      </c>
      <c r="T2582" s="153" t="n">
        <v>76</v>
      </c>
      <c r="U2582" s="154" t="n">
        <v>0</v>
      </c>
      <c r="V2582" s="153" t="n">
        <v>0</v>
      </c>
      <c r="W2582" s="115" t="n">
        <v>0</v>
      </c>
      <c r="X2582" s="116" t="n">
        <f aca="false">RANDBETWEEN(80,100)/100</f>
        <v>0.9</v>
      </c>
      <c r="Y2582" s="117"/>
      <c r="Z2582" s="118"/>
      <c r="AA2582" s="119"/>
      <c r="AB2582" s="123"/>
      <c r="AC2582" s="124"/>
      <c r="AG2582" s="186"/>
      <c r="BO2582" s="202"/>
    </row>
    <row r="2583" customFormat="false" ht="13.25" hidden="false" customHeight="true" outlineLevel="0" collapsed="false">
      <c r="A2583" s="151" t="s">
        <v>2680</v>
      </c>
      <c r="B2583" s="152" t="n">
        <v>-0.2</v>
      </c>
      <c r="C2583" s="152" t="n">
        <v>765.9</v>
      </c>
      <c r="D2583" s="153" t="n">
        <v>92</v>
      </c>
      <c r="E2583" s="154" t="s">
        <v>83</v>
      </c>
      <c r="F2583" s="153" t="n">
        <v>6</v>
      </c>
      <c r="G2583" s="115" t="n">
        <v>0.9</v>
      </c>
      <c r="H2583" s="116" t="n">
        <f aca="false">RANDBETWEEN(80,100)/100</f>
        <v>0.88</v>
      </c>
      <c r="I2583" s="117"/>
      <c r="J2583" s="118"/>
      <c r="K2583" s="119"/>
      <c r="L2583" s="118"/>
      <c r="M2583" s="179"/>
      <c r="Q2583" s="151" t="s">
        <v>2680</v>
      </c>
      <c r="R2583" s="152" t="n">
        <v>-3.9</v>
      </c>
      <c r="S2583" s="152" t="n">
        <v>762.7</v>
      </c>
      <c r="T2583" s="153" t="n">
        <v>60</v>
      </c>
      <c r="U2583" s="154" t="n">
        <v>0</v>
      </c>
      <c r="V2583" s="153" t="n">
        <v>0</v>
      </c>
      <c r="W2583" s="115" t="n">
        <v>0</v>
      </c>
      <c r="X2583" s="116" t="n">
        <f aca="false">RANDBETWEEN(80,100)/100</f>
        <v>0.97</v>
      </c>
      <c r="Y2583" s="117"/>
      <c r="Z2583" s="118"/>
      <c r="AA2583" s="119"/>
      <c r="AB2583" s="123"/>
      <c r="AC2583" s="124"/>
      <c r="AG2583" s="186"/>
      <c r="BO2583" s="202"/>
    </row>
    <row r="2584" customFormat="false" ht="13.25" hidden="false" customHeight="true" outlineLevel="0" collapsed="false">
      <c r="A2584" s="151" t="s">
        <v>2681</v>
      </c>
      <c r="B2584" s="152" t="n">
        <v>2.5</v>
      </c>
      <c r="C2584" s="152" t="n">
        <v>766</v>
      </c>
      <c r="D2584" s="153" t="n">
        <v>77</v>
      </c>
      <c r="E2584" s="154" t="s">
        <v>101</v>
      </c>
      <c r="F2584" s="153" t="n">
        <v>7.5</v>
      </c>
      <c r="G2584" s="115" t="n">
        <v>0.95</v>
      </c>
      <c r="H2584" s="116" t="n">
        <f aca="false">RANDBETWEEN(80,100)/100</f>
        <v>0.81</v>
      </c>
      <c r="I2584" s="117" t="n">
        <v>0.494143518518519</v>
      </c>
      <c r="J2584" s="118" t="n">
        <v>0.494143518518519</v>
      </c>
      <c r="K2584" s="119" t="n">
        <f aca="false">(J2584 * 24) * $B$3 * $F$3 * (1 - 0.7*AVERAGE(G2584:G2591)) * AVERAGE(H2584:H2591)</f>
        <v>6316.79966458333</v>
      </c>
      <c r="L2584" s="118" t="n">
        <f aca="false">IF(AVERAGE(F2584:F2591)&gt; $J$3, $B$4*$F$4*AVERAGE(F2584:F2591)/$B$5*24*AVERAGE(H2584:H2591), $B$4*$F$4*AVERAGE(F2584:F2591)/$B$5*24*AVERAGE(H2584:H2591) * 0.2)</f>
        <v>33526.5</v>
      </c>
      <c r="M2584" s="179" t="n">
        <f aca="false">K2584+L2584</f>
        <v>39843.2996645833</v>
      </c>
      <c r="Q2584" s="151" t="s">
        <v>2681</v>
      </c>
      <c r="R2584" s="152" t="n">
        <v>-1.7</v>
      </c>
      <c r="S2584" s="152" t="n">
        <v>762.1</v>
      </c>
      <c r="T2584" s="153" t="n">
        <v>51</v>
      </c>
      <c r="U2584" s="154" t="s">
        <v>83</v>
      </c>
      <c r="V2584" s="153" t="n">
        <v>1</v>
      </c>
      <c r="W2584" s="115" t="n">
        <v>0</v>
      </c>
      <c r="X2584" s="116" t="n">
        <f aca="false">RANDBETWEEN(80,100)/100</f>
        <v>0.81</v>
      </c>
      <c r="Y2584" s="117" t="n">
        <v>0.490046296296296</v>
      </c>
      <c r="Z2584" s="118" t="n">
        <v>0.490046296296296</v>
      </c>
      <c r="AA2584" s="119" t="n">
        <f aca="false">(Z2584 * 24) * $B$3 * $F$3 * (1 - 0.7*AVERAGE(W2584:W2591)) * AVERAGE(X2584:X2591)</f>
        <v>10527.278671875</v>
      </c>
      <c r="AB2584" s="123" t="n">
        <f aca="false">IF(AVERAGE(V2584:V2591)&gt; $J$3, $B$4*$F$4*AVERAGE(V2584:V2591)/$B$5*24*AVERAGE(X2584:X2591), $B$4*$F$4*AVERAGE(V2584:V2591)/$B$5*24*AVERAGE(X2584:X2591) * 0.2)</f>
        <v>1764</v>
      </c>
      <c r="AC2584" s="124" t="n">
        <f aca="false">AA2584+AB2584</f>
        <v>12291.278671875</v>
      </c>
      <c r="AG2584" s="186"/>
      <c r="BO2584" s="202"/>
    </row>
    <row r="2585" customFormat="false" ht="13.25" hidden="false" customHeight="true" outlineLevel="0" collapsed="false">
      <c r="A2585" s="151" t="s">
        <v>2682</v>
      </c>
      <c r="B2585" s="152" t="n">
        <v>2.8</v>
      </c>
      <c r="C2585" s="152" t="n">
        <v>766.7</v>
      </c>
      <c r="D2585" s="153" t="n">
        <v>76</v>
      </c>
      <c r="E2585" s="154" t="s">
        <v>101</v>
      </c>
      <c r="F2585" s="153" t="n">
        <v>7.5</v>
      </c>
      <c r="G2585" s="115" t="n">
        <v>0.95</v>
      </c>
      <c r="H2585" s="116" t="n">
        <f aca="false">RANDBETWEEN(80,100)/100</f>
        <v>1</v>
      </c>
      <c r="I2585" s="117"/>
      <c r="J2585" s="118"/>
      <c r="K2585" s="119"/>
      <c r="L2585" s="118"/>
      <c r="M2585" s="179"/>
      <c r="Q2585" s="151" t="s">
        <v>2682</v>
      </c>
      <c r="R2585" s="152" t="n">
        <v>0.6</v>
      </c>
      <c r="S2585" s="152" t="n">
        <v>761.6</v>
      </c>
      <c r="T2585" s="153" t="n">
        <v>42</v>
      </c>
      <c r="U2585" s="154" t="s">
        <v>77</v>
      </c>
      <c r="V2585" s="153" t="n">
        <v>2</v>
      </c>
      <c r="W2585" s="115" t="n">
        <v>0</v>
      </c>
      <c r="X2585" s="116" t="n">
        <f aca="false">RANDBETWEEN(80,100)/100</f>
        <v>0.89</v>
      </c>
      <c r="Y2585" s="117"/>
      <c r="Z2585" s="118"/>
      <c r="AA2585" s="119"/>
      <c r="AB2585" s="123"/>
      <c r="AC2585" s="124"/>
      <c r="AG2585" s="186"/>
      <c r="BO2585" s="202"/>
    </row>
    <row r="2586" customFormat="false" ht="13.25" hidden="false" customHeight="true" outlineLevel="0" collapsed="false">
      <c r="A2586" s="151" t="s">
        <v>2683</v>
      </c>
      <c r="B2586" s="152" t="n">
        <v>2</v>
      </c>
      <c r="C2586" s="152" t="n">
        <v>767.5</v>
      </c>
      <c r="D2586" s="153" t="n">
        <v>78</v>
      </c>
      <c r="E2586" s="154" t="s">
        <v>101</v>
      </c>
      <c r="F2586" s="153" t="n">
        <v>9</v>
      </c>
      <c r="G2586" s="115" t="n">
        <v>0.9</v>
      </c>
      <c r="H2586" s="116" t="n">
        <f aca="false">RANDBETWEEN(80,100)/100</f>
        <v>0.83</v>
      </c>
      <c r="I2586" s="117"/>
      <c r="J2586" s="118"/>
      <c r="K2586" s="119"/>
      <c r="L2586" s="118"/>
      <c r="M2586" s="179"/>
      <c r="Q2586" s="151" t="s">
        <v>2683</v>
      </c>
      <c r="R2586" s="152" t="n">
        <v>1.2</v>
      </c>
      <c r="S2586" s="152" t="n">
        <v>761.6</v>
      </c>
      <c r="T2586" s="153" t="n">
        <v>39</v>
      </c>
      <c r="U2586" s="154" t="s">
        <v>93</v>
      </c>
      <c r="V2586" s="153" t="n">
        <v>2</v>
      </c>
      <c r="W2586" s="115" t="n">
        <v>0.25</v>
      </c>
      <c r="X2586" s="116" t="n">
        <f aca="false">RANDBETWEEN(80,100)/100</f>
        <v>0.98</v>
      </c>
      <c r="Y2586" s="117"/>
      <c r="Z2586" s="118"/>
      <c r="AA2586" s="119"/>
      <c r="AB2586" s="123"/>
      <c r="AC2586" s="124"/>
      <c r="AG2586" s="186"/>
      <c r="BO2586" s="202"/>
    </row>
    <row r="2587" customFormat="false" ht="13.25" hidden="false" customHeight="true" outlineLevel="0" collapsed="false">
      <c r="A2587" s="151" t="s">
        <v>2684</v>
      </c>
      <c r="B2587" s="152" t="n">
        <v>1.4</v>
      </c>
      <c r="C2587" s="152" t="n">
        <v>768.7</v>
      </c>
      <c r="D2587" s="153" t="n">
        <v>72</v>
      </c>
      <c r="E2587" s="154" t="s">
        <v>101</v>
      </c>
      <c r="F2587" s="153" t="n">
        <v>7.5</v>
      </c>
      <c r="G2587" s="115" t="n">
        <v>0.9</v>
      </c>
      <c r="H2587" s="116" t="n">
        <f aca="false">RANDBETWEEN(80,100)/100</f>
        <v>0.85</v>
      </c>
      <c r="I2587" s="117"/>
      <c r="J2587" s="118"/>
      <c r="K2587" s="119"/>
      <c r="L2587" s="118"/>
      <c r="M2587" s="179"/>
      <c r="Q2587" s="151" t="s">
        <v>2684</v>
      </c>
      <c r="R2587" s="152" t="n">
        <v>-0.3</v>
      </c>
      <c r="S2587" s="152" t="n">
        <v>762</v>
      </c>
      <c r="T2587" s="153" t="n">
        <v>49</v>
      </c>
      <c r="U2587" s="154" t="s">
        <v>83</v>
      </c>
      <c r="V2587" s="153" t="n">
        <v>2</v>
      </c>
      <c r="W2587" s="115" t="n">
        <v>0</v>
      </c>
      <c r="X2587" s="116" t="n">
        <f aca="false">RANDBETWEEN(80,100)/100</f>
        <v>0.98</v>
      </c>
      <c r="Y2587" s="117"/>
      <c r="Z2587" s="118"/>
      <c r="AA2587" s="119"/>
      <c r="AB2587" s="123"/>
      <c r="AC2587" s="124"/>
      <c r="AG2587" s="186"/>
      <c r="BO2587" s="202"/>
    </row>
    <row r="2588" customFormat="false" ht="13.25" hidden="false" customHeight="true" outlineLevel="0" collapsed="false">
      <c r="A2588" s="151" t="s">
        <v>2685</v>
      </c>
      <c r="B2588" s="152" t="n">
        <v>-0.3</v>
      </c>
      <c r="C2588" s="152" t="n">
        <v>769.2</v>
      </c>
      <c r="D2588" s="153" t="n">
        <v>83</v>
      </c>
      <c r="E2588" s="154" t="s">
        <v>101</v>
      </c>
      <c r="F2588" s="153" t="n">
        <v>6</v>
      </c>
      <c r="G2588" s="115" t="n">
        <v>0.9</v>
      </c>
      <c r="H2588" s="116" t="n">
        <f aca="false">RANDBETWEEN(80,100)/100</f>
        <v>0.86</v>
      </c>
      <c r="I2588" s="117"/>
      <c r="J2588" s="118"/>
      <c r="K2588" s="119"/>
      <c r="L2588" s="118"/>
      <c r="M2588" s="179"/>
      <c r="Q2588" s="151" t="s">
        <v>2685</v>
      </c>
      <c r="R2588" s="152" t="n">
        <v>-3.2</v>
      </c>
      <c r="S2588" s="152" t="n">
        <v>761.9</v>
      </c>
      <c r="T2588" s="153" t="n">
        <v>60</v>
      </c>
      <c r="U2588" s="154" t="s">
        <v>83</v>
      </c>
      <c r="V2588" s="153" t="n">
        <v>2</v>
      </c>
      <c r="W2588" s="115" t="n">
        <v>0</v>
      </c>
      <c r="X2588" s="116" t="n">
        <f aca="false">RANDBETWEEN(80,100)/100</f>
        <v>0.96</v>
      </c>
      <c r="Y2588" s="117"/>
      <c r="Z2588" s="118"/>
      <c r="AA2588" s="119"/>
      <c r="AB2588" s="123"/>
      <c r="AC2588" s="124"/>
      <c r="AG2588" s="186"/>
      <c r="BO2588" s="202"/>
    </row>
    <row r="2589" customFormat="false" ht="13.25" hidden="false" customHeight="true" outlineLevel="0" collapsed="false">
      <c r="A2589" s="151" t="s">
        <v>2686</v>
      </c>
      <c r="B2589" s="152" t="n">
        <v>-2.4</v>
      </c>
      <c r="C2589" s="152" t="n">
        <v>769.5</v>
      </c>
      <c r="D2589" s="153" t="n">
        <v>86</v>
      </c>
      <c r="E2589" s="154" t="s">
        <v>101</v>
      </c>
      <c r="F2589" s="153" t="n">
        <v>3</v>
      </c>
      <c r="G2589" s="115" t="n">
        <v>0.9</v>
      </c>
      <c r="H2589" s="116" t="n">
        <f aca="false">RANDBETWEEN(80,100)/100</f>
        <v>0.96</v>
      </c>
      <c r="I2589" s="117"/>
      <c r="J2589" s="118"/>
      <c r="K2589" s="119"/>
      <c r="L2589" s="118"/>
      <c r="M2589" s="179"/>
      <c r="Q2589" s="151" t="s">
        <v>2686</v>
      </c>
      <c r="R2589" s="152" t="n">
        <v>-4.3</v>
      </c>
      <c r="S2589" s="152" t="n">
        <v>760.8</v>
      </c>
      <c r="T2589" s="153" t="n">
        <v>61</v>
      </c>
      <c r="U2589" s="154" t="s">
        <v>77</v>
      </c>
      <c r="V2589" s="153" t="n">
        <v>1</v>
      </c>
      <c r="W2589" s="115" t="n">
        <v>0</v>
      </c>
      <c r="X2589" s="116" t="n">
        <f aca="false">RANDBETWEEN(80,100)/100</f>
        <v>0.89</v>
      </c>
      <c r="Y2589" s="117"/>
      <c r="Z2589" s="118"/>
      <c r="AA2589" s="119"/>
      <c r="AB2589" s="123"/>
      <c r="AC2589" s="124"/>
      <c r="AG2589" s="186"/>
      <c r="BO2589" s="202"/>
    </row>
    <row r="2590" customFormat="false" ht="13.25" hidden="false" customHeight="true" outlineLevel="0" collapsed="false">
      <c r="A2590" s="151" t="s">
        <v>2687</v>
      </c>
      <c r="B2590" s="152" t="n">
        <v>-3.5</v>
      </c>
      <c r="C2590" s="152" t="n">
        <v>770</v>
      </c>
      <c r="D2590" s="153" t="n">
        <v>88</v>
      </c>
      <c r="E2590" s="154" t="s">
        <v>101</v>
      </c>
      <c r="F2590" s="153" t="n">
        <v>3</v>
      </c>
      <c r="G2590" s="115" t="n">
        <v>0.15</v>
      </c>
      <c r="H2590" s="116" t="n">
        <f aca="false">RANDBETWEEN(80,100)/100</f>
        <v>0.94</v>
      </c>
      <c r="I2590" s="117"/>
      <c r="J2590" s="118"/>
      <c r="K2590" s="119"/>
      <c r="L2590" s="118"/>
      <c r="M2590" s="179"/>
      <c r="Q2590" s="151" t="s">
        <v>2687</v>
      </c>
      <c r="R2590" s="152" t="n">
        <v>-2.7</v>
      </c>
      <c r="S2590" s="152" t="n">
        <v>759.7</v>
      </c>
      <c r="T2590" s="153" t="n">
        <v>65</v>
      </c>
      <c r="U2590" s="154" t="s">
        <v>83</v>
      </c>
      <c r="V2590" s="153" t="n">
        <v>1</v>
      </c>
      <c r="W2590" s="115" t="n">
        <v>0.95</v>
      </c>
      <c r="X2590" s="116" t="n">
        <f aca="false">RANDBETWEEN(80,100)/100</f>
        <v>0.94</v>
      </c>
      <c r="Y2590" s="117"/>
      <c r="Z2590" s="118"/>
      <c r="AA2590" s="119"/>
      <c r="AB2590" s="123"/>
      <c r="AC2590" s="124"/>
      <c r="AG2590" s="186"/>
      <c r="BO2590" s="202"/>
    </row>
    <row r="2591" customFormat="false" ht="13.25" hidden="false" customHeight="true" outlineLevel="0" collapsed="false">
      <c r="A2591" s="151" t="s">
        <v>2688</v>
      </c>
      <c r="B2591" s="152" t="n">
        <v>-2.3</v>
      </c>
      <c r="C2591" s="152" t="n">
        <v>770.8</v>
      </c>
      <c r="D2591" s="153" t="n">
        <v>77</v>
      </c>
      <c r="E2591" s="154" t="s">
        <v>93</v>
      </c>
      <c r="F2591" s="153" t="n">
        <v>3</v>
      </c>
      <c r="G2591" s="115" t="n">
        <v>0.15</v>
      </c>
      <c r="H2591" s="116" t="n">
        <f aca="false">RANDBETWEEN(80,100)/100</f>
        <v>0.96</v>
      </c>
      <c r="I2591" s="117"/>
      <c r="J2591" s="118"/>
      <c r="K2591" s="119"/>
      <c r="L2591" s="118"/>
      <c r="M2591" s="179"/>
      <c r="Q2591" s="151" t="s">
        <v>2688</v>
      </c>
      <c r="R2591" s="152" t="n">
        <v>-1.3</v>
      </c>
      <c r="S2591" s="152" t="n">
        <v>758.2</v>
      </c>
      <c r="T2591" s="153" t="n">
        <v>61</v>
      </c>
      <c r="U2591" s="154" t="s">
        <v>83</v>
      </c>
      <c r="V2591" s="153" t="n">
        <v>1</v>
      </c>
      <c r="W2591" s="115" t="n">
        <v>0.95</v>
      </c>
      <c r="X2591" s="116" t="n">
        <f aca="false">RANDBETWEEN(80,100)/100</f>
        <v>0.9</v>
      </c>
      <c r="Y2591" s="117"/>
      <c r="Z2591" s="118"/>
      <c r="AA2591" s="119"/>
      <c r="AB2591" s="123"/>
      <c r="AC2591" s="124"/>
      <c r="AG2591" s="186"/>
      <c r="BO2591" s="202"/>
    </row>
    <row r="2592" customFormat="false" ht="13.25" hidden="false" customHeight="true" outlineLevel="0" collapsed="false">
      <c r="A2592" s="151" t="s">
        <v>2689</v>
      </c>
      <c r="B2592" s="152" t="n">
        <v>-0.7</v>
      </c>
      <c r="C2592" s="152" t="n">
        <v>770.8</v>
      </c>
      <c r="D2592" s="153" t="n">
        <v>71</v>
      </c>
      <c r="E2592" s="154" t="s">
        <v>93</v>
      </c>
      <c r="F2592" s="153" t="n">
        <v>3</v>
      </c>
      <c r="G2592" s="115" t="n">
        <v>0.25</v>
      </c>
      <c r="H2592" s="116" t="n">
        <f aca="false">RANDBETWEEN(80,100)/100</f>
        <v>0.93</v>
      </c>
      <c r="I2592" s="117" t="n">
        <v>0.491944444444445</v>
      </c>
      <c r="J2592" s="118" t="n">
        <v>0.491944444444445</v>
      </c>
      <c r="K2592" s="119" t="n">
        <f aca="false">(J2592 * 24) * $B$3 * $F$3 * (1 - 0.7*AVERAGE(G2592:G2599)) * AVERAGE(H2592:H2599)</f>
        <v>7037.34890833333</v>
      </c>
      <c r="L2592" s="118" t="n">
        <f aca="false">IF(AVERAGE(F2592:F2599)&gt; $J$3, $B$4*$F$4*AVERAGE(F2592:F2599)/$B$5*24*AVERAGE(H2592:H2599), $B$4*$F$4*AVERAGE(F2592:F2599)/$B$5*24*AVERAGE(H2592:H2599) * 0.2)</f>
        <v>4200.9</v>
      </c>
      <c r="M2592" s="179" t="n">
        <f aca="false">K2592+L2592</f>
        <v>11238.2489083333</v>
      </c>
      <c r="Q2592" s="151" t="s">
        <v>2689</v>
      </c>
      <c r="R2592" s="152" t="n">
        <v>0.1</v>
      </c>
      <c r="S2592" s="152" t="n">
        <v>756.8</v>
      </c>
      <c r="T2592" s="153" t="n">
        <v>59</v>
      </c>
      <c r="U2592" s="154" t="s">
        <v>83</v>
      </c>
      <c r="V2592" s="153" t="n">
        <v>3</v>
      </c>
      <c r="W2592" s="115" t="n">
        <v>0</v>
      </c>
      <c r="X2592" s="116" t="n">
        <f aca="false">RANDBETWEEN(80,100)/100</f>
        <v>0.93</v>
      </c>
      <c r="Y2592" s="117" t="n">
        <v>0.48681712962963</v>
      </c>
      <c r="Z2592" s="118" t="n">
        <v>0.48681712962963</v>
      </c>
      <c r="AA2592" s="119" t="n">
        <f aca="false">(Z2592 * 24) * $B$3 * $F$3 * (1 - 0.7*AVERAGE(W2592:W2599)) * AVERAGE(X2592:X2599)</f>
        <v>7154.5761</v>
      </c>
      <c r="AB2592" s="123" t="n">
        <f aca="false">IF(AVERAGE(V2592:V2599)&gt; $J$3, $B$4*$F$4*AVERAGE(V2592:V2599)/$B$5*24*AVERAGE(X2592:X2599), $B$4*$F$4*AVERAGE(V2592:V2599)/$B$5*24*AVERAGE(X2592:X2599) * 0.2)</f>
        <v>2624.4</v>
      </c>
      <c r="AC2592" s="124" t="n">
        <f aca="false">AA2592+AB2592</f>
        <v>9778.9761</v>
      </c>
      <c r="AG2592" s="186"/>
      <c r="BO2592" s="202"/>
    </row>
    <row r="2593" customFormat="false" ht="13.25" hidden="false" customHeight="true" outlineLevel="0" collapsed="false">
      <c r="A2593" s="151" t="s">
        <v>2690</v>
      </c>
      <c r="B2593" s="152" t="n">
        <v>2</v>
      </c>
      <c r="C2593" s="152" t="n">
        <v>770.2</v>
      </c>
      <c r="D2593" s="153" t="n">
        <v>57</v>
      </c>
      <c r="E2593" s="154" t="s">
        <v>93</v>
      </c>
      <c r="F2593" s="153" t="n">
        <v>1.5</v>
      </c>
      <c r="G2593" s="182" t="s">
        <v>110</v>
      </c>
      <c r="H2593" s="116" t="n">
        <f aca="false">RANDBETWEEN(80,100)/100</f>
        <v>0.94</v>
      </c>
      <c r="I2593" s="117"/>
      <c r="J2593" s="118"/>
      <c r="K2593" s="119"/>
      <c r="L2593" s="118"/>
      <c r="M2593" s="179"/>
      <c r="Q2593" s="151" t="s">
        <v>2690</v>
      </c>
      <c r="R2593" s="152" t="n">
        <v>3.4</v>
      </c>
      <c r="S2593" s="152" t="n">
        <v>755.1</v>
      </c>
      <c r="T2593" s="153" t="n">
        <v>51</v>
      </c>
      <c r="U2593" s="154" t="s">
        <v>77</v>
      </c>
      <c r="V2593" s="153" t="n">
        <v>3</v>
      </c>
      <c r="W2593" s="115" t="n">
        <v>0</v>
      </c>
      <c r="X2593" s="116" t="n">
        <f aca="false">RANDBETWEEN(80,100)/100</f>
        <v>0.85</v>
      </c>
      <c r="Y2593" s="117"/>
      <c r="Z2593" s="118"/>
      <c r="AA2593" s="119"/>
      <c r="AB2593" s="123"/>
      <c r="AC2593" s="124"/>
      <c r="AG2593" s="186"/>
      <c r="BO2593" s="202"/>
    </row>
    <row r="2594" customFormat="false" ht="13.25" hidden="false" customHeight="true" outlineLevel="0" collapsed="false">
      <c r="A2594" s="151" t="s">
        <v>2691</v>
      </c>
      <c r="B2594" s="152" t="n">
        <v>2.1</v>
      </c>
      <c r="C2594" s="152" t="n">
        <v>770.4</v>
      </c>
      <c r="D2594" s="153" t="n">
        <v>57</v>
      </c>
      <c r="E2594" s="154" t="s">
        <v>83</v>
      </c>
      <c r="F2594" s="153" t="n">
        <v>3</v>
      </c>
      <c r="G2594" s="115" t="n">
        <v>0.75</v>
      </c>
      <c r="H2594" s="116" t="n">
        <f aca="false">RANDBETWEEN(80,100)/100</f>
        <v>0.88</v>
      </c>
      <c r="I2594" s="117"/>
      <c r="J2594" s="118"/>
      <c r="K2594" s="119"/>
      <c r="L2594" s="118"/>
      <c r="M2594" s="179"/>
      <c r="Q2594" s="151" t="s">
        <v>2691</v>
      </c>
      <c r="R2594" s="152" t="n">
        <v>4</v>
      </c>
      <c r="S2594" s="152" t="n">
        <v>754.6</v>
      </c>
      <c r="T2594" s="153" t="n">
        <v>51</v>
      </c>
      <c r="U2594" s="154" t="s">
        <v>77</v>
      </c>
      <c r="V2594" s="153" t="n">
        <v>3</v>
      </c>
      <c r="W2594" s="182" t="s">
        <v>185</v>
      </c>
      <c r="X2594" s="116" t="n">
        <f aca="false">RANDBETWEEN(80,100)/100</f>
        <v>0.96</v>
      </c>
      <c r="Y2594" s="117"/>
      <c r="Z2594" s="118"/>
      <c r="AA2594" s="119"/>
      <c r="AB2594" s="123"/>
      <c r="AC2594" s="124"/>
      <c r="AG2594" s="186"/>
      <c r="BO2594" s="202"/>
    </row>
    <row r="2595" customFormat="false" ht="13.25" hidden="false" customHeight="true" outlineLevel="0" collapsed="false">
      <c r="A2595" s="151" t="s">
        <v>2692</v>
      </c>
      <c r="B2595" s="152" t="n">
        <v>1.4</v>
      </c>
      <c r="C2595" s="152" t="n">
        <v>771.2</v>
      </c>
      <c r="D2595" s="153" t="n">
        <v>55</v>
      </c>
      <c r="E2595" s="154" t="s">
        <v>77</v>
      </c>
      <c r="F2595" s="153" t="n">
        <v>4.5</v>
      </c>
      <c r="G2595" s="182" t="s">
        <v>185</v>
      </c>
      <c r="H2595" s="116" t="n">
        <f aca="false">RANDBETWEEN(80,100)/100</f>
        <v>0.93</v>
      </c>
      <c r="I2595" s="117"/>
      <c r="J2595" s="118"/>
      <c r="K2595" s="119"/>
      <c r="L2595" s="118"/>
      <c r="M2595" s="179"/>
      <c r="Q2595" s="151" t="s">
        <v>2692</v>
      </c>
      <c r="R2595" s="152" t="n">
        <v>2.7</v>
      </c>
      <c r="S2595" s="152" t="n">
        <v>754.8</v>
      </c>
      <c r="T2595" s="153" t="n">
        <v>53</v>
      </c>
      <c r="U2595" s="154" t="s">
        <v>93</v>
      </c>
      <c r="V2595" s="153" t="n">
        <v>3</v>
      </c>
      <c r="W2595" s="115" t="n">
        <v>0.75</v>
      </c>
      <c r="X2595" s="116" t="n">
        <f aca="false">RANDBETWEEN(80,100)/100</f>
        <v>0.93</v>
      </c>
      <c r="Y2595" s="117"/>
      <c r="Z2595" s="118"/>
      <c r="AA2595" s="119"/>
      <c r="AB2595" s="123"/>
      <c r="AC2595" s="124"/>
      <c r="AG2595" s="186"/>
      <c r="BO2595" s="202"/>
    </row>
    <row r="2596" customFormat="false" ht="13.25" hidden="false" customHeight="true" outlineLevel="0" collapsed="false">
      <c r="A2596" s="151" t="s">
        <v>2693</v>
      </c>
      <c r="B2596" s="152" t="n">
        <v>-0.3</v>
      </c>
      <c r="C2596" s="152" t="n">
        <v>771.5</v>
      </c>
      <c r="D2596" s="153" t="n">
        <v>65</v>
      </c>
      <c r="E2596" s="154" t="s">
        <v>83</v>
      </c>
      <c r="F2596" s="153" t="n">
        <v>6</v>
      </c>
      <c r="G2596" s="115" t="n">
        <v>0.25</v>
      </c>
      <c r="H2596" s="116" t="n">
        <f aca="false">RANDBETWEEN(80,100)/100</f>
        <v>0.94</v>
      </c>
      <c r="I2596" s="117"/>
      <c r="J2596" s="118"/>
      <c r="K2596" s="119"/>
      <c r="L2596" s="118"/>
      <c r="M2596" s="179"/>
      <c r="Q2596" s="151" t="s">
        <v>2693</v>
      </c>
      <c r="R2596" s="152" t="n">
        <v>1.7</v>
      </c>
      <c r="S2596" s="152" t="n">
        <v>754.8</v>
      </c>
      <c r="T2596" s="153" t="n">
        <v>72</v>
      </c>
      <c r="U2596" s="154" t="s">
        <v>77</v>
      </c>
      <c r="V2596" s="153" t="n">
        <v>2</v>
      </c>
      <c r="W2596" s="115" t="n">
        <v>0.95</v>
      </c>
      <c r="X2596" s="116" t="n">
        <f aca="false">RANDBETWEEN(80,100)/100</f>
        <v>0.93</v>
      </c>
      <c r="Y2596" s="117"/>
      <c r="Z2596" s="118"/>
      <c r="AA2596" s="119"/>
      <c r="AB2596" s="123"/>
      <c r="AC2596" s="124"/>
      <c r="AG2596" s="186"/>
      <c r="BO2596" s="202"/>
    </row>
    <row r="2597" customFormat="false" ht="13.25" hidden="false" customHeight="true" outlineLevel="0" collapsed="false">
      <c r="A2597" s="151" t="s">
        <v>2694</v>
      </c>
      <c r="B2597" s="152" t="n">
        <v>-2.2</v>
      </c>
      <c r="C2597" s="152" t="n">
        <v>770.5</v>
      </c>
      <c r="D2597" s="153" t="n">
        <v>79</v>
      </c>
      <c r="E2597" s="154" t="s">
        <v>77</v>
      </c>
      <c r="F2597" s="153" t="n">
        <v>3</v>
      </c>
      <c r="G2597" s="115" t="n">
        <v>0.9</v>
      </c>
      <c r="H2597" s="116" t="n">
        <f aca="false">RANDBETWEEN(80,100)/100</f>
        <v>0.95</v>
      </c>
      <c r="I2597" s="117"/>
      <c r="J2597" s="118"/>
      <c r="K2597" s="119"/>
      <c r="L2597" s="118"/>
      <c r="M2597" s="179"/>
      <c r="Q2597" s="151" t="s">
        <v>2694</v>
      </c>
      <c r="R2597" s="152" t="n">
        <v>1.8</v>
      </c>
      <c r="S2597" s="152" t="n">
        <v>754.2</v>
      </c>
      <c r="T2597" s="153" t="n">
        <v>81</v>
      </c>
      <c r="U2597" s="154" t="s">
        <v>93</v>
      </c>
      <c r="V2597" s="153" t="n">
        <v>2</v>
      </c>
      <c r="W2597" s="115" t="n">
        <v>0.9</v>
      </c>
      <c r="X2597" s="116" t="n">
        <f aca="false">RANDBETWEEN(80,100)/100</f>
        <v>0.99</v>
      </c>
      <c r="Y2597" s="117"/>
      <c r="Z2597" s="118"/>
      <c r="AA2597" s="119"/>
      <c r="AB2597" s="123"/>
      <c r="AC2597" s="124"/>
      <c r="AG2597" s="186"/>
      <c r="BO2597" s="202"/>
    </row>
    <row r="2598" customFormat="false" ht="13.25" hidden="false" customHeight="true" outlineLevel="0" collapsed="false">
      <c r="A2598" s="151" t="s">
        <v>2695</v>
      </c>
      <c r="B2598" s="152" t="n">
        <v>-1.6</v>
      </c>
      <c r="C2598" s="152" t="n">
        <v>769.5</v>
      </c>
      <c r="D2598" s="153" t="n">
        <v>81</v>
      </c>
      <c r="E2598" s="154" t="s">
        <v>83</v>
      </c>
      <c r="F2598" s="153" t="n">
        <v>4.5</v>
      </c>
      <c r="G2598" s="115" t="n">
        <v>0.9</v>
      </c>
      <c r="H2598" s="116" t="n">
        <f aca="false">RANDBETWEEN(80,100)/100</f>
        <v>0.8</v>
      </c>
      <c r="I2598" s="117"/>
      <c r="J2598" s="118"/>
      <c r="K2598" s="119"/>
      <c r="L2598" s="118"/>
      <c r="M2598" s="179"/>
      <c r="Q2598" s="151" t="s">
        <v>2695</v>
      </c>
      <c r="R2598" s="152" t="n">
        <v>1.5</v>
      </c>
      <c r="S2598" s="152" t="n">
        <v>754</v>
      </c>
      <c r="T2598" s="153" t="n">
        <v>84</v>
      </c>
      <c r="U2598" s="154" t="s">
        <v>129</v>
      </c>
      <c r="V2598" s="153" t="n">
        <v>1</v>
      </c>
      <c r="W2598" s="115" t="n">
        <v>0.9</v>
      </c>
      <c r="X2598" s="116" t="n">
        <f aca="false">RANDBETWEEN(80,100)/100</f>
        <v>0.9</v>
      </c>
      <c r="Y2598" s="117"/>
      <c r="Z2598" s="118"/>
      <c r="AA2598" s="119"/>
      <c r="AB2598" s="123"/>
      <c r="AC2598" s="124"/>
      <c r="AG2598" s="186"/>
      <c r="BO2598" s="202"/>
    </row>
    <row r="2599" customFormat="false" ht="13.25" hidden="false" customHeight="true" outlineLevel="0" collapsed="false">
      <c r="A2599" s="151" t="s">
        <v>2696</v>
      </c>
      <c r="B2599" s="152" t="n">
        <v>-1.4</v>
      </c>
      <c r="C2599" s="152" t="n">
        <v>769.4</v>
      </c>
      <c r="D2599" s="153" t="n">
        <v>86</v>
      </c>
      <c r="E2599" s="154" t="s">
        <v>77</v>
      </c>
      <c r="F2599" s="153" t="n">
        <v>3</v>
      </c>
      <c r="G2599" s="115" t="n">
        <v>0.9</v>
      </c>
      <c r="H2599" s="116" t="n">
        <f aca="false">RANDBETWEEN(80,100)/100</f>
        <v>1</v>
      </c>
      <c r="I2599" s="117"/>
      <c r="J2599" s="118"/>
      <c r="K2599" s="119"/>
      <c r="L2599" s="118"/>
      <c r="M2599" s="179"/>
      <c r="Q2599" s="151" t="s">
        <v>2696</v>
      </c>
      <c r="R2599" s="152" t="n">
        <v>1.4</v>
      </c>
      <c r="S2599" s="152" t="n">
        <v>754.4</v>
      </c>
      <c r="T2599" s="153" t="n">
        <v>85</v>
      </c>
      <c r="U2599" s="154" t="s">
        <v>93</v>
      </c>
      <c r="V2599" s="153" t="n">
        <v>1</v>
      </c>
      <c r="W2599" s="115" t="n">
        <v>0.9</v>
      </c>
      <c r="X2599" s="116" t="n">
        <f aca="false">RANDBETWEEN(80,100)/100</f>
        <v>0.8</v>
      </c>
      <c r="Y2599" s="117"/>
      <c r="Z2599" s="118"/>
      <c r="AA2599" s="119"/>
      <c r="AB2599" s="123"/>
      <c r="AC2599" s="124"/>
      <c r="AG2599" s="186"/>
      <c r="BO2599" s="202"/>
    </row>
    <row r="2600" customFormat="false" ht="13.25" hidden="false" customHeight="true" outlineLevel="0" collapsed="false">
      <c r="A2600" s="151" t="s">
        <v>2697</v>
      </c>
      <c r="B2600" s="152" t="n">
        <v>-1.5</v>
      </c>
      <c r="C2600" s="152" t="n">
        <v>768.8</v>
      </c>
      <c r="D2600" s="153" t="n">
        <v>85</v>
      </c>
      <c r="E2600" s="154" t="s">
        <v>77</v>
      </c>
      <c r="F2600" s="153" t="n">
        <v>3</v>
      </c>
      <c r="G2600" s="115" t="n">
        <v>0.9</v>
      </c>
      <c r="H2600" s="116" t="n">
        <f aca="false">RANDBETWEEN(80,100)/100</f>
        <v>0.96</v>
      </c>
      <c r="I2600" s="117" t="n">
        <v>0.48974537037037</v>
      </c>
      <c r="J2600" s="118" t="n">
        <v>0.48974537037037</v>
      </c>
      <c r="K2600" s="119" t="n">
        <f aca="false">(J2600 * 24) * $B$3 * $F$3 * (1 - 0.7*AVERAGE(G2600:G2607)) * AVERAGE(H2600:H2607)</f>
        <v>4670.76036666667</v>
      </c>
      <c r="L2600" s="118" t="n">
        <f aca="false">IF(AVERAGE(F2600:F2607)&gt; $J$3, $B$4*$F$4*AVERAGE(F2600:F2607)/$B$5*24*AVERAGE(H2600:H2607), $B$4*$F$4*AVERAGE(F2600:F2607)/$B$5*24*AVERAGE(H2600:H2607) * 0.2)</f>
        <v>3436.8</v>
      </c>
      <c r="M2600" s="179" t="n">
        <f aca="false">K2600+L2600</f>
        <v>8107.56036666667</v>
      </c>
      <c r="Q2600" s="151" t="s">
        <v>2697</v>
      </c>
      <c r="R2600" s="152" t="n">
        <v>1.9</v>
      </c>
      <c r="S2600" s="152" t="n">
        <v>754.6</v>
      </c>
      <c r="T2600" s="153" t="n">
        <v>76</v>
      </c>
      <c r="U2600" s="154" t="s">
        <v>93</v>
      </c>
      <c r="V2600" s="153" t="n">
        <v>1</v>
      </c>
      <c r="W2600" s="115" t="n">
        <v>0.9</v>
      </c>
      <c r="X2600" s="116" t="n">
        <f aca="false">RANDBETWEEN(80,100)/100</f>
        <v>0.85</v>
      </c>
      <c r="Y2600" s="117" t="n">
        <v>0.483599537037037</v>
      </c>
      <c r="Z2600" s="118" t="n">
        <v>0.483599537037037</v>
      </c>
      <c r="AA2600" s="119" t="n">
        <f aca="false">(Z2600 * 24) * $B$3 * $F$3 * (1 - 0.7*AVERAGE(W2600:W2607)) * AVERAGE(X2600:X2607)</f>
        <v>4695.8869125</v>
      </c>
      <c r="AB2600" s="123" t="n">
        <f aca="false">IF(AVERAGE(V2600:V2607)&gt; $J$3, $B$4*$F$4*AVERAGE(V2600:V2607)/$B$5*24*AVERAGE(X2600:X2607), $B$4*$F$4*AVERAGE(V2600:V2607)/$B$5*24*AVERAGE(X2600:X2607) * 0.2)</f>
        <v>1458</v>
      </c>
      <c r="AC2600" s="124" t="n">
        <f aca="false">AA2600+AB2600</f>
        <v>6153.8869125</v>
      </c>
      <c r="AG2600" s="186"/>
      <c r="BO2600" s="202"/>
    </row>
    <row r="2601" customFormat="false" ht="13.25" hidden="false" customHeight="true" outlineLevel="0" collapsed="false">
      <c r="A2601" s="151" t="s">
        <v>2698</v>
      </c>
      <c r="B2601" s="152" t="n">
        <v>-1.1</v>
      </c>
      <c r="C2601" s="152" t="n">
        <v>767.5</v>
      </c>
      <c r="D2601" s="153" t="n">
        <v>88</v>
      </c>
      <c r="E2601" s="154" t="s">
        <v>77</v>
      </c>
      <c r="F2601" s="153" t="n">
        <v>4.5</v>
      </c>
      <c r="G2601" s="115" t="n">
        <v>0.9</v>
      </c>
      <c r="H2601" s="116" t="n">
        <f aca="false">RANDBETWEEN(80,100)/100</f>
        <v>0.96</v>
      </c>
      <c r="I2601" s="117"/>
      <c r="J2601" s="118"/>
      <c r="K2601" s="119"/>
      <c r="L2601" s="118"/>
      <c r="M2601" s="179"/>
      <c r="Q2601" s="151" t="s">
        <v>2698</v>
      </c>
      <c r="R2601" s="152" t="n">
        <v>2.2</v>
      </c>
      <c r="S2601" s="152" t="n">
        <v>754.9</v>
      </c>
      <c r="T2601" s="153" t="n">
        <v>67</v>
      </c>
      <c r="U2601" s="154" t="s">
        <v>129</v>
      </c>
      <c r="V2601" s="153" t="n">
        <v>1</v>
      </c>
      <c r="W2601" s="115" t="n">
        <v>0.9</v>
      </c>
      <c r="X2601" s="116" t="n">
        <f aca="false">RANDBETWEEN(80,100)/100</f>
        <v>0.94</v>
      </c>
      <c r="Y2601" s="117"/>
      <c r="Z2601" s="118"/>
      <c r="AA2601" s="119"/>
      <c r="AB2601" s="123"/>
      <c r="AC2601" s="124"/>
      <c r="AG2601" s="186"/>
      <c r="BO2601" s="202"/>
    </row>
    <row r="2602" customFormat="false" ht="13.25" hidden="false" customHeight="true" outlineLevel="0" collapsed="false">
      <c r="A2602" s="151" t="s">
        <v>2699</v>
      </c>
      <c r="B2602" s="152" t="n">
        <v>-0.4</v>
      </c>
      <c r="C2602" s="152" t="n">
        <v>766.5</v>
      </c>
      <c r="D2602" s="153" t="n">
        <v>82</v>
      </c>
      <c r="E2602" s="154" t="s">
        <v>77</v>
      </c>
      <c r="F2602" s="153" t="n">
        <v>4.5</v>
      </c>
      <c r="G2602" s="115" t="n">
        <v>0.9</v>
      </c>
      <c r="H2602" s="116" t="n">
        <f aca="false">RANDBETWEEN(80,100)/100</f>
        <v>0.8</v>
      </c>
      <c r="I2602" s="117"/>
      <c r="J2602" s="118"/>
      <c r="K2602" s="119"/>
      <c r="L2602" s="118"/>
      <c r="M2602" s="179"/>
      <c r="Q2602" s="151" t="s">
        <v>2699</v>
      </c>
      <c r="R2602" s="152" t="n">
        <v>3.1</v>
      </c>
      <c r="S2602" s="152" t="n">
        <v>755.8</v>
      </c>
      <c r="T2602" s="153" t="n">
        <v>59</v>
      </c>
      <c r="U2602" s="154" t="s">
        <v>101</v>
      </c>
      <c r="V2602" s="153" t="n">
        <v>2</v>
      </c>
      <c r="W2602" s="182" t="s">
        <v>110</v>
      </c>
      <c r="X2602" s="116" t="n">
        <f aca="false">RANDBETWEEN(80,100)/100</f>
        <v>0.93</v>
      </c>
      <c r="Y2602" s="117"/>
      <c r="Z2602" s="118"/>
      <c r="AA2602" s="119"/>
      <c r="AB2602" s="123"/>
      <c r="AC2602" s="124"/>
      <c r="AG2602" s="186"/>
      <c r="BO2602" s="202"/>
    </row>
    <row r="2603" customFormat="false" ht="13.25" hidden="false" customHeight="true" outlineLevel="0" collapsed="false">
      <c r="A2603" s="151" t="s">
        <v>2700</v>
      </c>
      <c r="B2603" s="152" t="n">
        <v>-0.6</v>
      </c>
      <c r="C2603" s="152" t="n">
        <v>766.2</v>
      </c>
      <c r="D2603" s="153" t="n">
        <v>83</v>
      </c>
      <c r="E2603" s="154" t="s">
        <v>83</v>
      </c>
      <c r="F2603" s="153" t="n">
        <v>3</v>
      </c>
      <c r="G2603" s="115" t="n">
        <v>0.9</v>
      </c>
      <c r="H2603" s="116" t="n">
        <f aca="false">RANDBETWEEN(80,100)/100</f>
        <v>0.93</v>
      </c>
      <c r="I2603" s="117"/>
      <c r="J2603" s="118"/>
      <c r="K2603" s="119"/>
      <c r="L2603" s="118"/>
      <c r="M2603" s="179"/>
      <c r="Q2603" s="151" t="s">
        <v>2700</v>
      </c>
      <c r="R2603" s="152" t="n">
        <v>0</v>
      </c>
      <c r="S2603" s="152" t="n">
        <v>757</v>
      </c>
      <c r="T2603" s="153" t="n">
        <v>70</v>
      </c>
      <c r="U2603" s="154" t="s">
        <v>93</v>
      </c>
      <c r="V2603" s="153" t="n">
        <v>1</v>
      </c>
      <c r="W2603" s="115" t="n">
        <v>0.9</v>
      </c>
      <c r="X2603" s="116" t="n">
        <f aca="false">RANDBETWEEN(80,100)/100</f>
        <v>0.97</v>
      </c>
      <c r="Y2603" s="117"/>
      <c r="Z2603" s="118"/>
      <c r="AA2603" s="119"/>
      <c r="AB2603" s="123"/>
      <c r="AC2603" s="124"/>
      <c r="AG2603" s="186"/>
      <c r="BO2603" s="202"/>
    </row>
    <row r="2604" customFormat="false" ht="13.25" hidden="false" customHeight="true" outlineLevel="0" collapsed="false">
      <c r="A2604" s="151" t="s">
        <v>2701</v>
      </c>
      <c r="B2604" s="152" t="n">
        <v>-3.5</v>
      </c>
      <c r="C2604" s="152" t="n">
        <v>765.7</v>
      </c>
      <c r="D2604" s="153" t="n">
        <v>100</v>
      </c>
      <c r="E2604" s="154" t="s">
        <v>77</v>
      </c>
      <c r="F2604" s="153" t="n">
        <v>3</v>
      </c>
      <c r="G2604" s="115" t="n">
        <v>0.9</v>
      </c>
      <c r="H2604" s="116" t="n">
        <f aca="false">RANDBETWEEN(80,100)/100</f>
        <v>0.85</v>
      </c>
      <c r="I2604" s="117"/>
      <c r="J2604" s="118"/>
      <c r="K2604" s="119"/>
      <c r="L2604" s="118"/>
      <c r="M2604" s="179"/>
      <c r="Q2604" s="151" t="s">
        <v>2701</v>
      </c>
      <c r="R2604" s="152" t="n">
        <v>-2.5</v>
      </c>
      <c r="S2604" s="152" t="n">
        <v>757.3</v>
      </c>
      <c r="T2604" s="153" t="n">
        <v>79</v>
      </c>
      <c r="U2604" s="154" t="s">
        <v>129</v>
      </c>
      <c r="V2604" s="153" t="n">
        <v>1</v>
      </c>
      <c r="W2604" s="115" t="n">
        <v>0.9</v>
      </c>
      <c r="X2604" s="116" t="n">
        <f aca="false">RANDBETWEEN(80,100)/100</f>
        <v>0.94</v>
      </c>
      <c r="Y2604" s="117"/>
      <c r="Z2604" s="118"/>
      <c r="AA2604" s="119"/>
      <c r="AB2604" s="123"/>
      <c r="AC2604" s="124"/>
      <c r="AG2604" s="186"/>
      <c r="BO2604" s="202"/>
    </row>
    <row r="2605" customFormat="false" ht="13.25" hidden="false" customHeight="true" outlineLevel="0" collapsed="false">
      <c r="A2605" s="151" t="s">
        <v>2702</v>
      </c>
      <c r="B2605" s="152" t="n">
        <v>-5.1</v>
      </c>
      <c r="C2605" s="152" t="n">
        <v>764.8</v>
      </c>
      <c r="D2605" s="153" t="n">
        <v>100</v>
      </c>
      <c r="E2605" s="154" t="s">
        <v>77</v>
      </c>
      <c r="F2605" s="153" t="n">
        <v>3</v>
      </c>
      <c r="G2605" s="115" t="n">
        <v>0.9</v>
      </c>
      <c r="H2605" s="116" t="n">
        <f aca="false">RANDBETWEEN(80,100)/100</f>
        <v>0.94</v>
      </c>
      <c r="I2605" s="117"/>
      <c r="J2605" s="118"/>
      <c r="K2605" s="119"/>
      <c r="L2605" s="118"/>
      <c r="M2605" s="179"/>
      <c r="Q2605" s="151" t="s">
        <v>2702</v>
      </c>
      <c r="R2605" s="152" t="n">
        <v>-3</v>
      </c>
      <c r="S2605" s="152" t="n">
        <v>757.2</v>
      </c>
      <c r="T2605" s="153" t="n">
        <v>76</v>
      </c>
      <c r="U2605" s="154" t="s">
        <v>93</v>
      </c>
      <c r="V2605" s="153" t="n">
        <v>1</v>
      </c>
      <c r="W2605" s="115" t="n">
        <v>0.9</v>
      </c>
      <c r="X2605" s="116" t="n">
        <f aca="false">RANDBETWEEN(80,100)/100</f>
        <v>0.99</v>
      </c>
      <c r="Y2605" s="117"/>
      <c r="Z2605" s="118"/>
      <c r="AA2605" s="119"/>
      <c r="AB2605" s="123"/>
      <c r="AC2605" s="124"/>
      <c r="AG2605" s="186"/>
      <c r="BO2605" s="202"/>
    </row>
    <row r="2606" customFormat="false" ht="13.25" hidden="false" customHeight="true" outlineLevel="0" collapsed="false">
      <c r="A2606" s="151" t="s">
        <v>2703</v>
      </c>
      <c r="B2606" s="152" t="n">
        <v>-4.6</v>
      </c>
      <c r="C2606" s="152" t="n">
        <v>764.6</v>
      </c>
      <c r="D2606" s="153" t="n">
        <v>94</v>
      </c>
      <c r="E2606" s="154" t="s">
        <v>83</v>
      </c>
      <c r="F2606" s="153" t="n">
        <v>1.5</v>
      </c>
      <c r="G2606" s="115" t="n">
        <v>0.9</v>
      </c>
      <c r="H2606" s="116" t="n">
        <f aca="false">RANDBETWEEN(80,100)/100</f>
        <v>0.82</v>
      </c>
      <c r="I2606" s="117"/>
      <c r="J2606" s="118"/>
      <c r="K2606" s="119"/>
      <c r="L2606" s="118"/>
      <c r="M2606" s="179"/>
      <c r="Q2606" s="151" t="s">
        <v>2703</v>
      </c>
      <c r="R2606" s="152" t="n">
        <v>-2.5</v>
      </c>
      <c r="S2606" s="152" t="n">
        <v>756.9</v>
      </c>
      <c r="T2606" s="153" t="n">
        <v>75</v>
      </c>
      <c r="U2606" s="154" t="s">
        <v>83</v>
      </c>
      <c r="V2606" s="153" t="n">
        <v>1</v>
      </c>
      <c r="W2606" s="115" t="n">
        <v>0.9</v>
      </c>
      <c r="X2606" s="116" t="n">
        <f aca="false">RANDBETWEEN(80,100)/100</f>
        <v>0.81</v>
      </c>
      <c r="Y2606" s="117"/>
      <c r="Z2606" s="118"/>
      <c r="AA2606" s="119"/>
      <c r="AB2606" s="123"/>
      <c r="AC2606" s="124"/>
      <c r="AG2606" s="186"/>
      <c r="BO2606" s="202"/>
    </row>
    <row r="2607" customFormat="false" ht="13.25" hidden="false" customHeight="true" outlineLevel="0" collapsed="false">
      <c r="A2607" s="151" t="s">
        <v>2704</v>
      </c>
      <c r="B2607" s="152" t="n">
        <v>-4.4</v>
      </c>
      <c r="C2607" s="152" t="n">
        <v>765.1</v>
      </c>
      <c r="D2607" s="153" t="n">
        <v>92</v>
      </c>
      <c r="E2607" s="154" t="s">
        <v>83</v>
      </c>
      <c r="F2607" s="153" t="n">
        <v>1.5</v>
      </c>
      <c r="G2607" s="115" t="n">
        <v>0.9</v>
      </c>
      <c r="H2607" s="116" t="n">
        <f aca="false">RANDBETWEEN(80,100)/100</f>
        <v>0.9</v>
      </c>
      <c r="I2607" s="117"/>
      <c r="J2607" s="118"/>
      <c r="K2607" s="119"/>
      <c r="L2607" s="118"/>
      <c r="M2607" s="179"/>
      <c r="Q2607" s="151" t="s">
        <v>2704</v>
      </c>
      <c r="R2607" s="152" t="n">
        <v>-2.1</v>
      </c>
      <c r="S2607" s="152" t="n">
        <v>756.3</v>
      </c>
      <c r="T2607" s="153" t="n">
        <v>80</v>
      </c>
      <c r="U2607" s="154" t="s">
        <v>77</v>
      </c>
      <c r="V2607" s="153" t="n">
        <v>2</v>
      </c>
      <c r="W2607" s="115" t="n">
        <v>0.9</v>
      </c>
      <c r="X2607" s="116" t="n">
        <f aca="false">RANDBETWEEN(80,100)/100</f>
        <v>0.86</v>
      </c>
      <c r="Y2607" s="117"/>
      <c r="Z2607" s="118"/>
      <c r="AA2607" s="119"/>
      <c r="AB2607" s="123"/>
      <c r="AC2607" s="124"/>
      <c r="AG2607" s="186"/>
      <c r="BO2607" s="202"/>
    </row>
    <row r="2608" customFormat="false" ht="13.25" hidden="false" customHeight="true" outlineLevel="0" collapsed="false">
      <c r="A2608" s="151" t="s">
        <v>2705</v>
      </c>
      <c r="B2608" s="152" t="n">
        <v>-4.2</v>
      </c>
      <c r="C2608" s="152" t="n">
        <v>765.2</v>
      </c>
      <c r="D2608" s="153" t="n">
        <v>89</v>
      </c>
      <c r="E2608" s="154" t="n">
        <v>0</v>
      </c>
      <c r="F2608" s="153" t="n">
        <v>0</v>
      </c>
      <c r="G2608" s="115" t="n">
        <v>0.9</v>
      </c>
      <c r="H2608" s="116" t="n">
        <f aca="false">RANDBETWEEN(80,100)/100</f>
        <v>0.96</v>
      </c>
      <c r="I2608" s="117" t="n">
        <v>0.487546296296296</v>
      </c>
      <c r="J2608" s="118" t="n">
        <v>0.487546296296296</v>
      </c>
      <c r="K2608" s="119" t="n">
        <f aca="false">(J2608 * 24) * $B$3 * $F$3 * (1 - 0.7*AVERAGE(G2608:G2615)) * AVERAGE(H2608:H2615)</f>
        <v>4740.70516666666</v>
      </c>
      <c r="L2608" s="118" t="n">
        <f aca="false">IF(AVERAGE(F2608:F2615)&gt; $J$3, $B$4*$F$4*AVERAGE(F2608:F2615)/$B$5*24*AVERAGE(H2608:H2615), $B$4*$F$4*AVERAGE(F2608:F2615)/$B$5*24*AVERAGE(H2608:H2615) * 0.2)</f>
        <v>31755</v>
      </c>
      <c r="M2608" s="179" t="n">
        <f aca="false">K2608+L2608</f>
        <v>36495.7051666667</v>
      </c>
      <c r="Q2608" s="151" t="s">
        <v>2705</v>
      </c>
      <c r="R2608" s="152" t="n">
        <v>-2.1</v>
      </c>
      <c r="S2608" s="152" t="n">
        <v>755.7</v>
      </c>
      <c r="T2608" s="153" t="n">
        <v>86</v>
      </c>
      <c r="U2608" s="154" t="s">
        <v>77</v>
      </c>
      <c r="V2608" s="153" t="n">
        <v>2</v>
      </c>
      <c r="W2608" s="115" t="n">
        <v>0.9</v>
      </c>
      <c r="X2608" s="116" t="n">
        <f aca="false">RANDBETWEEN(80,100)/100</f>
        <v>0.97</v>
      </c>
      <c r="Y2608" s="117" t="n">
        <v>0.480358796296296</v>
      </c>
      <c r="Z2608" s="118" t="n">
        <v>0.480358796296296</v>
      </c>
      <c r="AA2608" s="119" t="n">
        <f aca="false">(Z2608 * 24) * $B$3 * $F$3 * (1 - 0.7*AVERAGE(W2608:W2615)) * AVERAGE(X2608:X2615)</f>
        <v>5656.8589</v>
      </c>
      <c r="AB2608" s="123" t="n">
        <f aca="false">IF(AVERAGE(V2608:V2615)&gt; $J$3, $B$4*$F$4*AVERAGE(V2608:V2615)/$B$5*24*AVERAGE(X2608:X2615), $B$4*$F$4*AVERAGE(V2608:V2615)/$B$5*24*AVERAGE(X2608:X2615) * 0.2)</f>
        <v>1504</v>
      </c>
      <c r="AC2608" s="124" t="n">
        <f aca="false">AA2608+AB2608</f>
        <v>7160.8589</v>
      </c>
      <c r="AG2608" s="186"/>
      <c r="BO2608" s="202"/>
    </row>
    <row r="2609" customFormat="false" ht="13.25" hidden="false" customHeight="true" outlineLevel="0" collapsed="false">
      <c r="A2609" s="151" t="s">
        <v>2706</v>
      </c>
      <c r="B2609" s="152" t="n">
        <v>-3.4</v>
      </c>
      <c r="C2609" s="152" t="n">
        <v>764.9</v>
      </c>
      <c r="D2609" s="153" t="n">
        <v>86</v>
      </c>
      <c r="E2609" s="154" t="s">
        <v>77</v>
      </c>
      <c r="F2609" s="153" t="n">
        <v>3</v>
      </c>
      <c r="G2609" s="115" t="n">
        <v>0.9</v>
      </c>
      <c r="H2609" s="116" t="n">
        <f aca="false">RANDBETWEEN(80,100)/100</f>
        <v>0.93</v>
      </c>
      <c r="I2609" s="117"/>
      <c r="J2609" s="118"/>
      <c r="K2609" s="119"/>
      <c r="L2609" s="118"/>
      <c r="M2609" s="179"/>
      <c r="Q2609" s="151" t="s">
        <v>2706</v>
      </c>
      <c r="R2609" s="152" t="n">
        <v>-1.7</v>
      </c>
      <c r="S2609" s="152" t="n">
        <v>754.5</v>
      </c>
      <c r="T2609" s="153" t="n">
        <v>78</v>
      </c>
      <c r="U2609" s="154" t="s">
        <v>77</v>
      </c>
      <c r="V2609" s="153" t="n">
        <v>2</v>
      </c>
      <c r="W2609" s="115" t="n">
        <v>0.9</v>
      </c>
      <c r="X2609" s="116" t="n">
        <f aca="false">RANDBETWEEN(80,100)/100</f>
        <v>0.99</v>
      </c>
      <c r="Y2609" s="117"/>
      <c r="Z2609" s="118"/>
      <c r="AA2609" s="119"/>
      <c r="AB2609" s="123"/>
      <c r="AC2609" s="124"/>
      <c r="AG2609" s="186"/>
      <c r="BO2609" s="202"/>
    </row>
    <row r="2610" customFormat="false" ht="13.25" hidden="false" customHeight="true" outlineLevel="0" collapsed="false">
      <c r="A2610" s="151" t="s">
        <v>2707</v>
      </c>
      <c r="B2610" s="152" t="n">
        <v>-3.2</v>
      </c>
      <c r="C2610" s="152" t="n">
        <v>764.3</v>
      </c>
      <c r="D2610" s="153" t="n">
        <v>79</v>
      </c>
      <c r="E2610" s="154" t="s">
        <v>77</v>
      </c>
      <c r="F2610" s="153" t="n">
        <v>3</v>
      </c>
      <c r="G2610" s="115" t="n">
        <v>0.9</v>
      </c>
      <c r="H2610" s="116" t="n">
        <f aca="false">RANDBETWEEN(80,100)/100</f>
        <v>0.91</v>
      </c>
      <c r="I2610" s="117"/>
      <c r="J2610" s="118"/>
      <c r="K2610" s="119"/>
      <c r="L2610" s="118"/>
      <c r="M2610" s="179"/>
      <c r="Q2610" s="151" t="s">
        <v>2707</v>
      </c>
      <c r="R2610" s="152" t="n">
        <v>-1.3</v>
      </c>
      <c r="S2610" s="152" t="n">
        <v>753.6</v>
      </c>
      <c r="T2610" s="153" t="n">
        <v>70</v>
      </c>
      <c r="U2610" s="154" t="s">
        <v>77</v>
      </c>
      <c r="V2610" s="153" t="n">
        <v>2</v>
      </c>
      <c r="W2610" s="115" t="n">
        <v>0.9</v>
      </c>
      <c r="X2610" s="116" t="n">
        <f aca="false">RANDBETWEEN(80,100)/100</f>
        <v>0.95</v>
      </c>
      <c r="Y2610" s="117"/>
      <c r="Z2610" s="118"/>
      <c r="AA2610" s="119"/>
      <c r="AB2610" s="123"/>
      <c r="AC2610" s="124"/>
      <c r="AG2610" s="186"/>
      <c r="BO2610" s="202"/>
    </row>
    <row r="2611" customFormat="false" ht="13.25" hidden="false" customHeight="true" outlineLevel="0" collapsed="false">
      <c r="A2611" s="151" t="s">
        <v>2708</v>
      </c>
      <c r="B2611" s="152" t="n">
        <v>-4.3</v>
      </c>
      <c r="C2611" s="152" t="n">
        <v>763.8</v>
      </c>
      <c r="D2611" s="153" t="n">
        <v>84</v>
      </c>
      <c r="E2611" s="154" t="s">
        <v>83</v>
      </c>
      <c r="F2611" s="153" t="n">
        <v>6</v>
      </c>
      <c r="G2611" s="115" t="n">
        <v>0.9</v>
      </c>
      <c r="H2611" s="116" t="n">
        <f aca="false">RANDBETWEEN(80,100)/100</f>
        <v>0.94</v>
      </c>
      <c r="I2611" s="117"/>
      <c r="J2611" s="118"/>
      <c r="K2611" s="119"/>
      <c r="L2611" s="118"/>
      <c r="M2611" s="179"/>
      <c r="Q2611" s="151" t="s">
        <v>2708</v>
      </c>
      <c r="R2611" s="152" t="n">
        <v>-2.3</v>
      </c>
      <c r="S2611" s="152" t="n">
        <v>753.2</v>
      </c>
      <c r="T2611" s="153" t="n">
        <v>72</v>
      </c>
      <c r="U2611" s="154" t="s">
        <v>83</v>
      </c>
      <c r="V2611" s="153" t="n">
        <v>1</v>
      </c>
      <c r="W2611" s="115" t="n">
        <v>0.9</v>
      </c>
      <c r="X2611" s="116" t="n">
        <f aca="false">RANDBETWEEN(80,100)/100</f>
        <v>0.82</v>
      </c>
      <c r="Y2611" s="117"/>
      <c r="Z2611" s="118"/>
      <c r="AA2611" s="119"/>
      <c r="AB2611" s="123"/>
      <c r="AC2611" s="124"/>
      <c r="AG2611" s="186"/>
      <c r="BO2611" s="202"/>
    </row>
    <row r="2612" customFormat="false" ht="13.25" hidden="false" customHeight="true" outlineLevel="0" collapsed="false">
      <c r="A2612" s="151" t="s">
        <v>2709</v>
      </c>
      <c r="B2612" s="152" t="n">
        <v>-4.2</v>
      </c>
      <c r="C2612" s="152" t="n">
        <v>762.9</v>
      </c>
      <c r="D2612" s="153" t="n">
        <v>87</v>
      </c>
      <c r="E2612" s="154" t="s">
        <v>83</v>
      </c>
      <c r="F2612" s="153" t="n">
        <v>6</v>
      </c>
      <c r="G2612" s="115" t="n">
        <v>0.9</v>
      </c>
      <c r="H2612" s="116" t="n">
        <f aca="false">RANDBETWEEN(80,100)/100</f>
        <v>0.86</v>
      </c>
      <c r="I2612" s="117"/>
      <c r="J2612" s="118"/>
      <c r="K2612" s="119"/>
      <c r="L2612" s="118"/>
      <c r="M2612" s="179"/>
      <c r="Q2612" s="151" t="s">
        <v>2709</v>
      </c>
      <c r="R2612" s="152" t="n">
        <v>-3.4</v>
      </c>
      <c r="S2612" s="152" t="n">
        <v>752.9</v>
      </c>
      <c r="T2612" s="153" t="n">
        <v>73</v>
      </c>
      <c r="U2612" s="154" t="s">
        <v>77</v>
      </c>
      <c r="V2612" s="153" t="n">
        <v>2</v>
      </c>
      <c r="W2612" s="115" t="n">
        <v>0.9</v>
      </c>
      <c r="X2612" s="116" t="n">
        <f aca="false">RANDBETWEEN(80,100)/100</f>
        <v>0.99</v>
      </c>
      <c r="Y2612" s="117"/>
      <c r="Z2612" s="118"/>
      <c r="AA2612" s="119"/>
      <c r="AB2612" s="123"/>
      <c r="AC2612" s="124"/>
      <c r="AG2612" s="186"/>
      <c r="BO2612" s="202"/>
    </row>
    <row r="2613" customFormat="false" ht="13.25" hidden="false" customHeight="true" outlineLevel="0" collapsed="false">
      <c r="A2613" s="151" t="s">
        <v>2710</v>
      </c>
      <c r="B2613" s="152" t="n">
        <v>-4.5</v>
      </c>
      <c r="C2613" s="152" t="n">
        <v>761.9</v>
      </c>
      <c r="D2613" s="153" t="n">
        <v>90</v>
      </c>
      <c r="E2613" s="154" t="s">
        <v>83</v>
      </c>
      <c r="F2613" s="153" t="n">
        <v>7.5</v>
      </c>
      <c r="G2613" s="115" t="n">
        <v>0.9</v>
      </c>
      <c r="H2613" s="116" t="n">
        <f aca="false">RANDBETWEEN(80,100)/100</f>
        <v>0.83</v>
      </c>
      <c r="I2613" s="117"/>
      <c r="J2613" s="118"/>
      <c r="K2613" s="119"/>
      <c r="L2613" s="118"/>
      <c r="M2613" s="179"/>
      <c r="Q2613" s="151" t="s">
        <v>2710</v>
      </c>
      <c r="R2613" s="152" t="n">
        <v>-3.4</v>
      </c>
      <c r="S2613" s="152" t="n">
        <v>752.8</v>
      </c>
      <c r="T2613" s="153" t="n">
        <v>64</v>
      </c>
      <c r="U2613" s="154" t="s">
        <v>93</v>
      </c>
      <c r="V2613" s="153" t="n">
        <v>1</v>
      </c>
      <c r="W2613" s="115" t="n">
        <v>0.9</v>
      </c>
      <c r="X2613" s="116" t="n">
        <f aca="false">RANDBETWEEN(80,100)/100</f>
        <v>0.97</v>
      </c>
      <c r="Y2613" s="117"/>
      <c r="Z2613" s="118"/>
      <c r="AA2613" s="119"/>
      <c r="AB2613" s="123"/>
      <c r="AC2613" s="124"/>
      <c r="AG2613" s="186"/>
      <c r="BO2613" s="202"/>
    </row>
    <row r="2614" customFormat="false" ht="13.25" hidden="false" customHeight="true" outlineLevel="0" collapsed="false">
      <c r="A2614" s="151" t="s">
        <v>2711</v>
      </c>
      <c r="B2614" s="152" t="n">
        <v>-3.3</v>
      </c>
      <c r="C2614" s="152" t="n">
        <v>760.9</v>
      </c>
      <c r="D2614" s="153" t="n">
        <v>93</v>
      </c>
      <c r="E2614" s="154" t="s">
        <v>83</v>
      </c>
      <c r="F2614" s="153" t="n">
        <v>7.5</v>
      </c>
      <c r="G2614" s="115" t="n">
        <v>0.9</v>
      </c>
      <c r="H2614" s="116" t="n">
        <f aca="false">RANDBETWEEN(80,100)/100</f>
        <v>0.88</v>
      </c>
      <c r="I2614" s="117"/>
      <c r="J2614" s="118"/>
      <c r="K2614" s="119"/>
      <c r="L2614" s="118"/>
      <c r="M2614" s="179"/>
      <c r="Q2614" s="151" t="s">
        <v>2711</v>
      </c>
      <c r="R2614" s="152" t="n">
        <v>-4.4</v>
      </c>
      <c r="S2614" s="152" t="n">
        <v>753.6</v>
      </c>
      <c r="T2614" s="153" t="n">
        <v>54</v>
      </c>
      <c r="U2614" s="154" t="n">
        <v>0</v>
      </c>
      <c r="V2614" s="153" t="n">
        <v>0</v>
      </c>
      <c r="W2614" s="182" t="s">
        <v>110</v>
      </c>
      <c r="X2614" s="116" t="n">
        <f aca="false">RANDBETWEEN(80,100)/100</f>
        <v>0.93</v>
      </c>
      <c r="Y2614" s="117"/>
      <c r="Z2614" s="118"/>
      <c r="AA2614" s="119"/>
      <c r="AB2614" s="123"/>
      <c r="AC2614" s="124"/>
      <c r="AG2614" s="186"/>
      <c r="BO2614" s="202"/>
    </row>
    <row r="2615" customFormat="false" ht="13.25" hidden="false" customHeight="true" outlineLevel="0" collapsed="false">
      <c r="A2615" s="151" t="s">
        <v>2712</v>
      </c>
      <c r="B2615" s="152" t="n">
        <v>-2.4</v>
      </c>
      <c r="C2615" s="152" t="n">
        <v>760</v>
      </c>
      <c r="D2615" s="153" t="n">
        <v>100</v>
      </c>
      <c r="E2615" s="154" t="s">
        <v>83</v>
      </c>
      <c r="F2615" s="153" t="n">
        <v>10.5</v>
      </c>
      <c r="G2615" s="115" t="n">
        <v>0.9</v>
      </c>
      <c r="H2615" s="116" t="n">
        <f aca="false">RANDBETWEEN(80,100)/100</f>
        <v>0.99</v>
      </c>
      <c r="I2615" s="117"/>
      <c r="J2615" s="118"/>
      <c r="K2615" s="119"/>
      <c r="L2615" s="118"/>
      <c r="M2615" s="179"/>
      <c r="Q2615" s="151" t="s">
        <v>2712</v>
      </c>
      <c r="R2615" s="152" t="n">
        <v>-4</v>
      </c>
      <c r="S2615" s="152" t="n">
        <v>754.5</v>
      </c>
      <c r="T2615" s="153" t="n">
        <v>43</v>
      </c>
      <c r="U2615" s="154" t="n">
        <v>0</v>
      </c>
      <c r="V2615" s="153" t="n">
        <v>0</v>
      </c>
      <c r="W2615" s="115" t="n">
        <v>0.25</v>
      </c>
      <c r="X2615" s="116" t="n">
        <f aca="false">RANDBETWEEN(80,100)/100</f>
        <v>0.9</v>
      </c>
      <c r="Y2615" s="117"/>
      <c r="Z2615" s="118"/>
      <c r="AA2615" s="119"/>
      <c r="AB2615" s="123"/>
      <c r="AC2615" s="124"/>
      <c r="AG2615" s="186"/>
      <c r="BO2615" s="202"/>
    </row>
    <row r="2616" customFormat="false" ht="13.25" hidden="false" customHeight="true" outlineLevel="0" collapsed="false">
      <c r="A2616" s="151" t="s">
        <v>2713</v>
      </c>
      <c r="B2616" s="152" t="n">
        <v>-1.4</v>
      </c>
      <c r="C2616" s="152" t="n">
        <v>759.4</v>
      </c>
      <c r="D2616" s="153" t="n">
        <v>100</v>
      </c>
      <c r="E2616" s="154" t="s">
        <v>83</v>
      </c>
      <c r="F2616" s="153" t="n">
        <v>10.5</v>
      </c>
      <c r="G2616" s="115" t="n">
        <v>0.9</v>
      </c>
      <c r="H2616" s="116" t="n">
        <f aca="false">RANDBETWEEN(80,100)/100</f>
        <v>0.89</v>
      </c>
      <c r="I2616" s="117" t="n">
        <v>0.485358796296296</v>
      </c>
      <c r="J2616" s="118" t="n">
        <v>0.485358796296296</v>
      </c>
      <c r="K2616" s="119" t="n">
        <f aca="false">(J2616 * 24) * $B$3 * $F$3 * (1 - 0.7*AVERAGE(G2616:G2623)) * AVERAGE(H2616:H2623)</f>
        <v>4719.43479166667</v>
      </c>
      <c r="L2616" s="118" t="n">
        <f aca="false">IF(AVERAGE(F2616:F2623)&gt; $J$3, $B$4*$F$4*AVERAGE(F2616:F2623)/$B$5*24*AVERAGE(H2616:H2623), $B$4*$F$4*AVERAGE(F2616:F2623)/$B$5*24*AVERAGE(H2616:H2623) * 0.2)</f>
        <v>43800</v>
      </c>
      <c r="M2616" s="179" t="n">
        <f aca="false">K2616+L2616</f>
        <v>48519.4347916667</v>
      </c>
      <c r="Q2616" s="151" t="s">
        <v>2713</v>
      </c>
      <c r="R2616" s="152" t="n">
        <v>-3.3</v>
      </c>
      <c r="S2616" s="152" t="n">
        <v>755.7</v>
      </c>
      <c r="T2616" s="153" t="n">
        <v>43</v>
      </c>
      <c r="U2616" s="154" t="s">
        <v>101</v>
      </c>
      <c r="V2616" s="153" t="n">
        <v>1</v>
      </c>
      <c r="W2616" s="115" t="n">
        <v>0</v>
      </c>
      <c r="X2616" s="116" t="n">
        <f aca="false">RANDBETWEEN(80,100)/100</f>
        <v>0.86</v>
      </c>
      <c r="Y2616" s="117" t="n">
        <v>0.477141203703704</v>
      </c>
      <c r="Z2616" s="118" t="n">
        <v>0.477141203703704</v>
      </c>
      <c r="AA2616" s="119" t="n">
        <f aca="false">(Z2616 * 24) * $B$3 * $F$3 * (1 - 0.7*AVERAGE(W2616:W2623)) * AVERAGE(X2616:X2623)</f>
        <v>11565.1870659722</v>
      </c>
      <c r="AB2616" s="123" t="n">
        <f aca="false">IF(AVERAGE(V2616:V2623)&gt; $J$3, $B$4*$F$4*AVERAGE(V2616:V2623)/$B$5*24*AVERAGE(X2616:X2623), $B$4*$F$4*AVERAGE(V2616:V2623)/$B$5*24*AVERAGE(X2616:X2623) * 0.2)</f>
        <v>572</v>
      </c>
      <c r="AC2616" s="124" t="n">
        <f aca="false">AA2616+AB2616</f>
        <v>12137.1870659722</v>
      </c>
      <c r="AG2616" s="186"/>
      <c r="BO2616" s="202"/>
    </row>
    <row r="2617" customFormat="false" ht="13.25" hidden="false" customHeight="true" outlineLevel="0" collapsed="false">
      <c r="A2617" s="151" t="s">
        <v>2714</v>
      </c>
      <c r="B2617" s="152" t="n">
        <v>0.3</v>
      </c>
      <c r="C2617" s="152" t="n">
        <v>758.2</v>
      </c>
      <c r="D2617" s="153" t="n">
        <v>100</v>
      </c>
      <c r="E2617" s="154" t="s">
        <v>83</v>
      </c>
      <c r="F2617" s="153" t="n">
        <v>9</v>
      </c>
      <c r="G2617" s="115" t="n">
        <v>0.9</v>
      </c>
      <c r="H2617" s="116" t="n">
        <f aca="false">RANDBETWEEN(80,100)/100</f>
        <v>0.93</v>
      </c>
      <c r="I2617" s="117"/>
      <c r="J2617" s="118"/>
      <c r="K2617" s="119"/>
      <c r="L2617" s="118"/>
      <c r="M2617" s="179"/>
      <c r="Q2617" s="151" t="s">
        <v>2714</v>
      </c>
      <c r="R2617" s="152" t="n">
        <v>-1.4</v>
      </c>
      <c r="S2617" s="152" t="n">
        <v>756.3</v>
      </c>
      <c r="T2617" s="153" t="n">
        <v>37</v>
      </c>
      <c r="U2617" s="154" t="n">
        <v>0</v>
      </c>
      <c r="V2617" s="153" t="n">
        <v>0</v>
      </c>
      <c r="W2617" s="115" t="n">
        <v>0.25</v>
      </c>
      <c r="X2617" s="116" t="n">
        <f aca="false">RANDBETWEEN(80,100)/100</f>
        <v>0.87</v>
      </c>
      <c r="Y2617" s="117"/>
      <c r="Z2617" s="118"/>
      <c r="AA2617" s="119"/>
      <c r="AB2617" s="123"/>
      <c r="AC2617" s="124"/>
      <c r="AG2617" s="186"/>
      <c r="BO2617" s="202"/>
    </row>
    <row r="2618" customFormat="false" ht="13.25" hidden="false" customHeight="true" outlineLevel="0" collapsed="false">
      <c r="A2618" s="151" t="s">
        <v>2715</v>
      </c>
      <c r="B2618" s="152" t="n">
        <v>0.6</v>
      </c>
      <c r="C2618" s="152" t="n">
        <v>756.9</v>
      </c>
      <c r="D2618" s="153" t="n">
        <v>79</v>
      </c>
      <c r="E2618" s="154" t="s">
        <v>83</v>
      </c>
      <c r="F2618" s="153" t="n">
        <v>12</v>
      </c>
      <c r="G2618" s="115" t="n">
        <v>0.9</v>
      </c>
      <c r="H2618" s="116" t="n">
        <f aca="false">RANDBETWEEN(80,100)/100</f>
        <v>0.96</v>
      </c>
      <c r="I2618" s="117"/>
      <c r="J2618" s="118"/>
      <c r="K2618" s="119"/>
      <c r="L2618" s="118"/>
      <c r="M2618" s="179"/>
      <c r="Q2618" s="151" t="s">
        <v>2715</v>
      </c>
      <c r="R2618" s="152" t="n">
        <v>0.6</v>
      </c>
      <c r="S2618" s="152" t="n">
        <v>758.1</v>
      </c>
      <c r="T2618" s="153" t="n">
        <v>27</v>
      </c>
      <c r="U2618" s="154" t="s">
        <v>129</v>
      </c>
      <c r="V2618" s="153" t="n">
        <v>1</v>
      </c>
      <c r="W2618" s="115" t="n">
        <v>0</v>
      </c>
      <c r="X2618" s="116" t="n">
        <f aca="false">RANDBETWEEN(80,100)/100</f>
        <v>0.87</v>
      </c>
      <c r="Y2618" s="117"/>
      <c r="Z2618" s="118"/>
      <c r="AA2618" s="119"/>
      <c r="AB2618" s="123"/>
      <c r="AC2618" s="124"/>
      <c r="AG2618" s="186"/>
      <c r="BO2618" s="202"/>
    </row>
    <row r="2619" customFormat="false" ht="13.25" hidden="false" customHeight="true" outlineLevel="0" collapsed="false">
      <c r="A2619" s="151" t="s">
        <v>2716</v>
      </c>
      <c r="B2619" s="152" t="n">
        <v>0.4</v>
      </c>
      <c r="C2619" s="152" t="n">
        <v>756.9</v>
      </c>
      <c r="D2619" s="153" t="n">
        <v>81</v>
      </c>
      <c r="E2619" s="154" t="s">
        <v>83</v>
      </c>
      <c r="F2619" s="153" t="n">
        <v>9</v>
      </c>
      <c r="G2619" s="115" t="n">
        <v>0.9</v>
      </c>
      <c r="H2619" s="116" t="n">
        <f aca="false">RANDBETWEEN(80,100)/100</f>
        <v>0.84</v>
      </c>
      <c r="I2619" s="117"/>
      <c r="J2619" s="118"/>
      <c r="K2619" s="119"/>
      <c r="L2619" s="118"/>
      <c r="M2619" s="179"/>
      <c r="Q2619" s="151" t="s">
        <v>2716</v>
      </c>
      <c r="R2619" s="152" t="n">
        <v>-1.8</v>
      </c>
      <c r="S2619" s="152" t="n">
        <v>760.1</v>
      </c>
      <c r="T2619" s="153" t="n">
        <v>37</v>
      </c>
      <c r="U2619" s="154" t="s">
        <v>129</v>
      </c>
      <c r="V2619" s="153" t="n">
        <v>1</v>
      </c>
      <c r="W2619" s="182" t="s">
        <v>185</v>
      </c>
      <c r="X2619" s="116" t="n">
        <f aca="false">RANDBETWEEN(80,100)/100</f>
        <v>0.96</v>
      </c>
      <c r="Y2619" s="117"/>
      <c r="Z2619" s="118"/>
      <c r="AA2619" s="119"/>
      <c r="AB2619" s="123"/>
      <c r="AC2619" s="124"/>
      <c r="AG2619" s="186"/>
      <c r="BO2619" s="202"/>
    </row>
    <row r="2620" customFormat="false" ht="13.25" hidden="false" customHeight="true" outlineLevel="0" collapsed="false">
      <c r="A2620" s="151" t="s">
        <v>2717</v>
      </c>
      <c r="B2620" s="152" t="n">
        <v>-0.9</v>
      </c>
      <c r="C2620" s="152" t="n">
        <v>757.4</v>
      </c>
      <c r="D2620" s="153" t="n">
        <v>100</v>
      </c>
      <c r="E2620" s="154" t="s">
        <v>83</v>
      </c>
      <c r="F2620" s="153" t="n">
        <v>4.5</v>
      </c>
      <c r="G2620" s="115" t="n">
        <v>0.9</v>
      </c>
      <c r="H2620" s="116" t="n">
        <f aca="false">RANDBETWEEN(80,100)/100</f>
        <v>0.97</v>
      </c>
      <c r="I2620" s="117"/>
      <c r="J2620" s="118"/>
      <c r="K2620" s="119"/>
      <c r="L2620" s="118"/>
      <c r="M2620" s="179"/>
      <c r="Q2620" s="151" t="s">
        <v>2717</v>
      </c>
      <c r="R2620" s="152" t="n">
        <v>-5.9</v>
      </c>
      <c r="S2620" s="152" t="n">
        <v>761.2</v>
      </c>
      <c r="T2620" s="153" t="n">
        <v>47</v>
      </c>
      <c r="U2620" s="154" t="s">
        <v>93</v>
      </c>
      <c r="V2620" s="153" t="n">
        <v>1</v>
      </c>
      <c r="W2620" s="182" t="s">
        <v>185</v>
      </c>
      <c r="X2620" s="116" t="n">
        <f aca="false">RANDBETWEEN(80,100)/100</f>
        <v>0.86</v>
      </c>
      <c r="Y2620" s="117"/>
      <c r="Z2620" s="118"/>
      <c r="AA2620" s="119"/>
      <c r="AB2620" s="123"/>
      <c r="AC2620" s="124"/>
      <c r="AG2620" s="186"/>
      <c r="BO2620" s="202"/>
    </row>
    <row r="2621" customFormat="false" ht="13.25" hidden="false" customHeight="true" outlineLevel="0" collapsed="false">
      <c r="A2621" s="151" t="s">
        <v>2718</v>
      </c>
      <c r="B2621" s="152" t="n">
        <v>-2.9</v>
      </c>
      <c r="C2621" s="152" t="n">
        <v>757.6</v>
      </c>
      <c r="D2621" s="153" t="n">
        <v>100</v>
      </c>
      <c r="E2621" s="154" t="s">
        <v>77</v>
      </c>
      <c r="F2621" s="153" t="n">
        <v>4.5</v>
      </c>
      <c r="G2621" s="115" t="n">
        <v>0.9</v>
      </c>
      <c r="H2621" s="116" t="n">
        <f aca="false">RANDBETWEEN(80,100)/100</f>
        <v>0.88</v>
      </c>
      <c r="I2621" s="117"/>
      <c r="J2621" s="118"/>
      <c r="K2621" s="119"/>
      <c r="L2621" s="118"/>
      <c r="M2621" s="179"/>
      <c r="Q2621" s="151" t="s">
        <v>2718</v>
      </c>
      <c r="R2621" s="152" t="n">
        <v>-11.3</v>
      </c>
      <c r="S2621" s="152" t="n">
        <v>762.1</v>
      </c>
      <c r="T2621" s="153" t="n">
        <v>71</v>
      </c>
      <c r="U2621" s="154" t="n">
        <v>0</v>
      </c>
      <c r="V2621" s="153" t="n">
        <v>0</v>
      </c>
      <c r="W2621" s="115" t="n">
        <v>0.25</v>
      </c>
      <c r="X2621" s="116" t="n">
        <f aca="false">RANDBETWEEN(80,100)/100</f>
        <v>0.86</v>
      </c>
      <c r="Y2621" s="117"/>
      <c r="Z2621" s="118"/>
      <c r="AA2621" s="119"/>
      <c r="AB2621" s="123"/>
      <c r="AC2621" s="124"/>
      <c r="AG2621" s="186"/>
      <c r="BO2621" s="202"/>
    </row>
    <row r="2622" customFormat="false" ht="13.25" hidden="false" customHeight="true" outlineLevel="0" collapsed="false">
      <c r="A2622" s="151" t="s">
        <v>2719</v>
      </c>
      <c r="B2622" s="152" t="n">
        <v>-2.8</v>
      </c>
      <c r="C2622" s="152" t="n">
        <v>758</v>
      </c>
      <c r="D2622" s="153" t="n">
        <v>100</v>
      </c>
      <c r="E2622" s="154" t="s">
        <v>93</v>
      </c>
      <c r="F2622" s="153" t="n">
        <v>4.5</v>
      </c>
      <c r="G2622" s="115" t="n">
        <v>0.9</v>
      </c>
      <c r="H2622" s="116" t="n">
        <f aca="false">RANDBETWEEN(80,100)/100</f>
        <v>0.98</v>
      </c>
      <c r="I2622" s="117"/>
      <c r="J2622" s="118"/>
      <c r="K2622" s="119"/>
      <c r="L2622" s="118"/>
      <c r="M2622" s="179"/>
      <c r="Q2622" s="151" t="s">
        <v>2719</v>
      </c>
      <c r="R2622" s="152" t="n">
        <v>-10</v>
      </c>
      <c r="S2622" s="152" t="n">
        <v>762.6</v>
      </c>
      <c r="T2622" s="153" t="n">
        <v>61</v>
      </c>
      <c r="U2622" s="154" t="n">
        <v>0</v>
      </c>
      <c r="V2622" s="153" t="n">
        <v>0</v>
      </c>
      <c r="W2622" s="115" t="n">
        <v>0</v>
      </c>
      <c r="X2622" s="116" t="n">
        <f aca="false">RANDBETWEEN(80,100)/100</f>
        <v>0.92</v>
      </c>
      <c r="Y2622" s="117"/>
      <c r="Z2622" s="118"/>
      <c r="AA2622" s="119"/>
      <c r="AB2622" s="123"/>
      <c r="AC2622" s="124"/>
      <c r="AG2622" s="186"/>
      <c r="BO2622" s="202"/>
    </row>
    <row r="2623" customFormat="false" ht="13.25" hidden="false" customHeight="true" outlineLevel="0" collapsed="false">
      <c r="A2623" s="151" t="s">
        <v>2720</v>
      </c>
      <c r="B2623" s="152" t="n">
        <v>-2.1</v>
      </c>
      <c r="C2623" s="152" t="n">
        <v>758.2</v>
      </c>
      <c r="D2623" s="153" t="n">
        <v>100</v>
      </c>
      <c r="E2623" s="154" t="s">
        <v>77</v>
      </c>
      <c r="F2623" s="153" t="n">
        <v>6</v>
      </c>
      <c r="G2623" s="115" t="n">
        <v>0.9</v>
      </c>
      <c r="H2623" s="116" t="n">
        <f aca="false">RANDBETWEEN(80,100)/100</f>
        <v>0.85</v>
      </c>
      <c r="I2623" s="117"/>
      <c r="J2623" s="118"/>
      <c r="K2623" s="119"/>
      <c r="L2623" s="118"/>
      <c r="M2623" s="179"/>
      <c r="Q2623" s="151" t="s">
        <v>2720</v>
      </c>
      <c r="R2623" s="152" t="n">
        <v>-8.2</v>
      </c>
      <c r="S2623" s="152" t="n">
        <v>763.3</v>
      </c>
      <c r="T2623" s="153" t="n">
        <v>56</v>
      </c>
      <c r="U2623" s="154" t="n">
        <v>0</v>
      </c>
      <c r="V2623" s="153" t="n">
        <v>0</v>
      </c>
      <c r="W2623" s="115" t="n">
        <v>0</v>
      </c>
      <c r="X2623" s="116" t="n">
        <f aca="false">RANDBETWEEN(80,100)/100</f>
        <v>0.95</v>
      </c>
      <c r="Y2623" s="117"/>
      <c r="Z2623" s="118"/>
      <c r="AA2623" s="119"/>
      <c r="AB2623" s="123"/>
      <c r="AC2623" s="124"/>
      <c r="AG2623" s="186"/>
      <c r="BO2623" s="202"/>
    </row>
    <row r="2624" customFormat="false" ht="13.25" hidden="false" customHeight="true" outlineLevel="0" collapsed="false">
      <c r="A2624" s="151" t="s">
        <v>2721</v>
      </c>
      <c r="B2624" s="152" t="n">
        <v>-0.3</v>
      </c>
      <c r="C2624" s="152" t="n">
        <v>758.2</v>
      </c>
      <c r="D2624" s="153" t="n">
        <v>100</v>
      </c>
      <c r="E2624" s="154" t="s">
        <v>77</v>
      </c>
      <c r="F2624" s="153" t="n">
        <v>7.5</v>
      </c>
      <c r="G2624" s="115" t="n">
        <v>0.9</v>
      </c>
      <c r="H2624" s="116" t="n">
        <f aca="false">RANDBETWEEN(80,100)/100</f>
        <v>0.91</v>
      </c>
      <c r="I2624" s="117" t="n">
        <v>0.483171296296296</v>
      </c>
      <c r="J2624" s="118" t="n">
        <v>0.483171296296296</v>
      </c>
      <c r="K2624" s="119" t="n">
        <f aca="false">(J2624 * 24) * $B$3 * $F$3 * (1 - 0.7*AVERAGE(G2624:G2631)) * AVERAGE(H2624:H2631)</f>
        <v>4923.02750625</v>
      </c>
      <c r="L2624" s="118" t="n">
        <f aca="false">IF(AVERAGE(F2624:F2631)&gt; $J$3, $B$4*$F$4*AVERAGE(F2624:F2631)/$B$5*24*AVERAGE(H2624:H2631), $B$4*$F$4*AVERAGE(F2624:F2631)/$B$5*24*AVERAGE(H2624:H2631) * 0.2)</f>
        <v>30618</v>
      </c>
      <c r="M2624" s="179" t="n">
        <f aca="false">K2624+L2624</f>
        <v>35541.02750625</v>
      </c>
      <c r="Q2624" s="151" t="s">
        <v>2721</v>
      </c>
      <c r="R2624" s="152" t="n">
        <v>-5.9</v>
      </c>
      <c r="S2624" s="152" t="n">
        <v>763.3</v>
      </c>
      <c r="T2624" s="153" t="n">
        <v>45</v>
      </c>
      <c r="U2624" s="154" t="s">
        <v>77</v>
      </c>
      <c r="V2624" s="153" t="n">
        <v>2</v>
      </c>
      <c r="W2624" s="115" t="n">
        <v>0.95</v>
      </c>
      <c r="X2624" s="116" t="n">
        <f aca="false">RANDBETWEEN(80,100)/100</f>
        <v>0.89</v>
      </c>
      <c r="Y2624" s="117" t="n">
        <v>0.473923611111111</v>
      </c>
      <c r="Z2624" s="118" t="n">
        <v>0.473923611111111</v>
      </c>
      <c r="AA2624" s="119" t="n">
        <f aca="false">(Z2624 * 24) * $B$3 * $F$3 * (1 - 0.7*AVERAGE(W2624:W2631)) * AVERAGE(X2624:X2631)</f>
        <v>9843.57349375001</v>
      </c>
      <c r="AB2624" s="123" t="n">
        <f aca="false">IF(AVERAGE(V2624:V2631)&gt; $J$3, $B$4*$F$4*AVERAGE(V2624:V2631)/$B$5*24*AVERAGE(X2624:X2631), $B$4*$F$4*AVERAGE(V2624:V2631)/$B$5*24*AVERAGE(X2624:X2631) * 0.2)</f>
        <v>2214.4</v>
      </c>
      <c r="AC2624" s="124" t="n">
        <f aca="false">AA2624+AB2624</f>
        <v>12057.97349375</v>
      </c>
      <c r="AG2624" s="186"/>
      <c r="BO2624" s="202"/>
    </row>
    <row r="2625" customFormat="false" ht="13.25" hidden="false" customHeight="true" outlineLevel="0" collapsed="false">
      <c r="A2625" s="151" t="s">
        <v>2722</v>
      </c>
      <c r="B2625" s="152" t="n">
        <v>0.3</v>
      </c>
      <c r="C2625" s="152" t="n">
        <v>757.8</v>
      </c>
      <c r="D2625" s="153" t="n">
        <v>100</v>
      </c>
      <c r="E2625" s="154" t="s">
        <v>77</v>
      </c>
      <c r="F2625" s="153" t="n">
        <v>7.5</v>
      </c>
      <c r="G2625" s="115" t="n">
        <v>0.9</v>
      </c>
      <c r="H2625" s="116" t="n">
        <f aca="false">RANDBETWEEN(80,100)/100</f>
        <v>0.81</v>
      </c>
      <c r="I2625" s="117"/>
      <c r="J2625" s="118"/>
      <c r="K2625" s="119"/>
      <c r="L2625" s="118"/>
      <c r="M2625" s="179"/>
      <c r="Q2625" s="151" t="s">
        <v>2722</v>
      </c>
      <c r="R2625" s="152" t="n">
        <v>-5.3</v>
      </c>
      <c r="S2625" s="152" t="n">
        <v>763.3</v>
      </c>
      <c r="T2625" s="153" t="n">
        <v>42</v>
      </c>
      <c r="U2625" s="154" t="s">
        <v>77</v>
      </c>
      <c r="V2625" s="153" t="n">
        <v>2</v>
      </c>
      <c r="W2625" s="115" t="n">
        <v>0.95</v>
      </c>
      <c r="X2625" s="116" t="n">
        <f aca="false">RANDBETWEEN(80,100)/100</f>
        <v>0.88</v>
      </c>
      <c r="Y2625" s="117"/>
      <c r="Z2625" s="118"/>
      <c r="AA2625" s="119"/>
      <c r="AB2625" s="123"/>
      <c r="AC2625" s="124"/>
      <c r="AG2625" s="186"/>
      <c r="BO2625" s="202"/>
    </row>
    <row r="2626" customFormat="false" ht="13.25" hidden="false" customHeight="true" outlineLevel="0" collapsed="false">
      <c r="A2626" s="151" t="s">
        <v>2723</v>
      </c>
      <c r="B2626" s="152" t="n">
        <v>2.2</v>
      </c>
      <c r="C2626" s="152" t="n">
        <v>757.2</v>
      </c>
      <c r="D2626" s="153" t="n">
        <v>84</v>
      </c>
      <c r="E2626" s="154" t="s">
        <v>77</v>
      </c>
      <c r="F2626" s="153" t="n">
        <v>7.5</v>
      </c>
      <c r="G2626" s="115" t="n">
        <v>0.9</v>
      </c>
      <c r="H2626" s="116" t="n">
        <f aca="false">RANDBETWEEN(80,100)/100</f>
        <v>1</v>
      </c>
      <c r="I2626" s="117"/>
      <c r="J2626" s="118"/>
      <c r="K2626" s="119"/>
      <c r="L2626" s="118"/>
      <c r="M2626" s="179"/>
      <c r="Q2626" s="151" t="s">
        <v>2723</v>
      </c>
      <c r="R2626" s="152" t="n">
        <v>-4.2</v>
      </c>
      <c r="S2626" s="152" t="n">
        <v>763.5</v>
      </c>
      <c r="T2626" s="153" t="n">
        <v>32</v>
      </c>
      <c r="U2626" s="154" t="s">
        <v>77</v>
      </c>
      <c r="V2626" s="153" t="n">
        <v>3</v>
      </c>
      <c r="W2626" s="115" t="n">
        <v>0</v>
      </c>
      <c r="X2626" s="116" t="n">
        <f aca="false">RANDBETWEEN(80,100)/100</f>
        <v>0.93</v>
      </c>
      <c r="Y2626" s="117"/>
      <c r="Z2626" s="118"/>
      <c r="AA2626" s="119"/>
      <c r="AB2626" s="123"/>
      <c r="AC2626" s="124"/>
      <c r="AG2626" s="186"/>
      <c r="BO2626" s="202"/>
    </row>
    <row r="2627" customFormat="false" ht="13.25" hidden="false" customHeight="true" outlineLevel="0" collapsed="false">
      <c r="A2627" s="151" t="s">
        <v>2724</v>
      </c>
      <c r="B2627" s="152" t="n">
        <v>3.1</v>
      </c>
      <c r="C2627" s="152" t="n">
        <v>757.6</v>
      </c>
      <c r="D2627" s="153" t="n">
        <v>69</v>
      </c>
      <c r="E2627" s="154" t="s">
        <v>83</v>
      </c>
      <c r="F2627" s="153" t="n">
        <v>6</v>
      </c>
      <c r="G2627" s="115" t="n">
        <v>0.95</v>
      </c>
      <c r="H2627" s="116" t="n">
        <f aca="false">RANDBETWEEN(80,100)/100</f>
        <v>0.97</v>
      </c>
      <c r="I2627" s="117"/>
      <c r="J2627" s="118"/>
      <c r="K2627" s="119"/>
      <c r="L2627" s="118"/>
      <c r="M2627" s="179"/>
      <c r="Q2627" s="151" t="s">
        <v>2724</v>
      </c>
      <c r="R2627" s="152" t="n">
        <v>-6.6</v>
      </c>
      <c r="S2627" s="152" t="n">
        <v>763.8</v>
      </c>
      <c r="T2627" s="153" t="n">
        <v>37</v>
      </c>
      <c r="U2627" s="154" t="s">
        <v>83</v>
      </c>
      <c r="V2627" s="153" t="n">
        <v>2</v>
      </c>
      <c r="W2627" s="115" t="n">
        <v>0</v>
      </c>
      <c r="X2627" s="116" t="n">
        <f aca="false">RANDBETWEEN(80,100)/100</f>
        <v>0.9</v>
      </c>
      <c r="Y2627" s="117"/>
      <c r="Z2627" s="118"/>
      <c r="AA2627" s="119"/>
      <c r="AB2627" s="123"/>
      <c r="AC2627" s="124"/>
      <c r="AG2627" s="186"/>
      <c r="BO2627" s="202"/>
    </row>
    <row r="2628" customFormat="false" ht="13.25" hidden="false" customHeight="true" outlineLevel="0" collapsed="false">
      <c r="A2628" s="151" t="s">
        <v>2725</v>
      </c>
      <c r="B2628" s="152" t="n">
        <v>1.6</v>
      </c>
      <c r="C2628" s="152" t="n">
        <v>758.3</v>
      </c>
      <c r="D2628" s="153" t="n">
        <v>100</v>
      </c>
      <c r="E2628" s="154" t="s">
        <v>83</v>
      </c>
      <c r="F2628" s="153" t="n">
        <v>3</v>
      </c>
      <c r="G2628" s="115" t="n">
        <v>0.95</v>
      </c>
      <c r="H2628" s="116" t="n">
        <f aca="false">RANDBETWEEN(80,100)/100</f>
        <v>0.97</v>
      </c>
      <c r="I2628" s="117"/>
      <c r="J2628" s="118"/>
      <c r="K2628" s="119"/>
      <c r="L2628" s="118"/>
      <c r="M2628" s="179"/>
      <c r="Q2628" s="151" t="s">
        <v>2725</v>
      </c>
      <c r="R2628" s="152" t="n">
        <v>-12.1</v>
      </c>
      <c r="S2628" s="152" t="n">
        <v>763.8</v>
      </c>
      <c r="T2628" s="153" t="n">
        <v>53</v>
      </c>
      <c r="U2628" s="154" t="s">
        <v>77</v>
      </c>
      <c r="V2628" s="153" t="n">
        <v>2</v>
      </c>
      <c r="W2628" s="115" t="n">
        <v>0</v>
      </c>
      <c r="X2628" s="116" t="n">
        <f aca="false">RANDBETWEEN(80,100)/100</f>
        <v>0.82</v>
      </c>
      <c r="Y2628" s="117"/>
      <c r="Z2628" s="118"/>
      <c r="AA2628" s="119"/>
      <c r="AB2628" s="123"/>
      <c r="AC2628" s="124"/>
      <c r="AG2628" s="186"/>
      <c r="BO2628" s="202"/>
    </row>
    <row r="2629" customFormat="false" ht="13.25" hidden="false" customHeight="true" outlineLevel="0" collapsed="false">
      <c r="A2629" s="151" t="s">
        <v>2726</v>
      </c>
      <c r="B2629" s="152" t="n">
        <v>-0.7</v>
      </c>
      <c r="C2629" s="152" t="n">
        <v>758</v>
      </c>
      <c r="D2629" s="153" t="n">
        <v>100</v>
      </c>
      <c r="E2629" s="154" t="s">
        <v>83</v>
      </c>
      <c r="F2629" s="153" t="n">
        <v>3</v>
      </c>
      <c r="G2629" s="115" t="n">
        <v>0.9</v>
      </c>
      <c r="H2629" s="116" t="n">
        <f aca="false">RANDBETWEEN(80,100)/100</f>
        <v>0.96</v>
      </c>
      <c r="I2629" s="117"/>
      <c r="J2629" s="118"/>
      <c r="K2629" s="119"/>
      <c r="L2629" s="118"/>
      <c r="M2629" s="179"/>
      <c r="Q2629" s="151" t="s">
        <v>2726</v>
      </c>
      <c r="R2629" s="152" t="n">
        <v>-13.6</v>
      </c>
      <c r="S2629" s="152" t="n">
        <v>762.6</v>
      </c>
      <c r="T2629" s="153" t="n">
        <v>58</v>
      </c>
      <c r="U2629" s="154" t="s">
        <v>77</v>
      </c>
      <c r="V2629" s="153" t="n">
        <v>2</v>
      </c>
      <c r="W2629" s="115" t="n">
        <v>0</v>
      </c>
      <c r="X2629" s="116" t="n">
        <f aca="false">RANDBETWEEN(80,100)/100</f>
        <v>0.8</v>
      </c>
      <c r="Y2629" s="117"/>
      <c r="Z2629" s="118"/>
      <c r="AA2629" s="119"/>
      <c r="AB2629" s="123"/>
      <c r="AC2629" s="124"/>
      <c r="AG2629" s="186"/>
      <c r="BO2629" s="202"/>
    </row>
    <row r="2630" customFormat="false" ht="13.25" hidden="false" customHeight="true" outlineLevel="0" collapsed="false">
      <c r="A2630" s="151" t="s">
        <v>2727</v>
      </c>
      <c r="B2630" s="152" t="n">
        <v>-1.6</v>
      </c>
      <c r="C2630" s="152" t="n">
        <v>758</v>
      </c>
      <c r="D2630" s="153" t="n">
        <v>100</v>
      </c>
      <c r="E2630" s="154" t="s">
        <v>83</v>
      </c>
      <c r="F2630" s="153" t="n">
        <v>3</v>
      </c>
      <c r="G2630" s="115" t="n">
        <v>0.75</v>
      </c>
      <c r="H2630" s="116" t="n">
        <f aca="false">RANDBETWEEN(80,100)/100</f>
        <v>0.96</v>
      </c>
      <c r="I2630" s="117"/>
      <c r="J2630" s="118"/>
      <c r="K2630" s="119"/>
      <c r="L2630" s="118"/>
      <c r="M2630" s="179"/>
      <c r="Q2630" s="151" t="s">
        <v>2727</v>
      </c>
      <c r="R2630" s="152" t="n">
        <v>-12.1</v>
      </c>
      <c r="S2630" s="152" t="n">
        <v>761.6</v>
      </c>
      <c r="T2630" s="153" t="n">
        <v>55</v>
      </c>
      <c r="U2630" s="154" t="s">
        <v>77</v>
      </c>
      <c r="V2630" s="153" t="n">
        <v>1</v>
      </c>
      <c r="W2630" s="115" t="n">
        <v>0</v>
      </c>
      <c r="X2630" s="116" t="n">
        <f aca="false">RANDBETWEEN(80,100)/100</f>
        <v>0.81</v>
      </c>
      <c r="Y2630" s="117"/>
      <c r="Z2630" s="118"/>
      <c r="AA2630" s="119"/>
      <c r="AB2630" s="123"/>
      <c r="AC2630" s="124"/>
      <c r="AG2630" s="186"/>
      <c r="BO2630" s="202"/>
    </row>
    <row r="2631" customFormat="false" ht="13.25" hidden="false" customHeight="true" outlineLevel="0" collapsed="false">
      <c r="A2631" s="151" t="s">
        <v>2728</v>
      </c>
      <c r="B2631" s="152" t="n">
        <v>-0.4</v>
      </c>
      <c r="C2631" s="152" t="n">
        <v>758.2</v>
      </c>
      <c r="D2631" s="153" t="n">
        <v>100</v>
      </c>
      <c r="E2631" s="154" t="s">
        <v>77</v>
      </c>
      <c r="F2631" s="153" t="n">
        <v>3</v>
      </c>
      <c r="G2631" s="115" t="n">
        <v>0.9</v>
      </c>
      <c r="H2631" s="116" t="n">
        <f aca="false">RANDBETWEEN(80,100)/100</f>
        <v>0.98</v>
      </c>
      <c r="I2631" s="117"/>
      <c r="J2631" s="118"/>
      <c r="K2631" s="119"/>
      <c r="L2631" s="118"/>
      <c r="M2631" s="179"/>
      <c r="Q2631" s="151" t="s">
        <v>2728</v>
      </c>
      <c r="R2631" s="152" t="n">
        <v>-10.4</v>
      </c>
      <c r="S2631" s="152" t="n">
        <v>760.6</v>
      </c>
      <c r="T2631" s="153" t="n">
        <v>51</v>
      </c>
      <c r="U2631" s="154" t="s">
        <v>83</v>
      </c>
      <c r="V2631" s="153" t="n">
        <v>2</v>
      </c>
      <c r="W2631" s="115" t="n">
        <v>0</v>
      </c>
      <c r="X2631" s="116" t="n">
        <f aca="false">RANDBETWEEN(80,100)/100</f>
        <v>0.89</v>
      </c>
      <c r="Y2631" s="117"/>
      <c r="Z2631" s="118"/>
      <c r="AA2631" s="119"/>
      <c r="AB2631" s="123"/>
      <c r="AC2631" s="124"/>
      <c r="AG2631" s="186"/>
      <c r="BO2631" s="202"/>
    </row>
    <row r="2632" customFormat="false" ht="13.25" hidden="false" customHeight="true" outlineLevel="0" collapsed="false">
      <c r="A2632" s="151" t="s">
        <v>2729</v>
      </c>
      <c r="B2632" s="152" t="n">
        <v>0.7</v>
      </c>
      <c r="C2632" s="152" t="n">
        <v>757.6</v>
      </c>
      <c r="D2632" s="153" t="n">
        <v>86</v>
      </c>
      <c r="E2632" s="154" t="s">
        <v>77</v>
      </c>
      <c r="F2632" s="153" t="n">
        <v>3</v>
      </c>
      <c r="G2632" s="115" t="n">
        <v>0.95</v>
      </c>
      <c r="H2632" s="116" t="n">
        <f aca="false">RANDBETWEEN(80,100)/100</f>
        <v>0.94</v>
      </c>
      <c r="I2632" s="117" t="n">
        <v>0.480972222222222</v>
      </c>
      <c r="J2632" s="118" t="n">
        <v>0.480972222222222</v>
      </c>
      <c r="K2632" s="119" t="n">
        <f aca="false">(J2632 * 24) * $B$3 * $F$3 * (1 - 0.7*AVERAGE(G2632:G2639)) * AVERAGE(H2632:H2639)</f>
        <v>4675.05</v>
      </c>
      <c r="L2632" s="118" t="n">
        <f aca="false">IF(AVERAGE(F2632:F2639)&gt; $J$3, $B$4*$F$4*AVERAGE(F2632:F2639)/$B$5*24*AVERAGE(H2632:H2639), $B$4*$F$4*AVERAGE(F2632:F2639)/$B$5*24*AVERAGE(H2632:H2639) * 0.2)</f>
        <v>2592</v>
      </c>
      <c r="M2632" s="179" t="n">
        <f aca="false">K2632+L2632</f>
        <v>7267.05</v>
      </c>
      <c r="Q2632" s="151" t="s">
        <v>2729</v>
      </c>
      <c r="R2632" s="152" t="n">
        <v>-8.9</v>
      </c>
      <c r="S2632" s="152" t="n">
        <v>759.4</v>
      </c>
      <c r="T2632" s="153" t="n">
        <v>46</v>
      </c>
      <c r="U2632" s="154" t="s">
        <v>83</v>
      </c>
      <c r="V2632" s="153" t="n">
        <v>2</v>
      </c>
      <c r="W2632" s="115" t="n">
        <v>0</v>
      </c>
      <c r="X2632" s="116" t="n">
        <f aca="false">RANDBETWEEN(80,100)/100</f>
        <v>0.86</v>
      </c>
      <c r="Y2632" s="117" t="n">
        <v>0.470694444444445</v>
      </c>
      <c r="Z2632" s="118" t="n">
        <v>0.470694444444445</v>
      </c>
      <c r="AA2632" s="119" t="n">
        <f aca="false">(Z2632 * 24) * $B$3 * $F$3 * (1 - 0.7*AVERAGE(W2632:W2639)) * AVERAGE(X2632:X2639)</f>
        <v>8950.349</v>
      </c>
      <c r="AB2632" s="123" t="n">
        <f aca="false">IF(AVERAGE(V2632:V2639)&gt; $J$3, $B$4*$F$4*AVERAGE(V2632:V2639)/$B$5*24*AVERAGE(X2632:X2639), $B$4*$F$4*AVERAGE(V2632:V2639)/$B$5*24*AVERAGE(X2632:X2639) * 0.2)</f>
        <v>1529</v>
      </c>
      <c r="AC2632" s="124" t="n">
        <f aca="false">AA2632+AB2632</f>
        <v>10479.349</v>
      </c>
      <c r="AG2632" s="186"/>
      <c r="BO2632" s="202"/>
    </row>
    <row r="2633" customFormat="false" ht="13.25" hidden="false" customHeight="true" outlineLevel="0" collapsed="false">
      <c r="A2633" s="151" t="s">
        <v>2730</v>
      </c>
      <c r="B2633" s="152" t="n">
        <v>1.5</v>
      </c>
      <c r="C2633" s="152" t="n">
        <v>756.5</v>
      </c>
      <c r="D2633" s="153" t="n">
        <v>77</v>
      </c>
      <c r="E2633" s="154" t="s">
        <v>78</v>
      </c>
      <c r="F2633" s="153" t="n">
        <v>1.5</v>
      </c>
      <c r="G2633" s="182" t="s">
        <v>110</v>
      </c>
      <c r="H2633" s="116" t="n">
        <f aca="false">RANDBETWEEN(80,100)/100</f>
        <v>0.95</v>
      </c>
      <c r="I2633" s="117"/>
      <c r="J2633" s="118"/>
      <c r="K2633" s="119"/>
      <c r="L2633" s="118"/>
      <c r="M2633" s="179"/>
      <c r="Q2633" s="151" t="s">
        <v>2730</v>
      </c>
      <c r="R2633" s="152" t="n">
        <v>-6.8</v>
      </c>
      <c r="S2633" s="152" t="n">
        <v>757.3</v>
      </c>
      <c r="T2633" s="153" t="n">
        <v>40</v>
      </c>
      <c r="U2633" s="154" t="s">
        <v>83</v>
      </c>
      <c r="V2633" s="153" t="n">
        <v>1</v>
      </c>
      <c r="W2633" s="115" t="n">
        <v>0.25</v>
      </c>
      <c r="X2633" s="116" t="n">
        <f aca="false">RANDBETWEEN(80,100)/100</f>
        <v>0.87</v>
      </c>
      <c r="Y2633" s="117"/>
      <c r="Z2633" s="118"/>
      <c r="AA2633" s="119"/>
      <c r="AB2633" s="123"/>
      <c r="AC2633" s="124"/>
      <c r="AG2633" s="186"/>
      <c r="BO2633" s="202"/>
    </row>
    <row r="2634" customFormat="false" ht="13.25" hidden="false" customHeight="true" outlineLevel="0" collapsed="false">
      <c r="A2634" s="151" t="s">
        <v>2731</v>
      </c>
      <c r="B2634" s="152" t="n">
        <v>2.5</v>
      </c>
      <c r="C2634" s="152" t="n">
        <v>756.1</v>
      </c>
      <c r="D2634" s="153" t="n">
        <v>73</v>
      </c>
      <c r="E2634" s="154" t="s">
        <v>107</v>
      </c>
      <c r="F2634" s="153" t="n">
        <v>3</v>
      </c>
      <c r="G2634" s="115" t="n">
        <v>0.9</v>
      </c>
      <c r="H2634" s="116" t="n">
        <f aca="false">RANDBETWEEN(80,100)/100</f>
        <v>0.93</v>
      </c>
      <c r="I2634" s="117"/>
      <c r="J2634" s="118"/>
      <c r="K2634" s="119"/>
      <c r="L2634" s="118"/>
      <c r="M2634" s="179"/>
      <c r="Q2634" s="151" t="s">
        <v>2731</v>
      </c>
      <c r="R2634" s="152" t="n">
        <v>-5.5</v>
      </c>
      <c r="S2634" s="152" t="n">
        <v>756.1</v>
      </c>
      <c r="T2634" s="153" t="n">
        <v>36</v>
      </c>
      <c r="U2634" s="154" t="s">
        <v>77</v>
      </c>
      <c r="V2634" s="153" t="n">
        <v>2</v>
      </c>
      <c r="W2634" s="115" t="n">
        <v>0.25</v>
      </c>
      <c r="X2634" s="116" t="n">
        <f aca="false">RANDBETWEEN(80,100)/100</f>
        <v>0.97</v>
      </c>
      <c r="Y2634" s="117"/>
      <c r="Z2634" s="118"/>
      <c r="AA2634" s="119"/>
      <c r="AB2634" s="123"/>
      <c r="AC2634" s="124"/>
      <c r="AG2634" s="186"/>
      <c r="BO2634" s="202"/>
    </row>
    <row r="2635" customFormat="false" ht="13.25" hidden="false" customHeight="true" outlineLevel="0" collapsed="false">
      <c r="A2635" s="151" t="s">
        <v>2732</v>
      </c>
      <c r="B2635" s="152" t="n">
        <v>1.6</v>
      </c>
      <c r="C2635" s="152" t="n">
        <v>756.3</v>
      </c>
      <c r="D2635" s="153" t="n">
        <v>84</v>
      </c>
      <c r="E2635" s="154" t="s">
        <v>78</v>
      </c>
      <c r="F2635" s="153" t="n">
        <v>3</v>
      </c>
      <c r="G2635" s="115" t="n">
        <v>0.9</v>
      </c>
      <c r="H2635" s="116" t="n">
        <f aca="false">RANDBETWEEN(80,100)/100</f>
        <v>0.82</v>
      </c>
      <c r="I2635" s="117"/>
      <c r="J2635" s="118"/>
      <c r="K2635" s="119"/>
      <c r="L2635" s="118"/>
      <c r="M2635" s="179"/>
      <c r="Q2635" s="151" t="s">
        <v>2732</v>
      </c>
      <c r="R2635" s="152" t="n">
        <v>-6.1</v>
      </c>
      <c r="S2635" s="152" t="n">
        <v>755.5</v>
      </c>
      <c r="T2635" s="153" t="n">
        <v>40</v>
      </c>
      <c r="U2635" s="154" t="s">
        <v>83</v>
      </c>
      <c r="V2635" s="153" t="n">
        <v>2</v>
      </c>
      <c r="W2635" s="115" t="n">
        <v>0</v>
      </c>
      <c r="X2635" s="116" t="n">
        <f aca="false">RANDBETWEEN(80,100)/100</f>
        <v>0.93</v>
      </c>
      <c r="Y2635" s="117"/>
      <c r="Z2635" s="118"/>
      <c r="AA2635" s="119"/>
      <c r="AB2635" s="123"/>
      <c r="AC2635" s="124"/>
      <c r="AG2635" s="186"/>
      <c r="BO2635" s="202"/>
    </row>
    <row r="2636" customFormat="false" ht="13.25" hidden="false" customHeight="true" outlineLevel="0" collapsed="false">
      <c r="A2636" s="151" t="s">
        <v>2733</v>
      </c>
      <c r="B2636" s="152" t="n">
        <v>1</v>
      </c>
      <c r="C2636" s="152" t="n">
        <v>756.7</v>
      </c>
      <c r="D2636" s="153" t="n">
        <v>99</v>
      </c>
      <c r="E2636" s="154" t="s">
        <v>78</v>
      </c>
      <c r="F2636" s="153" t="n">
        <v>1.5</v>
      </c>
      <c r="G2636" s="115" t="n">
        <v>0.9</v>
      </c>
      <c r="H2636" s="116" t="n">
        <f aca="false">RANDBETWEEN(80,100)/100</f>
        <v>0.9</v>
      </c>
      <c r="I2636" s="117"/>
      <c r="J2636" s="118"/>
      <c r="K2636" s="119"/>
      <c r="L2636" s="118"/>
      <c r="M2636" s="179"/>
      <c r="Q2636" s="151" t="s">
        <v>2733</v>
      </c>
      <c r="R2636" s="152" t="n">
        <v>-11.2</v>
      </c>
      <c r="S2636" s="152" t="n">
        <v>755</v>
      </c>
      <c r="T2636" s="153" t="n">
        <v>63</v>
      </c>
      <c r="U2636" s="154" t="s">
        <v>77</v>
      </c>
      <c r="V2636" s="153" t="n">
        <v>1</v>
      </c>
      <c r="W2636" s="182" t="s">
        <v>185</v>
      </c>
      <c r="X2636" s="116" t="n">
        <f aca="false">RANDBETWEEN(80,100)/100</f>
        <v>0.81</v>
      </c>
      <c r="Y2636" s="117"/>
      <c r="Z2636" s="118"/>
      <c r="AA2636" s="119"/>
      <c r="AB2636" s="123"/>
      <c r="AC2636" s="124"/>
      <c r="AG2636" s="186"/>
      <c r="BO2636" s="202"/>
    </row>
    <row r="2637" customFormat="false" ht="13.25" hidden="false" customHeight="true" outlineLevel="0" collapsed="false">
      <c r="A2637" s="151" t="s">
        <v>2734</v>
      </c>
      <c r="B2637" s="152" t="n">
        <v>-0.6</v>
      </c>
      <c r="C2637" s="152" t="n">
        <v>756.6</v>
      </c>
      <c r="D2637" s="153" t="n">
        <v>100</v>
      </c>
      <c r="E2637" s="154" t="s">
        <v>83</v>
      </c>
      <c r="F2637" s="153" t="n">
        <v>3</v>
      </c>
      <c r="G2637" s="115" t="n">
        <v>0.9</v>
      </c>
      <c r="H2637" s="116" t="n">
        <f aca="false">RANDBETWEEN(80,100)/100</f>
        <v>0.95</v>
      </c>
      <c r="I2637" s="117"/>
      <c r="J2637" s="118"/>
      <c r="K2637" s="119"/>
      <c r="L2637" s="118"/>
      <c r="M2637" s="179"/>
      <c r="Q2637" s="151" t="s">
        <v>2734</v>
      </c>
      <c r="R2637" s="152" t="n">
        <v>-11.3</v>
      </c>
      <c r="S2637" s="152" t="n">
        <v>754</v>
      </c>
      <c r="T2637" s="153" t="n">
        <v>64</v>
      </c>
      <c r="U2637" s="154" t="s">
        <v>83</v>
      </c>
      <c r="V2637" s="153" t="n">
        <v>1</v>
      </c>
      <c r="W2637" s="115" t="n">
        <v>0</v>
      </c>
      <c r="X2637" s="116" t="n">
        <f aca="false">RANDBETWEEN(80,100)/100</f>
        <v>0.87</v>
      </c>
      <c r="Y2637" s="117"/>
      <c r="Z2637" s="118"/>
      <c r="AA2637" s="119"/>
      <c r="AB2637" s="123"/>
      <c r="AC2637" s="124"/>
      <c r="AG2637" s="186"/>
      <c r="BO2637" s="202"/>
    </row>
    <row r="2638" customFormat="false" ht="13.25" hidden="false" customHeight="true" outlineLevel="0" collapsed="false">
      <c r="A2638" s="151" t="s">
        <v>2735</v>
      </c>
      <c r="B2638" s="152" t="n">
        <v>-1.3</v>
      </c>
      <c r="C2638" s="152" t="n">
        <v>757.3</v>
      </c>
      <c r="D2638" s="153" t="n">
        <v>100</v>
      </c>
      <c r="E2638" s="154" t="n">
        <v>0</v>
      </c>
      <c r="F2638" s="153" t="n">
        <v>0</v>
      </c>
      <c r="G2638" s="115" t="n">
        <v>0.75</v>
      </c>
      <c r="H2638" s="116" t="n">
        <f aca="false">RANDBETWEEN(80,100)/100</f>
        <v>0.87</v>
      </c>
      <c r="I2638" s="117"/>
      <c r="J2638" s="118"/>
      <c r="K2638" s="119"/>
      <c r="L2638" s="118"/>
      <c r="M2638" s="179"/>
      <c r="Q2638" s="151" t="s">
        <v>2735</v>
      </c>
      <c r="R2638" s="152" t="n">
        <v>-9.2</v>
      </c>
      <c r="S2638" s="152" t="n">
        <v>753.1</v>
      </c>
      <c r="T2638" s="153" t="n">
        <v>57</v>
      </c>
      <c r="U2638" s="154" t="s">
        <v>83</v>
      </c>
      <c r="V2638" s="153" t="n">
        <v>1</v>
      </c>
      <c r="W2638" s="115" t="n">
        <v>0.95</v>
      </c>
      <c r="X2638" s="116" t="n">
        <f aca="false">RANDBETWEEN(80,100)/100</f>
        <v>0.82</v>
      </c>
      <c r="Y2638" s="117"/>
      <c r="Z2638" s="118"/>
      <c r="AA2638" s="119"/>
      <c r="AB2638" s="123"/>
      <c r="AC2638" s="124"/>
      <c r="AG2638" s="186"/>
      <c r="BO2638" s="202"/>
    </row>
    <row r="2639" customFormat="false" ht="13.25" hidden="false" customHeight="true" outlineLevel="0" collapsed="false">
      <c r="A2639" s="151" t="s">
        <v>2736</v>
      </c>
      <c r="B2639" s="152" t="n">
        <v>-0.1</v>
      </c>
      <c r="C2639" s="152" t="n">
        <v>757.8</v>
      </c>
      <c r="D2639" s="153" t="n">
        <v>92</v>
      </c>
      <c r="E2639" s="154" t="s">
        <v>101</v>
      </c>
      <c r="F2639" s="153" t="n">
        <v>3</v>
      </c>
      <c r="G2639" s="115" t="n">
        <v>0.95</v>
      </c>
      <c r="H2639" s="116" t="n">
        <f aca="false">RANDBETWEEN(80,100)/100</f>
        <v>0.84</v>
      </c>
      <c r="I2639" s="117"/>
      <c r="J2639" s="118"/>
      <c r="K2639" s="119"/>
      <c r="L2639" s="118"/>
      <c r="M2639" s="179"/>
      <c r="Q2639" s="151" t="s">
        <v>2736</v>
      </c>
      <c r="R2639" s="152" t="n">
        <v>-7.1</v>
      </c>
      <c r="S2639" s="152" t="n">
        <v>752.6</v>
      </c>
      <c r="T2639" s="153" t="n">
        <v>55</v>
      </c>
      <c r="U2639" s="154" t="s">
        <v>83</v>
      </c>
      <c r="V2639" s="153" t="n">
        <v>1</v>
      </c>
      <c r="W2639" s="115" t="n">
        <v>0.95</v>
      </c>
      <c r="X2639" s="116" t="n">
        <f aca="false">RANDBETWEEN(80,100)/100</f>
        <v>0.82</v>
      </c>
      <c r="Y2639" s="117"/>
      <c r="Z2639" s="118"/>
      <c r="AA2639" s="119"/>
      <c r="AB2639" s="123"/>
      <c r="AC2639" s="124"/>
      <c r="AG2639" s="186"/>
      <c r="BO2639" s="202"/>
    </row>
    <row r="2640" customFormat="false" ht="13.25" hidden="false" customHeight="true" outlineLevel="0" collapsed="false">
      <c r="A2640" s="151" t="s">
        <v>2737</v>
      </c>
      <c r="B2640" s="152" t="n">
        <v>0.9</v>
      </c>
      <c r="C2640" s="152" t="n">
        <v>758.4</v>
      </c>
      <c r="D2640" s="153" t="n">
        <v>76</v>
      </c>
      <c r="E2640" s="154" t="s">
        <v>129</v>
      </c>
      <c r="F2640" s="153" t="n">
        <v>4.5</v>
      </c>
      <c r="G2640" s="115" t="n">
        <v>0.9</v>
      </c>
      <c r="H2640" s="116" t="n">
        <f aca="false">RANDBETWEEN(80,100)/100</f>
        <v>0.83</v>
      </c>
      <c r="I2640" s="117" t="n">
        <v>0.478784722222222</v>
      </c>
      <c r="J2640" s="118" t="n">
        <v>0.478784722222222</v>
      </c>
      <c r="K2640" s="119" t="n">
        <f aca="false">(J2640 * 24) * $B$3 * $F$3 * (1 - 0.7*AVERAGE(G2640:G2647)) * AVERAGE(H2640:H2647)</f>
        <v>4499.6307890625</v>
      </c>
      <c r="L2640" s="118" t="n">
        <f aca="false">IF(AVERAGE(F2640:F2647)&gt; $J$3, $B$4*$F$4*AVERAGE(F2640:F2647)/$B$5*24*AVERAGE(H2640:H2647), $B$4*$F$4*AVERAGE(F2640:F2647)/$B$5*24*AVERAGE(H2640:H2647) * 0.2)</f>
        <v>23562</v>
      </c>
      <c r="M2640" s="179" t="n">
        <f aca="false">K2640+L2640</f>
        <v>28061.6307890625</v>
      </c>
      <c r="Q2640" s="151" t="s">
        <v>2737</v>
      </c>
      <c r="R2640" s="152" t="n">
        <v>-5.1</v>
      </c>
      <c r="S2640" s="152" t="n">
        <v>752.2</v>
      </c>
      <c r="T2640" s="153" t="n">
        <v>59</v>
      </c>
      <c r="U2640" s="154" t="s">
        <v>83</v>
      </c>
      <c r="V2640" s="153" t="n">
        <v>2</v>
      </c>
      <c r="W2640" s="115" t="n">
        <v>0.95</v>
      </c>
      <c r="X2640" s="116" t="n">
        <f aca="false">RANDBETWEEN(80,100)/100</f>
        <v>0.93</v>
      </c>
      <c r="Y2640" s="117" t="n">
        <v>0.467488425925926</v>
      </c>
      <c r="Z2640" s="118" t="n">
        <v>0.467488425925926</v>
      </c>
      <c r="AA2640" s="119" t="n">
        <f aca="false">(Z2640 * 24) * $B$3 * $F$3 * (1 - 0.7*AVERAGE(W2640:W2647)) * AVERAGE(X2640:X2647)</f>
        <v>4334.81681614583</v>
      </c>
      <c r="AB2640" s="123" t="n">
        <f aca="false">IF(AVERAGE(V2640:V2647)&gt; $J$3, $B$4*$F$4*AVERAGE(V2640:V2647)/$B$5*24*AVERAGE(X2640:X2647), $B$4*$F$4*AVERAGE(V2640:V2647)/$B$5*24*AVERAGE(X2640:X2647) * 0.2)</f>
        <v>2566.8</v>
      </c>
      <c r="AC2640" s="124" t="n">
        <f aca="false">AA2640+AB2640</f>
        <v>6901.61681614583</v>
      </c>
      <c r="AG2640" s="186"/>
      <c r="BO2640" s="202"/>
    </row>
    <row r="2641" customFormat="false" ht="13.25" hidden="false" customHeight="true" outlineLevel="0" collapsed="false">
      <c r="A2641" s="151" t="s">
        <v>2738</v>
      </c>
      <c r="B2641" s="152" t="n">
        <v>1.4</v>
      </c>
      <c r="C2641" s="152" t="n">
        <v>757.6</v>
      </c>
      <c r="D2641" s="153" t="n">
        <v>86</v>
      </c>
      <c r="E2641" s="154" t="s">
        <v>101</v>
      </c>
      <c r="F2641" s="153" t="n">
        <v>4.5</v>
      </c>
      <c r="G2641" s="115" t="n">
        <v>0.95</v>
      </c>
      <c r="H2641" s="116" t="n">
        <f aca="false">RANDBETWEEN(80,100)/100</f>
        <v>0.93</v>
      </c>
      <c r="I2641" s="117"/>
      <c r="J2641" s="118"/>
      <c r="K2641" s="119"/>
      <c r="L2641" s="118"/>
      <c r="M2641" s="179"/>
      <c r="Q2641" s="151" t="s">
        <v>2738</v>
      </c>
      <c r="R2641" s="152" t="n">
        <v>-4.7</v>
      </c>
      <c r="S2641" s="152" t="n">
        <v>751</v>
      </c>
      <c r="T2641" s="153" t="n">
        <v>69</v>
      </c>
      <c r="U2641" s="154" t="s">
        <v>77</v>
      </c>
      <c r="V2641" s="153" t="n">
        <v>3</v>
      </c>
      <c r="W2641" s="115" t="n">
        <v>0.9</v>
      </c>
      <c r="X2641" s="116" t="n">
        <f aca="false">RANDBETWEEN(80,100)/100</f>
        <v>0.89</v>
      </c>
      <c r="Y2641" s="117"/>
      <c r="Z2641" s="118"/>
      <c r="AA2641" s="119"/>
      <c r="AB2641" s="123"/>
      <c r="AC2641" s="124"/>
      <c r="AG2641" s="186"/>
      <c r="BO2641" s="202"/>
    </row>
    <row r="2642" customFormat="false" ht="13.25" hidden="false" customHeight="true" outlineLevel="0" collapsed="false">
      <c r="A2642" s="151" t="s">
        <v>2739</v>
      </c>
      <c r="B2642" s="152" t="n">
        <v>0.7</v>
      </c>
      <c r="C2642" s="152" t="n">
        <v>757</v>
      </c>
      <c r="D2642" s="153" t="n">
        <v>100</v>
      </c>
      <c r="E2642" s="154" t="s">
        <v>129</v>
      </c>
      <c r="F2642" s="153" t="n">
        <v>4.5</v>
      </c>
      <c r="G2642" s="115" t="n">
        <v>0.9</v>
      </c>
      <c r="H2642" s="116" t="n">
        <f aca="false">RANDBETWEEN(80,100)/100</f>
        <v>0.99</v>
      </c>
      <c r="I2642" s="117"/>
      <c r="J2642" s="118"/>
      <c r="K2642" s="119"/>
      <c r="L2642" s="118"/>
      <c r="M2642" s="179"/>
      <c r="Q2642" s="151" t="s">
        <v>2739</v>
      </c>
      <c r="R2642" s="152" t="n">
        <v>-4.2</v>
      </c>
      <c r="S2642" s="152" t="n">
        <v>749.9</v>
      </c>
      <c r="T2642" s="153" t="n">
        <v>69</v>
      </c>
      <c r="U2642" s="154" t="s">
        <v>77</v>
      </c>
      <c r="V2642" s="153" t="n">
        <v>3</v>
      </c>
      <c r="W2642" s="115" t="n">
        <v>0.95</v>
      </c>
      <c r="X2642" s="116" t="n">
        <f aca="false">RANDBETWEEN(80,100)/100</f>
        <v>0.82</v>
      </c>
      <c r="Y2642" s="117"/>
      <c r="Z2642" s="118"/>
      <c r="AA2642" s="119"/>
      <c r="AB2642" s="123"/>
      <c r="AC2642" s="124"/>
      <c r="AG2642" s="186"/>
      <c r="BO2642" s="202"/>
    </row>
    <row r="2643" customFormat="false" ht="13.25" hidden="false" customHeight="true" outlineLevel="0" collapsed="false">
      <c r="A2643" s="151" t="s">
        <v>2740</v>
      </c>
      <c r="B2643" s="152" t="n">
        <v>0.2</v>
      </c>
      <c r="C2643" s="152" t="n">
        <v>755.6</v>
      </c>
      <c r="D2643" s="153" t="n">
        <v>100</v>
      </c>
      <c r="E2643" s="154" t="s">
        <v>93</v>
      </c>
      <c r="F2643" s="153" t="n">
        <v>4.5</v>
      </c>
      <c r="G2643" s="115" t="n">
        <v>0.9</v>
      </c>
      <c r="H2643" s="116" t="n">
        <f aca="false">RANDBETWEEN(80,100)/100</f>
        <v>0.81</v>
      </c>
      <c r="I2643" s="117"/>
      <c r="J2643" s="118"/>
      <c r="K2643" s="119"/>
      <c r="L2643" s="118"/>
      <c r="M2643" s="179"/>
      <c r="Q2643" s="151" t="s">
        <v>2740</v>
      </c>
      <c r="R2643" s="152" t="n">
        <v>-5.5</v>
      </c>
      <c r="S2643" s="152" t="n">
        <v>749.3</v>
      </c>
      <c r="T2643" s="153" t="n">
        <v>77</v>
      </c>
      <c r="U2643" s="154" t="s">
        <v>77</v>
      </c>
      <c r="V2643" s="153" t="n">
        <v>2</v>
      </c>
      <c r="W2643" s="115" t="n">
        <v>0.9</v>
      </c>
      <c r="X2643" s="116" t="n">
        <f aca="false">RANDBETWEEN(80,100)/100</f>
        <v>0.83</v>
      </c>
      <c r="Y2643" s="117"/>
      <c r="Z2643" s="118"/>
      <c r="AA2643" s="119"/>
      <c r="AB2643" s="123"/>
      <c r="AC2643" s="124"/>
      <c r="AG2643" s="186"/>
      <c r="BO2643" s="202"/>
    </row>
    <row r="2644" customFormat="false" ht="13.25" hidden="false" customHeight="true" outlineLevel="0" collapsed="false">
      <c r="A2644" s="151" t="s">
        <v>2741</v>
      </c>
      <c r="B2644" s="152" t="n">
        <v>0.1</v>
      </c>
      <c r="C2644" s="152" t="n">
        <v>754.9</v>
      </c>
      <c r="D2644" s="153" t="n">
        <v>100</v>
      </c>
      <c r="E2644" s="154" t="s">
        <v>93</v>
      </c>
      <c r="F2644" s="153" t="n">
        <v>3</v>
      </c>
      <c r="G2644" s="115" t="n">
        <v>0.9</v>
      </c>
      <c r="H2644" s="116" t="n">
        <f aca="false">RANDBETWEEN(80,100)/100</f>
        <v>0.8</v>
      </c>
      <c r="I2644" s="117"/>
      <c r="J2644" s="118"/>
      <c r="K2644" s="119"/>
      <c r="L2644" s="118"/>
      <c r="M2644" s="179"/>
      <c r="Q2644" s="151" t="s">
        <v>2741</v>
      </c>
      <c r="R2644" s="152" t="n">
        <v>-4.9</v>
      </c>
      <c r="S2644" s="152" t="n">
        <v>748</v>
      </c>
      <c r="T2644" s="153" t="n">
        <v>84</v>
      </c>
      <c r="U2644" s="154" t="s">
        <v>77</v>
      </c>
      <c r="V2644" s="153" t="n">
        <v>2</v>
      </c>
      <c r="W2644" s="115" t="n">
        <v>0.9</v>
      </c>
      <c r="X2644" s="116" t="n">
        <f aca="false">RANDBETWEEN(80,100)/100</f>
        <v>0.92</v>
      </c>
      <c r="Y2644" s="117"/>
      <c r="Z2644" s="118"/>
      <c r="AA2644" s="119"/>
      <c r="AB2644" s="123"/>
      <c r="AC2644" s="124"/>
      <c r="AG2644" s="186"/>
      <c r="BO2644" s="202"/>
    </row>
    <row r="2645" customFormat="false" ht="13.25" hidden="false" customHeight="true" outlineLevel="0" collapsed="false">
      <c r="A2645" s="151" t="s">
        <v>2742</v>
      </c>
      <c r="B2645" s="152" t="n">
        <v>0.2</v>
      </c>
      <c r="C2645" s="152" t="n">
        <v>754.7</v>
      </c>
      <c r="D2645" s="153" t="n">
        <v>100</v>
      </c>
      <c r="E2645" s="154" t="s">
        <v>93</v>
      </c>
      <c r="F2645" s="153" t="n">
        <v>3</v>
      </c>
      <c r="G2645" s="115" t="n">
        <v>0.9</v>
      </c>
      <c r="H2645" s="116" t="n">
        <f aca="false">RANDBETWEEN(80,100)/100</f>
        <v>0.97</v>
      </c>
      <c r="I2645" s="117"/>
      <c r="J2645" s="118"/>
      <c r="K2645" s="119"/>
      <c r="L2645" s="118"/>
      <c r="M2645" s="179"/>
      <c r="Q2645" s="151" t="s">
        <v>2742</v>
      </c>
      <c r="R2645" s="152" t="n">
        <v>-4.7</v>
      </c>
      <c r="S2645" s="152" t="n">
        <v>746.5</v>
      </c>
      <c r="T2645" s="153" t="n">
        <v>84</v>
      </c>
      <c r="U2645" s="154" t="s">
        <v>77</v>
      </c>
      <c r="V2645" s="153" t="n">
        <v>3</v>
      </c>
      <c r="W2645" s="115" t="n">
        <v>0.9</v>
      </c>
      <c r="X2645" s="116" t="n">
        <f aca="false">RANDBETWEEN(80,100)/100</f>
        <v>0.86</v>
      </c>
      <c r="Y2645" s="117"/>
      <c r="Z2645" s="118"/>
      <c r="AA2645" s="119"/>
      <c r="AB2645" s="123"/>
      <c r="AC2645" s="124"/>
      <c r="AG2645" s="186"/>
      <c r="BO2645" s="202"/>
    </row>
    <row r="2646" customFormat="false" ht="13.25" hidden="false" customHeight="true" outlineLevel="0" collapsed="false">
      <c r="A2646" s="151" t="s">
        <v>2743</v>
      </c>
      <c r="B2646" s="152" t="n">
        <v>1.7</v>
      </c>
      <c r="C2646" s="152" t="n">
        <v>754.6</v>
      </c>
      <c r="D2646" s="153" t="n">
        <v>86</v>
      </c>
      <c r="E2646" s="154" t="s">
        <v>93</v>
      </c>
      <c r="F2646" s="153" t="n">
        <v>4.5</v>
      </c>
      <c r="G2646" s="115" t="n">
        <v>0.9</v>
      </c>
      <c r="H2646" s="116" t="n">
        <f aca="false">RANDBETWEEN(80,100)/100</f>
        <v>0.97</v>
      </c>
      <c r="I2646" s="117"/>
      <c r="J2646" s="118"/>
      <c r="K2646" s="119"/>
      <c r="L2646" s="118"/>
      <c r="M2646" s="179"/>
      <c r="Q2646" s="151" t="s">
        <v>2743</v>
      </c>
      <c r="R2646" s="152" t="n">
        <v>-3.6</v>
      </c>
      <c r="S2646" s="152" t="n">
        <v>745.4</v>
      </c>
      <c r="T2646" s="153" t="n">
        <v>83</v>
      </c>
      <c r="U2646" s="154" t="s">
        <v>77</v>
      </c>
      <c r="V2646" s="153" t="n">
        <v>3</v>
      </c>
      <c r="W2646" s="115" t="n">
        <v>0.9</v>
      </c>
      <c r="X2646" s="116" t="n">
        <f aca="false">RANDBETWEEN(80,100)/100</f>
        <v>0.96</v>
      </c>
      <c r="Y2646" s="117"/>
      <c r="Z2646" s="118"/>
      <c r="AA2646" s="119"/>
      <c r="AB2646" s="123"/>
      <c r="AC2646" s="124"/>
      <c r="AG2646" s="186"/>
      <c r="BO2646" s="202"/>
    </row>
    <row r="2647" customFormat="false" ht="13.25" hidden="false" customHeight="true" outlineLevel="0" collapsed="false">
      <c r="A2647" s="151" t="s">
        <v>2744</v>
      </c>
      <c r="B2647" s="152" t="n">
        <v>3.4</v>
      </c>
      <c r="C2647" s="152" t="n">
        <v>755.3</v>
      </c>
      <c r="D2647" s="153" t="n">
        <v>72</v>
      </c>
      <c r="E2647" s="154" t="s">
        <v>93</v>
      </c>
      <c r="F2647" s="153" t="n">
        <v>4.5</v>
      </c>
      <c r="G2647" s="115" t="n">
        <v>0.9</v>
      </c>
      <c r="H2647" s="116" t="n">
        <f aca="false">RANDBETWEEN(80,100)/100</f>
        <v>0.84</v>
      </c>
      <c r="I2647" s="117"/>
      <c r="J2647" s="118"/>
      <c r="K2647" s="119"/>
      <c r="L2647" s="118"/>
      <c r="M2647" s="179"/>
      <c r="Q2647" s="151" t="s">
        <v>2744</v>
      </c>
      <c r="R2647" s="152" t="n">
        <v>-1.5</v>
      </c>
      <c r="S2647" s="152" t="n">
        <v>744.2</v>
      </c>
      <c r="T2647" s="153" t="n">
        <v>90</v>
      </c>
      <c r="U2647" s="154" t="n">
        <v>0</v>
      </c>
      <c r="V2647" s="153" t="n">
        <v>0</v>
      </c>
      <c r="W2647" s="115" t="n">
        <v>0.9</v>
      </c>
      <c r="X2647" s="116" t="n">
        <f aca="false">RANDBETWEEN(80,100)/100</f>
        <v>0.92</v>
      </c>
      <c r="Y2647" s="117"/>
      <c r="Z2647" s="118"/>
      <c r="AA2647" s="119"/>
      <c r="AB2647" s="123"/>
      <c r="AC2647" s="124"/>
      <c r="AG2647" s="186"/>
      <c r="BO2647" s="202"/>
    </row>
    <row r="2648" customFormat="false" ht="13.25" hidden="false" customHeight="true" outlineLevel="0" collapsed="false">
      <c r="A2648" s="151" t="s">
        <v>2745</v>
      </c>
      <c r="B2648" s="152" t="n">
        <v>4</v>
      </c>
      <c r="C2648" s="152" t="n">
        <v>755.9</v>
      </c>
      <c r="D2648" s="153" t="n">
        <v>74</v>
      </c>
      <c r="E2648" s="154" t="s">
        <v>77</v>
      </c>
      <c r="F2648" s="153" t="n">
        <v>3</v>
      </c>
      <c r="G2648" s="115" t="n">
        <v>0.9</v>
      </c>
      <c r="H2648" s="116" t="n">
        <f aca="false">RANDBETWEEN(80,100)/100</f>
        <v>0.85</v>
      </c>
      <c r="I2648" s="117" t="n">
        <v>0.476597222222222</v>
      </c>
      <c r="J2648" s="118" t="n">
        <v>0.476597222222222</v>
      </c>
      <c r="K2648" s="119" t="n">
        <f aca="false">(J2648 * 24) * $B$3 * $F$3 * (1 - 0.7*AVERAGE(G2648:G2655)) * AVERAGE(H2648:H2655)</f>
        <v>4653.0282125</v>
      </c>
      <c r="L2648" s="118" t="n">
        <f aca="false">IF(AVERAGE(F2648:F2655)&gt; $J$3, $B$4*$F$4*AVERAGE(F2648:F2655)/$B$5*24*AVERAGE(H2648:H2655), $B$4*$F$4*AVERAGE(F2648:F2655)/$B$5*24*AVERAGE(H2648:H2655) * 0.2)</f>
        <v>3343.5</v>
      </c>
      <c r="M2648" s="179" t="n">
        <f aca="false">K2648+L2648</f>
        <v>7996.5282125</v>
      </c>
      <c r="Q2648" s="151" t="s">
        <v>2745</v>
      </c>
      <c r="R2648" s="152" t="n">
        <v>-0.9</v>
      </c>
      <c r="S2648" s="152" t="n">
        <v>743.6</v>
      </c>
      <c r="T2648" s="153" t="n">
        <v>82</v>
      </c>
      <c r="U2648" s="154" t="n">
        <v>0</v>
      </c>
      <c r="V2648" s="153" t="n">
        <v>0</v>
      </c>
      <c r="W2648" s="115" t="n">
        <v>0.9</v>
      </c>
      <c r="X2648" s="116" t="n">
        <f aca="false">RANDBETWEEN(80,100)/100</f>
        <v>0.9</v>
      </c>
      <c r="Y2648" s="117" t="n">
        <v>0.464270833333333</v>
      </c>
      <c r="Z2648" s="118" t="n">
        <v>0.464270833333333</v>
      </c>
      <c r="AA2648" s="119" t="n">
        <f aca="false">(Z2648 * 24) * $B$3 * $F$3 * (1 - 0.7*AVERAGE(W2648:W2655)) * AVERAGE(X2648:X2655)</f>
        <v>4289.8973203125</v>
      </c>
      <c r="AB2648" s="123" t="n">
        <f aca="false">IF(AVERAGE(V2648:V2655)&gt; $J$3, $B$4*$F$4*AVERAGE(V2648:V2655)/$B$5*24*AVERAGE(X2648:X2655), $B$4*$F$4*AVERAGE(V2648:V2655)/$B$5*24*AVERAGE(X2648:X2655) * 0.2)</f>
        <v>982.8</v>
      </c>
      <c r="AC2648" s="124" t="n">
        <f aca="false">AA2648+AB2648</f>
        <v>5272.6973203125</v>
      </c>
      <c r="AG2648" s="186"/>
      <c r="BO2648" s="202"/>
    </row>
    <row r="2649" customFormat="false" ht="13.25" hidden="false" customHeight="true" outlineLevel="0" collapsed="false">
      <c r="A2649" s="151" t="s">
        <v>2746</v>
      </c>
      <c r="B2649" s="152" t="n">
        <v>5.3</v>
      </c>
      <c r="C2649" s="152" t="n">
        <v>756.2</v>
      </c>
      <c r="D2649" s="153" t="n">
        <v>65</v>
      </c>
      <c r="E2649" s="154" t="s">
        <v>77</v>
      </c>
      <c r="F2649" s="153" t="n">
        <v>3</v>
      </c>
      <c r="G2649" s="115" t="n">
        <v>0.9</v>
      </c>
      <c r="H2649" s="116" t="n">
        <f aca="false">RANDBETWEEN(80,100)/100</f>
        <v>0.87</v>
      </c>
      <c r="I2649" s="117"/>
      <c r="J2649" s="118"/>
      <c r="K2649" s="119"/>
      <c r="L2649" s="118"/>
      <c r="M2649" s="179"/>
      <c r="Q2649" s="151" t="s">
        <v>2746</v>
      </c>
      <c r="R2649" s="152" t="n">
        <v>-0.1</v>
      </c>
      <c r="S2649" s="152" t="n">
        <v>743.3</v>
      </c>
      <c r="T2649" s="153" t="n">
        <v>75</v>
      </c>
      <c r="U2649" s="154" t="s">
        <v>77</v>
      </c>
      <c r="V2649" s="153" t="n">
        <v>1</v>
      </c>
      <c r="W2649" s="115" t="n">
        <v>0.9</v>
      </c>
      <c r="X2649" s="116" t="n">
        <f aca="false">RANDBETWEEN(80,100)/100</f>
        <v>0.87</v>
      </c>
      <c r="Y2649" s="117"/>
      <c r="Z2649" s="118"/>
      <c r="AA2649" s="119"/>
      <c r="AB2649" s="123"/>
      <c r="AC2649" s="124"/>
      <c r="AG2649" s="186"/>
      <c r="BO2649" s="202"/>
    </row>
    <row r="2650" customFormat="false" ht="13.25" hidden="false" customHeight="true" outlineLevel="0" collapsed="false">
      <c r="A2650" s="151" t="s">
        <v>2747</v>
      </c>
      <c r="B2650" s="152" t="n">
        <v>7.4</v>
      </c>
      <c r="C2650" s="152" t="n">
        <v>756.5</v>
      </c>
      <c r="D2650" s="153" t="n">
        <v>56</v>
      </c>
      <c r="E2650" s="154" t="s">
        <v>93</v>
      </c>
      <c r="F2650" s="153" t="n">
        <v>4.5</v>
      </c>
      <c r="G2650" s="182" t="s">
        <v>185</v>
      </c>
      <c r="H2650" s="116" t="n">
        <f aca="false">RANDBETWEEN(80,100)/100</f>
        <v>0.93</v>
      </c>
      <c r="I2650" s="117"/>
      <c r="J2650" s="118"/>
      <c r="K2650" s="119"/>
      <c r="L2650" s="118"/>
      <c r="M2650" s="179"/>
      <c r="Q2650" s="151" t="s">
        <v>2747</v>
      </c>
      <c r="R2650" s="152" t="n">
        <v>1.6</v>
      </c>
      <c r="S2650" s="152" t="n">
        <v>742.7</v>
      </c>
      <c r="T2650" s="153" t="n">
        <v>57</v>
      </c>
      <c r="U2650" s="154" t="s">
        <v>93</v>
      </c>
      <c r="V2650" s="153" t="n">
        <v>1</v>
      </c>
      <c r="W2650" s="115" t="n">
        <v>0.9</v>
      </c>
      <c r="X2650" s="116" t="n">
        <f aca="false">RANDBETWEEN(80,100)/100</f>
        <v>0.9</v>
      </c>
      <c r="Y2650" s="117"/>
      <c r="Z2650" s="118"/>
      <c r="AA2650" s="119"/>
      <c r="AB2650" s="123"/>
      <c r="AC2650" s="124"/>
      <c r="AG2650" s="186"/>
      <c r="BO2650" s="202"/>
    </row>
    <row r="2651" customFormat="false" ht="13.25" hidden="false" customHeight="true" outlineLevel="0" collapsed="false">
      <c r="A2651" s="151" t="s">
        <v>2748</v>
      </c>
      <c r="B2651" s="152" t="n">
        <v>4.2</v>
      </c>
      <c r="C2651" s="152" t="n">
        <v>758</v>
      </c>
      <c r="D2651" s="153" t="n">
        <v>67</v>
      </c>
      <c r="E2651" s="154" t="s">
        <v>78</v>
      </c>
      <c r="F2651" s="153" t="n">
        <v>3</v>
      </c>
      <c r="G2651" s="115" t="n">
        <v>0.9</v>
      </c>
      <c r="H2651" s="116" t="n">
        <f aca="false">RANDBETWEEN(80,100)/100</f>
        <v>0.98</v>
      </c>
      <c r="I2651" s="117"/>
      <c r="J2651" s="118"/>
      <c r="K2651" s="119"/>
      <c r="L2651" s="118"/>
      <c r="M2651" s="179"/>
      <c r="Q2651" s="151" t="s">
        <v>2748</v>
      </c>
      <c r="R2651" s="152" t="n">
        <v>1.2</v>
      </c>
      <c r="S2651" s="152" t="n">
        <v>742.6</v>
      </c>
      <c r="T2651" s="153" t="n">
        <v>63</v>
      </c>
      <c r="U2651" s="154" t="s">
        <v>101</v>
      </c>
      <c r="V2651" s="153" t="n">
        <v>1</v>
      </c>
      <c r="W2651" s="115" t="n">
        <v>0.9</v>
      </c>
      <c r="X2651" s="116" t="n">
        <f aca="false">RANDBETWEEN(80,100)/100</f>
        <v>0.95</v>
      </c>
      <c r="Y2651" s="117"/>
      <c r="Z2651" s="118"/>
      <c r="AA2651" s="119"/>
      <c r="AB2651" s="123"/>
      <c r="AC2651" s="124"/>
      <c r="AG2651" s="186"/>
      <c r="BO2651" s="202"/>
    </row>
    <row r="2652" customFormat="false" ht="13.25" hidden="false" customHeight="true" outlineLevel="0" collapsed="false">
      <c r="A2652" s="151" t="s">
        <v>2749</v>
      </c>
      <c r="B2652" s="152" t="n">
        <v>2</v>
      </c>
      <c r="C2652" s="152" t="n">
        <v>759.4</v>
      </c>
      <c r="D2652" s="153" t="n">
        <v>78</v>
      </c>
      <c r="E2652" s="154" t="s">
        <v>78</v>
      </c>
      <c r="F2652" s="153" t="n">
        <v>3</v>
      </c>
      <c r="G2652" s="115" t="n">
        <v>0.95</v>
      </c>
      <c r="H2652" s="116" t="n">
        <f aca="false">RANDBETWEEN(80,100)/100</f>
        <v>0.86</v>
      </c>
      <c r="I2652" s="117"/>
      <c r="J2652" s="118"/>
      <c r="K2652" s="119"/>
      <c r="L2652" s="118"/>
      <c r="M2652" s="179"/>
      <c r="Q2652" s="151" t="s">
        <v>2749</v>
      </c>
      <c r="R2652" s="152" t="n">
        <v>-0.3</v>
      </c>
      <c r="S2652" s="152" t="n">
        <v>742.6</v>
      </c>
      <c r="T2652" s="153" t="n">
        <v>70</v>
      </c>
      <c r="U2652" s="154" t="s">
        <v>129</v>
      </c>
      <c r="V2652" s="153" t="n">
        <v>1</v>
      </c>
      <c r="W2652" s="115" t="n">
        <v>0.9</v>
      </c>
      <c r="X2652" s="116" t="n">
        <f aca="false">RANDBETWEEN(80,100)/100</f>
        <v>0.82</v>
      </c>
      <c r="Y2652" s="117"/>
      <c r="Z2652" s="118"/>
      <c r="AA2652" s="119"/>
      <c r="AB2652" s="123"/>
      <c r="AC2652" s="124"/>
      <c r="AG2652" s="186"/>
      <c r="BO2652" s="202"/>
    </row>
    <row r="2653" customFormat="false" ht="13.25" hidden="false" customHeight="true" outlineLevel="0" collapsed="false">
      <c r="A2653" s="151" t="s">
        <v>2750</v>
      </c>
      <c r="B2653" s="152" t="n">
        <v>0</v>
      </c>
      <c r="C2653" s="152" t="n">
        <v>760.4</v>
      </c>
      <c r="D2653" s="153" t="n">
        <v>81</v>
      </c>
      <c r="E2653" s="154" t="s">
        <v>83</v>
      </c>
      <c r="F2653" s="153" t="n">
        <v>3</v>
      </c>
      <c r="G2653" s="115" t="n">
        <v>0.9</v>
      </c>
      <c r="H2653" s="116" t="n">
        <f aca="false">RANDBETWEEN(80,100)/100</f>
        <v>0.98</v>
      </c>
      <c r="I2653" s="117"/>
      <c r="J2653" s="118"/>
      <c r="K2653" s="119"/>
      <c r="L2653" s="118"/>
      <c r="M2653" s="179"/>
      <c r="Q2653" s="151" t="s">
        <v>2750</v>
      </c>
      <c r="R2653" s="152" t="n">
        <v>-0.7</v>
      </c>
      <c r="S2653" s="152" t="n">
        <v>742.5</v>
      </c>
      <c r="T2653" s="153" t="n">
        <v>69</v>
      </c>
      <c r="U2653" s="154" t="s">
        <v>101</v>
      </c>
      <c r="V2653" s="153" t="n">
        <v>1</v>
      </c>
      <c r="W2653" s="115" t="n">
        <v>0.9</v>
      </c>
      <c r="X2653" s="116" t="n">
        <f aca="false">RANDBETWEEN(80,100)/100</f>
        <v>0.82</v>
      </c>
      <c r="Y2653" s="117"/>
      <c r="Z2653" s="118"/>
      <c r="AA2653" s="119"/>
      <c r="AB2653" s="123"/>
      <c r="AC2653" s="124"/>
      <c r="AG2653" s="186"/>
      <c r="BO2653" s="202"/>
    </row>
    <row r="2654" customFormat="false" ht="13.25" hidden="false" customHeight="true" outlineLevel="0" collapsed="false">
      <c r="A2654" s="151" t="s">
        <v>2751</v>
      </c>
      <c r="B2654" s="152" t="n">
        <v>0.1</v>
      </c>
      <c r="C2654" s="152" t="n">
        <v>761.3</v>
      </c>
      <c r="D2654" s="153" t="n">
        <v>79</v>
      </c>
      <c r="E2654" s="154" t="s">
        <v>83</v>
      </c>
      <c r="F2654" s="153" t="n">
        <v>1.5</v>
      </c>
      <c r="G2654" s="115" t="n">
        <v>0.9</v>
      </c>
      <c r="H2654" s="116" t="n">
        <f aca="false">RANDBETWEEN(80,100)/100</f>
        <v>0.96</v>
      </c>
      <c r="I2654" s="117"/>
      <c r="J2654" s="118"/>
      <c r="K2654" s="119"/>
      <c r="L2654" s="118"/>
      <c r="M2654" s="179"/>
      <c r="Q2654" s="151" t="s">
        <v>2751</v>
      </c>
      <c r="R2654" s="152" t="n">
        <v>-0.9</v>
      </c>
      <c r="S2654" s="152" t="n">
        <v>742.9</v>
      </c>
      <c r="T2654" s="153" t="n">
        <v>68</v>
      </c>
      <c r="U2654" s="154" t="s">
        <v>129</v>
      </c>
      <c r="V2654" s="153" t="n">
        <v>1</v>
      </c>
      <c r="W2654" s="115" t="n">
        <v>0.9</v>
      </c>
      <c r="X2654" s="116" t="n">
        <f aca="false">RANDBETWEEN(80,100)/100</f>
        <v>0.92</v>
      </c>
      <c r="Y2654" s="117"/>
      <c r="Z2654" s="118"/>
      <c r="AA2654" s="119"/>
      <c r="AB2654" s="123"/>
      <c r="AC2654" s="124"/>
      <c r="AG2654" s="186"/>
      <c r="BO2654" s="202"/>
    </row>
    <row r="2655" customFormat="false" ht="13.25" hidden="false" customHeight="true" outlineLevel="0" collapsed="false">
      <c r="A2655" s="151" t="s">
        <v>2752</v>
      </c>
      <c r="B2655" s="152" t="n">
        <v>0.3</v>
      </c>
      <c r="C2655" s="152" t="n">
        <v>761.7</v>
      </c>
      <c r="D2655" s="153" t="n">
        <v>79</v>
      </c>
      <c r="E2655" s="154" t="s">
        <v>83</v>
      </c>
      <c r="F2655" s="153" t="n">
        <v>1.5</v>
      </c>
      <c r="G2655" s="115" t="n">
        <v>0.9</v>
      </c>
      <c r="H2655" s="116" t="n">
        <f aca="false">RANDBETWEEN(80,100)/100</f>
        <v>1</v>
      </c>
      <c r="I2655" s="117"/>
      <c r="J2655" s="118"/>
      <c r="K2655" s="119"/>
      <c r="L2655" s="118"/>
      <c r="M2655" s="179"/>
      <c r="Q2655" s="151" t="s">
        <v>2752</v>
      </c>
      <c r="R2655" s="152" t="n">
        <v>-1.4</v>
      </c>
      <c r="S2655" s="152" t="n">
        <v>742.9</v>
      </c>
      <c r="T2655" s="153" t="n">
        <v>59</v>
      </c>
      <c r="U2655" s="154" t="s">
        <v>129</v>
      </c>
      <c r="V2655" s="153" t="n">
        <v>1</v>
      </c>
      <c r="W2655" s="115" t="n">
        <v>0.95</v>
      </c>
      <c r="X2655" s="116" t="n">
        <f aca="false">RANDBETWEEN(80,100)/100</f>
        <v>0.84</v>
      </c>
      <c r="Y2655" s="117"/>
      <c r="Z2655" s="118"/>
      <c r="AA2655" s="119"/>
      <c r="AB2655" s="123"/>
      <c r="AC2655" s="124"/>
      <c r="AG2655" s="186"/>
      <c r="BO2655" s="202"/>
    </row>
    <row r="2656" customFormat="false" ht="13.25" hidden="false" customHeight="true" outlineLevel="0" collapsed="false">
      <c r="A2656" s="151" t="s">
        <v>2753</v>
      </c>
      <c r="B2656" s="152" t="n">
        <v>-1.1</v>
      </c>
      <c r="C2656" s="152" t="n">
        <v>762.1</v>
      </c>
      <c r="D2656" s="153" t="n">
        <v>83</v>
      </c>
      <c r="E2656" s="154" t="s">
        <v>83</v>
      </c>
      <c r="F2656" s="153" t="n">
        <v>3</v>
      </c>
      <c r="G2656" s="115" t="n">
        <v>0.75</v>
      </c>
      <c r="H2656" s="116" t="n">
        <f aca="false">RANDBETWEEN(80,100)/100</f>
        <v>0.93</v>
      </c>
      <c r="I2656" s="117" t="n">
        <v>0.474409722222222</v>
      </c>
      <c r="J2656" s="118" t="n">
        <v>0.474409722222222</v>
      </c>
      <c r="K2656" s="119" t="n">
        <f aca="false">(J2656 * 24) * $B$3 * $F$3 * (1 - 0.7*AVERAGE(G2656:G2663)) * AVERAGE(H2656:H2663)</f>
        <v>4667.16694166667</v>
      </c>
      <c r="L2656" s="118" t="n">
        <f aca="false">IF(AVERAGE(F2656:F2663)&gt; $J$3, $B$4*$F$4*AVERAGE(F2656:F2663)/$B$5*24*AVERAGE(H2656:H2663), $B$4*$F$4*AVERAGE(F2656:F2663)/$B$5*24*AVERAGE(H2656:H2663) * 0.2)</f>
        <v>30072</v>
      </c>
      <c r="M2656" s="179" t="n">
        <f aca="false">K2656+L2656</f>
        <v>34739.1669416667</v>
      </c>
      <c r="Q2656" s="151" t="s">
        <v>2753</v>
      </c>
      <c r="R2656" s="152" t="n">
        <v>-1.3</v>
      </c>
      <c r="S2656" s="152" t="n">
        <v>743.1</v>
      </c>
      <c r="T2656" s="153" t="n">
        <v>54</v>
      </c>
      <c r="U2656" s="154" t="s">
        <v>129</v>
      </c>
      <c r="V2656" s="153" t="n">
        <v>1</v>
      </c>
      <c r="W2656" s="115" t="n">
        <v>0.95</v>
      </c>
      <c r="X2656" s="116" t="n">
        <f aca="false">RANDBETWEEN(80,100)/100</f>
        <v>0.98</v>
      </c>
      <c r="Y2656" s="117" t="n">
        <v>0.461041666666667</v>
      </c>
      <c r="Z2656" s="118" t="n">
        <v>0.461041666666667</v>
      </c>
      <c r="AA2656" s="119" t="n">
        <f aca="false">(Z2656 * 24) * $B$3 * $F$3 * (1 - 0.7*AVERAGE(W2656:W2663)) * AVERAGE(X2656:X2663)</f>
        <v>5285.0589375</v>
      </c>
      <c r="AB2656" s="123" t="n">
        <f aca="false">IF(AVERAGE(V2656:V2663)&gt; $J$3, $B$4*$F$4*AVERAGE(V2656:V2663)/$B$5*24*AVERAGE(X2656:X2663), $B$4*$F$4*AVERAGE(V2656:V2663)/$B$5*24*AVERAGE(X2656:X2663) * 0.2)</f>
        <v>1410</v>
      </c>
      <c r="AC2656" s="124" t="n">
        <f aca="false">AA2656+AB2656</f>
        <v>6695.0589375</v>
      </c>
      <c r="AG2656" s="186"/>
      <c r="BO2656" s="202"/>
    </row>
    <row r="2657" customFormat="false" ht="13.25" hidden="false" customHeight="true" outlineLevel="0" collapsed="false">
      <c r="A2657" s="151" t="s">
        <v>2754</v>
      </c>
      <c r="B2657" s="152" t="n">
        <v>1.9</v>
      </c>
      <c r="C2657" s="152" t="n">
        <v>762.3</v>
      </c>
      <c r="D2657" s="153" t="n">
        <v>67</v>
      </c>
      <c r="E2657" s="154" t="s">
        <v>77</v>
      </c>
      <c r="F2657" s="153" t="n">
        <v>3</v>
      </c>
      <c r="G2657" s="182" t="s">
        <v>185</v>
      </c>
      <c r="H2657" s="116" t="n">
        <f aca="false">RANDBETWEEN(80,100)/100</f>
        <v>0.83</v>
      </c>
      <c r="I2657" s="117"/>
      <c r="J2657" s="118"/>
      <c r="K2657" s="119"/>
      <c r="L2657" s="118"/>
      <c r="M2657" s="179"/>
      <c r="Q2657" s="151" t="s">
        <v>2754</v>
      </c>
      <c r="R2657" s="152" t="n">
        <v>-0.7</v>
      </c>
      <c r="S2657" s="152" t="n">
        <v>743.8</v>
      </c>
      <c r="T2657" s="153" t="n">
        <v>50</v>
      </c>
      <c r="U2657" s="154" t="s">
        <v>101</v>
      </c>
      <c r="V2657" s="153" t="n">
        <v>1</v>
      </c>
      <c r="W2657" s="115" t="n">
        <v>0.75</v>
      </c>
      <c r="X2657" s="116" t="n">
        <f aca="false">RANDBETWEEN(80,100)/100</f>
        <v>0.87</v>
      </c>
      <c r="Y2657" s="117"/>
      <c r="Z2657" s="118"/>
      <c r="AA2657" s="119"/>
      <c r="AB2657" s="123"/>
      <c r="AC2657" s="124"/>
      <c r="AG2657" s="186"/>
      <c r="BO2657" s="202"/>
    </row>
    <row r="2658" customFormat="false" ht="13.25" hidden="false" customHeight="true" outlineLevel="0" collapsed="false">
      <c r="A2658" s="151" t="s">
        <v>2755</v>
      </c>
      <c r="B2658" s="152" t="n">
        <v>2.8</v>
      </c>
      <c r="C2658" s="152" t="n">
        <v>762.4</v>
      </c>
      <c r="D2658" s="153" t="n">
        <v>67</v>
      </c>
      <c r="E2658" s="154" t="s">
        <v>93</v>
      </c>
      <c r="F2658" s="153" t="n">
        <v>3</v>
      </c>
      <c r="G2658" s="115" t="n">
        <v>0.9</v>
      </c>
      <c r="H2658" s="116" t="n">
        <f aca="false">RANDBETWEEN(80,100)/100</f>
        <v>0.97</v>
      </c>
      <c r="I2658" s="117"/>
      <c r="J2658" s="118"/>
      <c r="K2658" s="119"/>
      <c r="L2658" s="118"/>
      <c r="M2658" s="179"/>
      <c r="Q2658" s="151" t="s">
        <v>2755</v>
      </c>
      <c r="R2658" s="152" t="n">
        <v>-0.2</v>
      </c>
      <c r="S2658" s="152" t="n">
        <v>744.7</v>
      </c>
      <c r="T2658" s="153" t="n">
        <v>50</v>
      </c>
      <c r="U2658" s="154" t="s">
        <v>129</v>
      </c>
      <c r="V2658" s="153" t="n">
        <v>2</v>
      </c>
      <c r="W2658" s="115" t="n">
        <v>0.95</v>
      </c>
      <c r="X2658" s="116" t="n">
        <f aca="false">RANDBETWEEN(80,100)/100</f>
        <v>1</v>
      </c>
      <c r="Y2658" s="117"/>
      <c r="Z2658" s="118"/>
      <c r="AA2658" s="119"/>
      <c r="AB2658" s="123"/>
      <c r="AC2658" s="124"/>
      <c r="AG2658" s="186"/>
      <c r="BO2658" s="202"/>
    </row>
    <row r="2659" customFormat="false" ht="13.25" hidden="false" customHeight="true" outlineLevel="0" collapsed="false">
      <c r="A2659" s="151" t="s">
        <v>2756</v>
      </c>
      <c r="B2659" s="152" t="n">
        <v>1.2</v>
      </c>
      <c r="C2659" s="152" t="n">
        <v>762.4</v>
      </c>
      <c r="D2659" s="153" t="n">
        <v>79</v>
      </c>
      <c r="E2659" s="154" t="s">
        <v>77</v>
      </c>
      <c r="F2659" s="153" t="n">
        <v>4.5</v>
      </c>
      <c r="G2659" s="115" t="n">
        <v>0.9</v>
      </c>
      <c r="H2659" s="116" t="n">
        <f aca="false">RANDBETWEEN(80,100)/100</f>
        <v>0.84</v>
      </c>
      <c r="I2659" s="117"/>
      <c r="J2659" s="118"/>
      <c r="K2659" s="119"/>
      <c r="L2659" s="118"/>
      <c r="M2659" s="179"/>
      <c r="Q2659" s="151" t="s">
        <v>2756</v>
      </c>
      <c r="R2659" s="152" t="n">
        <v>-1.6</v>
      </c>
      <c r="S2659" s="152" t="n">
        <v>746.8</v>
      </c>
      <c r="T2659" s="153" t="n">
        <v>55</v>
      </c>
      <c r="U2659" s="154" t="s">
        <v>93</v>
      </c>
      <c r="V2659" s="153" t="n">
        <v>3</v>
      </c>
      <c r="W2659" s="182" t="s">
        <v>110</v>
      </c>
      <c r="X2659" s="116" t="n">
        <f aca="false">RANDBETWEEN(80,100)/100</f>
        <v>0.85</v>
      </c>
      <c r="Y2659" s="117"/>
      <c r="Z2659" s="118"/>
      <c r="AA2659" s="119"/>
      <c r="AB2659" s="123"/>
      <c r="AC2659" s="124"/>
      <c r="AG2659" s="186"/>
      <c r="BO2659" s="202"/>
    </row>
    <row r="2660" customFormat="false" ht="13.25" hidden="false" customHeight="true" outlineLevel="0" collapsed="false">
      <c r="A2660" s="151" t="s">
        <v>2757</v>
      </c>
      <c r="B2660" s="152" t="n">
        <v>1.2</v>
      </c>
      <c r="C2660" s="152" t="n">
        <v>761.8</v>
      </c>
      <c r="D2660" s="153" t="n">
        <v>86</v>
      </c>
      <c r="E2660" s="154" t="s">
        <v>93</v>
      </c>
      <c r="F2660" s="153" t="n">
        <v>6</v>
      </c>
      <c r="G2660" s="115" t="n">
        <v>0.9</v>
      </c>
      <c r="H2660" s="116" t="n">
        <f aca="false">RANDBETWEEN(80,100)/100</f>
        <v>0.89</v>
      </c>
      <c r="I2660" s="117"/>
      <c r="J2660" s="118"/>
      <c r="K2660" s="119"/>
      <c r="L2660" s="118"/>
      <c r="M2660" s="179"/>
      <c r="Q2660" s="151" t="s">
        <v>2757</v>
      </c>
      <c r="R2660" s="152" t="n">
        <v>-4.6</v>
      </c>
      <c r="S2660" s="152" t="n">
        <v>748</v>
      </c>
      <c r="T2660" s="153" t="n">
        <v>69</v>
      </c>
      <c r="U2660" s="154" t="s">
        <v>129</v>
      </c>
      <c r="V2660" s="153" t="n">
        <v>1</v>
      </c>
      <c r="W2660" s="182" t="s">
        <v>194</v>
      </c>
      <c r="X2660" s="116" t="n">
        <f aca="false">RANDBETWEEN(80,100)/100</f>
        <v>0.84</v>
      </c>
      <c r="Y2660" s="117"/>
      <c r="Z2660" s="118"/>
      <c r="AA2660" s="119"/>
      <c r="AB2660" s="123"/>
      <c r="AC2660" s="124"/>
      <c r="AG2660" s="186"/>
      <c r="BO2660" s="202"/>
    </row>
    <row r="2661" customFormat="false" ht="13.25" hidden="false" customHeight="true" outlineLevel="0" collapsed="false">
      <c r="A2661" s="151" t="s">
        <v>2758</v>
      </c>
      <c r="B2661" s="152" t="n">
        <v>2.1</v>
      </c>
      <c r="C2661" s="152" t="n">
        <v>760.4</v>
      </c>
      <c r="D2661" s="153" t="n">
        <v>75</v>
      </c>
      <c r="E2661" s="154" t="s">
        <v>129</v>
      </c>
      <c r="F2661" s="153" t="n">
        <v>7.5</v>
      </c>
      <c r="G2661" s="115" t="n">
        <v>0.9</v>
      </c>
      <c r="H2661" s="116" t="n">
        <f aca="false">RANDBETWEEN(80,100)/100</f>
        <v>0.89</v>
      </c>
      <c r="I2661" s="117"/>
      <c r="J2661" s="118"/>
      <c r="K2661" s="119"/>
      <c r="L2661" s="118"/>
      <c r="M2661" s="179"/>
      <c r="Q2661" s="151" t="s">
        <v>2758</v>
      </c>
      <c r="R2661" s="152" t="n">
        <v>-6.8</v>
      </c>
      <c r="S2661" s="152" t="n">
        <v>748.9</v>
      </c>
      <c r="T2661" s="153" t="n">
        <v>85</v>
      </c>
      <c r="U2661" s="154" t="n">
        <v>0</v>
      </c>
      <c r="V2661" s="153" t="n">
        <v>0</v>
      </c>
      <c r="W2661" s="115" t="n">
        <v>0.25</v>
      </c>
      <c r="X2661" s="116" t="n">
        <f aca="false">RANDBETWEEN(80,100)/100</f>
        <v>0.86</v>
      </c>
      <c r="Y2661" s="117"/>
      <c r="Z2661" s="118"/>
      <c r="AA2661" s="119"/>
      <c r="AB2661" s="123"/>
      <c r="AC2661" s="124"/>
      <c r="AG2661" s="186"/>
      <c r="BO2661" s="202"/>
    </row>
    <row r="2662" customFormat="false" ht="13.25" hidden="false" customHeight="true" outlineLevel="0" collapsed="false">
      <c r="A2662" s="151" t="s">
        <v>2759</v>
      </c>
      <c r="B2662" s="152" t="n">
        <v>2</v>
      </c>
      <c r="C2662" s="152" t="n">
        <v>760</v>
      </c>
      <c r="D2662" s="153" t="n">
        <v>73</v>
      </c>
      <c r="E2662" s="154" t="s">
        <v>101</v>
      </c>
      <c r="F2662" s="153" t="n">
        <v>7.5</v>
      </c>
      <c r="G2662" s="115" t="n">
        <v>0.95</v>
      </c>
      <c r="H2662" s="116" t="n">
        <f aca="false">RANDBETWEEN(80,100)/100</f>
        <v>0.97</v>
      </c>
      <c r="I2662" s="117"/>
      <c r="J2662" s="118"/>
      <c r="K2662" s="119"/>
      <c r="L2662" s="118"/>
      <c r="M2662" s="179"/>
      <c r="Q2662" s="151" t="s">
        <v>2759</v>
      </c>
      <c r="R2662" s="152" t="n">
        <v>-4.1</v>
      </c>
      <c r="S2662" s="152" t="n">
        <v>749.5</v>
      </c>
      <c r="T2662" s="153" t="n">
        <v>74</v>
      </c>
      <c r="U2662" s="154" t="s">
        <v>93</v>
      </c>
      <c r="V2662" s="153" t="n">
        <v>1</v>
      </c>
      <c r="W2662" s="115" t="n">
        <v>0.9</v>
      </c>
      <c r="X2662" s="116" t="n">
        <f aca="false">RANDBETWEEN(80,100)/100</f>
        <v>0.85</v>
      </c>
      <c r="Y2662" s="117"/>
      <c r="Z2662" s="118"/>
      <c r="AA2662" s="119"/>
      <c r="AB2662" s="123"/>
      <c r="AC2662" s="124"/>
      <c r="AG2662" s="186"/>
      <c r="BO2662" s="202"/>
    </row>
    <row r="2663" customFormat="false" ht="13.25" hidden="false" customHeight="true" outlineLevel="0" collapsed="false">
      <c r="A2663" s="151" t="s">
        <v>2760</v>
      </c>
      <c r="B2663" s="152" t="n">
        <v>2</v>
      </c>
      <c r="C2663" s="152" t="n">
        <v>759.4</v>
      </c>
      <c r="D2663" s="153" t="n">
        <v>72</v>
      </c>
      <c r="E2663" s="154" t="s">
        <v>129</v>
      </c>
      <c r="F2663" s="153" t="n">
        <v>7.5</v>
      </c>
      <c r="G2663" s="182" t="s">
        <v>185</v>
      </c>
      <c r="H2663" s="116" t="n">
        <f aca="false">RANDBETWEEN(80,100)/100</f>
        <v>0.84</v>
      </c>
      <c r="I2663" s="117"/>
      <c r="J2663" s="118"/>
      <c r="K2663" s="119"/>
      <c r="L2663" s="118"/>
      <c r="M2663" s="179"/>
      <c r="Q2663" s="151" t="s">
        <v>2760</v>
      </c>
      <c r="R2663" s="152" t="n">
        <v>-2.7</v>
      </c>
      <c r="S2663" s="152" t="n">
        <v>749.6</v>
      </c>
      <c r="T2663" s="153" t="n">
        <v>67</v>
      </c>
      <c r="U2663" s="154" t="s">
        <v>77</v>
      </c>
      <c r="V2663" s="153" t="n">
        <v>1</v>
      </c>
      <c r="W2663" s="115" t="n">
        <v>0.9</v>
      </c>
      <c r="X2663" s="116" t="n">
        <f aca="false">RANDBETWEEN(80,100)/100</f>
        <v>0.8</v>
      </c>
      <c r="Y2663" s="117"/>
      <c r="Z2663" s="118"/>
      <c r="AA2663" s="119"/>
      <c r="AB2663" s="123"/>
      <c r="AC2663" s="124"/>
      <c r="AG2663" s="186"/>
      <c r="BO2663" s="202"/>
    </row>
    <row r="2664" customFormat="false" ht="13.25" hidden="false" customHeight="true" outlineLevel="0" collapsed="false">
      <c r="A2664" s="151" t="s">
        <v>2761</v>
      </c>
      <c r="B2664" s="152" t="n">
        <v>3.1</v>
      </c>
      <c r="C2664" s="152" t="n">
        <v>759.1</v>
      </c>
      <c r="D2664" s="153" t="n">
        <v>71</v>
      </c>
      <c r="E2664" s="154" t="s">
        <v>129</v>
      </c>
      <c r="F2664" s="153" t="n">
        <v>10.5</v>
      </c>
      <c r="G2664" s="115" t="n">
        <v>0.9</v>
      </c>
      <c r="H2664" s="116" t="n">
        <f aca="false">RANDBETWEEN(80,100)/100</f>
        <v>0.93</v>
      </c>
      <c r="I2664" s="117" t="n">
        <v>0.472233796296296</v>
      </c>
      <c r="J2664" s="118" t="n">
        <v>0.472233796296296</v>
      </c>
      <c r="K2664" s="119" t="n">
        <f aca="false">(J2664 * 24) * $B$3 * $F$3 * (1 - 0.7*AVERAGE(G2664:G2671)) * AVERAGE(H2664:H2671)</f>
        <v>6277.23385</v>
      </c>
      <c r="L2664" s="118" t="n">
        <f aca="false">IF(AVERAGE(F2664:F2671)&gt; $J$3, $B$4*$F$4*AVERAGE(F2664:F2671)/$B$5*24*AVERAGE(H2664:H2671), $B$4*$F$4*AVERAGE(F2664:F2671)/$B$5*24*AVERAGE(H2664:H2671) * 0.2)</f>
        <v>52128</v>
      </c>
      <c r="M2664" s="179" t="n">
        <f aca="false">K2664+L2664</f>
        <v>58405.23385</v>
      </c>
      <c r="Q2664" s="151" t="s">
        <v>2761</v>
      </c>
      <c r="R2664" s="152" t="n">
        <v>-2</v>
      </c>
      <c r="S2664" s="152" t="n">
        <v>749.8</v>
      </c>
      <c r="T2664" s="153" t="n">
        <v>66</v>
      </c>
      <c r="U2664" s="154" t="s">
        <v>77</v>
      </c>
      <c r="V2664" s="153" t="n">
        <v>2</v>
      </c>
      <c r="W2664" s="115" t="n">
        <v>0.9</v>
      </c>
      <c r="X2664" s="116" t="n">
        <f aca="false">RANDBETWEEN(80,100)/100</f>
        <v>0.91</v>
      </c>
      <c r="Y2664" s="117" t="n">
        <v>0.457835648148148</v>
      </c>
      <c r="Z2664" s="118" t="n">
        <v>0.457835648148148</v>
      </c>
      <c r="AA2664" s="119" t="n">
        <f aca="false">(Z2664 * 24) * $B$3 * $F$3 * (1 - 0.7*AVERAGE(W2664:W2671)) * AVERAGE(X2664:X2671)</f>
        <v>4458.17691302083</v>
      </c>
      <c r="AB2664" s="123" t="n">
        <f aca="false">IF(AVERAGE(V2664:V2671)&gt; $J$3, $B$4*$F$4*AVERAGE(V2664:V2671)/$B$5*24*AVERAGE(X2664:X2671), $B$4*$F$4*AVERAGE(V2664:V2671)/$B$5*24*AVERAGE(X2664:X2671) * 0.2)</f>
        <v>2965.2</v>
      </c>
      <c r="AC2664" s="124" t="n">
        <f aca="false">AA2664+AB2664</f>
        <v>7423.37691302083</v>
      </c>
      <c r="AG2664" s="186"/>
      <c r="BO2664" s="202"/>
    </row>
    <row r="2665" customFormat="false" ht="13.25" hidden="false" customHeight="true" outlineLevel="0" collapsed="false">
      <c r="A2665" s="151" t="s">
        <v>2762</v>
      </c>
      <c r="B2665" s="152" t="n">
        <v>4.1</v>
      </c>
      <c r="C2665" s="152" t="n">
        <v>758.2</v>
      </c>
      <c r="D2665" s="153" t="n">
        <v>79</v>
      </c>
      <c r="E2665" s="154" t="s">
        <v>93</v>
      </c>
      <c r="F2665" s="153" t="n">
        <v>9</v>
      </c>
      <c r="G2665" s="115" t="n">
        <v>0.9</v>
      </c>
      <c r="H2665" s="116" t="n">
        <f aca="false">RANDBETWEEN(80,100)/100</f>
        <v>0.85</v>
      </c>
      <c r="I2665" s="117"/>
      <c r="J2665" s="118"/>
      <c r="K2665" s="119"/>
      <c r="L2665" s="118"/>
      <c r="M2665" s="179"/>
      <c r="Q2665" s="151" t="s">
        <v>2762</v>
      </c>
      <c r="R2665" s="152" t="n">
        <v>-1.6</v>
      </c>
      <c r="S2665" s="152" t="n">
        <v>749.5</v>
      </c>
      <c r="T2665" s="153" t="n">
        <v>66</v>
      </c>
      <c r="U2665" s="154" t="s">
        <v>93</v>
      </c>
      <c r="V2665" s="153" t="n">
        <v>2</v>
      </c>
      <c r="W2665" s="115" t="n">
        <v>0.9</v>
      </c>
      <c r="X2665" s="116" t="n">
        <f aca="false">RANDBETWEEN(80,100)/100</f>
        <v>0.86</v>
      </c>
      <c r="Y2665" s="117"/>
      <c r="Z2665" s="118"/>
      <c r="AA2665" s="119"/>
      <c r="AB2665" s="123"/>
      <c r="AC2665" s="124"/>
      <c r="AG2665" s="186"/>
      <c r="BO2665" s="202"/>
    </row>
    <row r="2666" customFormat="false" ht="13.25" hidden="false" customHeight="true" outlineLevel="0" collapsed="false">
      <c r="A2666" s="151" t="s">
        <v>2763</v>
      </c>
      <c r="B2666" s="152" t="n">
        <v>6.3</v>
      </c>
      <c r="C2666" s="152" t="n">
        <v>756.8</v>
      </c>
      <c r="D2666" s="153" t="n">
        <v>67</v>
      </c>
      <c r="E2666" s="154" t="s">
        <v>101</v>
      </c>
      <c r="F2666" s="153" t="n">
        <v>12</v>
      </c>
      <c r="G2666" s="115" t="n">
        <v>0.9</v>
      </c>
      <c r="H2666" s="116" t="n">
        <f aca="false">RANDBETWEEN(80,100)/100</f>
        <v>0.98</v>
      </c>
      <c r="I2666" s="117"/>
      <c r="J2666" s="118"/>
      <c r="K2666" s="119"/>
      <c r="L2666" s="118"/>
      <c r="M2666" s="179"/>
      <c r="Q2666" s="151" t="s">
        <v>2763</v>
      </c>
      <c r="R2666" s="152" t="n">
        <v>-0.8</v>
      </c>
      <c r="S2666" s="152" t="n">
        <v>748.8</v>
      </c>
      <c r="T2666" s="153" t="n">
        <v>67</v>
      </c>
      <c r="U2666" s="154" t="s">
        <v>93</v>
      </c>
      <c r="V2666" s="153" t="n">
        <v>3</v>
      </c>
      <c r="W2666" s="115" t="n">
        <v>0.9</v>
      </c>
      <c r="X2666" s="116" t="n">
        <f aca="false">RANDBETWEEN(80,100)/100</f>
        <v>0.95</v>
      </c>
      <c r="Y2666" s="117"/>
      <c r="Z2666" s="118"/>
      <c r="AA2666" s="119"/>
      <c r="AB2666" s="123"/>
      <c r="AC2666" s="124"/>
      <c r="AG2666" s="186"/>
      <c r="BO2666" s="202"/>
    </row>
    <row r="2667" customFormat="false" ht="13.25" hidden="false" customHeight="true" outlineLevel="0" collapsed="false">
      <c r="A2667" s="151" t="s">
        <v>2764</v>
      </c>
      <c r="B2667" s="152" t="n">
        <v>6.9</v>
      </c>
      <c r="C2667" s="152" t="n">
        <v>756.8</v>
      </c>
      <c r="D2667" s="153" t="n">
        <v>63</v>
      </c>
      <c r="E2667" s="154" t="s">
        <v>101</v>
      </c>
      <c r="F2667" s="153" t="n">
        <v>12</v>
      </c>
      <c r="G2667" s="115" t="n">
        <v>0.95</v>
      </c>
      <c r="H2667" s="116" t="n">
        <f aca="false">RANDBETWEEN(80,100)/100</f>
        <v>0.83</v>
      </c>
      <c r="I2667" s="117"/>
      <c r="J2667" s="118"/>
      <c r="K2667" s="119"/>
      <c r="L2667" s="118"/>
      <c r="M2667" s="179"/>
      <c r="Q2667" s="151" t="s">
        <v>2764</v>
      </c>
      <c r="R2667" s="152" t="n">
        <v>-1.2</v>
      </c>
      <c r="S2667" s="152" t="n">
        <v>748.2</v>
      </c>
      <c r="T2667" s="153" t="n">
        <v>67</v>
      </c>
      <c r="U2667" s="154" t="s">
        <v>77</v>
      </c>
      <c r="V2667" s="153" t="n">
        <v>4</v>
      </c>
      <c r="W2667" s="115" t="n">
        <v>0.75</v>
      </c>
      <c r="X2667" s="116" t="n">
        <f aca="false">RANDBETWEEN(80,100)/100</f>
        <v>0.83</v>
      </c>
      <c r="Y2667" s="117"/>
      <c r="Z2667" s="118"/>
      <c r="AA2667" s="119"/>
      <c r="AB2667" s="123"/>
      <c r="AC2667" s="124"/>
      <c r="AG2667" s="186"/>
      <c r="BO2667" s="202"/>
    </row>
    <row r="2668" customFormat="false" ht="13.25" hidden="false" customHeight="true" outlineLevel="0" collapsed="false">
      <c r="A2668" s="151" t="s">
        <v>2765</v>
      </c>
      <c r="B2668" s="152" t="n">
        <v>4.4</v>
      </c>
      <c r="C2668" s="152" t="n">
        <v>757</v>
      </c>
      <c r="D2668" s="153" t="n">
        <v>74</v>
      </c>
      <c r="E2668" s="154" t="s">
        <v>101</v>
      </c>
      <c r="F2668" s="153" t="n">
        <v>7.5</v>
      </c>
      <c r="G2668" s="115" t="n">
        <v>0.25</v>
      </c>
      <c r="H2668" s="116" t="n">
        <f aca="false">RANDBETWEEN(80,100)/100</f>
        <v>0.91</v>
      </c>
      <c r="I2668" s="117"/>
      <c r="J2668" s="118"/>
      <c r="K2668" s="119"/>
      <c r="L2668" s="118"/>
      <c r="M2668" s="179"/>
      <c r="Q2668" s="151" t="s">
        <v>2765</v>
      </c>
      <c r="R2668" s="152" t="n">
        <v>-1.8</v>
      </c>
      <c r="S2668" s="152" t="n">
        <v>747.8</v>
      </c>
      <c r="T2668" s="153" t="n">
        <v>77</v>
      </c>
      <c r="U2668" s="154" t="s">
        <v>77</v>
      </c>
      <c r="V2668" s="153" t="n">
        <v>3</v>
      </c>
      <c r="W2668" s="115" t="n">
        <v>0.9</v>
      </c>
      <c r="X2668" s="116" t="n">
        <f aca="false">RANDBETWEEN(80,100)/100</f>
        <v>0.87</v>
      </c>
      <c r="Y2668" s="117"/>
      <c r="Z2668" s="118"/>
      <c r="AA2668" s="119"/>
      <c r="AB2668" s="123"/>
      <c r="AC2668" s="124"/>
      <c r="AG2668" s="186"/>
      <c r="BO2668" s="202"/>
    </row>
    <row r="2669" customFormat="false" ht="13.25" hidden="false" customHeight="true" outlineLevel="0" collapsed="false">
      <c r="A2669" s="151" t="s">
        <v>2766</v>
      </c>
      <c r="B2669" s="152" t="n">
        <v>2.9</v>
      </c>
      <c r="C2669" s="152" t="n">
        <v>756.1</v>
      </c>
      <c r="D2669" s="153" t="n">
        <v>81</v>
      </c>
      <c r="E2669" s="154" t="s">
        <v>101</v>
      </c>
      <c r="F2669" s="153" t="n">
        <v>6</v>
      </c>
      <c r="G2669" s="115" t="n">
        <v>0.25</v>
      </c>
      <c r="H2669" s="116" t="n">
        <f aca="false">RANDBETWEEN(80,100)/100</f>
        <v>0.96</v>
      </c>
      <c r="I2669" s="117"/>
      <c r="J2669" s="118"/>
      <c r="K2669" s="119"/>
      <c r="L2669" s="118"/>
      <c r="M2669" s="179"/>
      <c r="Q2669" s="151" t="s">
        <v>2766</v>
      </c>
      <c r="R2669" s="152" t="n">
        <v>-0.4</v>
      </c>
      <c r="S2669" s="152" t="n">
        <v>746.8</v>
      </c>
      <c r="T2669" s="153" t="n">
        <v>71</v>
      </c>
      <c r="U2669" s="154" t="s">
        <v>77</v>
      </c>
      <c r="V2669" s="153" t="n">
        <v>3</v>
      </c>
      <c r="W2669" s="115" t="n">
        <v>0.9</v>
      </c>
      <c r="X2669" s="116" t="n">
        <f aca="false">RANDBETWEEN(80,100)/100</f>
        <v>0.88</v>
      </c>
      <c r="Y2669" s="117"/>
      <c r="Z2669" s="118"/>
      <c r="AA2669" s="119"/>
      <c r="AB2669" s="123"/>
      <c r="AC2669" s="124"/>
      <c r="AG2669" s="186"/>
      <c r="BO2669" s="202"/>
    </row>
    <row r="2670" customFormat="false" ht="13.25" hidden="false" customHeight="true" outlineLevel="0" collapsed="false">
      <c r="A2670" s="151" t="s">
        <v>2767</v>
      </c>
      <c r="B2670" s="152" t="n">
        <v>3.9</v>
      </c>
      <c r="C2670" s="152" t="n">
        <v>755.7</v>
      </c>
      <c r="D2670" s="153" t="n">
        <v>78</v>
      </c>
      <c r="E2670" s="154" t="s">
        <v>101</v>
      </c>
      <c r="F2670" s="153" t="n">
        <v>7.5</v>
      </c>
      <c r="G2670" s="115" t="n">
        <v>0.75</v>
      </c>
      <c r="H2670" s="116" t="n">
        <f aca="false">RANDBETWEEN(80,100)/100</f>
        <v>0.91</v>
      </c>
      <c r="I2670" s="117"/>
      <c r="J2670" s="118"/>
      <c r="K2670" s="119"/>
      <c r="L2670" s="118"/>
      <c r="M2670" s="179"/>
      <c r="Q2670" s="151" t="s">
        <v>2767</v>
      </c>
      <c r="R2670" s="152" t="n">
        <v>-0.5</v>
      </c>
      <c r="S2670" s="152" t="n">
        <v>746.7</v>
      </c>
      <c r="T2670" s="153" t="n">
        <v>73</v>
      </c>
      <c r="U2670" s="154" t="s">
        <v>77</v>
      </c>
      <c r="V2670" s="153" t="n">
        <v>2</v>
      </c>
      <c r="W2670" s="115" t="n">
        <v>0.9</v>
      </c>
      <c r="X2670" s="116" t="n">
        <f aca="false">RANDBETWEEN(80,100)/100</f>
        <v>0.87</v>
      </c>
      <c r="Y2670" s="117"/>
      <c r="Z2670" s="118"/>
      <c r="AA2670" s="119"/>
      <c r="AB2670" s="123"/>
      <c r="AC2670" s="124"/>
      <c r="AG2670" s="186"/>
      <c r="BO2670" s="202"/>
    </row>
    <row r="2671" customFormat="false" ht="13.25" hidden="false" customHeight="true" outlineLevel="0" collapsed="false">
      <c r="A2671" s="151" t="s">
        <v>2768</v>
      </c>
      <c r="B2671" s="152" t="n">
        <v>2.5</v>
      </c>
      <c r="C2671" s="152" t="n">
        <v>755.7</v>
      </c>
      <c r="D2671" s="153" t="n">
        <v>85</v>
      </c>
      <c r="E2671" s="154" t="s">
        <v>101</v>
      </c>
      <c r="F2671" s="153" t="n">
        <v>7.5</v>
      </c>
      <c r="G2671" s="182" t="s">
        <v>110</v>
      </c>
      <c r="H2671" s="116" t="n">
        <f aca="false">RANDBETWEEN(80,100)/100</f>
        <v>0.87</v>
      </c>
      <c r="I2671" s="117"/>
      <c r="J2671" s="118"/>
      <c r="K2671" s="119"/>
      <c r="L2671" s="118"/>
      <c r="M2671" s="179"/>
      <c r="Q2671" s="151" t="s">
        <v>2768</v>
      </c>
      <c r="R2671" s="152" t="n">
        <v>-0.2</v>
      </c>
      <c r="S2671" s="152" t="n">
        <v>746.6</v>
      </c>
      <c r="T2671" s="153" t="n">
        <v>65</v>
      </c>
      <c r="U2671" s="154" t="s">
        <v>77</v>
      </c>
      <c r="V2671" s="153" t="n">
        <v>2</v>
      </c>
      <c r="W2671" s="115" t="n">
        <v>0.9</v>
      </c>
      <c r="X2671" s="116" t="n">
        <f aca="false">RANDBETWEEN(80,100)/100</f>
        <v>0.89</v>
      </c>
      <c r="Y2671" s="117"/>
      <c r="Z2671" s="118"/>
      <c r="AA2671" s="119"/>
      <c r="AB2671" s="123"/>
      <c r="AC2671" s="124"/>
      <c r="AG2671" s="186"/>
      <c r="BO2671" s="202"/>
    </row>
    <row r="2672" customFormat="false" ht="13.25" hidden="false" customHeight="true" outlineLevel="0" collapsed="false">
      <c r="A2672" s="151" t="s">
        <v>2769</v>
      </c>
      <c r="B2672" s="152" t="n">
        <v>4.7</v>
      </c>
      <c r="C2672" s="152" t="n">
        <v>755.7</v>
      </c>
      <c r="D2672" s="153" t="n">
        <v>70</v>
      </c>
      <c r="E2672" s="154" t="s">
        <v>101</v>
      </c>
      <c r="F2672" s="153" t="n">
        <v>6</v>
      </c>
      <c r="G2672" s="115" t="n">
        <v>0.9</v>
      </c>
      <c r="H2672" s="116" t="n">
        <f aca="false">RANDBETWEEN(80,100)/100</f>
        <v>0.92</v>
      </c>
      <c r="I2672" s="117" t="n">
        <v>0.47005787037037</v>
      </c>
      <c r="J2672" s="118" t="n">
        <v>0.47005787037037</v>
      </c>
      <c r="K2672" s="119" t="n">
        <f aca="false">(J2672 * 24) * $B$3 * $F$3 * (1 - 0.7*AVERAGE(G2672:G2679)) * AVERAGE(H2672:H2679)</f>
        <v>4665.9260375</v>
      </c>
      <c r="L2672" s="118" t="n">
        <f aca="false">IF(AVERAGE(F2672:F2679)&gt; $J$3, $B$4*$F$4*AVERAGE(F2672:F2679)/$B$5*24*AVERAGE(H2672:H2679), $B$4*$F$4*AVERAGE(F2672:F2679)/$B$5*24*AVERAGE(H2672:H2679) * 0.2)</f>
        <v>58968</v>
      </c>
      <c r="M2672" s="179" t="n">
        <f aca="false">K2672+L2672</f>
        <v>63633.9260375</v>
      </c>
      <c r="Q2672" s="151" t="s">
        <v>2769</v>
      </c>
      <c r="R2672" s="152" t="n">
        <v>-0.1</v>
      </c>
      <c r="S2672" s="152" t="n">
        <v>746.3</v>
      </c>
      <c r="T2672" s="153" t="n">
        <v>66</v>
      </c>
      <c r="U2672" s="154" t="s">
        <v>77</v>
      </c>
      <c r="V2672" s="153" t="n">
        <v>3</v>
      </c>
      <c r="W2672" s="115" t="n">
        <v>0.9</v>
      </c>
      <c r="X2672" s="116" t="n">
        <f aca="false">RANDBETWEEN(80,100)/100</f>
        <v>0.85</v>
      </c>
      <c r="Y2672" s="117" t="n">
        <v>0.45462962962963</v>
      </c>
      <c r="Z2672" s="118" t="n">
        <v>0.45462962962963</v>
      </c>
      <c r="AA2672" s="119" t="n">
        <f aca="false">(Z2672 * 24) * $B$3 * $F$3 * (1 - 0.7*AVERAGE(W2672:W2679)) * AVERAGE(X2672:X2679)</f>
        <v>5273.34</v>
      </c>
      <c r="AB2672" s="123" t="n">
        <f aca="false">IF(AVERAGE(V2672:V2679)&gt; $J$3, $B$4*$F$4*AVERAGE(V2672:V2679)/$B$5*24*AVERAGE(X2672:X2679), $B$4*$F$4*AVERAGE(V2672:V2679)/$B$5*24*AVERAGE(X2672:X2679) * 0.2)</f>
        <v>2720.8</v>
      </c>
      <c r="AC2672" s="124" t="n">
        <f aca="false">AA2672+AB2672</f>
        <v>7994.14</v>
      </c>
      <c r="AG2672" s="186"/>
      <c r="BO2672" s="202"/>
    </row>
    <row r="2673" customFormat="false" ht="13.25" hidden="false" customHeight="true" outlineLevel="0" collapsed="false">
      <c r="A2673" s="151" t="s">
        <v>2770</v>
      </c>
      <c r="B2673" s="152" t="n">
        <v>5</v>
      </c>
      <c r="C2673" s="152" t="n">
        <v>755.6</v>
      </c>
      <c r="D2673" s="153" t="n">
        <v>71</v>
      </c>
      <c r="E2673" s="154" t="s">
        <v>129</v>
      </c>
      <c r="F2673" s="153" t="n">
        <v>9</v>
      </c>
      <c r="G2673" s="115" t="n">
        <v>0.95</v>
      </c>
      <c r="H2673" s="116" t="n">
        <f aca="false">RANDBETWEEN(80,100)/100</f>
        <v>0.81</v>
      </c>
      <c r="I2673" s="117"/>
      <c r="J2673" s="118"/>
      <c r="K2673" s="119"/>
      <c r="L2673" s="118"/>
      <c r="M2673" s="179"/>
      <c r="Q2673" s="151" t="s">
        <v>2770</v>
      </c>
      <c r="R2673" s="152" t="n">
        <v>-0.8</v>
      </c>
      <c r="S2673" s="152" t="n">
        <v>746.1</v>
      </c>
      <c r="T2673" s="153" t="n">
        <v>66</v>
      </c>
      <c r="U2673" s="154" t="s">
        <v>93</v>
      </c>
      <c r="V2673" s="153" t="n">
        <v>4</v>
      </c>
      <c r="W2673" s="115" t="n">
        <v>0.95</v>
      </c>
      <c r="X2673" s="116" t="n">
        <f aca="false">RANDBETWEEN(80,100)/100</f>
        <v>0.95</v>
      </c>
      <c r="Y2673" s="117"/>
      <c r="Z2673" s="118"/>
      <c r="AA2673" s="119"/>
      <c r="AB2673" s="123"/>
      <c r="AC2673" s="124"/>
      <c r="AG2673" s="186"/>
      <c r="BO2673" s="202"/>
    </row>
    <row r="2674" customFormat="false" ht="13.25" hidden="false" customHeight="true" outlineLevel="0" collapsed="false">
      <c r="A2674" s="151" t="s">
        <v>2771</v>
      </c>
      <c r="B2674" s="152" t="n">
        <v>6.9</v>
      </c>
      <c r="C2674" s="152" t="n">
        <v>754.4</v>
      </c>
      <c r="D2674" s="153" t="n">
        <v>62</v>
      </c>
      <c r="E2674" s="154" t="s">
        <v>129</v>
      </c>
      <c r="F2674" s="153" t="n">
        <v>12</v>
      </c>
      <c r="G2674" s="115" t="n">
        <v>0.75</v>
      </c>
      <c r="H2674" s="116" t="n">
        <f aca="false">RANDBETWEEN(80,100)/100</f>
        <v>0.85</v>
      </c>
      <c r="I2674" s="117"/>
      <c r="J2674" s="118"/>
      <c r="K2674" s="119"/>
      <c r="L2674" s="118"/>
      <c r="M2674" s="179"/>
      <c r="Q2674" s="151" t="s">
        <v>2771</v>
      </c>
      <c r="R2674" s="152" t="n">
        <v>-0.8</v>
      </c>
      <c r="S2674" s="152" t="n">
        <v>745.7</v>
      </c>
      <c r="T2674" s="153" t="n">
        <v>68</v>
      </c>
      <c r="U2674" s="154" t="s">
        <v>77</v>
      </c>
      <c r="V2674" s="153" t="n">
        <v>3</v>
      </c>
      <c r="W2674" s="115" t="n">
        <v>0.95</v>
      </c>
      <c r="X2674" s="116" t="n">
        <f aca="false">RANDBETWEEN(80,100)/100</f>
        <v>0.86</v>
      </c>
      <c r="Y2674" s="117"/>
      <c r="Z2674" s="118"/>
      <c r="AA2674" s="119"/>
      <c r="AB2674" s="123"/>
      <c r="AC2674" s="124"/>
      <c r="AG2674" s="186"/>
      <c r="BO2674" s="202"/>
    </row>
    <row r="2675" customFormat="false" ht="13.25" hidden="false" customHeight="true" outlineLevel="0" collapsed="false">
      <c r="A2675" s="151" t="s">
        <v>2772</v>
      </c>
      <c r="B2675" s="152" t="n">
        <v>5.1</v>
      </c>
      <c r="C2675" s="152" t="n">
        <v>754.3</v>
      </c>
      <c r="D2675" s="153" t="n">
        <v>71</v>
      </c>
      <c r="E2675" s="154" t="s">
        <v>129</v>
      </c>
      <c r="F2675" s="153" t="n">
        <v>12</v>
      </c>
      <c r="G2675" s="115" t="n">
        <v>0.9</v>
      </c>
      <c r="H2675" s="116" t="n">
        <f aca="false">RANDBETWEEN(80,100)/100</f>
        <v>0.98</v>
      </c>
      <c r="I2675" s="117"/>
      <c r="J2675" s="118"/>
      <c r="K2675" s="119"/>
      <c r="L2675" s="118"/>
      <c r="M2675" s="179"/>
      <c r="Q2675" s="151" t="s">
        <v>2772</v>
      </c>
      <c r="R2675" s="152" t="n">
        <v>-2.8</v>
      </c>
      <c r="S2675" s="152" t="n">
        <v>746.1</v>
      </c>
      <c r="T2675" s="153" t="n">
        <v>77</v>
      </c>
      <c r="U2675" s="154" t="s">
        <v>93</v>
      </c>
      <c r="V2675" s="153" t="n">
        <v>3</v>
      </c>
      <c r="W2675" s="115" t="n">
        <v>0.9</v>
      </c>
      <c r="X2675" s="116" t="n">
        <f aca="false">RANDBETWEEN(80,100)/100</f>
        <v>0.98</v>
      </c>
      <c r="Y2675" s="117"/>
      <c r="Z2675" s="118"/>
      <c r="AA2675" s="119"/>
      <c r="AB2675" s="123"/>
      <c r="AC2675" s="124"/>
      <c r="AG2675" s="186"/>
      <c r="BO2675" s="202"/>
    </row>
    <row r="2676" customFormat="false" ht="13.25" hidden="false" customHeight="true" outlineLevel="0" collapsed="false">
      <c r="A2676" s="151" t="s">
        <v>2773</v>
      </c>
      <c r="B2676" s="152" t="n">
        <v>3.7</v>
      </c>
      <c r="C2676" s="152" t="n">
        <v>753.1</v>
      </c>
      <c r="D2676" s="153" t="n">
        <v>83</v>
      </c>
      <c r="E2676" s="154" t="s">
        <v>129</v>
      </c>
      <c r="F2676" s="153" t="n">
        <v>10.5</v>
      </c>
      <c r="G2676" s="115" t="n">
        <v>0.9</v>
      </c>
      <c r="H2676" s="116" t="n">
        <f aca="false">RANDBETWEEN(80,100)/100</f>
        <v>1</v>
      </c>
      <c r="I2676" s="117"/>
      <c r="J2676" s="118"/>
      <c r="K2676" s="119"/>
      <c r="L2676" s="118"/>
      <c r="M2676" s="179"/>
      <c r="Q2676" s="151" t="s">
        <v>2773</v>
      </c>
      <c r="R2676" s="152" t="n">
        <v>-5</v>
      </c>
      <c r="S2676" s="152" t="n">
        <v>745.9</v>
      </c>
      <c r="T2676" s="153" t="n">
        <v>89</v>
      </c>
      <c r="U2676" s="154" t="s">
        <v>93</v>
      </c>
      <c r="V2676" s="153" t="n">
        <v>3</v>
      </c>
      <c r="W2676" s="115" t="n">
        <v>0.9</v>
      </c>
      <c r="X2676" s="116" t="n">
        <f aca="false">RANDBETWEEN(80,100)/100</f>
        <v>0.96</v>
      </c>
      <c r="Y2676" s="117"/>
      <c r="Z2676" s="118"/>
      <c r="AA2676" s="119"/>
      <c r="AB2676" s="123"/>
      <c r="AC2676" s="124"/>
      <c r="AG2676" s="186"/>
      <c r="BO2676" s="202"/>
    </row>
    <row r="2677" customFormat="false" ht="13.25" hidden="false" customHeight="true" outlineLevel="0" collapsed="false">
      <c r="A2677" s="151" t="s">
        <v>2774</v>
      </c>
      <c r="B2677" s="152" t="n">
        <v>3.5</v>
      </c>
      <c r="C2677" s="152" t="n">
        <v>751.4</v>
      </c>
      <c r="D2677" s="153" t="n">
        <v>84</v>
      </c>
      <c r="E2677" s="154" t="s">
        <v>101</v>
      </c>
      <c r="F2677" s="153" t="n">
        <v>10.5</v>
      </c>
      <c r="G2677" s="115" t="n">
        <v>0.9</v>
      </c>
      <c r="H2677" s="116" t="n">
        <f aca="false">RANDBETWEEN(80,100)/100</f>
        <v>0.99</v>
      </c>
      <c r="I2677" s="117"/>
      <c r="J2677" s="118"/>
      <c r="K2677" s="119"/>
      <c r="L2677" s="118"/>
      <c r="M2677" s="179"/>
      <c r="Q2677" s="151" t="s">
        <v>2774</v>
      </c>
      <c r="R2677" s="152" t="n">
        <v>-4.5</v>
      </c>
      <c r="S2677" s="152" t="n">
        <v>744.8</v>
      </c>
      <c r="T2677" s="153" t="n">
        <v>80</v>
      </c>
      <c r="U2677" s="154" t="s">
        <v>93</v>
      </c>
      <c r="V2677" s="153" t="n">
        <v>2</v>
      </c>
      <c r="W2677" s="182" t="s">
        <v>194</v>
      </c>
      <c r="X2677" s="116" t="n">
        <f aca="false">RANDBETWEEN(80,100)/100</f>
        <v>0.88</v>
      </c>
      <c r="Y2677" s="117"/>
      <c r="Z2677" s="118"/>
      <c r="AA2677" s="119"/>
      <c r="AB2677" s="123"/>
      <c r="AC2677" s="124"/>
      <c r="AG2677" s="186"/>
      <c r="BO2677" s="202"/>
    </row>
    <row r="2678" customFormat="false" ht="13.25" hidden="false" customHeight="true" outlineLevel="0" collapsed="false">
      <c r="A2678" s="151" t="s">
        <v>2775</v>
      </c>
      <c r="B2678" s="152" t="n">
        <v>3.5</v>
      </c>
      <c r="C2678" s="152" t="n">
        <v>750.7</v>
      </c>
      <c r="D2678" s="153" t="n">
        <v>85</v>
      </c>
      <c r="E2678" s="154" t="s">
        <v>129</v>
      </c>
      <c r="F2678" s="153" t="n">
        <v>10.5</v>
      </c>
      <c r="G2678" s="115" t="n">
        <v>0.9</v>
      </c>
      <c r="H2678" s="116" t="n">
        <f aca="false">RANDBETWEEN(80,100)/100</f>
        <v>0.8</v>
      </c>
      <c r="I2678" s="117"/>
      <c r="J2678" s="118"/>
      <c r="K2678" s="119"/>
      <c r="L2678" s="118"/>
      <c r="M2678" s="179"/>
      <c r="Q2678" s="151" t="s">
        <v>2775</v>
      </c>
      <c r="R2678" s="152" t="n">
        <v>-3.1</v>
      </c>
      <c r="S2678" s="152" t="n">
        <v>744.9</v>
      </c>
      <c r="T2678" s="153" t="n">
        <v>67</v>
      </c>
      <c r="U2678" s="154" t="s">
        <v>93</v>
      </c>
      <c r="V2678" s="153" t="n">
        <v>1</v>
      </c>
      <c r="W2678" s="115" t="n">
        <v>0.9</v>
      </c>
      <c r="X2678" s="116" t="n">
        <f aca="false">RANDBETWEEN(80,100)/100</f>
        <v>0.8</v>
      </c>
      <c r="Y2678" s="117"/>
      <c r="Z2678" s="118"/>
      <c r="AA2678" s="119"/>
      <c r="AB2678" s="123"/>
      <c r="AC2678" s="124"/>
      <c r="AG2678" s="186"/>
      <c r="BO2678" s="202"/>
    </row>
    <row r="2679" customFormat="false" ht="13.25" hidden="false" customHeight="true" outlineLevel="0" collapsed="false">
      <c r="A2679" s="151" t="s">
        <v>2776</v>
      </c>
      <c r="B2679" s="152" t="n">
        <v>3</v>
      </c>
      <c r="C2679" s="152" t="n">
        <v>749.7</v>
      </c>
      <c r="D2679" s="153" t="n">
        <v>100</v>
      </c>
      <c r="E2679" s="154" t="s">
        <v>129</v>
      </c>
      <c r="F2679" s="153" t="n">
        <v>10.5</v>
      </c>
      <c r="G2679" s="115" t="n">
        <v>0.9</v>
      </c>
      <c r="H2679" s="116" t="n">
        <f aca="false">RANDBETWEEN(80,100)/100</f>
        <v>0.93</v>
      </c>
      <c r="I2679" s="117"/>
      <c r="J2679" s="118"/>
      <c r="K2679" s="119"/>
      <c r="L2679" s="118"/>
      <c r="M2679" s="179"/>
      <c r="Q2679" s="151" t="s">
        <v>2776</v>
      </c>
      <c r="R2679" s="152" t="n">
        <v>-3.8</v>
      </c>
      <c r="S2679" s="152" t="n">
        <v>744.5</v>
      </c>
      <c r="T2679" s="153" t="n">
        <v>76</v>
      </c>
      <c r="U2679" s="154" t="n">
        <v>0</v>
      </c>
      <c r="V2679" s="153" t="n">
        <v>0</v>
      </c>
      <c r="W2679" s="115" t="n">
        <v>0</v>
      </c>
      <c r="X2679" s="116" t="n">
        <f aca="false">RANDBETWEEN(80,100)/100</f>
        <v>0.88</v>
      </c>
      <c r="Y2679" s="117"/>
      <c r="Z2679" s="118"/>
      <c r="AA2679" s="119"/>
      <c r="AB2679" s="123"/>
      <c r="AC2679" s="124"/>
      <c r="AG2679" s="186"/>
      <c r="BO2679" s="202"/>
    </row>
    <row r="2680" customFormat="false" ht="13.25" hidden="false" customHeight="true" outlineLevel="0" collapsed="false">
      <c r="A2680" s="151" t="s">
        <v>2777</v>
      </c>
      <c r="B2680" s="152" t="n">
        <v>3.1</v>
      </c>
      <c r="C2680" s="152" t="n">
        <v>748.6</v>
      </c>
      <c r="D2680" s="153" t="n">
        <v>100</v>
      </c>
      <c r="E2680" s="154" t="s">
        <v>129</v>
      </c>
      <c r="F2680" s="153" t="n">
        <v>7.5</v>
      </c>
      <c r="G2680" s="115" t="n">
        <v>0.9</v>
      </c>
      <c r="H2680" s="116" t="n">
        <f aca="false">RANDBETWEEN(80,100)/100</f>
        <v>0.94</v>
      </c>
      <c r="I2680" s="117" t="n">
        <v>0.467881944444444</v>
      </c>
      <c r="J2680" s="118" t="n">
        <v>0.467881944444444</v>
      </c>
      <c r="K2680" s="119" t="n">
        <f aca="false">(J2680 * 24) * $B$3 * $F$3 * (1 - 0.7*AVERAGE(G2680:G2687)) * AVERAGE(H2680:H2687)</f>
        <v>4381.2278125</v>
      </c>
      <c r="L2680" s="118" t="n">
        <f aca="false">IF(AVERAGE(F2680:F2687)&gt; $J$3, $B$4*$F$4*AVERAGE(F2680:F2687)/$B$5*24*AVERAGE(H2680:H2687), $B$4*$F$4*AVERAGE(F2680:F2687)/$B$5*24*AVERAGE(H2680:H2687) * 0.2)</f>
        <v>27417</v>
      </c>
      <c r="M2680" s="179" t="n">
        <f aca="false">K2680+L2680</f>
        <v>31798.2278125</v>
      </c>
      <c r="Q2680" s="151" t="s">
        <v>2777</v>
      </c>
      <c r="R2680" s="152" t="n">
        <v>-1.6</v>
      </c>
      <c r="S2680" s="152" t="n">
        <v>744.3</v>
      </c>
      <c r="T2680" s="153" t="n">
        <v>66</v>
      </c>
      <c r="U2680" s="154" t="n">
        <v>0</v>
      </c>
      <c r="V2680" s="153" t="n">
        <v>0</v>
      </c>
      <c r="W2680" s="115" t="n">
        <v>0.25</v>
      </c>
      <c r="X2680" s="116" t="n">
        <f aca="false">RANDBETWEEN(80,100)/100</f>
        <v>0.9</v>
      </c>
      <c r="Y2680" s="117" t="n">
        <v>0.451423611111111</v>
      </c>
      <c r="Z2680" s="118" t="n">
        <v>0.451423611111111</v>
      </c>
      <c r="AA2680" s="119" t="n">
        <f aca="false">(Z2680 * 24) * $B$3 * $F$3 * (1 - 0.7*AVERAGE(W2680:W2687)) * AVERAGE(X2680:X2687)</f>
        <v>7478.82525</v>
      </c>
      <c r="AB2680" s="123" t="n">
        <f aca="false">IF(AVERAGE(V2680:V2687)&gt; $J$3, $B$4*$F$4*AVERAGE(V2680:V2687)/$B$5*24*AVERAGE(X2680:X2687), $B$4*$F$4*AVERAGE(V2680:V2687)/$B$5*24*AVERAGE(X2680:X2687) * 0.2)</f>
        <v>283.2</v>
      </c>
      <c r="AC2680" s="124" t="n">
        <f aca="false">AA2680+AB2680</f>
        <v>7762.02525</v>
      </c>
      <c r="AG2680" s="186"/>
      <c r="BO2680" s="202"/>
    </row>
    <row r="2681" customFormat="false" ht="13.25" hidden="false" customHeight="true" outlineLevel="0" collapsed="false">
      <c r="A2681" s="151" t="s">
        <v>2778</v>
      </c>
      <c r="B2681" s="152" t="n">
        <v>4.5</v>
      </c>
      <c r="C2681" s="152" t="n">
        <v>746.6</v>
      </c>
      <c r="D2681" s="153" t="n">
        <v>100</v>
      </c>
      <c r="E2681" s="154" t="s">
        <v>129</v>
      </c>
      <c r="F2681" s="153" t="n">
        <v>6</v>
      </c>
      <c r="G2681" s="115" t="n">
        <v>0.9</v>
      </c>
      <c r="H2681" s="116" t="n">
        <f aca="false">RANDBETWEEN(80,100)/100</f>
        <v>0.91</v>
      </c>
      <c r="I2681" s="117"/>
      <c r="J2681" s="118"/>
      <c r="K2681" s="119"/>
      <c r="L2681" s="118"/>
      <c r="M2681" s="179"/>
      <c r="Q2681" s="151" t="s">
        <v>2778</v>
      </c>
      <c r="R2681" s="152" t="n">
        <v>2.6</v>
      </c>
      <c r="S2681" s="152" t="n">
        <v>744.1</v>
      </c>
      <c r="T2681" s="153" t="n">
        <v>50</v>
      </c>
      <c r="U2681" s="154" t="n">
        <v>0</v>
      </c>
      <c r="V2681" s="153" t="n">
        <v>0</v>
      </c>
      <c r="W2681" s="182" t="s">
        <v>110</v>
      </c>
      <c r="X2681" s="116" t="n">
        <f aca="false">RANDBETWEEN(80,100)/100</f>
        <v>1</v>
      </c>
      <c r="Y2681" s="117"/>
      <c r="Z2681" s="118"/>
      <c r="AA2681" s="119"/>
      <c r="AB2681" s="123"/>
      <c r="AC2681" s="124"/>
      <c r="AG2681" s="186"/>
      <c r="BO2681" s="202"/>
    </row>
    <row r="2682" customFormat="false" ht="13.25" hidden="false" customHeight="true" outlineLevel="0" collapsed="false">
      <c r="A2682" s="151" t="s">
        <v>2779</v>
      </c>
      <c r="B2682" s="152" t="n">
        <v>5.6</v>
      </c>
      <c r="C2682" s="152" t="n">
        <v>746.2</v>
      </c>
      <c r="D2682" s="153" t="n">
        <v>100</v>
      </c>
      <c r="E2682" s="154" t="s">
        <v>83</v>
      </c>
      <c r="F2682" s="153" t="n">
        <v>3</v>
      </c>
      <c r="G2682" s="115" t="n">
        <v>0.9</v>
      </c>
      <c r="H2682" s="116" t="n">
        <f aca="false">RANDBETWEEN(80,100)/100</f>
        <v>0.85</v>
      </c>
      <c r="I2682" s="117"/>
      <c r="J2682" s="118"/>
      <c r="K2682" s="119"/>
      <c r="L2682" s="118"/>
      <c r="M2682" s="179"/>
      <c r="Q2682" s="151" t="s">
        <v>2779</v>
      </c>
      <c r="R2682" s="152" t="n">
        <v>5.3</v>
      </c>
      <c r="S2682" s="152" t="n">
        <v>744.3</v>
      </c>
      <c r="T2682" s="153" t="n">
        <v>35</v>
      </c>
      <c r="U2682" s="154" t="s">
        <v>91</v>
      </c>
      <c r="V2682" s="153" t="n">
        <v>1</v>
      </c>
      <c r="W2682" s="115" t="n">
        <v>0.25</v>
      </c>
      <c r="X2682" s="116" t="n">
        <f aca="false">RANDBETWEEN(80,100)/100</f>
        <v>0.94</v>
      </c>
      <c r="Y2682" s="117"/>
      <c r="Z2682" s="118"/>
      <c r="AA2682" s="119"/>
      <c r="AB2682" s="123"/>
      <c r="AC2682" s="124"/>
      <c r="AG2682" s="186"/>
      <c r="BO2682" s="202"/>
    </row>
    <row r="2683" customFormat="false" ht="13.25" hidden="false" customHeight="true" outlineLevel="0" collapsed="false">
      <c r="A2683" s="151" t="s">
        <v>2780</v>
      </c>
      <c r="B2683" s="152" t="n">
        <v>6.1</v>
      </c>
      <c r="C2683" s="152" t="n">
        <v>747.7</v>
      </c>
      <c r="D2683" s="153"/>
      <c r="E2683" s="154" t="s">
        <v>83</v>
      </c>
      <c r="F2683" s="153" t="n">
        <v>3</v>
      </c>
      <c r="G2683" s="115" t="n">
        <v>0.9</v>
      </c>
      <c r="H2683" s="116" t="n">
        <f aca="false">RANDBETWEEN(80,100)/100</f>
        <v>0.9</v>
      </c>
      <c r="I2683" s="117"/>
      <c r="J2683" s="118"/>
      <c r="K2683" s="119"/>
      <c r="L2683" s="118"/>
      <c r="M2683" s="179"/>
      <c r="Q2683" s="151" t="s">
        <v>2780</v>
      </c>
      <c r="R2683" s="152" t="n">
        <v>4.2</v>
      </c>
      <c r="S2683" s="152" t="n">
        <v>745.1</v>
      </c>
      <c r="T2683" s="153" t="n">
        <v>40</v>
      </c>
      <c r="U2683" s="154" t="s">
        <v>91</v>
      </c>
      <c r="V2683" s="153" t="n">
        <v>1</v>
      </c>
      <c r="W2683" s="182" t="s">
        <v>185</v>
      </c>
      <c r="X2683" s="116" t="n">
        <f aca="false">RANDBETWEEN(80,100)/100</f>
        <v>0.8</v>
      </c>
      <c r="Y2683" s="117"/>
      <c r="Z2683" s="118"/>
      <c r="AA2683" s="119"/>
      <c r="AB2683" s="123"/>
      <c r="AC2683" s="124"/>
      <c r="AG2683" s="186"/>
      <c r="BO2683" s="202"/>
    </row>
    <row r="2684" customFormat="false" ht="13.25" hidden="false" customHeight="true" outlineLevel="0" collapsed="false">
      <c r="A2684" s="151" t="s">
        <v>2781</v>
      </c>
      <c r="B2684" s="152" t="n">
        <v>4.8</v>
      </c>
      <c r="C2684" s="152" t="n">
        <v>749.1</v>
      </c>
      <c r="D2684" s="153" t="n">
        <v>100</v>
      </c>
      <c r="E2684" s="154" t="s">
        <v>83</v>
      </c>
      <c r="F2684" s="153" t="n">
        <v>6</v>
      </c>
      <c r="G2684" s="115" t="n">
        <v>0.9</v>
      </c>
      <c r="H2684" s="116" t="n">
        <f aca="false">RANDBETWEEN(80,100)/100</f>
        <v>0.8</v>
      </c>
      <c r="I2684" s="117"/>
      <c r="J2684" s="118"/>
      <c r="K2684" s="119"/>
      <c r="L2684" s="118"/>
      <c r="M2684" s="179"/>
      <c r="Q2684" s="151" t="s">
        <v>2781</v>
      </c>
      <c r="R2684" s="152" t="n">
        <v>-0.4</v>
      </c>
      <c r="S2684" s="152" t="n">
        <v>745.9</v>
      </c>
      <c r="T2684" s="153" t="n">
        <v>55</v>
      </c>
      <c r="U2684" s="154" t="n">
        <v>0</v>
      </c>
      <c r="V2684" s="153" t="n">
        <v>0</v>
      </c>
      <c r="W2684" s="115" t="n">
        <v>0.75</v>
      </c>
      <c r="X2684" s="116" t="n">
        <f aca="false">RANDBETWEEN(80,100)/100</f>
        <v>0.83</v>
      </c>
      <c r="Y2684" s="117"/>
      <c r="Z2684" s="118"/>
      <c r="AA2684" s="119"/>
      <c r="AB2684" s="123"/>
      <c r="AC2684" s="124"/>
      <c r="AG2684" s="186"/>
      <c r="BO2684" s="202"/>
    </row>
    <row r="2685" customFormat="false" ht="13.25" hidden="false" customHeight="true" outlineLevel="0" collapsed="false">
      <c r="A2685" s="151" t="s">
        <v>2782</v>
      </c>
      <c r="B2685" s="152" t="n">
        <v>4.5</v>
      </c>
      <c r="C2685" s="152" t="n">
        <v>751.8</v>
      </c>
      <c r="D2685" s="153" t="n">
        <v>100</v>
      </c>
      <c r="E2685" s="154" t="s">
        <v>83</v>
      </c>
      <c r="F2685" s="153" t="n">
        <v>3</v>
      </c>
      <c r="G2685" s="115" t="n">
        <v>0.9</v>
      </c>
      <c r="H2685" s="116" t="n">
        <f aca="false">RANDBETWEEN(80,100)/100</f>
        <v>0.91</v>
      </c>
      <c r="I2685" s="117"/>
      <c r="J2685" s="118"/>
      <c r="K2685" s="119"/>
      <c r="L2685" s="118"/>
      <c r="M2685" s="179"/>
      <c r="Q2685" s="151" t="s">
        <v>2782</v>
      </c>
      <c r="R2685" s="152" t="n">
        <v>-4.7</v>
      </c>
      <c r="S2685" s="152" t="n">
        <v>746.5</v>
      </c>
      <c r="T2685" s="153" t="n">
        <v>72</v>
      </c>
      <c r="U2685" s="154" t="n">
        <v>0</v>
      </c>
      <c r="V2685" s="153" t="n">
        <v>0</v>
      </c>
      <c r="W2685" s="182" t="s">
        <v>110</v>
      </c>
      <c r="X2685" s="116" t="n">
        <f aca="false">RANDBETWEEN(80,100)/100</f>
        <v>0.93</v>
      </c>
      <c r="Y2685" s="117"/>
      <c r="Z2685" s="118"/>
      <c r="AA2685" s="119"/>
      <c r="AB2685" s="123"/>
      <c r="AC2685" s="124"/>
      <c r="AG2685" s="186"/>
      <c r="BO2685" s="202"/>
    </row>
    <row r="2686" customFormat="false" ht="13.25" hidden="false" customHeight="true" outlineLevel="0" collapsed="false">
      <c r="A2686" s="151" t="s">
        <v>2783</v>
      </c>
      <c r="B2686" s="152" t="n">
        <v>4.7</v>
      </c>
      <c r="C2686" s="152" t="n">
        <v>753.7</v>
      </c>
      <c r="D2686" s="153" t="n">
        <v>100</v>
      </c>
      <c r="E2686" s="154" t="s">
        <v>83</v>
      </c>
      <c r="F2686" s="153" t="n">
        <v>6</v>
      </c>
      <c r="G2686" s="115" t="n">
        <v>0.9</v>
      </c>
      <c r="H2686" s="116" t="n">
        <f aca="false">RANDBETWEEN(80,100)/100</f>
        <v>0.88</v>
      </c>
      <c r="I2686" s="117"/>
      <c r="J2686" s="118"/>
      <c r="K2686" s="119"/>
      <c r="L2686" s="118"/>
      <c r="M2686" s="179"/>
      <c r="Q2686" s="151" t="s">
        <v>2783</v>
      </c>
      <c r="R2686" s="152" t="n">
        <v>-4</v>
      </c>
      <c r="S2686" s="152" t="n">
        <v>748</v>
      </c>
      <c r="T2686" s="153" t="n">
        <v>71</v>
      </c>
      <c r="U2686" s="154" t="n">
        <v>0</v>
      </c>
      <c r="V2686" s="153" t="n">
        <v>0</v>
      </c>
      <c r="W2686" s="115" t="n">
        <v>0.75</v>
      </c>
      <c r="X2686" s="116" t="n">
        <f aca="false">RANDBETWEEN(80,100)/100</f>
        <v>0.8</v>
      </c>
      <c r="Y2686" s="117"/>
      <c r="Z2686" s="118"/>
      <c r="AA2686" s="119"/>
      <c r="AB2686" s="123"/>
      <c r="AC2686" s="124"/>
      <c r="AG2686" s="186"/>
      <c r="BO2686" s="202"/>
    </row>
    <row r="2687" customFormat="false" ht="13.25" hidden="false" customHeight="true" outlineLevel="0" collapsed="false">
      <c r="A2687" s="151" t="s">
        <v>2784</v>
      </c>
      <c r="B2687" s="152" t="n">
        <v>5.7</v>
      </c>
      <c r="C2687" s="152" t="n">
        <v>755.5</v>
      </c>
      <c r="D2687" s="153" t="n">
        <v>100</v>
      </c>
      <c r="E2687" s="154" t="s">
        <v>83</v>
      </c>
      <c r="F2687" s="153" t="n">
        <v>4.5</v>
      </c>
      <c r="G2687" s="115" t="n">
        <v>0.9</v>
      </c>
      <c r="H2687" s="116" t="n">
        <f aca="false">RANDBETWEEN(80,100)/100</f>
        <v>0.84</v>
      </c>
      <c r="I2687" s="117"/>
      <c r="J2687" s="118"/>
      <c r="K2687" s="119"/>
      <c r="L2687" s="118"/>
      <c r="M2687" s="179"/>
      <c r="Q2687" s="151" t="s">
        <v>2784</v>
      </c>
      <c r="R2687" s="152" t="n">
        <v>-2.4</v>
      </c>
      <c r="S2687" s="152" t="n">
        <v>749.2</v>
      </c>
      <c r="T2687" s="153" t="n">
        <v>67</v>
      </c>
      <c r="U2687" s="154" t="n">
        <v>0</v>
      </c>
      <c r="V2687" s="153" t="n">
        <v>0</v>
      </c>
      <c r="W2687" s="182" t="s">
        <v>110</v>
      </c>
      <c r="X2687" s="116" t="n">
        <f aca="false">RANDBETWEEN(80,100)/100</f>
        <v>0.88</v>
      </c>
      <c r="Y2687" s="117"/>
      <c r="Z2687" s="118"/>
      <c r="AA2687" s="119"/>
      <c r="AB2687" s="123"/>
      <c r="AC2687" s="124"/>
      <c r="AG2687" s="186"/>
      <c r="BO2687" s="202"/>
    </row>
    <row r="2688" customFormat="false" ht="13.25" hidden="false" customHeight="true" outlineLevel="0" collapsed="false">
      <c r="A2688" s="151" t="s">
        <v>2785</v>
      </c>
      <c r="B2688" s="152" t="n">
        <v>6.4</v>
      </c>
      <c r="C2688" s="152" t="n">
        <v>757</v>
      </c>
      <c r="D2688" s="153" t="n">
        <v>100</v>
      </c>
      <c r="E2688" s="154" t="s">
        <v>83</v>
      </c>
      <c r="F2688" s="153" t="n">
        <v>4.5</v>
      </c>
      <c r="G2688" s="115" t="n">
        <v>0.9</v>
      </c>
      <c r="H2688" s="116" t="n">
        <f aca="false">RANDBETWEEN(80,100)/100</f>
        <v>0.85</v>
      </c>
      <c r="I2688" s="117" t="n">
        <v>0.465717592592593</v>
      </c>
      <c r="J2688" s="118" t="n">
        <v>0.465717592592593</v>
      </c>
      <c r="K2688" s="119" t="n">
        <f aca="false">(J2688 * 24) * $B$3 * $F$3 * (1 - 0.7*AVERAGE(G2688:G2695)) * AVERAGE(H2688:H2695)</f>
        <v>7592.74294166666</v>
      </c>
      <c r="L2688" s="118" t="n">
        <f aca="false">IF(AVERAGE(F2688:F2695)&gt; $J$3, $B$4*$F$4*AVERAGE(F2688:F2695)/$B$5*24*AVERAGE(H2688:H2695), $B$4*$F$4*AVERAGE(F2688:F2695)/$B$5*24*AVERAGE(H2688:H2695) * 0.2)</f>
        <v>4296</v>
      </c>
      <c r="M2688" s="179" t="n">
        <f aca="false">K2688+L2688</f>
        <v>11888.7429416667</v>
      </c>
      <c r="Q2688" s="151" t="s">
        <v>2785</v>
      </c>
      <c r="R2688" s="152" t="n">
        <v>-0.6</v>
      </c>
      <c r="S2688" s="152" t="n">
        <v>750.2</v>
      </c>
      <c r="T2688" s="153" t="n">
        <v>67</v>
      </c>
      <c r="U2688" s="154" t="n">
        <v>0</v>
      </c>
      <c r="V2688" s="153" t="n">
        <v>0</v>
      </c>
      <c r="W2688" s="115" t="n">
        <v>0.25</v>
      </c>
      <c r="X2688" s="116" t="n">
        <f aca="false">RANDBETWEEN(80,100)/100</f>
        <v>0.94</v>
      </c>
      <c r="Y2688" s="117" t="n">
        <v>0.448229166666667</v>
      </c>
      <c r="Z2688" s="118" t="n">
        <v>0.448229166666667</v>
      </c>
      <c r="AA2688" s="119" t="n">
        <f aca="false">(Z2688 * 24) * $B$3 * $F$3 * (1 - 0.7*AVERAGE(W2688:W2695)) * AVERAGE(X2688:X2695)</f>
        <v>11064.0719414063</v>
      </c>
      <c r="AB2688" s="123" t="n">
        <f aca="false">IF(AVERAGE(V2688:V2695)&gt; $J$3, $B$4*$F$4*AVERAGE(V2688:V2695)/$B$5*24*AVERAGE(X2688:X2695), $B$4*$F$4*AVERAGE(V2688:V2695)/$B$5*24*AVERAGE(X2688:X2695) * 0.2)</f>
        <v>140.2</v>
      </c>
      <c r="AC2688" s="124" t="n">
        <f aca="false">AA2688+AB2688</f>
        <v>11204.2719414063</v>
      </c>
      <c r="AG2688" s="186"/>
      <c r="BO2688" s="202"/>
    </row>
    <row r="2689" customFormat="false" ht="13.25" hidden="false" customHeight="true" outlineLevel="0" collapsed="false">
      <c r="A2689" s="151" t="s">
        <v>2786</v>
      </c>
      <c r="B2689" s="152" t="n">
        <v>8.4</v>
      </c>
      <c r="C2689" s="152" t="n">
        <v>757.9</v>
      </c>
      <c r="D2689" s="153" t="n">
        <v>73</v>
      </c>
      <c r="E2689" s="154" t="s">
        <v>83</v>
      </c>
      <c r="F2689" s="153" t="n">
        <v>4.5</v>
      </c>
      <c r="G2689" s="115" t="n">
        <v>0.9</v>
      </c>
      <c r="H2689" s="116" t="n">
        <f aca="false">RANDBETWEEN(80,100)/100</f>
        <v>0.8</v>
      </c>
      <c r="I2689" s="117"/>
      <c r="J2689" s="118"/>
      <c r="K2689" s="119"/>
      <c r="L2689" s="118"/>
      <c r="M2689" s="179"/>
      <c r="Q2689" s="151" t="s">
        <v>2786</v>
      </c>
      <c r="R2689" s="152" t="n">
        <v>2.6</v>
      </c>
      <c r="S2689" s="152" t="n">
        <v>751.6</v>
      </c>
      <c r="T2689" s="153" t="n">
        <v>55</v>
      </c>
      <c r="U2689" s="154" t="n">
        <v>0</v>
      </c>
      <c r="V2689" s="153" t="n">
        <v>0</v>
      </c>
      <c r="W2689" s="115" t="n">
        <v>0</v>
      </c>
      <c r="X2689" s="116" t="n">
        <f aca="false">RANDBETWEEN(80,100)/100</f>
        <v>0.89</v>
      </c>
      <c r="Y2689" s="117"/>
      <c r="Z2689" s="118"/>
      <c r="AA2689" s="119"/>
      <c r="AB2689" s="123"/>
      <c r="AC2689" s="124"/>
      <c r="AG2689" s="186"/>
      <c r="BO2689" s="202"/>
    </row>
    <row r="2690" customFormat="false" ht="13.25" hidden="false" customHeight="true" outlineLevel="0" collapsed="false">
      <c r="A2690" s="151" t="s">
        <v>2787</v>
      </c>
      <c r="B2690" s="152" t="n">
        <v>10</v>
      </c>
      <c r="C2690" s="152" t="n">
        <v>759.6</v>
      </c>
      <c r="D2690" s="153" t="n">
        <v>62</v>
      </c>
      <c r="E2690" s="154" t="s">
        <v>83</v>
      </c>
      <c r="F2690" s="153" t="n">
        <v>7.5</v>
      </c>
      <c r="G2690" s="115" t="n">
        <v>0.9</v>
      </c>
      <c r="H2690" s="116" t="n">
        <f aca="false">RANDBETWEEN(80,100)/100</f>
        <v>0.9</v>
      </c>
      <c r="I2690" s="117"/>
      <c r="J2690" s="118"/>
      <c r="K2690" s="119"/>
      <c r="L2690" s="118"/>
      <c r="M2690" s="179"/>
      <c r="Q2690" s="151" t="s">
        <v>2787</v>
      </c>
      <c r="R2690" s="152" t="n">
        <v>6.2</v>
      </c>
      <c r="S2690" s="152" t="n">
        <v>753.3</v>
      </c>
      <c r="T2690" s="153" t="n">
        <v>38</v>
      </c>
      <c r="U2690" s="154" t="s">
        <v>101</v>
      </c>
      <c r="V2690" s="153" t="n">
        <v>1</v>
      </c>
      <c r="W2690" s="115" t="n">
        <v>0</v>
      </c>
      <c r="X2690" s="116" t="n">
        <f aca="false">RANDBETWEEN(80,100)/100</f>
        <v>0.81</v>
      </c>
      <c r="Y2690" s="117"/>
      <c r="Z2690" s="118"/>
      <c r="AA2690" s="119"/>
      <c r="AB2690" s="123"/>
      <c r="AC2690" s="124"/>
      <c r="AG2690" s="186"/>
      <c r="BO2690" s="202"/>
    </row>
    <row r="2691" customFormat="false" ht="13.25" hidden="false" customHeight="true" outlineLevel="0" collapsed="false">
      <c r="A2691" s="151" t="s">
        <v>2788</v>
      </c>
      <c r="B2691" s="152" t="n">
        <v>9.3</v>
      </c>
      <c r="C2691" s="152" t="n">
        <v>761.4</v>
      </c>
      <c r="D2691" s="153" t="n">
        <v>68</v>
      </c>
      <c r="E2691" s="154" t="s">
        <v>107</v>
      </c>
      <c r="F2691" s="153" t="n">
        <v>6</v>
      </c>
      <c r="G2691" s="115" t="n">
        <v>0.9</v>
      </c>
      <c r="H2691" s="116" t="n">
        <f aca="false">RANDBETWEEN(80,100)/100</f>
        <v>0.91</v>
      </c>
      <c r="I2691" s="117"/>
      <c r="J2691" s="118"/>
      <c r="K2691" s="119"/>
      <c r="L2691" s="118"/>
      <c r="M2691" s="179"/>
      <c r="Q2691" s="151" t="s">
        <v>2788</v>
      </c>
      <c r="R2691" s="152" t="n">
        <v>4.8</v>
      </c>
      <c r="S2691" s="152" t="n">
        <v>755</v>
      </c>
      <c r="T2691" s="153" t="n">
        <v>41</v>
      </c>
      <c r="U2691" s="154" t="n">
        <v>0</v>
      </c>
      <c r="V2691" s="153" t="n">
        <v>0</v>
      </c>
      <c r="W2691" s="115" t="n">
        <v>0</v>
      </c>
      <c r="X2691" s="116" t="n">
        <f aca="false">RANDBETWEEN(80,100)/100</f>
        <v>0.83</v>
      </c>
      <c r="Y2691" s="117"/>
      <c r="Z2691" s="118"/>
      <c r="AA2691" s="119"/>
      <c r="AB2691" s="123"/>
      <c r="AC2691" s="124"/>
      <c r="AG2691" s="186"/>
      <c r="BO2691" s="202"/>
    </row>
    <row r="2692" customFormat="false" ht="13.25" hidden="false" customHeight="true" outlineLevel="0" collapsed="false">
      <c r="A2692" s="151" t="s">
        <v>2789</v>
      </c>
      <c r="B2692" s="152" t="n">
        <v>4.7</v>
      </c>
      <c r="C2692" s="152" t="n">
        <v>762.5</v>
      </c>
      <c r="D2692" s="153" t="n">
        <v>100</v>
      </c>
      <c r="E2692" s="154" t="s">
        <v>78</v>
      </c>
      <c r="F2692" s="153" t="n">
        <v>1.5</v>
      </c>
      <c r="G2692" s="115" t="n">
        <v>0.25</v>
      </c>
      <c r="H2692" s="116" t="n">
        <f aca="false">RANDBETWEEN(80,100)/100</f>
        <v>0.87</v>
      </c>
      <c r="I2692" s="117"/>
      <c r="J2692" s="118"/>
      <c r="K2692" s="119"/>
      <c r="L2692" s="118"/>
      <c r="M2692" s="179"/>
      <c r="Q2692" s="151" t="s">
        <v>2789</v>
      </c>
      <c r="R2692" s="152" t="n">
        <v>-3.2</v>
      </c>
      <c r="S2692" s="152" t="n">
        <v>756.4</v>
      </c>
      <c r="T2692" s="153" t="n">
        <v>67</v>
      </c>
      <c r="U2692" s="154" t="n">
        <v>0</v>
      </c>
      <c r="V2692" s="153" t="n">
        <v>0</v>
      </c>
      <c r="W2692" s="115" t="n">
        <v>0</v>
      </c>
      <c r="X2692" s="116" t="n">
        <f aca="false">RANDBETWEEN(80,100)/100</f>
        <v>0.93</v>
      </c>
      <c r="Y2692" s="117"/>
      <c r="Z2692" s="118"/>
      <c r="AA2692" s="119"/>
      <c r="AB2692" s="123"/>
      <c r="AC2692" s="124"/>
      <c r="AG2692" s="186"/>
      <c r="BO2692" s="202"/>
    </row>
    <row r="2693" customFormat="false" ht="13.25" hidden="false" customHeight="true" outlineLevel="0" collapsed="false">
      <c r="A2693" s="151" t="s">
        <v>2790</v>
      </c>
      <c r="B2693" s="152" t="n">
        <v>0.4</v>
      </c>
      <c r="C2693" s="152" t="n">
        <v>762.5</v>
      </c>
      <c r="D2693" s="153" t="n">
        <v>100</v>
      </c>
      <c r="E2693" s="154" t="s">
        <v>78</v>
      </c>
      <c r="F2693" s="153" t="n">
        <v>1.5</v>
      </c>
      <c r="G2693" s="115" t="n">
        <v>0.05</v>
      </c>
      <c r="H2693" s="116" t="n">
        <f aca="false">RANDBETWEEN(80,100)/100</f>
        <v>0.84</v>
      </c>
      <c r="I2693" s="117"/>
      <c r="J2693" s="118"/>
      <c r="K2693" s="119"/>
      <c r="L2693" s="118"/>
      <c r="M2693" s="179"/>
      <c r="Q2693" s="151" t="s">
        <v>2790</v>
      </c>
      <c r="R2693" s="152" t="n">
        <v>-6</v>
      </c>
      <c r="S2693" s="152" t="n">
        <v>757</v>
      </c>
      <c r="T2693" s="153" t="n">
        <v>79</v>
      </c>
      <c r="U2693" s="154" t="n">
        <v>0</v>
      </c>
      <c r="V2693" s="153" t="n">
        <v>0</v>
      </c>
      <c r="W2693" s="115" t="n">
        <v>0</v>
      </c>
      <c r="X2693" s="116" t="n">
        <f aca="false">RANDBETWEEN(80,100)/100</f>
        <v>0.86</v>
      </c>
      <c r="Y2693" s="117"/>
      <c r="Z2693" s="118"/>
      <c r="AA2693" s="119"/>
      <c r="AB2693" s="123"/>
      <c r="AC2693" s="124"/>
      <c r="AG2693" s="186"/>
      <c r="BO2693" s="202"/>
    </row>
    <row r="2694" customFormat="false" ht="13.25" hidden="false" customHeight="true" outlineLevel="0" collapsed="false">
      <c r="A2694" s="151" t="s">
        <v>2791</v>
      </c>
      <c r="B2694" s="152" t="n">
        <v>1.8</v>
      </c>
      <c r="C2694" s="152" t="n">
        <v>762.9</v>
      </c>
      <c r="D2694" s="153" t="n">
        <v>100</v>
      </c>
      <c r="E2694" s="154" t="s">
        <v>78</v>
      </c>
      <c r="F2694" s="153" t="n">
        <v>1.5</v>
      </c>
      <c r="G2694" s="115" t="n">
        <v>0.05</v>
      </c>
      <c r="H2694" s="116" t="n">
        <f aca="false">RANDBETWEEN(80,100)/100</f>
        <v>1</v>
      </c>
      <c r="I2694" s="117"/>
      <c r="J2694" s="118"/>
      <c r="K2694" s="119"/>
      <c r="L2694" s="118"/>
      <c r="M2694" s="179"/>
      <c r="Q2694" s="151" t="s">
        <v>2791</v>
      </c>
      <c r="R2694" s="152" t="n">
        <v>-5.1</v>
      </c>
      <c r="S2694" s="152" t="n">
        <v>758</v>
      </c>
      <c r="T2694" s="153" t="n">
        <v>78</v>
      </c>
      <c r="U2694" s="154" t="n">
        <v>0</v>
      </c>
      <c r="V2694" s="153" t="n">
        <v>0</v>
      </c>
      <c r="W2694" s="115" t="n">
        <v>0</v>
      </c>
      <c r="X2694" s="116" t="n">
        <f aca="false">RANDBETWEEN(80,100)/100</f>
        <v>0.9</v>
      </c>
      <c r="Y2694" s="117"/>
      <c r="Z2694" s="118"/>
      <c r="AA2694" s="119"/>
      <c r="AB2694" s="123"/>
      <c r="AC2694" s="124"/>
      <c r="AG2694" s="186"/>
      <c r="BO2694" s="202"/>
    </row>
    <row r="2695" customFormat="false" ht="13.25" hidden="false" customHeight="true" outlineLevel="0" collapsed="false">
      <c r="A2695" s="151" t="s">
        <v>2792</v>
      </c>
      <c r="B2695" s="152" t="n">
        <v>4.6</v>
      </c>
      <c r="C2695" s="152" t="n">
        <v>762.7</v>
      </c>
      <c r="D2695" s="153" t="n">
        <v>100</v>
      </c>
      <c r="E2695" s="154" t="s">
        <v>101</v>
      </c>
      <c r="F2695" s="153" t="n">
        <v>3</v>
      </c>
      <c r="G2695" s="115" t="n">
        <v>0.25</v>
      </c>
      <c r="H2695" s="116" t="n">
        <f aca="false">RANDBETWEEN(80,100)/100</f>
        <v>0.99</v>
      </c>
      <c r="I2695" s="117"/>
      <c r="J2695" s="118"/>
      <c r="K2695" s="119"/>
      <c r="L2695" s="118"/>
      <c r="M2695" s="179"/>
      <c r="Q2695" s="151" t="s">
        <v>2792</v>
      </c>
      <c r="R2695" s="152" t="n">
        <v>-3.9</v>
      </c>
      <c r="S2695" s="152" t="n">
        <v>758.6</v>
      </c>
      <c r="T2695" s="153" t="n">
        <v>67</v>
      </c>
      <c r="U2695" s="154" t="n">
        <v>0</v>
      </c>
      <c r="V2695" s="153" t="n">
        <v>0</v>
      </c>
      <c r="W2695" s="115" t="n">
        <v>0</v>
      </c>
      <c r="X2695" s="116" t="n">
        <f aca="false">RANDBETWEEN(80,100)/100</f>
        <v>0.85</v>
      </c>
      <c r="Y2695" s="117"/>
      <c r="Z2695" s="118"/>
      <c r="AA2695" s="119"/>
      <c r="AB2695" s="123"/>
      <c r="AC2695" s="124"/>
      <c r="AG2695" s="186"/>
      <c r="BO2695" s="202"/>
    </row>
    <row r="2696" customFormat="false" ht="13.25" hidden="false" customHeight="true" outlineLevel="0" collapsed="false">
      <c r="A2696" s="151" t="s">
        <v>2793</v>
      </c>
      <c r="B2696" s="152" t="n">
        <v>6.3</v>
      </c>
      <c r="C2696" s="152" t="n">
        <v>762.4</v>
      </c>
      <c r="D2696" s="153" t="n">
        <v>100</v>
      </c>
      <c r="E2696" s="154" t="s">
        <v>78</v>
      </c>
      <c r="F2696" s="153" t="n">
        <v>3</v>
      </c>
      <c r="G2696" s="115" t="n">
        <v>0.9</v>
      </c>
      <c r="H2696" s="116" t="n">
        <f aca="false">RANDBETWEEN(80,100)/100</f>
        <v>0.86</v>
      </c>
      <c r="I2696" s="117" t="n">
        <v>0.463553240740741</v>
      </c>
      <c r="J2696" s="118" t="n">
        <v>0.463553240740741</v>
      </c>
      <c r="K2696" s="119" t="n">
        <f aca="false">(J2696 * 24) * $B$3 * $F$3 * (1 - 0.7*AVERAGE(G2696:G2703)) * AVERAGE(H2696:H2703)</f>
        <v>4513.58082083333</v>
      </c>
      <c r="L2696" s="118" t="n">
        <f aca="false">IF(AVERAGE(F2696:F2703)&gt; $J$3, $B$4*$F$4*AVERAGE(F2696:F2703)/$B$5*24*AVERAGE(H2696:H2703), $B$4*$F$4*AVERAGE(F2696:F2703)/$B$5*24*AVERAGE(H2696:H2703) * 0.2)</f>
        <v>31798.5</v>
      </c>
      <c r="M2696" s="179" t="n">
        <f aca="false">K2696+L2696</f>
        <v>36312.0808208333</v>
      </c>
      <c r="Q2696" s="151" t="s">
        <v>2793</v>
      </c>
      <c r="R2696" s="152" t="n">
        <v>-2.2</v>
      </c>
      <c r="S2696" s="152" t="n">
        <v>759</v>
      </c>
      <c r="T2696" s="153" t="n">
        <v>58</v>
      </c>
      <c r="U2696" s="154" t="n">
        <v>0</v>
      </c>
      <c r="V2696" s="153" t="n">
        <v>0</v>
      </c>
      <c r="W2696" s="115" t="n">
        <v>0</v>
      </c>
      <c r="X2696" s="116" t="n">
        <f aca="false">RANDBETWEEN(80,100)/100</f>
        <v>0.91</v>
      </c>
      <c r="Y2696" s="117" t="n">
        <v>0.445023148148148</v>
      </c>
      <c r="Z2696" s="118" t="n">
        <v>0.445023148148148</v>
      </c>
      <c r="AA2696" s="119" t="n">
        <f aca="false">(Z2696 * 24) * $B$3 * $F$3 * (1 - 0.7*AVERAGE(W2696:W2703)) * AVERAGE(X2696:X2703)</f>
        <v>11278.6666666667</v>
      </c>
      <c r="AB2696" s="123" t="n">
        <f aca="false">IF(AVERAGE(V2696:V2703)&gt; $J$3, $B$4*$F$4*AVERAGE(V2696:V2703)/$B$5*24*AVERAGE(X2696:X2703), $B$4*$F$4*AVERAGE(V2696:V2703)/$B$5*24*AVERAGE(X2696:X2703) * 0.2)</f>
        <v>140.8</v>
      </c>
      <c r="AC2696" s="124" t="n">
        <f aca="false">AA2696+AB2696</f>
        <v>11419.4666666667</v>
      </c>
      <c r="AG2696" s="186"/>
      <c r="BO2696" s="202"/>
    </row>
    <row r="2697" customFormat="false" ht="13.25" hidden="false" customHeight="true" outlineLevel="0" collapsed="false">
      <c r="A2697" s="151" t="s">
        <v>2794</v>
      </c>
      <c r="B2697" s="152" t="n">
        <v>6.9</v>
      </c>
      <c r="C2697" s="152" t="n">
        <v>761.6</v>
      </c>
      <c r="D2697" s="153" t="n">
        <v>100</v>
      </c>
      <c r="E2697" s="154" t="s">
        <v>78</v>
      </c>
      <c r="F2697" s="153" t="n">
        <v>4.5</v>
      </c>
      <c r="G2697" s="115" t="n">
        <v>0.9</v>
      </c>
      <c r="H2697" s="116" t="n">
        <f aca="false">RANDBETWEEN(80,100)/100</f>
        <v>0.92</v>
      </c>
      <c r="I2697" s="117"/>
      <c r="J2697" s="118"/>
      <c r="K2697" s="119"/>
      <c r="L2697" s="118"/>
      <c r="M2697" s="179"/>
      <c r="Q2697" s="151" t="s">
        <v>2794</v>
      </c>
      <c r="R2697" s="152" t="n">
        <v>1.8</v>
      </c>
      <c r="S2697" s="152" t="n">
        <v>759.3</v>
      </c>
      <c r="T2697" s="153" t="n">
        <v>47</v>
      </c>
      <c r="U2697" s="154" t="n">
        <v>0</v>
      </c>
      <c r="V2697" s="153" t="n">
        <v>0</v>
      </c>
      <c r="W2697" s="115" t="n">
        <v>0</v>
      </c>
      <c r="X2697" s="116" t="n">
        <f aca="false">RANDBETWEEN(80,100)/100</f>
        <v>0.95</v>
      </c>
      <c r="Y2697" s="117"/>
      <c r="Z2697" s="118"/>
      <c r="AA2697" s="119"/>
      <c r="AB2697" s="123"/>
      <c r="AC2697" s="124"/>
      <c r="AG2697" s="186"/>
      <c r="BO2697" s="202"/>
    </row>
    <row r="2698" customFormat="false" ht="13.25" hidden="false" customHeight="true" outlineLevel="0" collapsed="false">
      <c r="A2698" s="151" t="s">
        <v>2795</v>
      </c>
      <c r="B2698" s="152" t="n">
        <v>7.1</v>
      </c>
      <c r="C2698" s="152" t="n">
        <v>760.7</v>
      </c>
      <c r="D2698" s="153" t="n">
        <v>92</v>
      </c>
      <c r="E2698" s="154" t="s">
        <v>107</v>
      </c>
      <c r="F2698" s="153" t="n">
        <v>4.5</v>
      </c>
      <c r="G2698" s="115" t="n">
        <v>0.9</v>
      </c>
      <c r="H2698" s="116" t="n">
        <f aca="false">RANDBETWEEN(80,100)/100</f>
        <v>1</v>
      </c>
      <c r="I2698" s="117"/>
      <c r="J2698" s="118"/>
      <c r="K2698" s="119"/>
      <c r="L2698" s="118"/>
      <c r="M2698" s="179"/>
      <c r="Q2698" s="151" t="s">
        <v>2795</v>
      </c>
      <c r="R2698" s="152" t="n">
        <v>4.4</v>
      </c>
      <c r="S2698" s="152" t="n">
        <v>760.2</v>
      </c>
      <c r="T2698" s="153" t="n">
        <v>27</v>
      </c>
      <c r="U2698" s="154" t="s">
        <v>101</v>
      </c>
      <c r="V2698" s="153" t="n">
        <v>1</v>
      </c>
      <c r="W2698" s="115" t="n">
        <v>0</v>
      </c>
      <c r="X2698" s="116" t="n">
        <f aca="false">RANDBETWEEN(80,100)/100</f>
        <v>0.86</v>
      </c>
      <c r="Y2698" s="117"/>
      <c r="Z2698" s="118"/>
      <c r="AA2698" s="119"/>
      <c r="AB2698" s="123"/>
      <c r="AC2698" s="124"/>
      <c r="AG2698" s="186"/>
      <c r="BO2698" s="202"/>
    </row>
    <row r="2699" customFormat="false" ht="13.25" hidden="false" customHeight="true" outlineLevel="0" collapsed="false">
      <c r="A2699" s="151" t="s">
        <v>2796</v>
      </c>
      <c r="B2699" s="152" t="n">
        <v>5.8</v>
      </c>
      <c r="C2699" s="152" t="n">
        <v>760.7</v>
      </c>
      <c r="D2699" s="153" t="n">
        <v>90</v>
      </c>
      <c r="E2699" s="154" t="s">
        <v>107</v>
      </c>
      <c r="F2699" s="153" t="n">
        <v>6</v>
      </c>
      <c r="G2699" s="115" t="n">
        <v>0.9</v>
      </c>
      <c r="H2699" s="116" t="n">
        <f aca="false">RANDBETWEEN(80,100)/100</f>
        <v>0.93</v>
      </c>
      <c r="I2699" s="117"/>
      <c r="J2699" s="118"/>
      <c r="K2699" s="119"/>
      <c r="L2699" s="118"/>
      <c r="M2699" s="179"/>
      <c r="Q2699" s="151" t="s">
        <v>2796</v>
      </c>
      <c r="R2699" s="152" t="n">
        <v>2.6</v>
      </c>
      <c r="S2699" s="152" t="n">
        <v>761.3</v>
      </c>
      <c r="T2699" s="153" t="n">
        <v>38</v>
      </c>
      <c r="U2699" s="154" t="n">
        <v>0</v>
      </c>
      <c r="V2699" s="153" t="n">
        <v>0</v>
      </c>
      <c r="W2699" s="115" t="n">
        <v>0</v>
      </c>
      <c r="X2699" s="116" t="n">
        <f aca="false">RANDBETWEEN(80,100)/100</f>
        <v>0.93</v>
      </c>
      <c r="Y2699" s="117"/>
      <c r="Z2699" s="118"/>
      <c r="AA2699" s="119"/>
      <c r="AB2699" s="123"/>
      <c r="AC2699" s="124"/>
      <c r="AG2699" s="186"/>
      <c r="BO2699" s="202"/>
    </row>
    <row r="2700" customFormat="false" ht="13.25" hidden="false" customHeight="true" outlineLevel="0" collapsed="false">
      <c r="A2700" s="151" t="s">
        <v>2797</v>
      </c>
      <c r="B2700" s="152" t="n">
        <v>4</v>
      </c>
      <c r="C2700" s="152" t="n">
        <v>760.4</v>
      </c>
      <c r="D2700" s="153" t="n">
        <v>90</v>
      </c>
      <c r="E2700" s="154" t="s">
        <v>83</v>
      </c>
      <c r="F2700" s="153" t="n">
        <v>7.5</v>
      </c>
      <c r="G2700" s="115" t="n">
        <v>0.9</v>
      </c>
      <c r="H2700" s="116" t="n">
        <f aca="false">RANDBETWEEN(80,100)/100</f>
        <v>0.87</v>
      </c>
      <c r="I2700" s="117"/>
      <c r="J2700" s="118"/>
      <c r="K2700" s="119"/>
      <c r="L2700" s="118"/>
      <c r="M2700" s="179"/>
      <c r="Q2700" s="151" t="s">
        <v>2797</v>
      </c>
      <c r="R2700" s="152" t="n">
        <v>-4.9</v>
      </c>
      <c r="S2700" s="152" t="n">
        <v>761.3</v>
      </c>
      <c r="T2700" s="153" t="n">
        <v>76</v>
      </c>
      <c r="U2700" s="154" t="n">
        <v>0</v>
      </c>
      <c r="V2700" s="153" t="n">
        <v>0</v>
      </c>
      <c r="W2700" s="115" t="n">
        <v>0</v>
      </c>
      <c r="X2700" s="116" t="n">
        <f aca="false">RANDBETWEEN(80,100)/100</f>
        <v>0.9</v>
      </c>
      <c r="Y2700" s="117"/>
      <c r="Z2700" s="118"/>
      <c r="AA2700" s="119"/>
      <c r="AB2700" s="123"/>
      <c r="AC2700" s="124"/>
      <c r="AG2700" s="186"/>
      <c r="BO2700" s="202"/>
    </row>
    <row r="2701" customFormat="false" ht="13.25" hidden="false" customHeight="true" outlineLevel="0" collapsed="false">
      <c r="A2701" s="151" t="s">
        <v>2798</v>
      </c>
      <c r="B2701" s="152" t="n">
        <v>4.1</v>
      </c>
      <c r="C2701" s="152" t="n">
        <v>760</v>
      </c>
      <c r="D2701" s="153" t="n">
        <v>86</v>
      </c>
      <c r="E2701" s="154" t="s">
        <v>83</v>
      </c>
      <c r="F2701" s="153" t="n">
        <v>6</v>
      </c>
      <c r="G2701" s="115" t="n">
        <v>0.9</v>
      </c>
      <c r="H2701" s="116" t="n">
        <f aca="false">RANDBETWEEN(80,100)/100</f>
        <v>0.82</v>
      </c>
      <c r="I2701" s="117"/>
      <c r="J2701" s="118"/>
      <c r="K2701" s="119"/>
      <c r="L2701" s="118"/>
      <c r="M2701" s="179"/>
      <c r="Q2701" s="151" t="s">
        <v>2798</v>
      </c>
      <c r="R2701" s="152" t="n">
        <v>-7</v>
      </c>
      <c r="S2701" s="152" t="n">
        <v>761.4</v>
      </c>
      <c r="T2701" s="153" t="n">
        <v>81</v>
      </c>
      <c r="U2701" s="154" t="n">
        <v>0</v>
      </c>
      <c r="V2701" s="153" t="n">
        <v>0</v>
      </c>
      <c r="W2701" s="115" t="n">
        <v>0</v>
      </c>
      <c r="X2701" s="116" t="n">
        <f aca="false">RANDBETWEEN(80,100)/100</f>
        <v>0.8</v>
      </c>
      <c r="Y2701" s="117"/>
      <c r="Z2701" s="118"/>
      <c r="AA2701" s="119"/>
      <c r="AB2701" s="123"/>
      <c r="AC2701" s="124"/>
      <c r="AG2701" s="186"/>
      <c r="BO2701" s="202"/>
    </row>
    <row r="2702" customFormat="false" ht="13.25" hidden="false" customHeight="true" outlineLevel="0" collapsed="false">
      <c r="A2702" s="151" t="s">
        <v>2799</v>
      </c>
      <c r="B2702" s="152" t="n">
        <v>3.7</v>
      </c>
      <c r="C2702" s="152" t="n">
        <v>760.8</v>
      </c>
      <c r="D2702" s="153" t="n">
        <v>88</v>
      </c>
      <c r="E2702" s="154" t="s">
        <v>83</v>
      </c>
      <c r="F2702" s="153" t="n">
        <v>6</v>
      </c>
      <c r="G2702" s="115" t="n">
        <v>0.9</v>
      </c>
      <c r="H2702" s="116" t="n">
        <f aca="false">RANDBETWEEN(80,100)/100</f>
        <v>0.98</v>
      </c>
      <c r="I2702" s="117"/>
      <c r="J2702" s="118"/>
      <c r="K2702" s="119"/>
      <c r="L2702" s="118"/>
      <c r="M2702" s="179"/>
      <c r="Q2702" s="151" t="s">
        <v>2799</v>
      </c>
      <c r="R2702" s="152" t="n">
        <v>-6.6</v>
      </c>
      <c r="S2702" s="152" t="n">
        <v>761.7</v>
      </c>
      <c r="T2702" s="153" t="n">
        <v>83</v>
      </c>
      <c r="U2702" s="154" t="n">
        <v>0</v>
      </c>
      <c r="V2702" s="153" t="n">
        <v>0</v>
      </c>
      <c r="W2702" s="115" t="n">
        <v>0</v>
      </c>
      <c r="X2702" s="116" t="n">
        <f aca="false">RANDBETWEEN(80,100)/100</f>
        <v>0.88</v>
      </c>
      <c r="Y2702" s="117"/>
      <c r="Z2702" s="118"/>
      <c r="AA2702" s="119"/>
      <c r="AB2702" s="123"/>
      <c r="AC2702" s="124"/>
      <c r="AG2702" s="186"/>
      <c r="BO2702" s="202"/>
    </row>
    <row r="2703" customFormat="false" ht="13.25" hidden="false" customHeight="true" outlineLevel="0" collapsed="false">
      <c r="A2703" s="151" t="s">
        <v>2800</v>
      </c>
      <c r="B2703" s="152" t="n">
        <v>4.2</v>
      </c>
      <c r="C2703" s="152" t="n">
        <v>761.8</v>
      </c>
      <c r="D2703" s="153" t="n">
        <v>86</v>
      </c>
      <c r="E2703" s="154" t="s">
        <v>83</v>
      </c>
      <c r="F2703" s="153" t="n">
        <v>6</v>
      </c>
      <c r="G2703" s="115" t="n">
        <v>0.9</v>
      </c>
      <c r="H2703" s="116" t="n">
        <f aca="false">RANDBETWEEN(80,100)/100</f>
        <v>0.93</v>
      </c>
      <c r="I2703" s="117"/>
      <c r="J2703" s="118"/>
      <c r="K2703" s="119"/>
      <c r="L2703" s="118"/>
      <c r="M2703" s="179"/>
      <c r="Q2703" s="151" t="s">
        <v>2800</v>
      </c>
      <c r="R2703" s="152" t="n">
        <v>-5.7</v>
      </c>
      <c r="S2703" s="152" t="n">
        <v>761.8</v>
      </c>
      <c r="T2703" s="153" t="n">
        <v>81</v>
      </c>
      <c r="U2703" s="154" t="n">
        <v>0</v>
      </c>
      <c r="V2703" s="153" t="n">
        <v>0</v>
      </c>
      <c r="W2703" s="115" t="n">
        <v>0</v>
      </c>
      <c r="X2703" s="116" t="n">
        <f aca="false">RANDBETWEEN(80,100)/100</f>
        <v>0.81</v>
      </c>
      <c r="Y2703" s="117"/>
      <c r="Z2703" s="118"/>
      <c r="AA2703" s="119"/>
      <c r="AB2703" s="123"/>
      <c r="AC2703" s="124"/>
      <c r="AG2703" s="186"/>
      <c r="BO2703" s="202"/>
    </row>
    <row r="2704" customFormat="false" ht="13.25" hidden="false" customHeight="true" outlineLevel="0" collapsed="false">
      <c r="A2704" s="151" t="s">
        <v>2801</v>
      </c>
      <c r="B2704" s="152" t="n">
        <v>6</v>
      </c>
      <c r="C2704" s="152" t="n">
        <v>762.7</v>
      </c>
      <c r="D2704" s="153" t="n">
        <v>83</v>
      </c>
      <c r="E2704" s="154" t="s">
        <v>83</v>
      </c>
      <c r="F2704" s="153" t="n">
        <v>6</v>
      </c>
      <c r="G2704" s="115" t="n">
        <v>0.9</v>
      </c>
      <c r="H2704" s="116" t="n">
        <f aca="false">RANDBETWEEN(80,100)/100</f>
        <v>0.94</v>
      </c>
      <c r="I2704" s="117" t="n">
        <v>0.461400462962963</v>
      </c>
      <c r="J2704" s="118" t="n">
        <v>0.461400462962963</v>
      </c>
      <c r="K2704" s="119" t="n">
        <f aca="false">(J2704 * 24) * $B$3 * $F$3 * (1 - 0.7*AVERAGE(G2704:G2711)) * AVERAGE(H2704:H2711)</f>
        <v>4418.86914583333</v>
      </c>
      <c r="L2704" s="118" t="n">
        <f aca="false">IF(AVERAGE(F2704:F2711)&gt; $J$3, $B$4*$F$4*AVERAGE(F2704:F2711)/$B$5*24*AVERAGE(H2704:H2711), $B$4*$F$4*AVERAGE(F2704:F2711)/$B$5*24*AVERAGE(H2704:H2711) * 0.2)</f>
        <v>32355</v>
      </c>
      <c r="M2704" s="179" t="n">
        <f aca="false">K2704+L2704</f>
        <v>36773.8691458333</v>
      </c>
      <c r="Q2704" s="151" t="s">
        <v>2801</v>
      </c>
      <c r="R2704" s="152" t="n">
        <v>-3.3</v>
      </c>
      <c r="S2704" s="152" t="n">
        <v>762</v>
      </c>
      <c r="T2704" s="153" t="n">
        <v>71</v>
      </c>
      <c r="U2704" s="154" t="n">
        <v>0</v>
      </c>
      <c r="V2704" s="153" t="n">
        <v>0</v>
      </c>
      <c r="W2704" s="115" t="n">
        <v>0</v>
      </c>
      <c r="X2704" s="116" t="n">
        <f aca="false">RANDBETWEEN(80,100)/100</f>
        <v>0.89</v>
      </c>
      <c r="Y2704" s="117" t="n">
        <v>0.441828703703704</v>
      </c>
      <c r="Z2704" s="118" t="n">
        <v>0.441828703703704</v>
      </c>
      <c r="AA2704" s="119" t="n">
        <f aca="false">(Z2704 * 24) * $B$3 * $F$3 * (1 - 0.7*AVERAGE(W2704:W2711)) * AVERAGE(X2704:X2711)</f>
        <v>11468.1058333333</v>
      </c>
      <c r="AB2704" s="123" t="n">
        <f aca="false">IF(AVERAGE(V2704:V2711)&gt; $J$3, $B$4*$F$4*AVERAGE(V2704:V2711)/$B$5*24*AVERAGE(X2704:X2711), $B$4*$F$4*AVERAGE(V2704:V2711)/$B$5*24*AVERAGE(X2704:X2711) * 0.2)</f>
        <v>1730.4</v>
      </c>
      <c r="AC2704" s="124" t="n">
        <f aca="false">AA2704+AB2704</f>
        <v>13198.5058333333</v>
      </c>
      <c r="AG2704" s="186"/>
      <c r="BO2704" s="202"/>
    </row>
    <row r="2705" customFormat="false" ht="13.25" hidden="false" customHeight="true" outlineLevel="0" collapsed="false">
      <c r="A2705" s="151" t="s">
        <v>2802</v>
      </c>
      <c r="B2705" s="152" t="n">
        <v>6.8</v>
      </c>
      <c r="C2705" s="152" t="n">
        <v>762.5</v>
      </c>
      <c r="D2705" s="153" t="n">
        <v>82</v>
      </c>
      <c r="E2705" s="154" t="s">
        <v>83</v>
      </c>
      <c r="F2705" s="153" t="n">
        <v>6</v>
      </c>
      <c r="G2705" s="115" t="n">
        <v>0.9</v>
      </c>
      <c r="H2705" s="116" t="n">
        <f aca="false">RANDBETWEEN(80,100)/100</f>
        <v>0.86</v>
      </c>
      <c r="I2705" s="117"/>
      <c r="J2705" s="118"/>
      <c r="K2705" s="119"/>
      <c r="L2705" s="118"/>
      <c r="M2705" s="179"/>
      <c r="Q2705" s="151" t="s">
        <v>2802</v>
      </c>
      <c r="R2705" s="152" t="n">
        <v>-0.3</v>
      </c>
      <c r="S2705" s="152" t="n">
        <v>761.5</v>
      </c>
      <c r="T2705" s="153" t="n">
        <v>56</v>
      </c>
      <c r="U2705" s="154" t="s">
        <v>93</v>
      </c>
      <c r="V2705" s="153" t="n">
        <v>1</v>
      </c>
      <c r="W2705" s="115" t="n">
        <v>0</v>
      </c>
      <c r="X2705" s="116" t="n">
        <f aca="false">RANDBETWEEN(80,100)/100</f>
        <v>0.96</v>
      </c>
      <c r="Y2705" s="117"/>
      <c r="Z2705" s="118"/>
      <c r="AA2705" s="119"/>
      <c r="AB2705" s="123"/>
      <c r="AC2705" s="124"/>
      <c r="AG2705" s="186"/>
      <c r="BO2705" s="202"/>
    </row>
    <row r="2706" customFormat="false" ht="13.25" hidden="false" customHeight="true" outlineLevel="0" collapsed="false">
      <c r="A2706" s="151" t="s">
        <v>2803</v>
      </c>
      <c r="B2706" s="152" t="n">
        <v>7.3</v>
      </c>
      <c r="C2706" s="152" t="n">
        <v>762.7</v>
      </c>
      <c r="D2706" s="153" t="n">
        <v>79</v>
      </c>
      <c r="E2706" s="154" t="s">
        <v>83</v>
      </c>
      <c r="F2706" s="153" t="n">
        <v>7.5</v>
      </c>
      <c r="G2706" s="115" t="n">
        <v>0.9</v>
      </c>
      <c r="H2706" s="116" t="n">
        <f aca="false">RANDBETWEEN(80,100)/100</f>
        <v>0.93</v>
      </c>
      <c r="I2706" s="117"/>
      <c r="J2706" s="118"/>
      <c r="K2706" s="119"/>
      <c r="L2706" s="118"/>
      <c r="M2706" s="179"/>
      <c r="Q2706" s="151" t="s">
        <v>2803</v>
      </c>
      <c r="R2706" s="152" t="n">
        <v>0.5</v>
      </c>
      <c r="S2706" s="152" t="n">
        <v>762</v>
      </c>
      <c r="T2706" s="153" t="n">
        <v>58</v>
      </c>
      <c r="U2706" s="154" t="s">
        <v>93</v>
      </c>
      <c r="V2706" s="153" t="n">
        <v>2</v>
      </c>
      <c r="W2706" s="115" t="n">
        <v>0</v>
      </c>
      <c r="X2706" s="116" t="n">
        <f aca="false">RANDBETWEEN(80,100)/100</f>
        <v>0.82</v>
      </c>
      <c r="Y2706" s="117"/>
      <c r="Z2706" s="118"/>
      <c r="AA2706" s="119"/>
      <c r="AB2706" s="123"/>
      <c r="AC2706" s="124"/>
      <c r="AG2706" s="186"/>
      <c r="BO2706" s="202"/>
    </row>
    <row r="2707" customFormat="false" ht="13.25" hidden="false" customHeight="true" outlineLevel="0" collapsed="false">
      <c r="A2707" s="151" t="s">
        <v>2804</v>
      </c>
      <c r="B2707" s="152" t="n">
        <v>6.5</v>
      </c>
      <c r="C2707" s="152" t="n">
        <v>763.8</v>
      </c>
      <c r="D2707" s="153" t="n">
        <v>80</v>
      </c>
      <c r="E2707" s="154" t="s">
        <v>83</v>
      </c>
      <c r="F2707" s="153" t="n">
        <v>7.5</v>
      </c>
      <c r="G2707" s="115" t="n">
        <v>0.9</v>
      </c>
      <c r="H2707" s="116" t="n">
        <f aca="false">RANDBETWEEN(80,100)/100</f>
        <v>0.83</v>
      </c>
      <c r="I2707" s="117"/>
      <c r="J2707" s="118"/>
      <c r="K2707" s="119"/>
      <c r="L2707" s="118"/>
      <c r="M2707" s="179"/>
      <c r="Q2707" s="151" t="s">
        <v>2804</v>
      </c>
      <c r="R2707" s="152" t="n">
        <v>-0.7</v>
      </c>
      <c r="S2707" s="152" t="n">
        <v>762.8</v>
      </c>
      <c r="T2707" s="153" t="n">
        <v>67</v>
      </c>
      <c r="U2707" s="154" t="s">
        <v>77</v>
      </c>
      <c r="V2707" s="153" t="n">
        <v>2</v>
      </c>
      <c r="W2707" s="115" t="n">
        <v>0</v>
      </c>
      <c r="X2707" s="116" t="n">
        <f aca="false">RANDBETWEEN(80,100)/100</f>
        <v>0.91</v>
      </c>
      <c r="Y2707" s="117"/>
      <c r="Z2707" s="118"/>
      <c r="AA2707" s="119"/>
      <c r="AB2707" s="123"/>
      <c r="AC2707" s="124"/>
      <c r="AG2707" s="186"/>
      <c r="BO2707" s="202"/>
    </row>
    <row r="2708" customFormat="false" ht="13.25" hidden="false" customHeight="true" outlineLevel="0" collapsed="false">
      <c r="A2708" s="151" t="s">
        <v>2805</v>
      </c>
      <c r="B2708" s="152" t="n">
        <v>4.2</v>
      </c>
      <c r="C2708" s="152" t="n">
        <v>764.2</v>
      </c>
      <c r="D2708" s="153" t="n">
        <v>85</v>
      </c>
      <c r="E2708" s="154" t="s">
        <v>83</v>
      </c>
      <c r="F2708" s="153" t="n">
        <v>6</v>
      </c>
      <c r="G2708" s="115" t="n">
        <v>0.9</v>
      </c>
      <c r="H2708" s="116" t="n">
        <f aca="false">RANDBETWEEN(80,100)/100</f>
        <v>0.91</v>
      </c>
      <c r="I2708" s="117"/>
      <c r="J2708" s="118"/>
      <c r="K2708" s="119"/>
      <c r="L2708" s="118"/>
      <c r="M2708" s="179"/>
      <c r="Q2708" s="151" t="s">
        <v>2805</v>
      </c>
      <c r="R2708" s="152" t="n">
        <v>-5.2</v>
      </c>
      <c r="S2708" s="152" t="n">
        <v>762.9</v>
      </c>
      <c r="T2708" s="153" t="n">
        <v>84</v>
      </c>
      <c r="U2708" s="154" t="s">
        <v>77</v>
      </c>
      <c r="V2708" s="153" t="n">
        <v>2</v>
      </c>
      <c r="W2708" s="115" t="n">
        <v>0</v>
      </c>
      <c r="X2708" s="116" t="n">
        <f aca="false">RANDBETWEEN(80,100)/100</f>
        <v>0.99</v>
      </c>
      <c r="Y2708" s="117"/>
      <c r="Z2708" s="118"/>
      <c r="AA2708" s="119"/>
      <c r="AB2708" s="123"/>
      <c r="AC2708" s="124"/>
      <c r="AG2708" s="186"/>
      <c r="BO2708" s="202"/>
    </row>
    <row r="2709" customFormat="false" ht="13.25" hidden="false" customHeight="true" outlineLevel="0" collapsed="false">
      <c r="A2709" s="151" t="s">
        <v>2806</v>
      </c>
      <c r="B2709" s="152" t="n">
        <v>3.5</v>
      </c>
      <c r="C2709" s="152" t="n">
        <v>764.3</v>
      </c>
      <c r="D2709" s="153" t="n">
        <v>89</v>
      </c>
      <c r="E2709" s="154" t="s">
        <v>83</v>
      </c>
      <c r="F2709" s="153" t="n">
        <v>4.5</v>
      </c>
      <c r="G2709" s="115" t="n">
        <v>0.9</v>
      </c>
      <c r="H2709" s="116" t="n">
        <f aca="false">RANDBETWEEN(80,100)/100</f>
        <v>0.97</v>
      </c>
      <c r="I2709" s="117"/>
      <c r="J2709" s="118"/>
      <c r="K2709" s="119"/>
      <c r="L2709" s="118"/>
      <c r="M2709" s="179"/>
      <c r="Q2709" s="151" t="s">
        <v>2806</v>
      </c>
      <c r="R2709" s="152" t="n">
        <v>-6.8</v>
      </c>
      <c r="S2709" s="152" t="n">
        <v>762.3</v>
      </c>
      <c r="T2709" s="153" t="n">
        <v>91</v>
      </c>
      <c r="U2709" s="154" t="s">
        <v>93</v>
      </c>
      <c r="V2709" s="153" t="n">
        <v>1</v>
      </c>
      <c r="W2709" s="115" t="n">
        <v>0</v>
      </c>
      <c r="X2709" s="116" t="n">
        <f aca="false">RANDBETWEEN(80,100)/100</f>
        <v>0.94</v>
      </c>
      <c r="Y2709" s="117"/>
      <c r="Z2709" s="118"/>
      <c r="AA2709" s="119"/>
      <c r="AB2709" s="123"/>
      <c r="AC2709" s="124"/>
      <c r="AG2709" s="186"/>
      <c r="BO2709" s="202"/>
    </row>
    <row r="2710" customFormat="false" ht="13.25" hidden="false" customHeight="true" outlineLevel="0" collapsed="false">
      <c r="A2710" s="151" t="s">
        <v>2807</v>
      </c>
      <c r="B2710" s="152" t="n">
        <v>3.6</v>
      </c>
      <c r="C2710" s="152" t="n">
        <v>765.3</v>
      </c>
      <c r="D2710" s="153" t="n">
        <v>88</v>
      </c>
      <c r="E2710" s="154" t="s">
        <v>83</v>
      </c>
      <c r="F2710" s="153" t="n">
        <v>3</v>
      </c>
      <c r="G2710" s="115" t="n">
        <v>0.9</v>
      </c>
      <c r="H2710" s="116" t="n">
        <f aca="false">RANDBETWEEN(80,100)/100</f>
        <v>0.92</v>
      </c>
      <c r="I2710" s="117"/>
      <c r="J2710" s="118"/>
      <c r="K2710" s="119"/>
      <c r="L2710" s="118"/>
      <c r="M2710" s="179"/>
      <c r="Q2710" s="151" t="s">
        <v>2807</v>
      </c>
      <c r="R2710" s="152" t="n">
        <v>-4.7</v>
      </c>
      <c r="S2710" s="152" t="n">
        <v>762.4</v>
      </c>
      <c r="T2710" s="153" t="n">
        <v>82</v>
      </c>
      <c r="U2710" s="154" t="s">
        <v>77</v>
      </c>
      <c r="V2710" s="153" t="n">
        <v>2</v>
      </c>
      <c r="W2710" s="115" t="n">
        <v>0</v>
      </c>
      <c r="X2710" s="116" t="n">
        <f aca="false">RANDBETWEEN(80,100)/100</f>
        <v>0.87</v>
      </c>
      <c r="Y2710" s="117"/>
      <c r="Z2710" s="118"/>
      <c r="AA2710" s="119"/>
      <c r="AB2710" s="123"/>
      <c r="AC2710" s="124"/>
      <c r="AG2710" s="186"/>
      <c r="BO2710" s="202"/>
    </row>
    <row r="2711" customFormat="false" ht="13.25" hidden="false" customHeight="true" outlineLevel="0" collapsed="false">
      <c r="A2711" s="151" t="s">
        <v>2808</v>
      </c>
      <c r="B2711" s="152" t="n">
        <v>4</v>
      </c>
      <c r="C2711" s="152" t="n">
        <v>766.1</v>
      </c>
      <c r="D2711" s="153" t="n">
        <v>88</v>
      </c>
      <c r="E2711" s="154" t="s">
        <v>83</v>
      </c>
      <c r="F2711" s="153" t="n">
        <v>4.5</v>
      </c>
      <c r="G2711" s="115" t="n">
        <v>0.9</v>
      </c>
      <c r="H2711" s="116" t="n">
        <f aca="false">RANDBETWEEN(80,100)/100</f>
        <v>0.83</v>
      </c>
      <c r="I2711" s="117"/>
      <c r="J2711" s="118"/>
      <c r="K2711" s="119"/>
      <c r="L2711" s="118"/>
      <c r="M2711" s="179"/>
      <c r="Q2711" s="151" t="s">
        <v>2808</v>
      </c>
      <c r="R2711" s="152" t="n">
        <v>-3.8</v>
      </c>
      <c r="S2711" s="152" t="n">
        <v>762.7</v>
      </c>
      <c r="T2711" s="153" t="n">
        <v>75</v>
      </c>
      <c r="U2711" s="154" t="s">
        <v>77</v>
      </c>
      <c r="V2711" s="153" t="n">
        <v>2</v>
      </c>
      <c r="W2711" s="115" t="n">
        <v>0</v>
      </c>
      <c r="X2711" s="116" t="n">
        <f aca="false">RANDBETWEEN(80,100)/100</f>
        <v>0.83</v>
      </c>
      <c r="Y2711" s="117"/>
      <c r="Z2711" s="118"/>
      <c r="AA2711" s="119"/>
      <c r="AB2711" s="123"/>
      <c r="AC2711" s="124"/>
      <c r="AG2711" s="186"/>
      <c r="BO2711" s="202"/>
    </row>
    <row r="2712" customFormat="false" ht="13.25" hidden="false" customHeight="true" outlineLevel="0" collapsed="false">
      <c r="A2712" s="151" t="s">
        <v>2809</v>
      </c>
      <c r="B2712" s="152" t="n">
        <v>4.9</v>
      </c>
      <c r="C2712" s="152" t="n">
        <v>766.6</v>
      </c>
      <c r="D2712" s="153" t="n">
        <v>88</v>
      </c>
      <c r="E2712" s="154" t="s">
        <v>77</v>
      </c>
      <c r="F2712" s="153" t="n">
        <v>3</v>
      </c>
      <c r="G2712" s="115" t="n">
        <v>0.9</v>
      </c>
      <c r="H2712" s="116" t="n">
        <f aca="false">RANDBETWEEN(80,100)/100</f>
        <v>0.9</v>
      </c>
      <c r="I2712" s="117" t="n">
        <v>0.459247685185185</v>
      </c>
      <c r="J2712" s="118" t="n">
        <v>0.459247685185185</v>
      </c>
      <c r="K2712" s="119" t="n">
        <f aca="false">(J2712 * 24) * $B$3 * $F$3 * (1 - 0.7*AVERAGE(G2712:G2719)) * AVERAGE(H2712:H2719)</f>
        <v>4288.14259583333</v>
      </c>
      <c r="L2712" s="118" t="n">
        <f aca="false">IF(AVERAGE(F2712:F2719)&gt; $J$3, $B$4*$F$4*AVERAGE(F2712:F2719)/$B$5*24*AVERAGE(H2712:H2719), $B$4*$F$4*AVERAGE(F2712:F2719)/$B$5*24*AVERAGE(H2712:H2719) * 0.2)</f>
        <v>4416.3</v>
      </c>
      <c r="M2712" s="179" t="n">
        <f aca="false">K2712+L2712</f>
        <v>8704.44259583334</v>
      </c>
      <c r="Q2712" s="151" t="s">
        <v>2809</v>
      </c>
      <c r="R2712" s="152" t="n">
        <v>-2.8</v>
      </c>
      <c r="S2712" s="152" t="n">
        <v>763</v>
      </c>
      <c r="T2712" s="153" t="n">
        <v>68</v>
      </c>
      <c r="U2712" s="154" t="s">
        <v>77</v>
      </c>
      <c r="V2712" s="153" t="n">
        <v>2</v>
      </c>
      <c r="W2712" s="115" t="n">
        <v>0</v>
      </c>
      <c r="X2712" s="116" t="n">
        <f aca="false">RANDBETWEEN(80,100)/100</f>
        <v>0.93</v>
      </c>
      <c r="Y2712" s="117" t="n">
        <v>0.438634259259259</v>
      </c>
      <c r="Z2712" s="118" t="n">
        <v>0.438634259259259</v>
      </c>
      <c r="AA2712" s="119" t="n">
        <f aca="false">(Z2712 * 24) * $B$3 * $F$3 * (1 - 0.7*AVERAGE(W2712:W2719)) * AVERAGE(X2712:X2719)</f>
        <v>6799.671003125</v>
      </c>
      <c r="AB2712" s="123" t="n">
        <f aca="false">IF(AVERAGE(V2712:V2719)&gt; $J$3, $B$4*$F$4*AVERAGE(V2712:V2719)/$B$5*24*AVERAGE(X2712:X2719), $B$4*$F$4*AVERAGE(V2712:V2719)/$B$5*24*AVERAGE(X2712:X2719) * 0.2)</f>
        <v>2758.8</v>
      </c>
      <c r="AC2712" s="124" t="n">
        <f aca="false">AA2712+AB2712</f>
        <v>9558.471003125</v>
      </c>
      <c r="AG2712" s="186"/>
      <c r="BO2712" s="202"/>
    </row>
    <row r="2713" customFormat="false" ht="13.25" hidden="false" customHeight="true" outlineLevel="0" collapsed="false">
      <c r="A2713" s="151" t="s">
        <v>2810</v>
      </c>
      <c r="B2713" s="152" t="n">
        <v>5.3</v>
      </c>
      <c r="C2713" s="152" t="n">
        <v>765.7</v>
      </c>
      <c r="D2713" s="153" t="n">
        <v>88</v>
      </c>
      <c r="E2713" s="154" t="s">
        <v>77</v>
      </c>
      <c r="F2713" s="153" t="n">
        <v>3</v>
      </c>
      <c r="G2713" s="115" t="n">
        <v>0.9</v>
      </c>
      <c r="H2713" s="116" t="n">
        <f aca="false">RANDBETWEEN(80,100)/100</f>
        <v>0.93</v>
      </c>
      <c r="I2713" s="117"/>
      <c r="J2713" s="118"/>
      <c r="K2713" s="119"/>
      <c r="L2713" s="118"/>
      <c r="M2713" s="179"/>
      <c r="Q2713" s="151" t="s">
        <v>2810</v>
      </c>
      <c r="R2713" s="152" t="n">
        <v>-1.5</v>
      </c>
      <c r="S2713" s="152" t="n">
        <v>762.5</v>
      </c>
      <c r="T2713" s="153" t="n">
        <v>62</v>
      </c>
      <c r="U2713" s="154" t="s">
        <v>77</v>
      </c>
      <c r="V2713" s="153" t="n">
        <v>3</v>
      </c>
      <c r="W2713" s="115" t="n">
        <v>0.05</v>
      </c>
      <c r="X2713" s="116" t="n">
        <f aca="false">RANDBETWEEN(80,100)/100</f>
        <v>0.82</v>
      </c>
      <c r="Y2713" s="117"/>
      <c r="Z2713" s="118"/>
      <c r="AA2713" s="119"/>
      <c r="AB2713" s="123"/>
      <c r="AC2713" s="124"/>
      <c r="AG2713" s="186"/>
      <c r="BO2713" s="202"/>
    </row>
    <row r="2714" customFormat="false" ht="13.25" hidden="false" customHeight="true" outlineLevel="0" collapsed="false">
      <c r="A2714" s="151" t="s">
        <v>2811</v>
      </c>
      <c r="B2714" s="152" t="n">
        <v>6.2</v>
      </c>
      <c r="C2714" s="152" t="n">
        <v>765.2</v>
      </c>
      <c r="D2714" s="153" t="n">
        <v>83</v>
      </c>
      <c r="E2714" s="154" t="s">
        <v>93</v>
      </c>
      <c r="F2714" s="153" t="n">
        <v>4.5</v>
      </c>
      <c r="G2714" s="115" t="n">
        <v>0.9</v>
      </c>
      <c r="H2714" s="116" t="n">
        <f aca="false">RANDBETWEEN(80,100)/100</f>
        <v>0.88</v>
      </c>
      <c r="I2714" s="117"/>
      <c r="J2714" s="118"/>
      <c r="K2714" s="119"/>
      <c r="L2714" s="118"/>
      <c r="M2714" s="179"/>
      <c r="Q2714" s="151" t="s">
        <v>2811</v>
      </c>
      <c r="R2714" s="152" t="n">
        <v>-0.3</v>
      </c>
      <c r="S2714" s="152" t="n">
        <v>761.7</v>
      </c>
      <c r="T2714" s="153" t="n">
        <v>54</v>
      </c>
      <c r="U2714" s="154" t="s">
        <v>77</v>
      </c>
      <c r="V2714" s="153" t="n">
        <v>3</v>
      </c>
      <c r="W2714" s="115" t="n">
        <v>0.05</v>
      </c>
      <c r="X2714" s="116" t="n">
        <f aca="false">RANDBETWEEN(80,100)/100</f>
        <v>0.93</v>
      </c>
      <c r="Y2714" s="117"/>
      <c r="Z2714" s="118"/>
      <c r="AA2714" s="119"/>
      <c r="AB2714" s="123"/>
      <c r="AC2714" s="124"/>
      <c r="AG2714" s="186"/>
      <c r="BO2714" s="202"/>
    </row>
    <row r="2715" customFormat="false" ht="13.25" hidden="false" customHeight="true" outlineLevel="0" collapsed="false">
      <c r="A2715" s="151" t="s">
        <v>2812</v>
      </c>
      <c r="B2715" s="152" t="n">
        <v>5.6</v>
      </c>
      <c r="C2715" s="152" t="n">
        <v>765.2</v>
      </c>
      <c r="D2715" s="153" t="n">
        <v>100</v>
      </c>
      <c r="E2715" s="154" t="s">
        <v>93</v>
      </c>
      <c r="F2715" s="153" t="n">
        <v>4.5</v>
      </c>
      <c r="G2715" s="115" t="n">
        <v>0.9</v>
      </c>
      <c r="H2715" s="116" t="n">
        <f aca="false">RANDBETWEEN(80,100)/100</f>
        <v>0.81</v>
      </c>
      <c r="I2715" s="117"/>
      <c r="J2715" s="118"/>
      <c r="K2715" s="119"/>
      <c r="L2715" s="118"/>
      <c r="M2715" s="179"/>
      <c r="Q2715" s="151" t="s">
        <v>2812</v>
      </c>
      <c r="R2715" s="152" t="n">
        <v>-1.4</v>
      </c>
      <c r="S2715" s="152" t="n">
        <v>761.5</v>
      </c>
      <c r="T2715" s="153" t="n">
        <v>59</v>
      </c>
      <c r="U2715" s="154" t="s">
        <v>83</v>
      </c>
      <c r="V2715" s="153" t="n">
        <v>2</v>
      </c>
      <c r="W2715" s="115" t="n">
        <v>0.95</v>
      </c>
      <c r="X2715" s="116" t="n">
        <f aca="false">RANDBETWEEN(80,100)/100</f>
        <v>0.89</v>
      </c>
      <c r="Y2715" s="117"/>
      <c r="Z2715" s="118"/>
      <c r="AA2715" s="119"/>
      <c r="AB2715" s="123"/>
      <c r="AC2715" s="124"/>
      <c r="AG2715" s="186"/>
      <c r="BO2715" s="202"/>
    </row>
    <row r="2716" customFormat="false" ht="13.25" hidden="false" customHeight="true" outlineLevel="0" collapsed="false">
      <c r="A2716" s="151" t="s">
        <v>2813</v>
      </c>
      <c r="B2716" s="152" t="n">
        <v>5</v>
      </c>
      <c r="C2716" s="152" t="n">
        <v>764.9</v>
      </c>
      <c r="D2716" s="153" t="n">
        <v>100</v>
      </c>
      <c r="E2716" s="154" t="s">
        <v>93</v>
      </c>
      <c r="F2716" s="153" t="n">
        <v>4.5</v>
      </c>
      <c r="G2716" s="115" t="n">
        <v>0.9</v>
      </c>
      <c r="H2716" s="116" t="n">
        <f aca="false">RANDBETWEEN(80,100)/100</f>
        <v>0.81</v>
      </c>
      <c r="I2716" s="117"/>
      <c r="J2716" s="118"/>
      <c r="K2716" s="119"/>
      <c r="L2716" s="118"/>
      <c r="M2716" s="179"/>
      <c r="Q2716" s="151" t="s">
        <v>2813</v>
      </c>
      <c r="R2716" s="152" t="n">
        <v>-2.1</v>
      </c>
      <c r="S2716" s="152" t="n">
        <v>760.5</v>
      </c>
      <c r="T2716" s="153" t="n">
        <v>66</v>
      </c>
      <c r="U2716" s="154" t="s">
        <v>77</v>
      </c>
      <c r="V2716" s="153" t="n">
        <v>3</v>
      </c>
      <c r="W2716" s="115" t="n">
        <v>0.9</v>
      </c>
      <c r="X2716" s="116" t="n">
        <f aca="false">RANDBETWEEN(80,100)/100</f>
        <v>0.94</v>
      </c>
      <c r="Y2716" s="117"/>
      <c r="Z2716" s="118"/>
      <c r="AA2716" s="119"/>
      <c r="AB2716" s="123"/>
      <c r="AC2716" s="124"/>
      <c r="AG2716" s="186"/>
      <c r="BO2716" s="202"/>
    </row>
    <row r="2717" customFormat="false" ht="13.25" hidden="false" customHeight="true" outlineLevel="0" collapsed="false">
      <c r="A2717" s="151" t="s">
        <v>2814</v>
      </c>
      <c r="B2717" s="152" t="n">
        <v>5.3</v>
      </c>
      <c r="C2717" s="152" t="n">
        <v>763.7</v>
      </c>
      <c r="D2717" s="153" t="n">
        <v>100</v>
      </c>
      <c r="E2717" s="154" t="s">
        <v>129</v>
      </c>
      <c r="F2717" s="153" t="n">
        <v>3</v>
      </c>
      <c r="G2717" s="115" t="n">
        <v>0.9</v>
      </c>
      <c r="H2717" s="116" t="n">
        <f aca="false">RANDBETWEEN(80,100)/100</f>
        <v>0.87</v>
      </c>
      <c r="I2717" s="117"/>
      <c r="J2717" s="118"/>
      <c r="K2717" s="119"/>
      <c r="L2717" s="118"/>
      <c r="M2717" s="179"/>
      <c r="Q2717" s="151" t="s">
        <v>2814</v>
      </c>
      <c r="R2717" s="152" t="n">
        <v>0</v>
      </c>
      <c r="S2717" s="152" t="n">
        <v>758.3</v>
      </c>
      <c r="T2717" s="153" t="n">
        <v>71</v>
      </c>
      <c r="U2717" s="154" t="s">
        <v>77</v>
      </c>
      <c r="V2717" s="153" t="n">
        <v>2</v>
      </c>
      <c r="W2717" s="115" t="n">
        <v>0.9</v>
      </c>
      <c r="X2717" s="116" t="n">
        <f aca="false">RANDBETWEEN(80,100)/100</f>
        <v>0.84</v>
      </c>
      <c r="Y2717" s="117"/>
      <c r="Z2717" s="118"/>
      <c r="AA2717" s="119"/>
      <c r="AB2717" s="123"/>
      <c r="AC2717" s="124"/>
      <c r="AG2717" s="186"/>
      <c r="BO2717" s="202"/>
    </row>
    <row r="2718" customFormat="false" ht="13.25" hidden="false" customHeight="true" outlineLevel="0" collapsed="false">
      <c r="A2718" s="151" t="s">
        <v>2815</v>
      </c>
      <c r="B2718" s="152" t="n">
        <v>5.4</v>
      </c>
      <c r="C2718" s="152" t="n">
        <v>762.7</v>
      </c>
      <c r="D2718" s="153" t="n">
        <v>100</v>
      </c>
      <c r="E2718" s="154" t="s">
        <v>129</v>
      </c>
      <c r="F2718" s="153" t="n">
        <v>4.5</v>
      </c>
      <c r="G2718" s="115" t="n">
        <v>0.9</v>
      </c>
      <c r="H2718" s="116" t="n">
        <f aca="false">RANDBETWEEN(80,100)/100</f>
        <v>0.87</v>
      </c>
      <c r="I2718" s="117"/>
      <c r="J2718" s="118"/>
      <c r="K2718" s="119"/>
      <c r="L2718" s="118"/>
      <c r="M2718" s="179"/>
      <c r="Q2718" s="151" t="s">
        <v>2815</v>
      </c>
      <c r="R2718" s="152" t="n">
        <v>1.4</v>
      </c>
      <c r="S2718" s="152" t="n">
        <v>757</v>
      </c>
      <c r="T2718" s="153" t="n">
        <v>58</v>
      </c>
      <c r="U2718" s="154" t="s">
        <v>93</v>
      </c>
      <c r="V2718" s="153" t="n">
        <v>2</v>
      </c>
      <c r="W2718" s="115" t="n">
        <v>0.9</v>
      </c>
      <c r="X2718" s="116" t="n">
        <f aca="false">RANDBETWEEN(80,100)/100</f>
        <v>0.93</v>
      </c>
      <c r="Y2718" s="117"/>
      <c r="Z2718" s="118"/>
      <c r="AA2718" s="119"/>
      <c r="AB2718" s="123"/>
      <c r="AC2718" s="124"/>
      <c r="AG2718" s="186"/>
      <c r="BO2718" s="202"/>
    </row>
    <row r="2719" customFormat="false" ht="13.25" hidden="false" customHeight="true" outlineLevel="0" collapsed="false">
      <c r="A2719" s="151" t="s">
        <v>2816</v>
      </c>
      <c r="B2719" s="152" t="n">
        <v>5.7</v>
      </c>
      <c r="C2719" s="152" t="n">
        <v>761.9</v>
      </c>
      <c r="D2719" s="153" t="n">
        <v>100</v>
      </c>
      <c r="E2719" s="154" t="s">
        <v>129</v>
      </c>
      <c r="F2719" s="153" t="n">
        <v>4.5</v>
      </c>
      <c r="G2719" s="115" t="n">
        <v>0.9</v>
      </c>
      <c r="H2719" s="116" t="n">
        <f aca="false">RANDBETWEEN(80,100)/100</f>
        <v>0.94</v>
      </c>
      <c r="I2719" s="117"/>
      <c r="J2719" s="118"/>
      <c r="K2719" s="119"/>
      <c r="L2719" s="118"/>
      <c r="M2719" s="179"/>
      <c r="Q2719" s="151" t="s">
        <v>2816</v>
      </c>
      <c r="R2719" s="152" t="n">
        <v>2</v>
      </c>
      <c r="S2719" s="152" t="n">
        <v>755.7</v>
      </c>
      <c r="T2719" s="153" t="n">
        <v>66</v>
      </c>
      <c r="U2719" s="154" t="s">
        <v>77</v>
      </c>
      <c r="V2719" s="153" t="n">
        <v>2</v>
      </c>
      <c r="W2719" s="115" t="n">
        <v>0.9</v>
      </c>
      <c r="X2719" s="116" t="n">
        <f aca="false">RANDBETWEEN(80,100)/100</f>
        <v>0.98</v>
      </c>
      <c r="Y2719" s="117"/>
      <c r="Z2719" s="118"/>
      <c r="AA2719" s="119"/>
      <c r="AB2719" s="123"/>
      <c r="AC2719" s="124"/>
      <c r="AG2719" s="186"/>
      <c r="BO2719" s="202"/>
    </row>
    <row r="2720" customFormat="false" ht="13.25" hidden="false" customHeight="true" outlineLevel="0" collapsed="false">
      <c r="A2720" s="151" t="s">
        <v>2817</v>
      </c>
      <c r="B2720" s="152" t="n">
        <v>6.6</v>
      </c>
      <c r="C2720" s="152" t="n">
        <v>761</v>
      </c>
      <c r="D2720" s="153" t="n">
        <v>100</v>
      </c>
      <c r="E2720" s="154" t="s">
        <v>129</v>
      </c>
      <c r="F2720" s="153" t="n">
        <v>4.5</v>
      </c>
      <c r="G2720" s="115" t="n">
        <v>0.9</v>
      </c>
      <c r="H2720" s="116" t="n">
        <f aca="false">RANDBETWEEN(80,100)/100</f>
        <v>0.91</v>
      </c>
      <c r="I2720" s="117" t="n">
        <v>0.457106481481482</v>
      </c>
      <c r="J2720" s="118" t="n">
        <v>0.457106481481482</v>
      </c>
      <c r="K2720" s="119" t="n">
        <f aca="false">(J2720 * 24) * $B$3 * $F$3 * (1 - 0.7*AVERAGE(G2720:G2727)) * AVERAGE(H2720:H2727)</f>
        <v>4414.27729166667</v>
      </c>
      <c r="L2720" s="118" t="n">
        <f aca="false">IF(AVERAGE(F2720:F2727)&gt; $J$3, $B$4*$F$4*AVERAGE(F2720:F2727)/$B$5*24*AVERAGE(H2720:H2727), $B$4*$F$4*AVERAGE(F2720:F2727)/$B$5*24*AVERAGE(H2720:H2727) * 0.2)</f>
        <v>4350</v>
      </c>
      <c r="M2720" s="179" t="n">
        <f aca="false">K2720+L2720</f>
        <v>8764.27729166667</v>
      </c>
      <c r="Q2720" s="151" t="s">
        <v>2817</v>
      </c>
      <c r="R2720" s="152" t="n">
        <v>2.6</v>
      </c>
      <c r="S2720" s="152" t="n">
        <v>754.3</v>
      </c>
      <c r="T2720" s="153" t="n">
        <v>65</v>
      </c>
      <c r="U2720" s="154" t="s">
        <v>101</v>
      </c>
      <c r="V2720" s="153" t="n">
        <v>1</v>
      </c>
      <c r="W2720" s="115" t="n">
        <v>0.9</v>
      </c>
      <c r="X2720" s="116" t="n">
        <f aca="false">RANDBETWEEN(80,100)/100</f>
        <v>0.94</v>
      </c>
      <c r="Y2720" s="117" t="n">
        <v>0.435462962962963</v>
      </c>
      <c r="Z2720" s="118" t="n">
        <v>0.435462962962963</v>
      </c>
      <c r="AA2720" s="119" t="n">
        <f aca="false">(Z2720 * 24) * $B$3 * $F$3 * (1 - 0.7*AVERAGE(W2720:W2727)) * AVERAGE(X2720:X2727)</f>
        <v>4153.6896</v>
      </c>
      <c r="AB2720" s="123" t="n">
        <f aca="false">IF(AVERAGE(V2720:V2727)&gt; $J$3, $B$4*$F$4*AVERAGE(V2720:V2727)/$B$5*24*AVERAGE(X2720:X2727), $B$4*$F$4*AVERAGE(V2720:V2727)/$B$5*24*AVERAGE(X2720:X2727) * 0.2)</f>
        <v>883.2</v>
      </c>
      <c r="AC2720" s="124" t="n">
        <f aca="false">AA2720+AB2720</f>
        <v>5036.8896</v>
      </c>
      <c r="AG2720" s="186"/>
      <c r="BO2720" s="202"/>
    </row>
    <row r="2721" customFormat="false" ht="13.25" hidden="false" customHeight="true" outlineLevel="0" collapsed="false">
      <c r="A2721" s="151" t="s">
        <v>2818</v>
      </c>
      <c r="B2721" s="152" t="n">
        <v>7.4</v>
      </c>
      <c r="C2721" s="152" t="n">
        <v>759.7</v>
      </c>
      <c r="D2721" s="153" t="n">
        <v>100</v>
      </c>
      <c r="E2721" s="154" t="s">
        <v>93</v>
      </c>
      <c r="F2721" s="153" t="n">
        <v>4.5</v>
      </c>
      <c r="G2721" s="115" t="n">
        <v>0.9</v>
      </c>
      <c r="H2721" s="116" t="n">
        <f aca="false">RANDBETWEEN(80,100)/100</f>
        <v>0.98</v>
      </c>
      <c r="I2721" s="117"/>
      <c r="J2721" s="118"/>
      <c r="K2721" s="119"/>
      <c r="L2721" s="118"/>
      <c r="M2721" s="179"/>
      <c r="Q2721" s="151" t="s">
        <v>2818</v>
      </c>
      <c r="R2721" s="152" t="n">
        <v>2.5</v>
      </c>
      <c r="S2721" s="152" t="n">
        <v>752.8</v>
      </c>
      <c r="T2721" s="153" t="n">
        <v>67</v>
      </c>
      <c r="U2721" s="154" t="n">
        <v>0</v>
      </c>
      <c r="V2721" s="153" t="n">
        <v>0</v>
      </c>
      <c r="W2721" s="115" t="n">
        <v>0.95</v>
      </c>
      <c r="X2721" s="116" t="n">
        <f aca="false">RANDBETWEEN(80,100)/100</f>
        <v>1</v>
      </c>
      <c r="Y2721" s="117"/>
      <c r="Z2721" s="118"/>
      <c r="AA2721" s="119"/>
      <c r="AB2721" s="123"/>
      <c r="AC2721" s="124"/>
      <c r="AG2721" s="186"/>
      <c r="BO2721" s="202"/>
    </row>
    <row r="2722" customFormat="false" ht="13.25" hidden="false" customHeight="true" outlineLevel="0" collapsed="false">
      <c r="A2722" s="151" t="s">
        <v>2819</v>
      </c>
      <c r="B2722" s="152" t="n">
        <v>8.6</v>
      </c>
      <c r="C2722" s="152" t="n">
        <v>758.2</v>
      </c>
      <c r="D2722" s="153" t="n">
        <v>100</v>
      </c>
      <c r="E2722" s="154" t="s">
        <v>93</v>
      </c>
      <c r="F2722" s="153" t="n">
        <v>6</v>
      </c>
      <c r="G2722" s="115" t="n">
        <v>0.9</v>
      </c>
      <c r="H2722" s="116" t="n">
        <f aca="false">RANDBETWEEN(80,100)/100</f>
        <v>0.89</v>
      </c>
      <c r="I2722" s="117"/>
      <c r="J2722" s="118"/>
      <c r="K2722" s="119"/>
      <c r="L2722" s="118"/>
      <c r="M2722" s="179"/>
      <c r="Q2722" s="151" t="s">
        <v>2819</v>
      </c>
      <c r="R2722" s="152" t="n">
        <v>3.2</v>
      </c>
      <c r="S2722" s="152" t="n">
        <v>751.9</v>
      </c>
      <c r="T2722" s="153" t="n">
        <v>65</v>
      </c>
      <c r="U2722" s="154" t="s">
        <v>101</v>
      </c>
      <c r="V2722" s="153" t="n">
        <v>1</v>
      </c>
      <c r="W2722" s="182" t="s">
        <v>185</v>
      </c>
      <c r="X2722" s="116" t="n">
        <f aca="false">RANDBETWEEN(80,100)/100</f>
        <v>0.92</v>
      </c>
      <c r="Y2722" s="117"/>
      <c r="Z2722" s="118"/>
      <c r="AA2722" s="119"/>
      <c r="AB2722" s="123"/>
      <c r="AC2722" s="124"/>
      <c r="AG2722" s="186"/>
      <c r="BO2722" s="202"/>
    </row>
    <row r="2723" customFormat="false" ht="13.25" hidden="false" customHeight="true" outlineLevel="0" collapsed="false">
      <c r="A2723" s="151" t="s">
        <v>2820</v>
      </c>
      <c r="B2723" s="152" t="n">
        <v>8.5</v>
      </c>
      <c r="C2723" s="152" t="n">
        <v>757.3</v>
      </c>
      <c r="D2723" s="153" t="n">
        <v>100</v>
      </c>
      <c r="E2723" s="154" t="s">
        <v>93</v>
      </c>
      <c r="F2723" s="153" t="n">
        <v>6</v>
      </c>
      <c r="G2723" s="115" t="n">
        <v>0.9</v>
      </c>
      <c r="H2723" s="116" t="n">
        <f aca="false">RANDBETWEEN(80,100)/100</f>
        <v>0.87</v>
      </c>
      <c r="I2723" s="117"/>
      <c r="J2723" s="118"/>
      <c r="K2723" s="119"/>
      <c r="L2723" s="118"/>
      <c r="M2723" s="179"/>
      <c r="Q2723" s="151" t="s">
        <v>2820</v>
      </c>
      <c r="R2723" s="152" t="n">
        <v>1.6</v>
      </c>
      <c r="S2723" s="152" t="n">
        <v>751.2</v>
      </c>
      <c r="T2723" s="153" t="n">
        <v>74</v>
      </c>
      <c r="U2723" s="154" t="s">
        <v>101</v>
      </c>
      <c r="V2723" s="153" t="n">
        <v>1</v>
      </c>
      <c r="W2723" s="115" t="n">
        <v>0.9</v>
      </c>
      <c r="X2723" s="116" t="n">
        <f aca="false">RANDBETWEEN(80,100)/100</f>
        <v>0.91</v>
      </c>
      <c r="Y2723" s="117"/>
      <c r="Z2723" s="118"/>
      <c r="AA2723" s="119"/>
      <c r="AB2723" s="123"/>
      <c r="AC2723" s="124"/>
      <c r="AG2723" s="186"/>
      <c r="BO2723" s="202"/>
    </row>
    <row r="2724" customFormat="false" ht="13.25" hidden="false" customHeight="true" outlineLevel="0" collapsed="false">
      <c r="A2724" s="151" t="s">
        <v>2821</v>
      </c>
      <c r="B2724" s="152" t="n">
        <v>7.4</v>
      </c>
      <c r="C2724" s="152" t="n">
        <v>756.5</v>
      </c>
      <c r="D2724" s="153" t="n">
        <v>100</v>
      </c>
      <c r="E2724" s="154" t="s">
        <v>93</v>
      </c>
      <c r="F2724" s="153" t="n">
        <v>3</v>
      </c>
      <c r="G2724" s="115" t="n">
        <v>0.9</v>
      </c>
      <c r="H2724" s="116" t="n">
        <f aca="false">RANDBETWEEN(80,100)/100</f>
        <v>0.99</v>
      </c>
      <c r="I2724" s="117"/>
      <c r="J2724" s="118"/>
      <c r="K2724" s="119"/>
      <c r="L2724" s="118"/>
      <c r="M2724" s="179"/>
      <c r="Q2724" s="151" t="s">
        <v>2821</v>
      </c>
      <c r="R2724" s="152" t="n">
        <v>0</v>
      </c>
      <c r="S2724" s="152" t="n">
        <v>750</v>
      </c>
      <c r="T2724" s="153" t="n">
        <v>80</v>
      </c>
      <c r="U2724" s="154" t="s">
        <v>101</v>
      </c>
      <c r="V2724" s="153" t="n">
        <v>1</v>
      </c>
      <c r="W2724" s="115" t="n">
        <v>0.95</v>
      </c>
      <c r="X2724" s="116" t="n">
        <f aca="false">RANDBETWEEN(80,100)/100</f>
        <v>0.8</v>
      </c>
      <c r="Y2724" s="117"/>
      <c r="Z2724" s="118"/>
      <c r="AA2724" s="119"/>
      <c r="AB2724" s="123"/>
      <c r="AC2724" s="124"/>
      <c r="AG2724" s="186"/>
      <c r="BO2724" s="202"/>
    </row>
    <row r="2725" customFormat="false" ht="13.25" hidden="false" customHeight="true" outlineLevel="0" collapsed="false">
      <c r="A2725" s="151" t="s">
        <v>2822</v>
      </c>
      <c r="B2725" s="152" t="n">
        <v>7.3</v>
      </c>
      <c r="C2725" s="152" t="n">
        <v>755.3</v>
      </c>
      <c r="D2725" s="153" t="n">
        <v>100</v>
      </c>
      <c r="E2725" s="154" t="s">
        <v>93</v>
      </c>
      <c r="F2725" s="153" t="n">
        <v>1.5</v>
      </c>
      <c r="G2725" s="115" t="n">
        <v>0.9</v>
      </c>
      <c r="H2725" s="116" t="n">
        <f aca="false">RANDBETWEEN(80,100)/100</f>
        <v>0.81</v>
      </c>
      <c r="I2725" s="117"/>
      <c r="J2725" s="118"/>
      <c r="K2725" s="119"/>
      <c r="L2725" s="118"/>
      <c r="M2725" s="179"/>
      <c r="Q2725" s="151" t="s">
        <v>2822</v>
      </c>
      <c r="R2725" s="152" t="n">
        <v>-0.8</v>
      </c>
      <c r="S2725" s="152" t="n">
        <v>748.8</v>
      </c>
      <c r="T2725" s="153" t="n">
        <v>77</v>
      </c>
      <c r="U2725" s="154" t="n">
        <v>0</v>
      </c>
      <c r="V2725" s="153" t="n">
        <v>0</v>
      </c>
      <c r="W2725" s="115" t="n">
        <v>0.9</v>
      </c>
      <c r="X2725" s="116" t="n">
        <f aca="false">RANDBETWEEN(80,100)/100</f>
        <v>0.89</v>
      </c>
      <c r="Y2725" s="117"/>
      <c r="Z2725" s="118"/>
      <c r="AA2725" s="119"/>
      <c r="AB2725" s="123"/>
      <c r="AC2725" s="124"/>
      <c r="AG2725" s="186"/>
      <c r="BO2725" s="202"/>
    </row>
    <row r="2726" customFormat="false" ht="13.25" hidden="false" customHeight="true" outlineLevel="0" collapsed="false">
      <c r="A2726" s="151" t="s">
        <v>2823</v>
      </c>
      <c r="B2726" s="152" t="n">
        <v>7.1</v>
      </c>
      <c r="C2726" s="152" t="n">
        <v>754.6</v>
      </c>
      <c r="D2726" s="153" t="n">
        <v>90</v>
      </c>
      <c r="E2726" s="154" t="s">
        <v>93</v>
      </c>
      <c r="F2726" s="153" t="n">
        <v>1.5</v>
      </c>
      <c r="G2726" s="115" t="n">
        <v>0.9</v>
      </c>
      <c r="H2726" s="116" t="n">
        <f aca="false">RANDBETWEEN(80,100)/100</f>
        <v>0.82</v>
      </c>
      <c r="I2726" s="117"/>
      <c r="J2726" s="118"/>
      <c r="K2726" s="119"/>
      <c r="L2726" s="118"/>
      <c r="M2726" s="179"/>
      <c r="Q2726" s="151" t="s">
        <v>2823</v>
      </c>
      <c r="R2726" s="152" t="n">
        <v>-1.1</v>
      </c>
      <c r="S2726" s="152" t="n">
        <v>748.5</v>
      </c>
      <c r="T2726" s="153" t="n">
        <v>75</v>
      </c>
      <c r="U2726" s="154" t="s">
        <v>91</v>
      </c>
      <c r="V2726" s="153" t="n">
        <v>1</v>
      </c>
      <c r="W2726" s="115" t="n">
        <v>0.9</v>
      </c>
      <c r="X2726" s="116" t="n">
        <f aca="false">RANDBETWEEN(80,100)/100</f>
        <v>0.93</v>
      </c>
      <c r="Y2726" s="117"/>
      <c r="Z2726" s="118"/>
      <c r="AA2726" s="119"/>
      <c r="AB2726" s="123"/>
      <c r="AC2726" s="124"/>
      <c r="AG2726" s="186"/>
      <c r="BO2726" s="202"/>
    </row>
    <row r="2727" customFormat="false" ht="13.25" hidden="false" customHeight="true" outlineLevel="0" collapsed="false">
      <c r="A2727" s="151" t="s">
        <v>2824</v>
      </c>
      <c r="B2727" s="152" t="n">
        <v>7.4</v>
      </c>
      <c r="C2727" s="152" t="n">
        <v>754</v>
      </c>
      <c r="D2727" s="153" t="n">
        <v>85</v>
      </c>
      <c r="E2727" s="154" t="s">
        <v>83</v>
      </c>
      <c r="F2727" s="153" t="n">
        <v>3</v>
      </c>
      <c r="G2727" s="115" t="n">
        <v>0.9</v>
      </c>
      <c r="H2727" s="116" t="n">
        <f aca="false">RANDBETWEEN(80,100)/100</f>
        <v>0.98</v>
      </c>
      <c r="I2727" s="117"/>
      <c r="J2727" s="118"/>
      <c r="K2727" s="119"/>
      <c r="L2727" s="118"/>
      <c r="M2727" s="179"/>
      <c r="Q2727" s="151" t="s">
        <v>2824</v>
      </c>
      <c r="R2727" s="152" t="n">
        <v>-0.9</v>
      </c>
      <c r="S2727" s="152" t="n">
        <v>748.9</v>
      </c>
      <c r="T2727" s="153" t="n">
        <v>72</v>
      </c>
      <c r="U2727" s="154" t="s">
        <v>91</v>
      </c>
      <c r="V2727" s="153" t="n">
        <v>1</v>
      </c>
      <c r="W2727" s="115" t="n">
        <v>0.9</v>
      </c>
      <c r="X2727" s="116" t="n">
        <f aca="false">RANDBETWEEN(80,100)/100</f>
        <v>0.97</v>
      </c>
      <c r="Y2727" s="117"/>
      <c r="Z2727" s="118"/>
      <c r="AA2727" s="119"/>
      <c r="AB2727" s="123"/>
      <c r="AC2727" s="124"/>
      <c r="AG2727" s="186"/>
      <c r="BO2727" s="202"/>
    </row>
    <row r="2728" customFormat="false" ht="13.25" hidden="false" customHeight="true" outlineLevel="0" collapsed="false">
      <c r="A2728" s="151" t="s">
        <v>2825</v>
      </c>
      <c r="B2728" s="152" t="n">
        <v>7.7</v>
      </c>
      <c r="C2728" s="152" t="n">
        <v>754.3</v>
      </c>
      <c r="D2728" s="153" t="n">
        <v>83</v>
      </c>
      <c r="E2728" s="154" t="s">
        <v>83</v>
      </c>
      <c r="F2728" s="153" t="n">
        <v>3</v>
      </c>
      <c r="G2728" s="115" t="n">
        <v>0.9</v>
      </c>
      <c r="H2728" s="116" t="n">
        <f aca="false">RANDBETWEEN(80,100)/100</f>
        <v>0.85</v>
      </c>
      <c r="I2728" s="117" t="n">
        <v>0.454965277777778</v>
      </c>
      <c r="J2728" s="118" t="n">
        <v>0.454965277777778</v>
      </c>
      <c r="K2728" s="119" t="n">
        <f aca="false">(J2728 * 24) * $B$3 * $F$3 * (1 - 0.7*AVERAGE(G2728:G2735)) * AVERAGE(H2728:H2735)</f>
        <v>4405.7199625</v>
      </c>
      <c r="L2728" s="118" t="n">
        <f aca="false">IF(AVERAGE(F2728:F2735)&gt; $J$3, $B$4*$F$4*AVERAGE(F2728:F2735)/$B$5*24*AVERAGE(H2728:H2735), $B$4*$F$4*AVERAGE(F2728:F2735)/$B$5*24*AVERAGE(H2728:H2735) * 0.2)</f>
        <v>34896</v>
      </c>
      <c r="M2728" s="179" t="n">
        <f aca="false">K2728+L2728</f>
        <v>39301.7199625</v>
      </c>
      <c r="Q2728" s="151" t="s">
        <v>2825</v>
      </c>
      <c r="R2728" s="152" t="n">
        <v>-0.1</v>
      </c>
      <c r="S2728" s="152" t="n">
        <v>749.2</v>
      </c>
      <c r="T2728" s="153" t="n">
        <v>66</v>
      </c>
      <c r="U2728" s="154" t="s">
        <v>78</v>
      </c>
      <c r="V2728" s="153" t="n">
        <v>2</v>
      </c>
      <c r="W2728" s="115" t="n">
        <v>0.75</v>
      </c>
      <c r="X2728" s="116" t="n">
        <f aca="false">RANDBETWEEN(80,100)/100</f>
        <v>0.85</v>
      </c>
      <c r="Y2728" s="117" t="n">
        <v>0.432291666666667</v>
      </c>
      <c r="Z2728" s="118" t="n">
        <v>0.432291666666667</v>
      </c>
      <c r="AA2728" s="119" t="n">
        <f aca="false">(Z2728 * 24) * $B$3 * $F$3 * (1 - 0.7*AVERAGE(W2728:W2735)) * AVERAGE(X2728:X2735)</f>
        <v>9613.734375</v>
      </c>
      <c r="AB2728" s="123" t="n">
        <f aca="false">IF(AVERAGE(V2728:V2735)&gt; $J$3, $B$4*$F$4*AVERAGE(V2728:V2735)/$B$5*24*AVERAGE(X2728:X2735), $B$4*$F$4*AVERAGE(V2728:V2735)/$B$5*24*AVERAGE(X2728:X2735) * 0.2)</f>
        <v>1270.8</v>
      </c>
      <c r="AC2728" s="124" t="n">
        <f aca="false">AA2728+AB2728</f>
        <v>10884.534375</v>
      </c>
      <c r="AG2728" s="186"/>
      <c r="BO2728" s="202"/>
    </row>
    <row r="2729" customFormat="false" ht="13.25" hidden="false" customHeight="true" outlineLevel="0" collapsed="false">
      <c r="A2729" s="151" t="s">
        <v>2826</v>
      </c>
      <c r="B2729" s="152" t="n">
        <v>9.6</v>
      </c>
      <c r="C2729" s="152" t="n">
        <v>754</v>
      </c>
      <c r="D2729" s="153" t="n">
        <v>75</v>
      </c>
      <c r="E2729" s="154" t="s">
        <v>107</v>
      </c>
      <c r="F2729" s="153" t="n">
        <v>6</v>
      </c>
      <c r="G2729" s="115" t="n">
        <v>0.9</v>
      </c>
      <c r="H2729" s="116" t="n">
        <f aca="false">RANDBETWEEN(80,100)/100</f>
        <v>0.89</v>
      </c>
      <c r="I2729" s="117"/>
      <c r="J2729" s="118"/>
      <c r="K2729" s="119"/>
      <c r="L2729" s="118"/>
      <c r="M2729" s="179"/>
      <c r="Q2729" s="151" t="s">
        <v>2826</v>
      </c>
      <c r="R2729" s="152" t="n">
        <v>2.1</v>
      </c>
      <c r="S2729" s="152" t="n">
        <v>748.9</v>
      </c>
      <c r="T2729" s="153" t="n">
        <v>62</v>
      </c>
      <c r="U2729" s="154" t="s">
        <v>78</v>
      </c>
      <c r="V2729" s="153" t="n">
        <v>2</v>
      </c>
      <c r="W2729" s="182" t="s">
        <v>194</v>
      </c>
      <c r="X2729" s="116" t="n">
        <f aca="false">RANDBETWEEN(80,100)/100</f>
        <v>0.9</v>
      </c>
      <c r="Y2729" s="117"/>
      <c r="Z2729" s="118"/>
      <c r="AA2729" s="119"/>
      <c r="AB2729" s="123"/>
      <c r="AC2729" s="124"/>
      <c r="AG2729" s="186"/>
      <c r="BO2729" s="202"/>
    </row>
    <row r="2730" customFormat="false" ht="13.25" hidden="false" customHeight="true" outlineLevel="0" collapsed="false">
      <c r="A2730" s="151" t="s">
        <v>2827</v>
      </c>
      <c r="B2730" s="152" t="n">
        <v>11.4</v>
      </c>
      <c r="C2730" s="152" t="n">
        <v>753.9</v>
      </c>
      <c r="D2730" s="153" t="n">
        <v>66</v>
      </c>
      <c r="E2730" s="154" t="s">
        <v>107</v>
      </c>
      <c r="F2730" s="153" t="n">
        <v>7.5</v>
      </c>
      <c r="G2730" s="115" t="n">
        <v>0.9</v>
      </c>
      <c r="H2730" s="116" t="n">
        <f aca="false">RANDBETWEEN(80,100)/100</f>
        <v>0.91</v>
      </c>
      <c r="I2730" s="117"/>
      <c r="J2730" s="118"/>
      <c r="K2730" s="119"/>
      <c r="L2730" s="118"/>
      <c r="M2730" s="179"/>
      <c r="Q2730" s="151" t="s">
        <v>2827</v>
      </c>
      <c r="R2730" s="152" t="n">
        <v>4.1</v>
      </c>
      <c r="S2730" s="152" t="n">
        <v>749.8</v>
      </c>
      <c r="T2730" s="153" t="n">
        <v>52</v>
      </c>
      <c r="U2730" s="154" t="s">
        <v>91</v>
      </c>
      <c r="V2730" s="153" t="n">
        <v>2</v>
      </c>
      <c r="W2730" s="115" t="n">
        <v>0</v>
      </c>
      <c r="X2730" s="116" t="n">
        <f aca="false">RANDBETWEEN(80,100)/100</f>
        <v>0.82</v>
      </c>
      <c r="Y2730" s="117"/>
      <c r="Z2730" s="118"/>
      <c r="AA2730" s="119"/>
      <c r="AB2730" s="123"/>
      <c r="AC2730" s="124"/>
      <c r="AG2730" s="186"/>
      <c r="BO2730" s="202"/>
    </row>
    <row r="2731" customFormat="false" ht="13.25" hidden="false" customHeight="true" outlineLevel="0" collapsed="false">
      <c r="A2731" s="151" t="s">
        <v>2828</v>
      </c>
      <c r="B2731" s="152" t="n">
        <v>8.9</v>
      </c>
      <c r="C2731" s="152" t="n">
        <v>755.3</v>
      </c>
      <c r="D2731" s="153" t="n">
        <v>74</v>
      </c>
      <c r="E2731" s="154" t="s">
        <v>83</v>
      </c>
      <c r="F2731" s="153" t="n">
        <v>7.5</v>
      </c>
      <c r="G2731" s="115" t="n">
        <v>0.9</v>
      </c>
      <c r="H2731" s="116" t="n">
        <f aca="false">RANDBETWEEN(80,100)/100</f>
        <v>0.91</v>
      </c>
      <c r="I2731" s="117"/>
      <c r="J2731" s="118"/>
      <c r="K2731" s="119"/>
      <c r="L2731" s="118"/>
      <c r="M2731" s="179"/>
      <c r="Q2731" s="151" t="s">
        <v>2828</v>
      </c>
      <c r="R2731" s="152" t="n">
        <v>3.4</v>
      </c>
      <c r="S2731" s="152" t="n">
        <v>751.3</v>
      </c>
      <c r="T2731" s="153" t="n">
        <v>60</v>
      </c>
      <c r="U2731" s="154" t="s">
        <v>91</v>
      </c>
      <c r="V2731" s="153" t="n">
        <v>2</v>
      </c>
      <c r="W2731" s="115" t="n">
        <v>0.25</v>
      </c>
      <c r="X2731" s="116" t="n">
        <f aca="false">RANDBETWEEN(80,100)/100</f>
        <v>0.94</v>
      </c>
      <c r="Y2731" s="117"/>
      <c r="Z2731" s="118"/>
      <c r="AA2731" s="119"/>
      <c r="AB2731" s="123"/>
      <c r="AC2731" s="124"/>
      <c r="AG2731" s="186"/>
      <c r="BO2731" s="202"/>
    </row>
    <row r="2732" customFormat="false" ht="13.25" hidden="false" customHeight="true" outlineLevel="0" collapsed="false">
      <c r="A2732" s="151" t="s">
        <v>2829</v>
      </c>
      <c r="B2732" s="152" t="n">
        <v>5.8</v>
      </c>
      <c r="C2732" s="152" t="n">
        <v>756.3</v>
      </c>
      <c r="D2732" s="153" t="n">
        <v>83</v>
      </c>
      <c r="E2732" s="154" t="s">
        <v>83</v>
      </c>
      <c r="F2732" s="153" t="n">
        <v>9</v>
      </c>
      <c r="G2732" s="115" t="n">
        <v>0.9</v>
      </c>
      <c r="H2732" s="116" t="n">
        <f aca="false">RANDBETWEEN(80,100)/100</f>
        <v>0.94</v>
      </c>
      <c r="I2732" s="117"/>
      <c r="J2732" s="118"/>
      <c r="K2732" s="119"/>
      <c r="L2732" s="118"/>
      <c r="M2732" s="179"/>
      <c r="Q2732" s="151" t="s">
        <v>2829</v>
      </c>
      <c r="R2732" s="152" t="n">
        <v>-1.8</v>
      </c>
      <c r="S2732" s="152" t="n">
        <v>751.9</v>
      </c>
      <c r="T2732" s="153" t="n">
        <v>84</v>
      </c>
      <c r="U2732" s="154" t="s">
        <v>78</v>
      </c>
      <c r="V2732" s="153" t="n">
        <v>1</v>
      </c>
      <c r="W2732" s="115" t="n">
        <v>0.25</v>
      </c>
      <c r="X2732" s="116" t="n">
        <f aca="false">RANDBETWEEN(80,100)/100</f>
        <v>0.82</v>
      </c>
      <c r="Y2732" s="117"/>
      <c r="Z2732" s="118"/>
      <c r="AA2732" s="119"/>
      <c r="AB2732" s="123"/>
      <c r="AC2732" s="124"/>
      <c r="AG2732" s="186"/>
      <c r="BO2732" s="202"/>
    </row>
    <row r="2733" customFormat="false" ht="13.25" hidden="false" customHeight="true" outlineLevel="0" collapsed="false">
      <c r="A2733" s="151" t="s">
        <v>2830</v>
      </c>
      <c r="B2733" s="152" t="n">
        <v>7.1</v>
      </c>
      <c r="C2733" s="152" t="n">
        <v>756.8</v>
      </c>
      <c r="D2733" s="153" t="n">
        <v>82</v>
      </c>
      <c r="E2733" s="154" t="s">
        <v>83</v>
      </c>
      <c r="F2733" s="153" t="n">
        <v>6</v>
      </c>
      <c r="G2733" s="115" t="n">
        <v>0.9</v>
      </c>
      <c r="H2733" s="116" t="n">
        <f aca="false">RANDBETWEEN(80,100)/100</f>
        <v>0.89</v>
      </c>
      <c r="I2733" s="117"/>
      <c r="J2733" s="118"/>
      <c r="K2733" s="119"/>
      <c r="L2733" s="118"/>
      <c r="M2733" s="179"/>
      <c r="Q2733" s="151" t="s">
        <v>2830</v>
      </c>
      <c r="R2733" s="152" t="n">
        <v>-3.7</v>
      </c>
      <c r="S2733" s="152" t="n">
        <v>752.4</v>
      </c>
      <c r="T2733" s="153" t="n">
        <v>87</v>
      </c>
      <c r="U2733" s="154" t="n">
        <v>0</v>
      </c>
      <c r="V2733" s="153" t="n">
        <v>0</v>
      </c>
      <c r="W2733" s="115" t="n">
        <v>0</v>
      </c>
      <c r="X2733" s="116" t="n">
        <f aca="false">RANDBETWEEN(80,100)/100</f>
        <v>0.91</v>
      </c>
      <c r="Y2733" s="117"/>
      <c r="Z2733" s="118"/>
      <c r="AA2733" s="119"/>
      <c r="AB2733" s="123"/>
      <c r="AC2733" s="124"/>
      <c r="AG2733" s="186"/>
      <c r="BO2733" s="202"/>
    </row>
    <row r="2734" customFormat="false" ht="13.25" hidden="false" customHeight="true" outlineLevel="0" collapsed="false">
      <c r="A2734" s="151" t="s">
        <v>2831</v>
      </c>
      <c r="B2734" s="152" t="n">
        <v>8</v>
      </c>
      <c r="C2734" s="152" t="n">
        <v>757.4</v>
      </c>
      <c r="D2734" s="153" t="n">
        <v>88</v>
      </c>
      <c r="E2734" s="154" t="s">
        <v>77</v>
      </c>
      <c r="F2734" s="153" t="n">
        <v>3</v>
      </c>
      <c r="G2734" s="115" t="n">
        <v>0.9</v>
      </c>
      <c r="H2734" s="116" t="n">
        <f aca="false">RANDBETWEEN(80,100)/100</f>
        <v>0.94</v>
      </c>
      <c r="I2734" s="117"/>
      <c r="J2734" s="118"/>
      <c r="K2734" s="119"/>
      <c r="L2734" s="118"/>
      <c r="M2734" s="179"/>
      <c r="Q2734" s="151" t="s">
        <v>2831</v>
      </c>
      <c r="R2734" s="152" t="n">
        <v>-2.3</v>
      </c>
      <c r="S2734" s="152" t="n">
        <v>752.8</v>
      </c>
      <c r="T2734" s="153" t="n">
        <v>77</v>
      </c>
      <c r="U2734" s="154" t="n">
        <v>0</v>
      </c>
      <c r="V2734" s="153" t="n">
        <v>0</v>
      </c>
      <c r="W2734" s="115" t="n">
        <v>0</v>
      </c>
      <c r="X2734" s="116" t="n">
        <f aca="false">RANDBETWEEN(80,100)/100</f>
        <v>0.89</v>
      </c>
      <c r="Y2734" s="117"/>
      <c r="Z2734" s="118"/>
      <c r="AA2734" s="119"/>
      <c r="AB2734" s="123"/>
      <c r="AC2734" s="124"/>
      <c r="AG2734" s="186"/>
      <c r="BO2734" s="202"/>
    </row>
    <row r="2735" customFormat="false" ht="13.25" hidden="false" customHeight="true" outlineLevel="0" collapsed="false">
      <c r="A2735" s="151" t="s">
        <v>2832</v>
      </c>
      <c r="B2735" s="152" t="n">
        <v>9.5</v>
      </c>
      <c r="C2735" s="152" t="n">
        <v>757.9</v>
      </c>
      <c r="D2735" s="153" t="n">
        <v>86</v>
      </c>
      <c r="E2735" s="154" t="s">
        <v>83</v>
      </c>
      <c r="F2735" s="153" t="n">
        <v>6</v>
      </c>
      <c r="G2735" s="115" t="n">
        <v>0.9</v>
      </c>
      <c r="H2735" s="116" t="n">
        <f aca="false">RANDBETWEEN(80,100)/100</f>
        <v>0.94</v>
      </c>
      <c r="I2735" s="117"/>
      <c r="J2735" s="118"/>
      <c r="K2735" s="119"/>
      <c r="L2735" s="118"/>
      <c r="M2735" s="179"/>
      <c r="Q2735" s="151" t="s">
        <v>2832</v>
      </c>
      <c r="R2735" s="152" t="n">
        <v>-2.5</v>
      </c>
      <c r="S2735" s="152" t="n">
        <v>753.4</v>
      </c>
      <c r="T2735" s="153" t="n">
        <v>75</v>
      </c>
      <c r="U2735" s="154" t="n">
        <v>0</v>
      </c>
      <c r="V2735" s="153" t="n">
        <v>0</v>
      </c>
      <c r="W2735" s="115" t="n">
        <v>0</v>
      </c>
      <c r="X2735" s="116" t="n">
        <f aca="false">RANDBETWEEN(80,100)/100</f>
        <v>0.93</v>
      </c>
      <c r="Y2735" s="117"/>
      <c r="Z2735" s="118"/>
      <c r="AA2735" s="119"/>
      <c r="AB2735" s="123"/>
      <c r="AC2735" s="124"/>
      <c r="AG2735" s="186"/>
      <c r="BO2735" s="202"/>
    </row>
    <row r="2736" customFormat="false" ht="13.25" hidden="false" customHeight="true" outlineLevel="0" collapsed="false">
      <c r="A2736" s="151" t="s">
        <v>2833</v>
      </c>
      <c r="B2736" s="152" t="n">
        <v>11.2</v>
      </c>
      <c r="C2736" s="152" t="n">
        <v>759.1</v>
      </c>
      <c r="D2736" s="153" t="n">
        <v>84</v>
      </c>
      <c r="E2736" s="154" t="s">
        <v>77</v>
      </c>
      <c r="F2736" s="153" t="n">
        <v>3</v>
      </c>
      <c r="G2736" s="115" t="n">
        <v>0.9</v>
      </c>
      <c r="H2736" s="116" t="n">
        <f aca="false">RANDBETWEEN(80,100)/100</f>
        <v>0.87</v>
      </c>
      <c r="I2736" s="117" t="n">
        <v>0.452835648148148</v>
      </c>
      <c r="J2736" s="118" t="n">
        <v>0.452835648148148</v>
      </c>
      <c r="K2736" s="119" t="n">
        <f aca="false">(J2736 * 24) * $B$3 * $F$3 * (1 - 0.7*AVERAGE(G2736:G2743)) * AVERAGE(H2736:H2743)</f>
        <v>4062.764453125</v>
      </c>
      <c r="L2736" s="118" t="n">
        <f aca="false">IF(AVERAGE(F2736:F2743)&gt; $J$3, $B$4*$F$4*AVERAGE(F2736:F2743)/$B$5*24*AVERAGE(H2736:H2743), $B$4*$F$4*AVERAGE(F2736:F2743)/$B$5*24*AVERAGE(H2736:H2743) * 0.2)</f>
        <v>2969.4</v>
      </c>
      <c r="M2736" s="179" t="n">
        <f aca="false">K2736+L2736</f>
        <v>7032.164453125</v>
      </c>
      <c r="Q2736" s="151" t="s">
        <v>2833</v>
      </c>
      <c r="R2736" s="152" t="n">
        <v>-2.2</v>
      </c>
      <c r="S2736" s="152" t="n">
        <v>753.3</v>
      </c>
      <c r="T2736" s="153" t="n">
        <v>75</v>
      </c>
      <c r="U2736" s="154" t="n">
        <v>0</v>
      </c>
      <c r="V2736" s="153" t="n">
        <v>0</v>
      </c>
      <c r="W2736" s="115" t="n">
        <v>0</v>
      </c>
      <c r="X2736" s="116" t="n">
        <f aca="false">RANDBETWEEN(80,100)/100</f>
        <v>0.95</v>
      </c>
      <c r="Y2736" s="117" t="n">
        <v>0.42912037037037</v>
      </c>
      <c r="Z2736" s="118" t="n">
        <v>0.42912037037037</v>
      </c>
      <c r="AA2736" s="119" t="n">
        <f aca="false">(Z2736 * 24) * $B$3 * $F$3 * (1 - 0.7*AVERAGE(W2736:W2743)) * AVERAGE(X2736:X2743)</f>
        <v>5859.021796875</v>
      </c>
      <c r="AB2736" s="123" t="n">
        <f aca="false">IF(AVERAGE(V2736:V2743)&gt; $J$3, $B$4*$F$4*AVERAGE(V2736:V2743)/$B$5*24*AVERAGE(X2736:X2743), $B$4*$F$4*AVERAGE(V2736:V2743)/$B$5*24*AVERAGE(X2736:X2743) * 0.2)</f>
        <v>870</v>
      </c>
      <c r="AC2736" s="124" t="n">
        <f aca="false">AA2736+AB2736</f>
        <v>6729.021796875</v>
      </c>
      <c r="AG2736" s="186"/>
      <c r="BO2736" s="202"/>
    </row>
    <row r="2737" customFormat="false" ht="13.25" hidden="false" customHeight="true" outlineLevel="0" collapsed="false">
      <c r="A2737" s="151" t="s">
        <v>2834</v>
      </c>
      <c r="B2737" s="152" t="n">
        <v>15.1</v>
      </c>
      <c r="C2737" s="152" t="n">
        <v>759.3</v>
      </c>
      <c r="D2737" s="153" t="n">
        <v>60</v>
      </c>
      <c r="E2737" s="154" t="s">
        <v>83</v>
      </c>
      <c r="F2737" s="153" t="n">
        <v>3</v>
      </c>
      <c r="G2737" s="115" t="n">
        <v>0.9</v>
      </c>
      <c r="H2737" s="116" t="n">
        <f aca="false">RANDBETWEEN(80,100)/100</f>
        <v>0.98</v>
      </c>
      <c r="I2737" s="117"/>
      <c r="J2737" s="118"/>
      <c r="K2737" s="119"/>
      <c r="L2737" s="118"/>
      <c r="M2737" s="179"/>
      <c r="Q2737" s="151" t="s">
        <v>2834</v>
      </c>
      <c r="R2737" s="152" t="n">
        <v>-1.2</v>
      </c>
      <c r="S2737" s="152" t="n">
        <v>753.1</v>
      </c>
      <c r="T2737" s="153" t="n">
        <v>70</v>
      </c>
      <c r="U2737" s="154" t="n">
        <v>0</v>
      </c>
      <c r="V2737" s="153" t="n">
        <v>0</v>
      </c>
      <c r="W2737" s="115" t="n">
        <v>0</v>
      </c>
      <c r="X2737" s="116" t="n">
        <f aca="false">RANDBETWEEN(80,100)/100</f>
        <v>0.98</v>
      </c>
      <c r="Y2737" s="117"/>
      <c r="Z2737" s="118"/>
      <c r="AA2737" s="119"/>
      <c r="AB2737" s="123"/>
      <c r="AC2737" s="124"/>
      <c r="AG2737" s="186"/>
      <c r="BO2737" s="202"/>
    </row>
    <row r="2738" customFormat="false" ht="13.25" hidden="false" customHeight="true" outlineLevel="0" collapsed="false">
      <c r="A2738" s="151" t="s">
        <v>2835</v>
      </c>
      <c r="B2738" s="152" t="n">
        <v>15.6</v>
      </c>
      <c r="C2738" s="152" t="n">
        <v>759.7</v>
      </c>
      <c r="D2738" s="153" t="n">
        <v>70</v>
      </c>
      <c r="E2738" s="154" t="s">
        <v>78</v>
      </c>
      <c r="F2738" s="153" t="n">
        <v>4.5</v>
      </c>
      <c r="G2738" s="115" t="n">
        <v>0.95</v>
      </c>
      <c r="H2738" s="116" t="n">
        <f aca="false">RANDBETWEEN(80,100)/100</f>
        <v>0.82</v>
      </c>
      <c r="I2738" s="117"/>
      <c r="J2738" s="118"/>
      <c r="K2738" s="119"/>
      <c r="L2738" s="118"/>
      <c r="M2738" s="179"/>
      <c r="Q2738" s="151" t="s">
        <v>2835</v>
      </c>
      <c r="R2738" s="152" t="n">
        <v>0.2</v>
      </c>
      <c r="S2738" s="152" t="n">
        <v>753.7</v>
      </c>
      <c r="T2738" s="153" t="n">
        <v>60</v>
      </c>
      <c r="U2738" s="154" t="s">
        <v>129</v>
      </c>
      <c r="V2738" s="153" t="n">
        <v>1</v>
      </c>
      <c r="W2738" s="115" t="n">
        <v>0.95</v>
      </c>
      <c r="X2738" s="116" t="n">
        <f aca="false">RANDBETWEEN(80,100)/100</f>
        <v>0.88</v>
      </c>
      <c r="Y2738" s="117"/>
      <c r="Z2738" s="118"/>
      <c r="AA2738" s="119"/>
      <c r="AB2738" s="123"/>
      <c r="AC2738" s="124"/>
      <c r="AG2738" s="186"/>
      <c r="BO2738" s="202"/>
    </row>
    <row r="2739" customFormat="false" ht="13.25" hidden="false" customHeight="true" outlineLevel="0" collapsed="false">
      <c r="A2739" s="151" t="s">
        <v>2836</v>
      </c>
      <c r="B2739" s="152" t="n">
        <v>10.9</v>
      </c>
      <c r="C2739" s="152" t="n">
        <v>760.3</v>
      </c>
      <c r="D2739" s="153" t="n">
        <v>88</v>
      </c>
      <c r="E2739" s="154" t="s">
        <v>78</v>
      </c>
      <c r="F2739" s="153" t="n">
        <v>4.5</v>
      </c>
      <c r="G2739" s="115" t="n">
        <v>0.95</v>
      </c>
      <c r="H2739" s="116" t="n">
        <f aca="false">RANDBETWEEN(80,100)/100</f>
        <v>0.99</v>
      </c>
      <c r="I2739" s="117"/>
      <c r="J2739" s="118"/>
      <c r="K2739" s="119"/>
      <c r="L2739" s="118"/>
      <c r="M2739" s="179"/>
      <c r="Q2739" s="151" t="s">
        <v>2836</v>
      </c>
      <c r="R2739" s="152" t="n">
        <v>-0.3</v>
      </c>
      <c r="S2739" s="152" t="n">
        <v>753.3</v>
      </c>
      <c r="T2739" s="153" t="n">
        <v>64</v>
      </c>
      <c r="U2739" s="154" t="s">
        <v>129</v>
      </c>
      <c r="V2739" s="153" t="n">
        <v>1</v>
      </c>
      <c r="W2739" s="115" t="n">
        <v>0.9</v>
      </c>
      <c r="X2739" s="116" t="n">
        <f aca="false">RANDBETWEEN(80,100)/100</f>
        <v>0.97</v>
      </c>
      <c r="Y2739" s="117"/>
      <c r="Z2739" s="118"/>
      <c r="AA2739" s="119"/>
      <c r="AB2739" s="123"/>
      <c r="AC2739" s="124"/>
      <c r="AG2739" s="186"/>
      <c r="BO2739" s="202"/>
    </row>
    <row r="2740" customFormat="false" ht="13.25" hidden="false" customHeight="true" outlineLevel="0" collapsed="false">
      <c r="A2740" s="151" t="s">
        <v>2837</v>
      </c>
      <c r="B2740" s="152" t="n">
        <v>9.6</v>
      </c>
      <c r="C2740" s="152" t="n">
        <v>760.3</v>
      </c>
      <c r="D2740" s="153" t="n">
        <v>100</v>
      </c>
      <c r="E2740" s="154" t="s">
        <v>93</v>
      </c>
      <c r="F2740" s="153" t="n">
        <v>1.5</v>
      </c>
      <c r="G2740" s="182" t="s">
        <v>194</v>
      </c>
      <c r="H2740" s="116" t="n">
        <f aca="false">RANDBETWEEN(80,100)/100</f>
        <v>0.82</v>
      </c>
      <c r="I2740" s="117"/>
      <c r="J2740" s="118"/>
      <c r="K2740" s="119"/>
      <c r="L2740" s="118"/>
      <c r="M2740" s="179"/>
      <c r="Q2740" s="151" t="s">
        <v>2837</v>
      </c>
      <c r="R2740" s="152" t="n">
        <v>-0.7</v>
      </c>
      <c r="S2740" s="152" t="n">
        <v>752.3</v>
      </c>
      <c r="T2740" s="153" t="n">
        <v>68</v>
      </c>
      <c r="U2740" s="154" t="s">
        <v>93</v>
      </c>
      <c r="V2740" s="153" t="n">
        <v>1</v>
      </c>
      <c r="W2740" s="115" t="n">
        <v>0.9</v>
      </c>
      <c r="X2740" s="116" t="n">
        <f aca="false">RANDBETWEEN(80,100)/100</f>
        <v>0.91</v>
      </c>
      <c r="Y2740" s="117"/>
      <c r="Z2740" s="118"/>
      <c r="AA2740" s="119"/>
      <c r="AB2740" s="123"/>
      <c r="AC2740" s="124"/>
      <c r="AG2740" s="186"/>
      <c r="BO2740" s="202"/>
    </row>
    <row r="2741" customFormat="false" ht="13.25" hidden="false" customHeight="true" outlineLevel="0" collapsed="false">
      <c r="A2741" s="151" t="s">
        <v>2838</v>
      </c>
      <c r="B2741" s="152" t="n">
        <v>6.5</v>
      </c>
      <c r="C2741" s="152" t="n">
        <v>759.4</v>
      </c>
      <c r="D2741" s="153" t="n">
        <v>100</v>
      </c>
      <c r="E2741" s="154" t="s">
        <v>91</v>
      </c>
      <c r="F2741" s="153" t="n">
        <v>1.5</v>
      </c>
      <c r="G2741" s="115" t="n">
        <v>0.9</v>
      </c>
      <c r="H2741" s="116" t="n">
        <f aca="false">RANDBETWEEN(80,100)/100</f>
        <v>0.81</v>
      </c>
      <c r="I2741" s="117"/>
      <c r="J2741" s="118"/>
      <c r="K2741" s="119"/>
      <c r="L2741" s="118"/>
      <c r="M2741" s="179"/>
      <c r="Q2741" s="151" t="s">
        <v>2838</v>
      </c>
      <c r="R2741" s="152" t="n">
        <v>-0.5</v>
      </c>
      <c r="S2741" s="152" t="n">
        <v>750.7</v>
      </c>
      <c r="T2741" s="153" t="n">
        <v>72</v>
      </c>
      <c r="U2741" s="154" t="s">
        <v>129</v>
      </c>
      <c r="V2741" s="153" t="n">
        <v>1</v>
      </c>
      <c r="W2741" s="115" t="n">
        <v>0.9</v>
      </c>
      <c r="X2741" s="116" t="n">
        <f aca="false">RANDBETWEEN(80,100)/100</f>
        <v>0.81</v>
      </c>
      <c r="Y2741" s="117"/>
      <c r="Z2741" s="118"/>
      <c r="AA2741" s="119"/>
      <c r="AB2741" s="123"/>
      <c r="AC2741" s="124"/>
      <c r="AG2741" s="186"/>
      <c r="BO2741" s="202"/>
    </row>
    <row r="2742" customFormat="false" ht="13.25" hidden="false" customHeight="true" outlineLevel="0" collapsed="false">
      <c r="A2742" s="151" t="s">
        <v>2839</v>
      </c>
      <c r="B2742" s="152" t="n">
        <v>7.9</v>
      </c>
      <c r="C2742" s="152" t="n">
        <v>759.3</v>
      </c>
      <c r="D2742" s="153" t="n">
        <v>100</v>
      </c>
      <c r="E2742" s="154" t="s">
        <v>77</v>
      </c>
      <c r="F2742" s="153" t="n">
        <v>1.5</v>
      </c>
      <c r="G2742" s="182" t="s">
        <v>185</v>
      </c>
      <c r="H2742" s="116" t="n">
        <f aca="false">RANDBETWEEN(80,100)/100</f>
        <v>0.91</v>
      </c>
      <c r="I2742" s="117"/>
      <c r="J2742" s="118"/>
      <c r="K2742" s="119"/>
      <c r="L2742" s="118"/>
      <c r="M2742" s="179"/>
      <c r="Q2742" s="151" t="s">
        <v>2839</v>
      </c>
      <c r="R2742" s="152" t="n">
        <v>-0.6</v>
      </c>
      <c r="S2742" s="152" t="n">
        <v>749.8</v>
      </c>
      <c r="T2742" s="153" t="n">
        <v>76</v>
      </c>
      <c r="U2742" s="154" t="s">
        <v>93</v>
      </c>
      <c r="V2742" s="153" t="n">
        <v>1</v>
      </c>
      <c r="W2742" s="115" t="n">
        <v>0.9</v>
      </c>
      <c r="X2742" s="116" t="n">
        <f aca="false">RANDBETWEEN(80,100)/100</f>
        <v>0.85</v>
      </c>
      <c r="Y2742" s="117"/>
      <c r="Z2742" s="118"/>
      <c r="AA2742" s="119"/>
      <c r="AB2742" s="123"/>
      <c r="AC2742" s="124"/>
      <c r="AG2742" s="186"/>
      <c r="BO2742" s="202"/>
    </row>
    <row r="2743" customFormat="false" ht="13.25" hidden="false" customHeight="true" outlineLevel="0" collapsed="false">
      <c r="A2743" s="151" t="s">
        <v>2840</v>
      </c>
      <c r="B2743" s="152" t="n">
        <v>9.1</v>
      </c>
      <c r="C2743" s="152" t="n">
        <v>759.5</v>
      </c>
      <c r="D2743" s="153" t="n">
        <v>95</v>
      </c>
      <c r="E2743" s="154" t="s">
        <v>77</v>
      </c>
      <c r="F2743" s="153" t="n">
        <v>1.5</v>
      </c>
      <c r="G2743" s="115" t="n">
        <v>0.95</v>
      </c>
      <c r="H2743" s="116" t="n">
        <f aca="false">RANDBETWEEN(80,100)/100</f>
        <v>0.87</v>
      </c>
      <c r="I2743" s="117"/>
      <c r="J2743" s="118"/>
      <c r="K2743" s="119"/>
      <c r="L2743" s="118"/>
      <c r="M2743" s="179"/>
      <c r="Q2743" s="151" t="s">
        <v>2840</v>
      </c>
      <c r="R2743" s="152" t="n">
        <v>-0.5</v>
      </c>
      <c r="S2743" s="152" t="n">
        <v>748.3</v>
      </c>
      <c r="T2743" s="153" t="n">
        <v>80</v>
      </c>
      <c r="U2743" s="154" t="s">
        <v>93</v>
      </c>
      <c r="V2743" s="153" t="n">
        <v>1</v>
      </c>
      <c r="W2743" s="115" t="n">
        <v>0.9</v>
      </c>
      <c r="X2743" s="116" t="n">
        <f aca="false">RANDBETWEEN(80,100)/100</f>
        <v>0.9</v>
      </c>
      <c r="Y2743" s="117"/>
      <c r="Z2743" s="118"/>
      <c r="AA2743" s="119"/>
      <c r="AB2743" s="123"/>
      <c r="AC2743" s="124"/>
      <c r="AG2743" s="186"/>
      <c r="BO2743" s="202"/>
    </row>
    <row r="2744" customFormat="false" ht="13.25" hidden="false" customHeight="true" outlineLevel="0" collapsed="false">
      <c r="A2744" s="151" t="s">
        <v>2841</v>
      </c>
      <c r="B2744" s="152" t="n">
        <v>11</v>
      </c>
      <c r="C2744" s="152" t="n">
        <v>759.6</v>
      </c>
      <c r="D2744" s="153" t="n">
        <v>86</v>
      </c>
      <c r="E2744" s="154" t="s">
        <v>93</v>
      </c>
      <c r="F2744" s="153" t="n">
        <v>3</v>
      </c>
      <c r="G2744" s="115" t="n">
        <v>0.9</v>
      </c>
      <c r="H2744" s="116" t="n">
        <f aca="false">RANDBETWEEN(80,100)/100</f>
        <v>0.92</v>
      </c>
      <c r="I2744" s="117" t="n">
        <v>0.450717592592593</v>
      </c>
      <c r="J2744" s="118" t="n">
        <v>0.450717592592593</v>
      </c>
      <c r="K2744" s="119" t="n">
        <f aca="false">(J2744 * 24) * $B$3 * $F$3 * (1 - 0.7*AVERAGE(G2744:G2751)) * AVERAGE(H2744:H2751)</f>
        <v>6567.385759375</v>
      </c>
      <c r="L2744" s="118" t="n">
        <f aca="false">IF(AVERAGE(F2744:F2751)&gt; $J$3, $B$4*$F$4*AVERAGE(F2744:F2751)/$B$5*24*AVERAGE(H2744:H2751), $B$4*$F$4*AVERAGE(F2744:F2751)/$B$5*24*AVERAGE(H2744:H2751) * 0.2)</f>
        <v>3641.4</v>
      </c>
      <c r="M2744" s="179" t="n">
        <f aca="false">K2744+L2744</f>
        <v>10208.785759375</v>
      </c>
      <c r="Q2744" s="151" t="s">
        <v>2841</v>
      </c>
      <c r="R2744" s="152" t="n">
        <v>0.3</v>
      </c>
      <c r="S2744" s="152" t="n">
        <v>746.5</v>
      </c>
      <c r="T2744" s="153" t="n">
        <v>72</v>
      </c>
      <c r="U2744" s="154" t="s">
        <v>129</v>
      </c>
      <c r="V2744" s="153" t="n">
        <v>1</v>
      </c>
      <c r="W2744" s="115" t="n">
        <v>0.9</v>
      </c>
      <c r="X2744" s="116" t="n">
        <f aca="false">RANDBETWEEN(80,100)/100</f>
        <v>0.81</v>
      </c>
      <c r="Y2744" s="117" t="n">
        <v>0.425960648148148</v>
      </c>
      <c r="Z2744" s="118" t="n">
        <v>0.425960648148148</v>
      </c>
      <c r="AA2744" s="119" t="n">
        <f aca="false">(Z2744 * 24) * $B$3 * $F$3 * (1 - 0.7*AVERAGE(W2744:W2751)) * AVERAGE(X2744:X2751)</f>
        <v>3943.28810416667</v>
      </c>
      <c r="AB2744" s="123" t="n">
        <f aca="false">IF(AVERAGE(V2744:V2751)&gt; $J$3, $B$4*$F$4*AVERAGE(V2744:V2751)/$B$5*24*AVERAGE(X2744:X2751), $B$4*$F$4*AVERAGE(V2744:V2751)/$B$5*24*AVERAGE(X2744:X2751) * 0.2)</f>
        <v>1668</v>
      </c>
      <c r="AC2744" s="124" t="n">
        <f aca="false">AA2744+AB2744</f>
        <v>5611.28810416667</v>
      </c>
      <c r="AG2744" s="186"/>
      <c r="BO2744" s="202"/>
    </row>
    <row r="2745" customFormat="false" ht="13.25" hidden="false" customHeight="true" outlineLevel="0" collapsed="false">
      <c r="A2745" s="151" t="s">
        <v>2842</v>
      </c>
      <c r="B2745" s="152" t="n">
        <v>14.7</v>
      </c>
      <c r="C2745" s="152" t="n">
        <v>758.5</v>
      </c>
      <c r="D2745" s="153" t="n">
        <v>69</v>
      </c>
      <c r="E2745" s="154" t="s">
        <v>93</v>
      </c>
      <c r="F2745" s="153" t="n">
        <v>3</v>
      </c>
      <c r="G2745" s="115" t="n">
        <v>0.9</v>
      </c>
      <c r="H2745" s="116" t="n">
        <f aca="false">RANDBETWEEN(80,100)/100</f>
        <v>0.95</v>
      </c>
      <c r="I2745" s="117"/>
      <c r="J2745" s="118"/>
      <c r="K2745" s="119"/>
      <c r="L2745" s="118"/>
      <c r="M2745" s="179"/>
      <c r="Q2745" s="151" t="s">
        <v>2842</v>
      </c>
      <c r="R2745" s="152" t="n">
        <v>0.9</v>
      </c>
      <c r="S2745" s="152" t="n">
        <v>744.4</v>
      </c>
      <c r="T2745" s="153" t="n">
        <v>75</v>
      </c>
      <c r="U2745" s="154" t="s">
        <v>93</v>
      </c>
      <c r="V2745" s="153" t="n">
        <v>1</v>
      </c>
      <c r="W2745" s="115" t="n">
        <v>0.9</v>
      </c>
      <c r="X2745" s="116" t="n">
        <f aca="false">RANDBETWEEN(80,100)/100</f>
        <v>0.89</v>
      </c>
      <c r="Y2745" s="117"/>
      <c r="Z2745" s="118"/>
      <c r="AA2745" s="119"/>
      <c r="AB2745" s="123"/>
      <c r="AC2745" s="124"/>
      <c r="AG2745" s="186"/>
      <c r="BO2745" s="202"/>
    </row>
    <row r="2746" customFormat="false" ht="13.25" hidden="false" customHeight="true" outlineLevel="0" collapsed="false">
      <c r="A2746" s="151" t="s">
        <v>2843</v>
      </c>
      <c r="B2746" s="152" t="n">
        <v>19</v>
      </c>
      <c r="C2746" s="152" t="n">
        <v>757.7</v>
      </c>
      <c r="D2746" s="153" t="n">
        <v>42</v>
      </c>
      <c r="E2746" s="154" t="s">
        <v>93</v>
      </c>
      <c r="F2746" s="153" t="n">
        <v>6</v>
      </c>
      <c r="G2746" s="115" t="n">
        <v>0.9</v>
      </c>
      <c r="H2746" s="116" t="n">
        <f aca="false">RANDBETWEEN(80,100)/100</f>
        <v>0.84</v>
      </c>
      <c r="I2746" s="117"/>
      <c r="J2746" s="118"/>
      <c r="K2746" s="119"/>
      <c r="L2746" s="118"/>
      <c r="M2746" s="179"/>
      <c r="Q2746" s="151" t="s">
        <v>2843</v>
      </c>
      <c r="R2746" s="152" t="n">
        <v>1.6</v>
      </c>
      <c r="S2746" s="152" t="n">
        <v>742</v>
      </c>
      <c r="T2746" s="153" t="n">
        <v>76</v>
      </c>
      <c r="U2746" s="154" t="s">
        <v>129</v>
      </c>
      <c r="V2746" s="153" t="n">
        <v>2</v>
      </c>
      <c r="W2746" s="115" t="n">
        <v>0.9</v>
      </c>
      <c r="X2746" s="116" t="n">
        <f aca="false">RANDBETWEEN(80,100)/100</f>
        <v>0.9</v>
      </c>
      <c r="Y2746" s="117"/>
      <c r="Z2746" s="118"/>
      <c r="AA2746" s="119"/>
      <c r="AB2746" s="123"/>
      <c r="AC2746" s="124"/>
      <c r="AG2746" s="186"/>
      <c r="BO2746" s="202"/>
    </row>
    <row r="2747" customFormat="false" ht="13.25" hidden="false" customHeight="true" outlineLevel="0" collapsed="false">
      <c r="A2747" s="151" t="s">
        <v>2844</v>
      </c>
      <c r="B2747" s="152" t="n">
        <v>18.4</v>
      </c>
      <c r="C2747" s="152" t="n">
        <v>757.9</v>
      </c>
      <c r="D2747" s="153" t="n">
        <v>37</v>
      </c>
      <c r="E2747" s="154" t="s">
        <v>101</v>
      </c>
      <c r="F2747" s="153" t="n">
        <v>6</v>
      </c>
      <c r="G2747" s="115" t="n">
        <v>0.25</v>
      </c>
      <c r="H2747" s="116" t="n">
        <f aca="false">RANDBETWEEN(80,100)/100</f>
        <v>0.98</v>
      </c>
      <c r="I2747" s="117"/>
      <c r="J2747" s="118"/>
      <c r="K2747" s="119"/>
      <c r="L2747" s="118"/>
      <c r="M2747" s="179"/>
      <c r="Q2747" s="151" t="s">
        <v>2844</v>
      </c>
      <c r="R2747" s="152" t="n">
        <v>1.9</v>
      </c>
      <c r="S2747" s="152" t="n">
        <v>739.8</v>
      </c>
      <c r="T2747" s="153" t="n">
        <v>82</v>
      </c>
      <c r="U2747" s="154" t="s">
        <v>129</v>
      </c>
      <c r="V2747" s="153" t="n">
        <v>2</v>
      </c>
      <c r="W2747" s="115" t="n">
        <v>0.9</v>
      </c>
      <c r="X2747" s="116" t="n">
        <f aca="false">RANDBETWEEN(80,100)/100</f>
        <v>0.93</v>
      </c>
      <c r="Y2747" s="117"/>
      <c r="Z2747" s="118"/>
      <c r="AA2747" s="119"/>
      <c r="AB2747" s="123"/>
      <c r="AC2747" s="124"/>
      <c r="AG2747" s="186"/>
      <c r="BO2747" s="202"/>
    </row>
    <row r="2748" customFormat="false" ht="13.25" hidden="false" customHeight="true" outlineLevel="0" collapsed="false">
      <c r="A2748" s="151" t="s">
        <v>2845</v>
      </c>
      <c r="B2748" s="152" t="n">
        <v>9.5</v>
      </c>
      <c r="C2748" s="152" t="n">
        <v>757.8</v>
      </c>
      <c r="D2748" s="153" t="n">
        <v>75</v>
      </c>
      <c r="E2748" s="154" t="s">
        <v>78</v>
      </c>
      <c r="F2748" s="153" t="n">
        <v>1.5</v>
      </c>
      <c r="G2748" s="115" t="n">
        <v>0.25</v>
      </c>
      <c r="H2748" s="116" t="n">
        <f aca="false">RANDBETWEEN(80,100)/100</f>
        <v>0.92</v>
      </c>
      <c r="I2748" s="117"/>
      <c r="J2748" s="118"/>
      <c r="K2748" s="119"/>
      <c r="L2748" s="118"/>
      <c r="M2748" s="179"/>
      <c r="Q2748" s="151" t="s">
        <v>2845</v>
      </c>
      <c r="R2748" s="152" t="n">
        <v>0.9</v>
      </c>
      <c r="S2748" s="152" t="n">
        <v>738.1</v>
      </c>
      <c r="T2748" s="153" t="n">
        <v>92</v>
      </c>
      <c r="U2748" s="154" t="s">
        <v>101</v>
      </c>
      <c r="V2748" s="153" t="n">
        <v>1</v>
      </c>
      <c r="W2748" s="115" t="n">
        <v>0.9</v>
      </c>
      <c r="X2748" s="116" t="n">
        <f aca="false">RANDBETWEEN(80,100)/100</f>
        <v>0.8</v>
      </c>
      <c r="Y2748" s="117"/>
      <c r="Z2748" s="118"/>
      <c r="AA2748" s="119"/>
      <c r="AB2748" s="123"/>
      <c r="AC2748" s="124"/>
      <c r="AG2748" s="186"/>
      <c r="BO2748" s="202"/>
    </row>
    <row r="2749" customFormat="false" ht="13.25" hidden="false" customHeight="true" outlineLevel="0" collapsed="false">
      <c r="A2749" s="151" t="s">
        <v>2846</v>
      </c>
      <c r="B2749" s="152" t="n">
        <v>4</v>
      </c>
      <c r="C2749" s="152" t="n">
        <v>756.9</v>
      </c>
      <c r="D2749" s="153" t="n">
        <v>88</v>
      </c>
      <c r="E2749" s="154" t="s">
        <v>83</v>
      </c>
      <c r="F2749" s="153" t="n">
        <v>1.5</v>
      </c>
      <c r="G2749" s="115" t="n">
        <v>0.25</v>
      </c>
      <c r="H2749" s="116" t="n">
        <f aca="false">RANDBETWEEN(80,100)/100</f>
        <v>0.85</v>
      </c>
      <c r="I2749" s="117"/>
      <c r="J2749" s="118"/>
      <c r="K2749" s="119"/>
      <c r="L2749" s="118"/>
      <c r="M2749" s="179"/>
      <c r="Q2749" s="151" t="s">
        <v>2846</v>
      </c>
      <c r="R2749" s="152" t="n">
        <v>1.6</v>
      </c>
      <c r="S2749" s="152" t="n">
        <v>736.9</v>
      </c>
      <c r="T2749" s="153" t="n">
        <v>84</v>
      </c>
      <c r="U2749" s="154" t="s">
        <v>101</v>
      </c>
      <c r="V2749" s="153" t="n">
        <v>1</v>
      </c>
      <c r="W2749" s="115" t="n">
        <v>0.9</v>
      </c>
      <c r="X2749" s="116" t="n">
        <f aca="false">RANDBETWEEN(80,100)/100</f>
        <v>0.86</v>
      </c>
      <c r="Y2749" s="117"/>
      <c r="Z2749" s="118"/>
      <c r="AA2749" s="119"/>
      <c r="AB2749" s="123"/>
      <c r="AC2749" s="124"/>
      <c r="AG2749" s="186"/>
      <c r="BO2749" s="202"/>
    </row>
    <row r="2750" customFormat="false" ht="13.25" hidden="false" customHeight="true" outlineLevel="0" collapsed="false">
      <c r="A2750" s="151" t="s">
        <v>2847</v>
      </c>
      <c r="B2750" s="152" t="n">
        <v>7.2</v>
      </c>
      <c r="C2750" s="152" t="n">
        <v>756.2</v>
      </c>
      <c r="D2750" s="153" t="n">
        <v>77</v>
      </c>
      <c r="E2750" s="154" t="s">
        <v>107</v>
      </c>
      <c r="F2750" s="153" t="n">
        <v>3</v>
      </c>
      <c r="G2750" s="115" t="n">
        <v>0.75</v>
      </c>
      <c r="H2750" s="116" t="n">
        <f aca="false">RANDBETWEEN(80,100)/100</f>
        <v>0.86</v>
      </c>
      <c r="I2750" s="117"/>
      <c r="J2750" s="118"/>
      <c r="K2750" s="119"/>
      <c r="L2750" s="118"/>
      <c r="M2750" s="179"/>
      <c r="Q2750" s="151" t="s">
        <v>2847</v>
      </c>
      <c r="R2750" s="152" t="n">
        <v>2</v>
      </c>
      <c r="S2750" s="152" t="n">
        <v>735.7</v>
      </c>
      <c r="T2750" s="153" t="n">
        <v>81</v>
      </c>
      <c r="U2750" s="154" t="s">
        <v>101</v>
      </c>
      <c r="V2750" s="153" t="n">
        <v>2</v>
      </c>
      <c r="W2750" s="115" t="n">
        <v>0.9</v>
      </c>
      <c r="X2750" s="116" t="n">
        <f aca="false">RANDBETWEEN(80,100)/100</f>
        <v>0.82</v>
      </c>
      <c r="Y2750" s="117"/>
      <c r="Z2750" s="118"/>
      <c r="AA2750" s="119"/>
      <c r="AB2750" s="123"/>
      <c r="AC2750" s="124"/>
      <c r="AG2750" s="186"/>
      <c r="BO2750" s="202"/>
    </row>
    <row r="2751" customFormat="false" ht="13.25" hidden="false" customHeight="true" outlineLevel="0" collapsed="false">
      <c r="A2751" s="151" t="s">
        <v>2848</v>
      </c>
      <c r="B2751" s="152" t="n">
        <v>8.2</v>
      </c>
      <c r="C2751" s="152" t="n">
        <v>756.2</v>
      </c>
      <c r="D2751" s="153" t="n">
        <v>76</v>
      </c>
      <c r="E2751" s="154" t="s">
        <v>107</v>
      </c>
      <c r="F2751" s="153" t="n">
        <v>1.5</v>
      </c>
      <c r="G2751" s="115" t="n">
        <v>0.75</v>
      </c>
      <c r="H2751" s="116" t="n">
        <f aca="false">RANDBETWEEN(80,100)/100</f>
        <v>0.82</v>
      </c>
      <c r="I2751" s="117"/>
      <c r="J2751" s="118"/>
      <c r="K2751" s="119"/>
      <c r="L2751" s="118"/>
      <c r="M2751" s="179"/>
      <c r="Q2751" s="151" t="s">
        <v>2848</v>
      </c>
      <c r="R2751" s="152" t="n">
        <v>2.5</v>
      </c>
      <c r="S2751" s="152" t="n">
        <v>734.9</v>
      </c>
      <c r="T2751" s="153" t="n">
        <v>77</v>
      </c>
      <c r="U2751" s="154" t="s">
        <v>101</v>
      </c>
      <c r="V2751" s="153" t="n">
        <v>2</v>
      </c>
      <c r="W2751" s="115" t="n">
        <v>0.9</v>
      </c>
      <c r="X2751" s="116" t="n">
        <f aca="false">RANDBETWEEN(80,100)/100</f>
        <v>0.94</v>
      </c>
      <c r="Y2751" s="117"/>
      <c r="Z2751" s="118"/>
      <c r="AA2751" s="119"/>
      <c r="AB2751" s="123"/>
      <c r="AC2751" s="124"/>
      <c r="AG2751" s="186"/>
      <c r="BO2751" s="202"/>
    </row>
    <row r="2752" customFormat="false" ht="13.25" hidden="false" customHeight="true" outlineLevel="0" collapsed="false">
      <c r="A2752" s="151" t="s">
        <v>2849</v>
      </c>
      <c r="B2752" s="152" t="n">
        <v>9.5</v>
      </c>
      <c r="C2752" s="152" t="n">
        <v>756.1</v>
      </c>
      <c r="D2752" s="153" t="n">
        <v>72</v>
      </c>
      <c r="E2752" s="154" t="s">
        <v>107</v>
      </c>
      <c r="F2752" s="153" t="n">
        <v>4.5</v>
      </c>
      <c r="G2752" s="182" t="s">
        <v>194</v>
      </c>
      <c r="H2752" s="116" t="n">
        <f aca="false">RANDBETWEEN(80,100)/100</f>
        <v>0.84</v>
      </c>
      <c r="I2752" s="117" t="n">
        <v>0.448599537037037</v>
      </c>
      <c r="J2752" s="118" t="n">
        <v>0.448599537037037</v>
      </c>
      <c r="K2752" s="119" t="n">
        <f aca="false">(J2752 * 24) * $B$3 * $F$3 * (1 - 0.7*AVERAGE(G2752:G2759)) * AVERAGE(H2752:H2759)</f>
        <v>7209.174</v>
      </c>
      <c r="L2752" s="118" t="n">
        <f aca="false">IF(AVERAGE(F2752:F2759)&gt; $J$3, $B$4*$F$4*AVERAGE(F2752:F2759)/$B$5*24*AVERAGE(H2752:H2759), $B$4*$F$4*AVERAGE(F2752:F2759)/$B$5*24*AVERAGE(H2752:H2759) * 0.2)</f>
        <v>3456</v>
      </c>
      <c r="M2752" s="179" t="n">
        <f aca="false">K2752+L2752</f>
        <v>10665.174</v>
      </c>
      <c r="Q2752" s="151" t="s">
        <v>2849</v>
      </c>
      <c r="R2752" s="152" t="n">
        <v>2.8</v>
      </c>
      <c r="S2752" s="152" t="n">
        <v>733.7</v>
      </c>
      <c r="T2752" s="153" t="n">
        <v>81</v>
      </c>
      <c r="U2752" s="154" t="s">
        <v>101</v>
      </c>
      <c r="V2752" s="153" t="n">
        <v>2</v>
      </c>
      <c r="W2752" s="115" t="n">
        <v>0.9</v>
      </c>
      <c r="X2752" s="116" t="n">
        <f aca="false">RANDBETWEEN(80,100)/100</f>
        <v>0.93</v>
      </c>
      <c r="Y2752" s="117" t="n">
        <v>0.422800925925926</v>
      </c>
      <c r="Z2752" s="118" t="n">
        <v>0.422800925925926</v>
      </c>
      <c r="AA2752" s="119" t="n">
        <f aca="false">(Z2752 * 24) * $B$3 * $F$3 * (1 - 0.7*AVERAGE(W2752:W2759)) * AVERAGE(X2752:X2759)</f>
        <v>4057.18922916666</v>
      </c>
      <c r="AB2752" s="123" t="n">
        <f aca="false">IF(AVERAGE(V2752:V2759)&gt; $J$3, $B$4*$F$4*AVERAGE(V2752:V2759)/$B$5*24*AVERAGE(X2752:X2759), $B$4*$F$4*AVERAGE(V2752:V2759)/$B$5*24*AVERAGE(X2752:X2759) * 0.2)</f>
        <v>1281.6</v>
      </c>
      <c r="AC2752" s="124" t="n">
        <f aca="false">AA2752+AB2752</f>
        <v>5338.78922916666</v>
      </c>
      <c r="AG2752" s="186"/>
      <c r="BO2752" s="202"/>
    </row>
    <row r="2753" customFormat="false" ht="13.25" hidden="false" customHeight="true" outlineLevel="0" collapsed="false">
      <c r="A2753" s="151" t="s">
        <v>2850</v>
      </c>
      <c r="B2753" s="152" t="n">
        <v>12.5</v>
      </c>
      <c r="C2753" s="152" t="n">
        <v>755.9</v>
      </c>
      <c r="D2753" s="153" t="n">
        <v>63</v>
      </c>
      <c r="E2753" s="154" t="s">
        <v>83</v>
      </c>
      <c r="F2753" s="153" t="n">
        <v>4.5</v>
      </c>
      <c r="G2753" s="115" t="n">
        <v>0.75</v>
      </c>
      <c r="H2753" s="116" t="n">
        <f aca="false">RANDBETWEEN(80,100)/100</f>
        <v>0.99</v>
      </c>
      <c r="I2753" s="117"/>
      <c r="J2753" s="118"/>
      <c r="K2753" s="119"/>
      <c r="L2753" s="118"/>
      <c r="M2753" s="179"/>
      <c r="Q2753" s="151" t="s">
        <v>2850</v>
      </c>
      <c r="R2753" s="152" t="n">
        <v>4.3</v>
      </c>
      <c r="S2753" s="152" t="n">
        <v>733</v>
      </c>
      <c r="T2753" s="153" t="n">
        <v>65</v>
      </c>
      <c r="U2753" s="154" t="s">
        <v>91</v>
      </c>
      <c r="V2753" s="153" t="n">
        <v>1</v>
      </c>
      <c r="W2753" s="115" t="n">
        <v>0.95</v>
      </c>
      <c r="X2753" s="116" t="n">
        <f aca="false">RANDBETWEEN(80,100)/100</f>
        <v>1</v>
      </c>
      <c r="Y2753" s="117"/>
      <c r="Z2753" s="118"/>
      <c r="AA2753" s="119"/>
      <c r="AB2753" s="123"/>
      <c r="AC2753" s="124"/>
      <c r="AG2753" s="186"/>
      <c r="BO2753" s="202"/>
    </row>
    <row r="2754" customFormat="false" ht="13.25" hidden="false" customHeight="true" outlineLevel="0" collapsed="false">
      <c r="A2754" s="151" t="s">
        <v>2851</v>
      </c>
      <c r="B2754" s="152" t="n">
        <v>15.9</v>
      </c>
      <c r="C2754" s="152" t="n">
        <v>756</v>
      </c>
      <c r="D2754" s="153" t="n">
        <v>45</v>
      </c>
      <c r="E2754" s="154" t="s">
        <v>107</v>
      </c>
      <c r="F2754" s="153" t="n">
        <v>4.5</v>
      </c>
      <c r="G2754" s="115" t="n">
        <v>0.25</v>
      </c>
      <c r="H2754" s="116" t="n">
        <f aca="false">RANDBETWEEN(80,100)/100</f>
        <v>0.92</v>
      </c>
      <c r="I2754" s="117"/>
      <c r="J2754" s="118"/>
      <c r="K2754" s="119"/>
      <c r="L2754" s="118"/>
      <c r="M2754" s="179"/>
      <c r="Q2754" s="151" t="s">
        <v>2851</v>
      </c>
      <c r="R2754" s="152" t="n">
        <v>4.9</v>
      </c>
      <c r="S2754" s="152" t="n">
        <v>733.5</v>
      </c>
      <c r="T2754" s="153" t="n">
        <v>66</v>
      </c>
      <c r="U2754" s="154" t="s">
        <v>101</v>
      </c>
      <c r="V2754" s="153" t="n">
        <v>1</v>
      </c>
      <c r="W2754" s="115" t="n">
        <v>0.95</v>
      </c>
      <c r="X2754" s="116" t="n">
        <f aca="false">RANDBETWEEN(80,100)/100</f>
        <v>0.81</v>
      </c>
      <c r="Y2754" s="117"/>
      <c r="Z2754" s="118"/>
      <c r="AA2754" s="119"/>
      <c r="AB2754" s="123"/>
      <c r="AC2754" s="124"/>
      <c r="AG2754" s="186"/>
      <c r="BO2754" s="202"/>
    </row>
    <row r="2755" customFormat="false" ht="13.25" hidden="false" customHeight="true" outlineLevel="0" collapsed="false">
      <c r="A2755" s="151" t="s">
        <v>2852</v>
      </c>
      <c r="B2755" s="152" t="n">
        <v>12.1</v>
      </c>
      <c r="C2755" s="152" t="n">
        <v>756.7</v>
      </c>
      <c r="D2755" s="153" t="n">
        <v>64</v>
      </c>
      <c r="E2755" s="154" t="s">
        <v>78</v>
      </c>
      <c r="F2755" s="153" t="n">
        <v>3</v>
      </c>
      <c r="G2755" s="115" t="n">
        <v>0.05</v>
      </c>
      <c r="H2755" s="116" t="n">
        <f aca="false">RANDBETWEEN(80,100)/100</f>
        <v>0.89</v>
      </c>
      <c r="I2755" s="117"/>
      <c r="J2755" s="118"/>
      <c r="K2755" s="119"/>
      <c r="L2755" s="118"/>
      <c r="M2755" s="179"/>
      <c r="Q2755" s="151" t="s">
        <v>2852</v>
      </c>
      <c r="R2755" s="152" t="n">
        <v>3.5</v>
      </c>
      <c r="S2755" s="152" t="n">
        <v>733.3</v>
      </c>
      <c r="T2755" s="153" t="n">
        <v>80</v>
      </c>
      <c r="U2755" s="154" t="s">
        <v>101</v>
      </c>
      <c r="V2755" s="153" t="n">
        <v>1</v>
      </c>
      <c r="W2755" s="115" t="n">
        <v>0.75</v>
      </c>
      <c r="X2755" s="116" t="n">
        <f aca="false">RANDBETWEEN(80,100)/100</f>
        <v>0.99</v>
      </c>
      <c r="Y2755" s="117"/>
      <c r="Z2755" s="118"/>
      <c r="AA2755" s="119"/>
      <c r="AB2755" s="123"/>
      <c r="AC2755" s="124"/>
      <c r="AG2755" s="186"/>
      <c r="BO2755" s="202"/>
    </row>
    <row r="2756" customFormat="false" ht="13.25" hidden="false" customHeight="true" outlineLevel="0" collapsed="false">
      <c r="A2756" s="151" t="s">
        <v>2853</v>
      </c>
      <c r="B2756" s="152" t="n">
        <v>4.2</v>
      </c>
      <c r="C2756" s="152" t="n">
        <v>757.3</v>
      </c>
      <c r="D2756" s="153" t="n">
        <v>100</v>
      </c>
      <c r="E2756" s="154" t="s">
        <v>107</v>
      </c>
      <c r="F2756" s="153" t="n">
        <v>3</v>
      </c>
      <c r="G2756" s="115" t="n">
        <v>0.05</v>
      </c>
      <c r="H2756" s="116" t="n">
        <f aca="false">RANDBETWEEN(80,100)/100</f>
        <v>0.88</v>
      </c>
      <c r="I2756" s="117"/>
      <c r="J2756" s="118"/>
      <c r="K2756" s="119"/>
      <c r="L2756" s="118"/>
      <c r="M2756" s="179"/>
      <c r="Q2756" s="151" t="s">
        <v>2853</v>
      </c>
      <c r="R2756" s="152" t="n">
        <v>2.1</v>
      </c>
      <c r="S2756" s="152" t="n">
        <v>732.1</v>
      </c>
      <c r="T2756" s="153" t="n">
        <v>93</v>
      </c>
      <c r="U2756" s="154" t="s">
        <v>101</v>
      </c>
      <c r="V2756" s="153" t="n">
        <v>1</v>
      </c>
      <c r="W2756" s="115" t="n">
        <v>0.9</v>
      </c>
      <c r="X2756" s="116" t="n">
        <f aca="false">RANDBETWEEN(80,100)/100</f>
        <v>0.84</v>
      </c>
      <c r="Y2756" s="117"/>
      <c r="Z2756" s="118"/>
      <c r="AA2756" s="119"/>
      <c r="AB2756" s="123"/>
      <c r="AC2756" s="124"/>
      <c r="AG2756" s="186"/>
      <c r="BO2756" s="202"/>
    </row>
    <row r="2757" customFormat="false" ht="13.25" hidden="false" customHeight="true" outlineLevel="0" collapsed="false">
      <c r="A2757" s="151" t="s">
        <v>2854</v>
      </c>
      <c r="B2757" s="152" t="n">
        <v>1.9</v>
      </c>
      <c r="C2757" s="152" t="n">
        <v>757.3</v>
      </c>
      <c r="D2757" s="153" t="n">
        <v>100</v>
      </c>
      <c r="E2757" s="154" t="s">
        <v>83</v>
      </c>
      <c r="F2757" s="153" t="n">
        <v>1.5</v>
      </c>
      <c r="G2757" s="115" t="n">
        <v>0.9</v>
      </c>
      <c r="H2757" s="116" t="n">
        <f aca="false">RANDBETWEEN(80,100)/100</f>
        <v>0.93</v>
      </c>
      <c r="I2757" s="117"/>
      <c r="J2757" s="118"/>
      <c r="K2757" s="119"/>
      <c r="L2757" s="118"/>
      <c r="M2757" s="179"/>
      <c r="Q2757" s="151" t="s">
        <v>2854</v>
      </c>
      <c r="R2757" s="152" t="n">
        <v>2.1</v>
      </c>
      <c r="S2757" s="152" t="n">
        <v>731.6</v>
      </c>
      <c r="T2757" s="153" t="n">
        <v>92</v>
      </c>
      <c r="U2757" s="154" t="s">
        <v>91</v>
      </c>
      <c r="V2757" s="153" t="n">
        <v>1</v>
      </c>
      <c r="W2757" s="115" t="n">
        <v>0.9</v>
      </c>
      <c r="X2757" s="116" t="n">
        <f aca="false">RANDBETWEEN(80,100)/100</f>
        <v>0.81</v>
      </c>
      <c r="Y2757" s="117"/>
      <c r="Z2757" s="118"/>
      <c r="AA2757" s="119"/>
      <c r="AB2757" s="123"/>
      <c r="AC2757" s="124"/>
      <c r="AG2757" s="186"/>
      <c r="BO2757" s="202"/>
    </row>
    <row r="2758" customFormat="false" ht="13.25" hidden="false" customHeight="true" outlineLevel="0" collapsed="false">
      <c r="A2758" s="151" t="s">
        <v>2855</v>
      </c>
      <c r="B2758" s="152" t="n">
        <v>2.3</v>
      </c>
      <c r="C2758" s="152" t="n">
        <v>757.9</v>
      </c>
      <c r="D2758" s="153" t="n">
        <v>100</v>
      </c>
      <c r="E2758" s="154" t="s">
        <v>107</v>
      </c>
      <c r="F2758" s="153" t="n">
        <v>1.5</v>
      </c>
      <c r="G2758" s="115" t="n">
        <v>0.9</v>
      </c>
      <c r="H2758" s="116" t="n">
        <f aca="false">RANDBETWEEN(80,100)/100</f>
        <v>0.94</v>
      </c>
      <c r="I2758" s="117"/>
      <c r="J2758" s="118"/>
      <c r="K2758" s="119"/>
      <c r="L2758" s="118"/>
      <c r="M2758" s="179"/>
      <c r="Q2758" s="151" t="s">
        <v>2855</v>
      </c>
      <c r="R2758" s="152" t="n">
        <v>1.9</v>
      </c>
      <c r="S2758" s="152" t="n">
        <v>732.3</v>
      </c>
      <c r="T2758" s="153" t="n">
        <v>93</v>
      </c>
      <c r="U2758" s="154" t="s">
        <v>91</v>
      </c>
      <c r="V2758" s="153" t="n">
        <v>1</v>
      </c>
      <c r="W2758" s="115" t="n">
        <v>0.9</v>
      </c>
      <c r="X2758" s="116" t="n">
        <f aca="false">RANDBETWEEN(80,100)/100</f>
        <v>0.86</v>
      </c>
      <c r="Y2758" s="117"/>
      <c r="Z2758" s="118"/>
      <c r="AA2758" s="119"/>
      <c r="AB2758" s="123"/>
      <c r="AC2758" s="124"/>
      <c r="AG2758" s="186"/>
      <c r="BO2758" s="202"/>
    </row>
    <row r="2759" customFormat="false" ht="13.25" hidden="false" customHeight="true" outlineLevel="0" collapsed="false">
      <c r="A2759" s="151" t="s">
        <v>2856</v>
      </c>
      <c r="B2759" s="152" t="n">
        <v>3.3</v>
      </c>
      <c r="C2759" s="152" t="n">
        <v>758.3</v>
      </c>
      <c r="D2759" s="153"/>
      <c r="E2759" s="154" t="s">
        <v>107</v>
      </c>
      <c r="F2759" s="153" t="n">
        <v>1.5</v>
      </c>
      <c r="G2759" s="115" t="n">
        <v>0.9</v>
      </c>
      <c r="H2759" s="116" t="n">
        <f aca="false">RANDBETWEEN(80,100)/100</f>
        <v>0.81</v>
      </c>
      <c r="I2759" s="117"/>
      <c r="J2759" s="118"/>
      <c r="K2759" s="119"/>
      <c r="L2759" s="118"/>
      <c r="M2759" s="179"/>
      <c r="Q2759" s="151" t="s">
        <v>2856</v>
      </c>
      <c r="R2759" s="152" t="n">
        <v>1.2</v>
      </c>
      <c r="S2759" s="152" t="n">
        <v>733.5</v>
      </c>
      <c r="T2759" s="153" t="n">
        <v>94</v>
      </c>
      <c r="U2759" s="154" t="s">
        <v>78</v>
      </c>
      <c r="V2759" s="153" t="n">
        <v>1</v>
      </c>
      <c r="W2759" s="115" t="n">
        <v>0.9</v>
      </c>
      <c r="X2759" s="116" t="n">
        <f aca="false">RANDBETWEEN(80,100)/100</f>
        <v>0.88</v>
      </c>
      <c r="Y2759" s="117"/>
      <c r="Z2759" s="118"/>
      <c r="AA2759" s="119"/>
      <c r="AB2759" s="123"/>
      <c r="AC2759" s="124"/>
      <c r="AG2759" s="186"/>
      <c r="BO2759" s="202"/>
    </row>
    <row r="2760" customFormat="false" ht="13.25" hidden="false" customHeight="true" outlineLevel="0" collapsed="false">
      <c r="A2760" s="151" t="s">
        <v>2857</v>
      </c>
      <c r="B2760" s="152" t="n">
        <v>5.1</v>
      </c>
      <c r="C2760" s="152" t="n">
        <v>758.5</v>
      </c>
      <c r="D2760" s="153" t="n">
        <v>100</v>
      </c>
      <c r="E2760" s="154" t="s">
        <v>83</v>
      </c>
      <c r="F2760" s="153" t="n">
        <v>1.5</v>
      </c>
      <c r="G2760" s="115" t="n">
        <v>0.9</v>
      </c>
      <c r="H2760" s="116" t="n">
        <f aca="false">RANDBETWEEN(80,100)/100</f>
        <v>0.94</v>
      </c>
      <c r="I2760" s="117" t="n">
        <v>0.446481481481482</v>
      </c>
      <c r="J2760" s="118" t="n">
        <v>0.446481481481482</v>
      </c>
      <c r="K2760" s="119" t="n">
        <f aca="false">(J2760 * 24) * $B$3 * $F$3 * (1 - 0.7*AVERAGE(G2760:G2767)) * AVERAGE(H2760:H2767)</f>
        <v>4275.98886666667</v>
      </c>
      <c r="L2760" s="118" t="n">
        <f aca="false">IF(AVERAGE(F2760:F2767)&gt; $J$3, $B$4*$F$4*AVERAGE(F2760:F2767)/$B$5*24*AVERAGE(H2760:H2767), $B$4*$F$4*AVERAGE(F2760:F2767)/$B$5*24*AVERAGE(H2760:H2767) * 0.2)</f>
        <v>2804.1</v>
      </c>
      <c r="M2760" s="179" t="n">
        <f aca="false">K2760+L2760</f>
        <v>7080.08886666667</v>
      </c>
      <c r="Q2760" s="151" t="s">
        <v>2857</v>
      </c>
      <c r="R2760" s="152" t="n">
        <v>0.8</v>
      </c>
      <c r="S2760" s="152" t="n">
        <v>734.7</v>
      </c>
      <c r="T2760" s="153" t="n">
        <v>93</v>
      </c>
      <c r="U2760" s="154" t="s">
        <v>78</v>
      </c>
      <c r="V2760" s="153" t="n">
        <v>2</v>
      </c>
      <c r="W2760" s="115" t="n">
        <v>0.9</v>
      </c>
      <c r="X2760" s="116" t="n">
        <f aca="false">RANDBETWEEN(80,100)/100</f>
        <v>0.95</v>
      </c>
      <c r="Y2760" s="117" t="n">
        <v>0.419652777777778</v>
      </c>
      <c r="Z2760" s="118" t="n">
        <v>0.419652777777778</v>
      </c>
      <c r="AA2760" s="119" t="n">
        <f aca="false">(Z2760 * 24) * $B$3 * $F$3 * (1 - 0.7*AVERAGE(W2760:W2767)) * AVERAGE(X2760:X2767)</f>
        <v>3984.03659375</v>
      </c>
      <c r="AB2760" s="123" t="n">
        <f aca="false">IF(AVERAGE(V2760:V2767)&gt; $J$3, $B$4*$F$4*AVERAGE(V2760:V2767)/$B$5*24*AVERAGE(X2760:X2767), $B$4*$F$4*AVERAGE(V2760:V2767)/$B$5*24*AVERAGE(X2760:X2767) * 0.2)</f>
        <v>1460</v>
      </c>
      <c r="AC2760" s="124" t="n">
        <f aca="false">AA2760+AB2760</f>
        <v>5444.03659375</v>
      </c>
      <c r="AG2760" s="186"/>
      <c r="BO2760" s="202"/>
    </row>
    <row r="2761" customFormat="false" ht="13.25" hidden="false" customHeight="true" outlineLevel="0" collapsed="false">
      <c r="A2761" s="151" t="s">
        <v>2858</v>
      </c>
      <c r="B2761" s="152" t="n">
        <v>6.9</v>
      </c>
      <c r="C2761" s="152" t="n">
        <v>758.2</v>
      </c>
      <c r="D2761" s="153" t="n">
        <v>100</v>
      </c>
      <c r="E2761" s="154" t="s">
        <v>78</v>
      </c>
      <c r="F2761" s="153" t="n">
        <v>3</v>
      </c>
      <c r="G2761" s="115" t="n">
        <v>0.9</v>
      </c>
      <c r="H2761" s="116" t="n">
        <f aca="false">RANDBETWEEN(80,100)/100</f>
        <v>0.81</v>
      </c>
      <c r="I2761" s="117"/>
      <c r="J2761" s="118"/>
      <c r="K2761" s="119"/>
      <c r="L2761" s="118"/>
      <c r="M2761" s="179"/>
      <c r="Q2761" s="151" t="s">
        <v>2858</v>
      </c>
      <c r="R2761" s="152" t="n">
        <v>2.2</v>
      </c>
      <c r="S2761" s="152" t="n">
        <v>735.8</v>
      </c>
      <c r="T2761" s="153" t="n">
        <v>71</v>
      </c>
      <c r="U2761" s="154" t="s">
        <v>78</v>
      </c>
      <c r="V2761" s="153" t="n">
        <v>2</v>
      </c>
      <c r="W2761" s="115" t="n">
        <v>0.9</v>
      </c>
      <c r="X2761" s="116" t="n">
        <f aca="false">RANDBETWEEN(80,100)/100</f>
        <v>1</v>
      </c>
      <c r="Y2761" s="117"/>
      <c r="Z2761" s="118"/>
      <c r="AA2761" s="119"/>
      <c r="AB2761" s="123"/>
      <c r="AC2761" s="124"/>
      <c r="AG2761" s="186"/>
      <c r="BO2761" s="202"/>
    </row>
    <row r="2762" customFormat="false" ht="13.25" hidden="false" customHeight="true" outlineLevel="0" collapsed="false">
      <c r="A2762" s="151" t="s">
        <v>2859</v>
      </c>
      <c r="B2762" s="152" t="n">
        <v>8.8</v>
      </c>
      <c r="C2762" s="152" t="n">
        <v>758</v>
      </c>
      <c r="D2762" s="153" t="n">
        <v>99</v>
      </c>
      <c r="E2762" s="154" t="s">
        <v>93</v>
      </c>
      <c r="F2762" s="153" t="n">
        <v>1.5</v>
      </c>
      <c r="G2762" s="115" t="n">
        <v>0.9</v>
      </c>
      <c r="H2762" s="116" t="n">
        <f aca="false">RANDBETWEEN(80,100)/100</f>
        <v>0.98</v>
      </c>
      <c r="I2762" s="117"/>
      <c r="J2762" s="118"/>
      <c r="K2762" s="119"/>
      <c r="L2762" s="118"/>
      <c r="M2762" s="179"/>
      <c r="Q2762" s="151" t="s">
        <v>2859</v>
      </c>
      <c r="R2762" s="152" t="n">
        <v>2.6</v>
      </c>
      <c r="S2762" s="152" t="n">
        <v>736.5</v>
      </c>
      <c r="T2762" s="153" t="n">
        <v>69</v>
      </c>
      <c r="U2762" s="154" t="s">
        <v>91</v>
      </c>
      <c r="V2762" s="153" t="n">
        <v>1</v>
      </c>
      <c r="W2762" s="115" t="n">
        <v>0.9</v>
      </c>
      <c r="X2762" s="116" t="n">
        <f aca="false">RANDBETWEEN(80,100)/100</f>
        <v>0.98</v>
      </c>
      <c r="Y2762" s="117"/>
      <c r="Z2762" s="118"/>
      <c r="AA2762" s="119"/>
      <c r="AB2762" s="123"/>
      <c r="AC2762" s="124"/>
      <c r="AG2762" s="186"/>
      <c r="BO2762" s="202"/>
    </row>
    <row r="2763" customFormat="false" ht="13.25" hidden="false" customHeight="true" outlineLevel="0" collapsed="false">
      <c r="A2763" s="151" t="s">
        <v>2860</v>
      </c>
      <c r="B2763" s="152" t="n">
        <v>5.9</v>
      </c>
      <c r="C2763" s="152" t="n">
        <v>758.5</v>
      </c>
      <c r="D2763" s="153" t="n">
        <v>100</v>
      </c>
      <c r="E2763" s="154" t="s">
        <v>83</v>
      </c>
      <c r="F2763" s="153" t="n">
        <v>1.5</v>
      </c>
      <c r="G2763" s="115" t="n">
        <v>0.9</v>
      </c>
      <c r="H2763" s="116" t="n">
        <f aca="false">RANDBETWEEN(80,100)/100</f>
        <v>0.99</v>
      </c>
      <c r="I2763" s="117"/>
      <c r="J2763" s="118"/>
      <c r="K2763" s="119"/>
      <c r="L2763" s="118"/>
      <c r="M2763" s="179"/>
      <c r="Q2763" s="151" t="s">
        <v>2860</v>
      </c>
      <c r="R2763" s="152" t="n">
        <v>2</v>
      </c>
      <c r="S2763" s="152" t="n">
        <v>736.7</v>
      </c>
      <c r="T2763" s="153" t="n">
        <v>75</v>
      </c>
      <c r="U2763" s="154" t="s">
        <v>101</v>
      </c>
      <c r="V2763" s="153" t="n">
        <v>1</v>
      </c>
      <c r="W2763" s="115" t="n">
        <v>0.9</v>
      </c>
      <c r="X2763" s="116" t="n">
        <f aca="false">RANDBETWEEN(80,100)/100</f>
        <v>0.96</v>
      </c>
      <c r="Y2763" s="117"/>
      <c r="Z2763" s="118"/>
      <c r="AA2763" s="119"/>
      <c r="AB2763" s="123"/>
      <c r="AC2763" s="124"/>
      <c r="AG2763" s="186"/>
      <c r="BO2763" s="202"/>
    </row>
    <row r="2764" customFormat="false" ht="13.25" hidden="false" customHeight="true" outlineLevel="0" collapsed="false">
      <c r="A2764" s="151" t="s">
        <v>2861</v>
      </c>
      <c r="B2764" s="152" t="n">
        <v>5.6</v>
      </c>
      <c r="C2764" s="152" t="n">
        <v>758.2</v>
      </c>
      <c r="D2764" s="153" t="n">
        <v>100</v>
      </c>
      <c r="E2764" s="154" t="s">
        <v>77</v>
      </c>
      <c r="F2764" s="153" t="n">
        <v>4.5</v>
      </c>
      <c r="G2764" s="115" t="n">
        <v>0.9</v>
      </c>
      <c r="H2764" s="116" t="n">
        <f aca="false">RANDBETWEEN(80,100)/100</f>
        <v>0.8</v>
      </c>
      <c r="I2764" s="117"/>
      <c r="J2764" s="118"/>
      <c r="K2764" s="119"/>
      <c r="L2764" s="118"/>
      <c r="M2764" s="179"/>
      <c r="Q2764" s="151" t="s">
        <v>2861</v>
      </c>
      <c r="R2764" s="152" t="n">
        <v>0.3</v>
      </c>
      <c r="S2764" s="152" t="n">
        <v>736.6</v>
      </c>
      <c r="T2764" s="153" t="n">
        <v>88</v>
      </c>
      <c r="U2764" s="154" t="n">
        <v>0</v>
      </c>
      <c r="V2764" s="153" t="n">
        <v>0</v>
      </c>
      <c r="W2764" s="115" t="n">
        <v>0.9</v>
      </c>
      <c r="X2764" s="116" t="n">
        <f aca="false">RANDBETWEEN(80,100)/100</f>
        <v>0.9</v>
      </c>
      <c r="Y2764" s="117"/>
      <c r="Z2764" s="118"/>
      <c r="AA2764" s="119"/>
      <c r="AB2764" s="123"/>
      <c r="AC2764" s="124"/>
      <c r="AG2764" s="186"/>
      <c r="BO2764" s="202"/>
    </row>
    <row r="2765" customFormat="false" ht="13.25" hidden="false" customHeight="true" outlineLevel="0" collapsed="false">
      <c r="A2765" s="151" t="s">
        <v>2862</v>
      </c>
      <c r="B2765" s="152" t="n">
        <v>7</v>
      </c>
      <c r="C2765" s="152" t="n">
        <v>757.8</v>
      </c>
      <c r="D2765" s="153" t="n">
        <v>85</v>
      </c>
      <c r="E2765" s="154" t="s">
        <v>101</v>
      </c>
      <c r="F2765" s="153" t="n">
        <v>3</v>
      </c>
      <c r="G2765" s="115" t="n">
        <v>0.9</v>
      </c>
      <c r="H2765" s="116" t="n">
        <f aca="false">RANDBETWEEN(80,100)/100</f>
        <v>0.84</v>
      </c>
      <c r="I2765" s="117"/>
      <c r="J2765" s="118"/>
      <c r="K2765" s="119"/>
      <c r="L2765" s="118"/>
      <c r="M2765" s="179"/>
      <c r="Q2765" s="151" t="s">
        <v>2862</v>
      </c>
      <c r="R2765" s="152" t="n">
        <v>0.8</v>
      </c>
      <c r="S2765" s="152" t="n">
        <v>736.6</v>
      </c>
      <c r="T2765" s="153" t="n">
        <v>79</v>
      </c>
      <c r="U2765" s="154" t="s">
        <v>101</v>
      </c>
      <c r="V2765" s="153" t="n">
        <v>1</v>
      </c>
      <c r="W2765" s="115" t="n">
        <v>0.95</v>
      </c>
      <c r="X2765" s="116" t="n">
        <f aca="false">RANDBETWEEN(80,100)/100</f>
        <v>0.83</v>
      </c>
      <c r="Y2765" s="117"/>
      <c r="Z2765" s="118"/>
      <c r="AA2765" s="119"/>
      <c r="AB2765" s="123"/>
      <c r="AC2765" s="124"/>
      <c r="AG2765" s="186"/>
      <c r="BO2765" s="202"/>
    </row>
    <row r="2766" customFormat="false" ht="13.25" hidden="false" customHeight="true" outlineLevel="0" collapsed="false">
      <c r="A2766" s="151" t="s">
        <v>2863</v>
      </c>
      <c r="B2766" s="152" t="n">
        <v>6.9</v>
      </c>
      <c r="C2766" s="152" t="n">
        <v>758.2</v>
      </c>
      <c r="D2766" s="153" t="n">
        <v>81</v>
      </c>
      <c r="E2766" s="154" t="s">
        <v>101</v>
      </c>
      <c r="F2766" s="153" t="n">
        <v>1.5</v>
      </c>
      <c r="G2766" s="115" t="n">
        <v>0.9</v>
      </c>
      <c r="H2766" s="116" t="n">
        <f aca="false">RANDBETWEEN(80,100)/100</f>
        <v>0.84</v>
      </c>
      <c r="I2766" s="117"/>
      <c r="J2766" s="118"/>
      <c r="K2766" s="119"/>
      <c r="L2766" s="118"/>
      <c r="M2766" s="179"/>
      <c r="Q2766" s="151" t="s">
        <v>2863</v>
      </c>
      <c r="R2766" s="152" t="n">
        <v>1</v>
      </c>
      <c r="S2766" s="152" t="n">
        <v>737.1</v>
      </c>
      <c r="T2766" s="153" t="n">
        <v>79</v>
      </c>
      <c r="U2766" s="154" t="s">
        <v>101</v>
      </c>
      <c r="V2766" s="153" t="n">
        <v>1</v>
      </c>
      <c r="W2766" s="115" t="n">
        <v>0.95</v>
      </c>
      <c r="X2766" s="116" t="n">
        <f aca="false">RANDBETWEEN(80,100)/100</f>
        <v>0.82</v>
      </c>
      <c r="Y2766" s="117"/>
      <c r="Z2766" s="118"/>
      <c r="AA2766" s="119"/>
      <c r="AB2766" s="123"/>
      <c r="AC2766" s="124"/>
      <c r="AG2766" s="186"/>
      <c r="BO2766" s="202"/>
    </row>
    <row r="2767" customFormat="false" ht="13.25" hidden="false" customHeight="true" outlineLevel="0" collapsed="false">
      <c r="A2767" s="151" t="s">
        <v>2864</v>
      </c>
      <c r="B2767" s="152" t="n">
        <v>7.7</v>
      </c>
      <c r="C2767" s="152" t="n">
        <v>758.8</v>
      </c>
      <c r="D2767" s="153" t="n">
        <v>77</v>
      </c>
      <c r="E2767" s="154" t="s">
        <v>101</v>
      </c>
      <c r="F2767" s="153" t="n">
        <v>3</v>
      </c>
      <c r="G2767" s="115" t="n">
        <v>0.9</v>
      </c>
      <c r="H2767" s="116" t="n">
        <f aca="false">RANDBETWEEN(80,100)/100</f>
        <v>0.99</v>
      </c>
      <c r="I2767" s="117"/>
      <c r="J2767" s="118"/>
      <c r="K2767" s="119"/>
      <c r="L2767" s="118"/>
      <c r="M2767" s="179"/>
      <c r="Q2767" s="151" t="s">
        <v>2864</v>
      </c>
      <c r="R2767" s="152" t="n">
        <v>1.3</v>
      </c>
      <c r="S2767" s="152" t="n">
        <v>737.5</v>
      </c>
      <c r="T2767" s="153" t="n">
        <v>72</v>
      </c>
      <c r="U2767" s="154" t="s">
        <v>101</v>
      </c>
      <c r="V2767" s="153" t="n">
        <v>2</v>
      </c>
      <c r="W2767" s="115" t="n">
        <v>0.9</v>
      </c>
      <c r="X2767" s="116" t="n">
        <f aca="false">RANDBETWEEN(80,100)/100</f>
        <v>0.86</v>
      </c>
      <c r="Y2767" s="117"/>
      <c r="Z2767" s="118"/>
      <c r="AA2767" s="119"/>
      <c r="AB2767" s="123"/>
      <c r="AC2767" s="124"/>
      <c r="AG2767" s="186"/>
      <c r="BO2767" s="202"/>
    </row>
    <row r="2768" customFormat="false" ht="13.25" hidden="false" customHeight="true" outlineLevel="0" collapsed="false">
      <c r="A2768" s="151" t="s">
        <v>2865</v>
      </c>
      <c r="B2768" s="152" t="n">
        <v>8.6</v>
      </c>
      <c r="C2768" s="152" t="n">
        <v>759.6</v>
      </c>
      <c r="D2768" s="153" t="n">
        <v>71</v>
      </c>
      <c r="E2768" s="154" t="s">
        <v>101</v>
      </c>
      <c r="F2768" s="153" t="n">
        <v>4.5</v>
      </c>
      <c r="G2768" s="115" t="n">
        <v>0.9</v>
      </c>
      <c r="H2768" s="116" t="n">
        <f aca="false">RANDBETWEEN(80,100)/100</f>
        <v>0.82</v>
      </c>
      <c r="I2768" s="117" t="n">
        <v>0.444386574074074</v>
      </c>
      <c r="J2768" s="118" t="n">
        <v>0.444386574074074</v>
      </c>
      <c r="K2768" s="119" t="n">
        <f aca="false">(J2768 * 24) * $B$3 * $F$3 * (1 - 0.7*AVERAGE(G2768:G2775)) * AVERAGE(H2768:H2775)</f>
        <v>7172.42596875</v>
      </c>
      <c r="L2768" s="118" t="n">
        <f aca="false">IF(AVERAGE(F2768:F2775)&gt; $J$3, $B$4*$F$4*AVERAGE(F2768:F2775)/$B$5*24*AVERAGE(H2768:H2775), $B$4*$F$4*AVERAGE(F2768:F2775)/$B$5*24*AVERAGE(H2768:H2775) * 0.2)</f>
        <v>45927</v>
      </c>
      <c r="M2768" s="179" t="n">
        <f aca="false">K2768+L2768</f>
        <v>53099.42596875</v>
      </c>
      <c r="Q2768" s="151" t="s">
        <v>2865</v>
      </c>
      <c r="R2768" s="152" t="n">
        <v>0.7</v>
      </c>
      <c r="S2768" s="152" t="n">
        <v>738.2</v>
      </c>
      <c r="T2768" s="153" t="n">
        <v>69</v>
      </c>
      <c r="U2768" s="154" t="s">
        <v>101</v>
      </c>
      <c r="V2768" s="153" t="n">
        <v>1</v>
      </c>
      <c r="W2768" s="115" t="n">
        <v>0.75</v>
      </c>
      <c r="X2768" s="116" t="n">
        <f aca="false">RANDBETWEEN(80,100)/100</f>
        <v>0.89</v>
      </c>
      <c r="Y2768" s="117" t="n">
        <v>0.416516203703704</v>
      </c>
      <c r="Z2768" s="118" t="n">
        <v>0.416516203703704</v>
      </c>
      <c r="AA2768" s="119" t="n">
        <f aca="false">(Z2768 * 24) * $B$3 * $F$3 * (1 - 0.7*AVERAGE(W2768:W2775)) * AVERAGE(X2768:X2775)</f>
        <v>4047.40353463541</v>
      </c>
      <c r="AB2768" s="123" t="n">
        <f aca="false">IF(AVERAGE(V2768:V2775)&gt; $J$3, $B$4*$F$4*AVERAGE(V2768:V2775)/$B$5*24*AVERAGE(X2768:X2775), $B$4*$F$4*AVERAGE(V2768:V2775)/$B$5*24*AVERAGE(X2768:X2775) * 0.2)</f>
        <v>1730.4</v>
      </c>
      <c r="AC2768" s="124" t="n">
        <f aca="false">AA2768+AB2768</f>
        <v>5777.80353463541</v>
      </c>
      <c r="AG2768" s="186"/>
      <c r="BO2768" s="202"/>
    </row>
    <row r="2769" customFormat="false" ht="13.25" hidden="false" customHeight="true" outlineLevel="0" collapsed="false">
      <c r="A2769" s="151" t="s">
        <v>2866</v>
      </c>
      <c r="B2769" s="152" t="n">
        <v>9.5</v>
      </c>
      <c r="C2769" s="152" t="n">
        <v>760.5</v>
      </c>
      <c r="D2769" s="153" t="n">
        <v>66</v>
      </c>
      <c r="E2769" s="154" t="s">
        <v>101</v>
      </c>
      <c r="F2769" s="153" t="n">
        <v>7.5</v>
      </c>
      <c r="G2769" s="115" t="n">
        <v>0.9</v>
      </c>
      <c r="H2769" s="116" t="n">
        <f aca="false">RANDBETWEEN(80,100)/100</f>
        <v>0.94</v>
      </c>
      <c r="I2769" s="117"/>
      <c r="J2769" s="118"/>
      <c r="K2769" s="119"/>
      <c r="L2769" s="118"/>
      <c r="M2769" s="179"/>
      <c r="Q2769" s="151" t="s">
        <v>2866</v>
      </c>
      <c r="R2769" s="152" t="n">
        <v>1.2</v>
      </c>
      <c r="S2769" s="152" t="n">
        <v>738.1</v>
      </c>
      <c r="T2769" s="153" t="n">
        <v>61</v>
      </c>
      <c r="U2769" s="154" t="s">
        <v>129</v>
      </c>
      <c r="V2769" s="153" t="n">
        <v>2</v>
      </c>
      <c r="W2769" s="115" t="n">
        <v>0.9</v>
      </c>
      <c r="X2769" s="116" t="n">
        <f aca="false">RANDBETWEEN(80,100)/100</f>
        <v>0.93</v>
      </c>
      <c r="Y2769" s="117"/>
      <c r="Z2769" s="118"/>
      <c r="AA2769" s="119"/>
      <c r="AB2769" s="123"/>
      <c r="AC2769" s="124"/>
      <c r="AG2769" s="186"/>
      <c r="BO2769" s="202"/>
    </row>
    <row r="2770" customFormat="false" ht="13.25" hidden="false" customHeight="true" outlineLevel="0" collapsed="false">
      <c r="A2770" s="151" t="s">
        <v>2867</v>
      </c>
      <c r="B2770" s="152" t="n">
        <v>12.1</v>
      </c>
      <c r="C2770" s="152" t="n">
        <v>760.6</v>
      </c>
      <c r="D2770" s="153" t="n">
        <v>52</v>
      </c>
      <c r="E2770" s="154" t="s">
        <v>101</v>
      </c>
      <c r="F2770" s="153" t="n">
        <v>9</v>
      </c>
      <c r="G2770" s="115" t="n">
        <v>0.9</v>
      </c>
      <c r="H2770" s="116" t="n">
        <f aca="false">RANDBETWEEN(80,100)/100</f>
        <v>0.96</v>
      </c>
      <c r="I2770" s="117"/>
      <c r="J2770" s="118"/>
      <c r="K2770" s="119"/>
      <c r="L2770" s="118"/>
      <c r="M2770" s="179"/>
      <c r="Q2770" s="151" t="s">
        <v>2867</v>
      </c>
      <c r="R2770" s="152" t="n">
        <v>1.6</v>
      </c>
      <c r="S2770" s="152" t="n">
        <v>736.8</v>
      </c>
      <c r="T2770" s="153" t="n">
        <v>60</v>
      </c>
      <c r="U2770" s="154" t="s">
        <v>129</v>
      </c>
      <c r="V2770" s="153" t="n">
        <v>2</v>
      </c>
      <c r="W2770" s="115" t="n">
        <v>0.95</v>
      </c>
      <c r="X2770" s="116" t="n">
        <f aca="false">RANDBETWEEN(80,100)/100</f>
        <v>0.85</v>
      </c>
      <c r="Y2770" s="117"/>
      <c r="Z2770" s="118"/>
      <c r="AA2770" s="119"/>
      <c r="AB2770" s="123"/>
      <c r="AC2770" s="124"/>
      <c r="AG2770" s="186"/>
      <c r="BO2770" s="202"/>
    </row>
    <row r="2771" customFormat="false" ht="13.25" hidden="false" customHeight="true" outlineLevel="0" collapsed="false">
      <c r="A2771" s="151" t="s">
        <v>2868</v>
      </c>
      <c r="B2771" s="152" t="n">
        <v>11</v>
      </c>
      <c r="C2771" s="152" t="n">
        <v>761.6</v>
      </c>
      <c r="D2771" s="153" t="n">
        <v>61</v>
      </c>
      <c r="E2771" s="154" t="s">
        <v>101</v>
      </c>
      <c r="F2771" s="153" t="n">
        <v>15</v>
      </c>
      <c r="G2771" s="115" t="n">
        <v>0.9</v>
      </c>
      <c r="H2771" s="116" t="n">
        <f aca="false">RANDBETWEEN(80,100)/100</f>
        <v>0.99</v>
      </c>
      <c r="I2771" s="117"/>
      <c r="J2771" s="118"/>
      <c r="K2771" s="119"/>
      <c r="L2771" s="118"/>
      <c r="M2771" s="179"/>
      <c r="Q2771" s="151" t="s">
        <v>2868</v>
      </c>
      <c r="R2771" s="152" t="n">
        <v>2</v>
      </c>
      <c r="S2771" s="152" t="n">
        <v>734.2</v>
      </c>
      <c r="T2771" s="153" t="n">
        <v>81</v>
      </c>
      <c r="U2771" s="154" t="s">
        <v>129</v>
      </c>
      <c r="V2771" s="153" t="n">
        <v>2</v>
      </c>
      <c r="W2771" s="115" t="n">
        <v>0.95</v>
      </c>
      <c r="X2771" s="116" t="n">
        <f aca="false">RANDBETWEEN(80,100)/100</f>
        <v>0.87</v>
      </c>
      <c r="Y2771" s="117"/>
      <c r="Z2771" s="118"/>
      <c r="AA2771" s="119"/>
      <c r="AB2771" s="123"/>
      <c r="AC2771" s="124"/>
      <c r="AG2771" s="186"/>
      <c r="BO2771" s="202"/>
    </row>
    <row r="2772" customFormat="false" ht="13.25" hidden="false" customHeight="true" outlineLevel="0" collapsed="false">
      <c r="A2772" s="151" t="s">
        <v>2869</v>
      </c>
      <c r="B2772" s="152" t="n">
        <v>8.4</v>
      </c>
      <c r="C2772" s="152" t="n">
        <v>762.4</v>
      </c>
      <c r="D2772" s="153" t="n">
        <v>73</v>
      </c>
      <c r="E2772" s="154" t="s">
        <v>101</v>
      </c>
      <c r="F2772" s="153" t="n">
        <v>6</v>
      </c>
      <c r="G2772" s="182" t="s">
        <v>185</v>
      </c>
      <c r="H2772" s="116" t="n">
        <f aca="false">RANDBETWEEN(80,100)/100</f>
        <v>0.95</v>
      </c>
      <c r="I2772" s="117"/>
      <c r="J2772" s="118"/>
      <c r="K2772" s="119"/>
      <c r="L2772" s="118"/>
      <c r="M2772" s="179"/>
      <c r="Q2772" s="151" t="s">
        <v>2869</v>
      </c>
      <c r="R2772" s="152" t="n">
        <v>1.2</v>
      </c>
      <c r="S2772" s="152" t="n">
        <v>730.8</v>
      </c>
      <c r="T2772" s="153" t="n">
        <v>93</v>
      </c>
      <c r="U2772" s="154" t="s">
        <v>101</v>
      </c>
      <c r="V2772" s="153" t="n">
        <v>1</v>
      </c>
      <c r="W2772" s="115" t="n">
        <v>0.9</v>
      </c>
      <c r="X2772" s="116" t="n">
        <f aca="false">RANDBETWEEN(80,100)/100</f>
        <v>0.94</v>
      </c>
      <c r="Y2772" s="117"/>
      <c r="Z2772" s="118"/>
      <c r="AA2772" s="119"/>
      <c r="AB2772" s="123"/>
      <c r="AC2772" s="124"/>
      <c r="AG2772" s="186"/>
      <c r="BO2772" s="202"/>
    </row>
    <row r="2773" customFormat="false" ht="13.25" hidden="false" customHeight="true" outlineLevel="0" collapsed="false">
      <c r="A2773" s="151" t="s">
        <v>2870</v>
      </c>
      <c r="B2773" s="152" t="n">
        <v>4.4</v>
      </c>
      <c r="C2773" s="152" t="n">
        <v>762.1</v>
      </c>
      <c r="D2773" s="153" t="n">
        <v>86</v>
      </c>
      <c r="E2773" s="154" t="s">
        <v>101</v>
      </c>
      <c r="F2773" s="153" t="n">
        <v>7.5</v>
      </c>
      <c r="G2773" s="115" t="n">
        <v>0.05</v>
      </c>
      <c r="H2773" s="116" t="n">
        <f aca="false">RANDBETWEEN(80,100)/100</f>
        <v>0.82</v>
      </c>
      <c r="I2773" s="117"/>
      <c r="J2773" s="118"/>
      <c r="K2773" s="119"/>
      <c r="L2773" s="118"/>
      <c r="M2773" s="179"/>
      <c r="Q2773" s="151" t="s">
        <v>2870</v>
      </c>
      <c r="R2773" s="152" t="n">
        <v>1.3</v>
      </c>
      <c r="S2773" s="152" t="n">
        <v>729.3</v>
      </c>
      <c r="T2773" s="153" t="n">
        <v>92</v>
      </c>
      <c r="U2773" s="154" t="s">
        <v>101</v>
      </c>
      <c r="V2773" s="153" t="n">
        <v>1</v>
      </c>
      <c r="W2773" s="115" t="n">
        <v>0.9</v>
      </c>
      <c r="X2773" s="116" t="n">
        <f aca="false">RANDBETWEEN(80,100)/100</f>
        <v>1</v>
      </c>
      <c r="Y2773" s="117"/>
      <c r="Z2773" s="118"/>
      <c r="AA2773" s="119"/>
      <c r="AB2773" s="123"/>
      <c r="AC2773" s="124"/>
      <c r="AG2773" s="186"/>
      <c r="BO2773" s="202"/>
    </row>
    <row r="2774" customFormat="false" ht="13.25" hidden="false" customHeight="true" outlineLevel="0" collapsed="false">
      <c r="A2774" s="151" t="s">
        <v>2871</v>
      </c>
      <c r="B2774" s="152" t="n">
        <v>6</v>
      </c>
      <c r="C2774" s="152" t="n">
        <v>762.7</v>
      </c>
      <c r="D2774" s="153" t="n">
        <v>77</v>
      </c>
      <c r="E2774" s="154" t="s">
        <v>101</v>
      </c>
      <c r="F2774" s="153" t="n">
        <v>9</v>
      </c>
      <c r="G2774" s="115" t="n">
        <v>0.15</v>
      </c>
      <c r="H2774" s="116" t="n">
        <f aca="false">RANDBETWEEN(80,100)/100</f>
        <v>0.91</v>
      </c>
      <c r="I2774" s="117"/>
      <c r="J2774" s="118"/>
      <c r="K2774" s="119"/>
      <c r="L2774" s="118"/>
      <c r="M2774" s="179"/>
      <c r="Q2774" s="151" t="s">
        <v>2871</v>
      </c>
      <c r="R2774" s="152" t="n">
        <v>2.2</v>
      </c>
      <c r="S2774" s="152" t="n">
        <v>729.2</v>
      </c>
      <c r="T2774" s="153" t="n">
        <v>87</v>
      </c>
      <c r="U2774" s="154" t="s">
        <v>101</v>
      </c>
      <c r="V2774" s="153" t="n">
        <v>2</v>
      </c>
      <c r="W2774" s="115" t="n">
        <v>0.9</v>
      </c>
      <c r="X2774" s="116" t="n">
        <f aca="false">RANDBETWEEN(80,100)/100</f>
        <v>0.85</v>
      </c>
      <c r="Y2774" s="117"/>
      <c r="Z2774" s="118"/>
      <c r="AA2774" s="119"/>
      <c r="AB2774" s="123"/>
      <c r="AC2774" s="124"/>
      <c r="AG2774" s="186"/>
      <c r="BO2774" s="202"/>
    </row>
    <row r="2775" customFormat="false" ht="13.25" hidden="false" customHeight="true" outlineLevel="0" collapsed="false">
      <c r="A2775" s="151" t="s">
        <v>2872</v>
      </c>
      <c r="B2775" s="152" t="n">
        <v>2.6</v>
      </c>
      <c r="C2775" s="152" t="n">
        <v>763.1</v>
      </c>
      <c r="D2775" s="153" t="n">
        <v>83</v>
      </c>
      <c r="E2775" s="154" t="s">
        <v>101</v>
      </c>
      <c r="F2775" s="153" t="n">
        <v>4.5</v>
      </c>
      <c r="G2775" s="115" t="n">
        <v>0.05</v>
      </c>
      <c r="H2775" s="116" t="n">
        <f aca="false">RANDBETWEEN(80,100)/100</f>
        <v>0.9</v>
      </c>
      <c r="I2775" s="117"/>
      <c r="J2775" s="118"/>
      <c r="K2775" s="119"/>
      <c r="L2775" s="118"/>
      <c r="M2775" s="179"/>
      <c r="Q2775" s="151" t="s">
        <v>2872</v>
      </c>
      <c r="R2775" s="152" t="n">
        <v>2.6</v>
      </c>
      <c r="S2775" s="152" t="n">
        <v>730</v>
      </c>
      <c r="T2775" s="153" t="n">
        <v>83</v>
      </c>
      <c r="U2775" s="154" t="s">
        <v>91</v>
      </c>
      <c r="V2775" s="153" t="n">
        <v>1</v>
      </c>
      <c r="W2775" s="115" t="n">
        <v>0.9</v>
      </c>
      <c r="X2775" s="116" t="n">
        <f aca="false">RANDBETWEEN(80,100)/100</f>
        <v>0.88</v>
      </c>
      <c r="Y2775" s="117"/>
      <c r="Z2775" s="118"/>
      <c r="AA2775" s="119"/>
      <c r="AB2775" s="123"/>
      <c r="AC2775" s="124"/>
      <c r="AG2775" s="186"/>
      <c r="BO2775" s="202"/>
    </row>
    <row r="2776" customFormat="false" ht="13.25" hidden="false" customHeight="true" outlineLevel="0" collapsed="false">
      <c r="A2776" s="151" t="s">
        <v>2873</v>
      </c>
      <c r="B2776" s="152" t="n">
        <v>3.4</v>
      </c>
      <c r="C2776" s="152" t="n">
        <v>763.9</v>
      </c>
      <c r="D2776" s="153" t="n">
        <v>82</v>
      </c>
      <c r="E2776" s="154" t="s">
        <v>101</v>
      </c>
      <c r="F2776" s="153" t="n">
        <v>6</v>
      </c>
      <c r="G2776" s="115" t="n">
        <v>0.25</v>
      </c>
      <c r="H2776" s="116" t="n">
        <f aca="false">RANDBETWEEN(80,100)/100</f>
        <v>0.9</v>
      </c>
      <c r="I2776" s="117" t="n">
        <v>0.442303240740741</v>
      </c>
      <c r="J2776" s="118" t="n">
        <v>0.442303240740741</v>
      </c>
      <c r="K2776" s="119" t="n">
        <f aca="false">(J2776 * 24) * $B$3 * $F$3 * (1 - 0.7*AVERAGE(G2776:G2783)) * AVERAGE(H2776:H2783)</f>
        <v>5094.5371875</v>
      </c>
      <c r="L2776" s="118" t="n">
        <f aca="false">IF(AVERAGE(F2776:F2783)&gt; $J$3, $B$4*$F$4*AVERAGE(F2776:F2783)/$B$5*24*AVERAGE(H2776:H2783), $B$4*$F$4*AVERAGE(F2776:F2783)/$B$5*24*AVERAGE(H2776:H2783) * 0.2)</f>
        <v>26662.5</v>
      </c>
      <c r="M2776" s="179" t="n">
        <f aca="false">K2776+L2776</f>
        <v>31757.0371875</v>
      </c>
      <c r="Q2776" s="151" t="s">
        <v>2873</v>
      </c>
      <c r="R2776" s="152" t="n">
        <v>2</v>
      </c>
      <c r="S2776" s="152" t="n">
        <v>730.6</v>
      </c>
      <c r="T2776" s="153" t="n">
        <v>91</v>
      </c>
      <c r="U2776" s="154" t="s">
        <v>101</v>
      </c>
      <c r="V2776" s="153" t="n">
        <v>1</v>
      </c>
      <c r="W2776" s="115" t="n">
        <v>0.9</v>
      </c>
      <c r="X2776" s="116" t="n">
        <f aca="false">RANDBETWEEN(80,100)/100</f>
        <v>0.89</v>
      </c>
      <c r="Y2776" s="117" t="n">
        <v>0.41337962962963</v>
      </c>
      <c r="Z2776" s="118" t="n">
        <v>0.41337962962963</v>
      </c>
      <c r="AA2776" s="119" t="n">
        <f aca="false">(Z2776 * 24) * $B$3 * $F$3 * (1 - 0.7*AVERAGE(W2776:W2783)) * AVERAGE(X2776:X2783)</f>
        <v>5388.46547916667</v>
      </c>
      <c r="AB2776" s="123" t="n">
        <f aca="false">IF(AVERAGE(V2776:V2783)&gt; $J$3, $B$4*$F$4*AVERAGE(V2776:V2783)/$B$5*24*AVERAGE(X2776:X2783), $B$4*$F$4*AVERAGE(V2776:V2783)/$B$5*24*AVERAGE(X2776:X2783) * 0.2)</f>
        <v>1814.8</v>
      </c>
      <c r="AC2776" s="124" t="n">
        <f aca="false">AA2776+AB2776</f>
        <v>7203.26547916667</v>
      </c>
      <c r="AG2776" s="186"/>
      <c r="BO2776" s="202"/>
    </row>
    <row r="2777" customFormat="false" ht="13.25" hidden="false" customHeight="true" outlineLevel="0" collapsed="false">
      <c r="A2777" s="151" t="s">
        <v>2874</v>
      </c>
      <c r="B2777" s="152" t="n">
        <v>6.6</v>
      </c>
      <c r="C2777" s="152" t="n">
        <v>763.3</v>
      </c>
      <c r="D2777" s="153" t="n">
        <v>86</v>
      </c>
      <c r="E2777" s="154" t="s">
        <v>78</v>
      </c>
      <c r="F2777" s="153" t="n">
        <v>6</v>
      </c>
      <c r="G2777" s="115" t="n">
        <v>0.75</v>
      </c>
      <c r="H2777" s="116" t="n">
        <f aca="false">RANDBETWEEN(80,100)/100</f>
        <v>0.85</v>
      </c>
      <c r="I2777" s="117"/>
      <c r="J2777" s="118"/>
      <c r="K2777" s="119"/>
      <c r="L2777" s="118"/>
      <c r="M2777" s="179"/>
      <c r="Q2777" s="151" t="s">
        <v>2874</v>
      </c>
      <c r="R2777" s="152" t="n">
        <v>1.5</v>
      </c>
      <c r="S2777" s="152" t="n">
        <v>730.2</v>
      </c>
      <c r="T2777" s="153" t="n">
        <v>89</v>
      </c>
      <c r="U2777" s="154" t="s">
        <v>91</v>
      </c>
      <c r="V2777" s="153" t="n">
        <v>2</v>
      </c>
      <c r="W2777" s="115" t="n">
        <v>0.9</v>
      </c>
      <c r="X2777" s="116" t="n">
        <f aca="false">RANDBETWEEN(80,100)/100</f>
        <v>0.86</v>
      </c>
      <c r="Y2777" s="117"/>
      <c r="Z2777" s="118"/>
      <c r="AA2777" s="119"/>
      <c r="AB2777" s="123"/>
      <c r="AC2777" s="124"/>
      <c r="AG2777" s="186"/>
      <c r="BO2777" s="202"/>
    </row>
    <row r="2778" customFormat="false" ht="13.25" hidden="false" customHeight="true" outlineLevel="0" collapsed="false">
      <c r="A2778" s="151" t="s">
        <v>2875</v>
      </c>
      <c r="B2778" s="152" t="n">
        <v>9.3</v>
      </c>
      <c r="C2778" s="152" t="n">
        <v>763</v>
      </c>
      <c r="D2778" s="153" t="n">
        <v>58</v>
      </c>
      <c r="E2778" s="154" t="s">
        <v>129</v>
      </c>
      <c r="F2778" s="153" t="n">
        <v>4.5</v>
      </c>
      <c r="G2778" s="182" t="s">
        <v>185</v>
      </c>
      <c r="H2778" s="116" t="n">
        <f aca="false">RANDBETWEEN(80,100)/100</f>
        <v>0.8</v>
      </c>
      <c r="I2778" s="117"/>
      <c r="J2778" s="118"/>
      <c r="K2778" s="119"/>
      <c r="L2778" s="118"/>
      <c r="M2778" s="179"/>
      <c r="Q2778" s="151" t="s">
        <v>2875</v>
      </c>
      <c r="R2778" s="152" t="n">
        <v>0.9</v>
      </c>
      <c r="S2778" s="152" t="n">
        <v>731.9</v>
      </c>
      <c r="T2778" s="153" t="n">
        <v>94</v>
      </c>
      <c r="U2778" s="154" t="s">
        <v>78</v>
      </c>
      <c r="V2778" s="153" t="n">
        <v>3</v>
      </c>
      <c r="W2778" s="115" t="n">
        <v>0.9</v>
      </c>
      <c r="X2778" s="116" t="n">
        <f aca="false">RANDBETWEEN(80,100)/100</f>
        <v>0.87</v>
      </c>
      <c r="Y2778" s="117"/>
      <c r="Z2778" s="118"/>
      <c r="AA2778" s="119"/>
      <c r="AB2778" s="123"/>
      <c r="AC2778" s="124"/>
      <c r="AG2778" s="186"/>
      <c r="BO2778" s="202"/>
    </row>
    <row r="2779" customFormat="false" ht="13.25" hidden="false" customHeight="true" outlineLevel="0" collapsed="false">
      <c r="A2779" s="151" t="s">
        <v>2876</v>
      </c>
      <c r="B2779" s="152" t="n">
        <v>7.2</v>
      </c>
      <c r="C2779" s="152" t="n">
        <v>762.9</v>
      </c>
      <c r="D2779" s="153" t="n">
        <v>77</v>
      </c>
      <c r="E2779" s="154" t="s">
        <v>129</v>
      </c>
      <c r="F2779" s="153" t="n">
        <v>6</v>
      </c>
      <c r="G2779" s="115" t="n">
        <v>0.9</v>
      </c>
      <c r="H2779" s="116" t="n">
        <f aca="false">RANDBETWEEN(80,100)/100</f>
        <v>0.94</v>
      </c>
      <c r="I2779" s="117"/>
      <c r="J2779" s="118"/>
      <c r="K2779" s="119"/>
      <c r="L2779" s="118"/>
      <c r="M2779" s="179"/>
      <c r="Q2779" s="151" t="s">
        <v>2876</v>
      </c>
      <c r="R2779" s="152" t="n">
        <v>2.8</v>
      </c>
      <c r="S2779" s="152" t="n">
        <v>734.8</v>
      </c>
      <c r="T2779" s="153" t="n">
        <v>73</v>
      </c>
      <c r="U2779" s="154" t="s">
        <v>91</v>
      </c>
      <c r="V2779" s="153" t="n">
        <v>2</v>
      </c>
      <c r="W2779" s="115" t="n">
        <v>0.9</v>
      </c>
      <c r="X2779" s="116" t="n">
        <f aca="false">RANDBETWEEN(80,100)/100</f>
        <v>0.88</v>
      </c>
      <c r="Y2779" s="117"/>
      <c r="Z2779" s="118"/>
      <c r="AA2779" s="119"/>
      <c r="AB2779" s="123"/>
      <c r="AC2779" s="124"/>
      <c r="AG2779" s="186"/>
      <c r="BO2779" s="202"/>
    </row>
    <row r="2780" customFormat="false" ht="13.25" hidden="false" customHeight="true" outlineLevel="0" collapsed="false">
      <c r="A2780" s="151" t="s">
        <v>2877</v>
      </c>
      <c r="B2780" s="152" t="n">
        <v>5.2</v>
      </c>
      <c r="C2780" s="152" t="n">
        <v>761.5</v>
      </c>
      <c r="D2780" s="153" t="n">
        <v>100</v>
      </c>
      <c r="E2780" s="154" t="s">
        <v>93</v>
      </c>
      <c r="F2780" s="153" t="n">
        <v>4.5</v>
      </c>
      <c r="G2780" s="115" t="n">
        <v>0.9</v>
      </c>
      <c r="H2780" s="116" t="n">
        <f aca="false">RANDBETWEEN(80,100)/100</f>
        <v>0.96</v>
      </c>
      <c r="I2780" s="117"/>
      <c r="J2780" s="118"/>
      <c r="K2780" s="119"/>
      <c r="L2780" s="118"/>
      <c r="M2780" s="179"/>
      <c r="Q2780" s="151" t="s">
        <v>2877</v>
      </c>
      <c r="R2780" s="152" t="n">
        <v>1</v>
      </c>
      <c r="S2780" s="152" t="n">
        <v>736.6</v>
      </c>
      <c r="T2780" s="153" t="n">
        <v>84</v>
      </c>
      <c r="U2780" s="154" t="s">
        <v>91</v>
      </c>
      <c r="V2780" s="153" t="n">
        <v>2</v>
      </c>
      <c r="W2780" s="115" t="n">
        <v>0.9</v>
      </c>
      <c r="X2780" s="116" t="n">
        <f aca="false">RANDBETWEEN(80,100)/100</f>
        <v>0.91</v>
      </c>
      <c r="Y2780" s="117"/>
      <c r="Z2780" s="118"/>
      <c r="AA2780" s="119"/>
      <c r="AB2780" s="123"/>
      <c r="AC2780" s="124"/>
      <c r="AG2780" s="186"/>
      <c r="BO2780" s="202"/>
    </row>
    <row r="2781" customFormat="false" ht="13.25" hidden="false" customHeight="true" outlineLevel="0" collapsed="false">
      <c r="A2781" s="151" t="s">
        <v>2878</v>
      </c>
      <c r="B2781" s="152" t="n">
        <v>6</v>
      </c>
      <c r="C2781" s="152" t="n">
        <v>759</v>
      </c>
      <c r="D2781" s="153" t="n">
        <v>100</v>
      </c>
      <c r="E2781" s="154" t="s">
        <v>101</v>
      </c>
      <c r="F2781" s="153" t="n">
        <v>3</v>
      </c>
      <c r="G2781" s="115" t="n">
        <v>0.9</v>
      </c>
      <c r="H2781" s="116" t="n">
        <f aca="false">RANDBETWEEN(80,100)/100</f>
        <v>0.81</v>
      </c>
      <c r="I2781" s="117"/>
      <c r="J2781" s="118"/>
      <c r="K2781" s="119"/>
      <c r="L2781" s="118"/>
      <c r="M2781" s="179"/>
      <c r="Q2781" s="151" t="s">
        <v>2878</v>
      </c>
      <c r="R2781" s="152" t="n">
        <v>0.7</v>
      </c>
      <c r="S2781" s="152" t="n">
        <v>736.9</v>
      </c>
      <c r="T2781" s="153" t="n">
        <v>85</v>
      </c>
      <c r="U2781" s="154" t="s">
        <v>91</v>
      </c>
      <c r="V2781" s="153" t="n">
        <v>1</v>
      </c>
      <c r="W2781" s="115" t="n">
        <v>0.75</v>
      </c>
      <c r="X2781" s="116" t="n">
        <f aca="false">RANDBETWEEN(80,100)/100</f>
        <v>0.97</v>
      </c>
      <c r="Y2781" s="117"/>
      <c r="Z2781" s="118"/>
      <c r="AA2781" s="119"/>
      <c r="AB2781" s="123"/>
      <c r="AC2781" s="124"/>
      <c r="AG2781" s="186"/>
      <c r="BO2781" s="202"/>
    </row>
    <row r="2782" customFormat="false" ht="13.25" hidden="false" customHeight="true" outlineLevel="0" collapsed="false">
      <c r="A2782" s="151" t="s">
        <v>2879</v>
      </c>
      <c r="B2782" s="152" t="n">
        <v>6.9</v>
      </c>
      <c r="C2782" s="152" t="n">
        <v>757</v>
      </c>
      <c r="D2782" s="153" t="n">
        <v>100</v>
      </c>
      <c r="E2782" s="154" t="s">
        <v>101</v>
      </c>
      <c r="F2782" s="153" t="n">
        <v>4.5</v>
      </c>
      <c r="G2782" s="115" t="n">
        <v>0.9</v>
      </c>
      <c r="H2782" s="116" t="n">
        <f aca="false">RANDBETWEEN(80,100)/100</f>
        <v>0.88</v>
      </c>
      <c r="I2782" s="117"/>
      <c r="J2782" s="118"/>
      <c r="K2782" s="119"/>
      <c r="L2782" s="118"/>
      <c r="M2782" s="179"/>
      <c r="Q2782" s="151" t="s">
        <v>2879</v>
      </c>
      <c r="R2782" s="152" t="n">
        <v>-0.5</v>
      </c>
      <c r="S2782" s="152" t="n">
        <v>737.3</v>
      </c>
      <c r="T2782" s="153" t="n">
        <v>87</v>
      </c>
      <c r="U2782" s="154" t="s">
        <v>101</v>
      </c>
      <c r="V2782" s="153" t="n">
        <v>1</v>
      </c>
      <c r="W2782" s="115" t="n">
        <v>0.25</v>
      </c>
      <c r="X2782" s="116" t="n">
        <f aca="false">RANDBETWEEN(80,100)/100</f>
        <v>0.8</v>
      </c>
      <c r="Y2782" s="117"/>
      <c r="Z2782" s="118"/>
      <c r="AA2782" s="119"/>
      <c r="AB2782" s="123"/>
      <c r="AC2782" s="124"/>
      <c r="AG2782" s="186"/>
      <c r="BO2782" s="202"/>
    </row>
    <row r="2783" customFormat="false" ht="13.25" hidden="false" customHeight="true" outlineLevel="0" collapsed="false">
      <c r="A2783" s="151" t="s">
        <v>2880</v>
      </c>
      <c r="B2783" s="152" t="n">
        <v>6.5</v>
      </c>
      <c r="C2783" s="152" t="n">
        <v>755.2</v>
      </c>
      <c r="D2783" s="153" t="n">
        <v>78</v>
      </c>
      <c r="E2783" s="154" t="s">
        <v>91</v>
      </c>
      <c r="F2783" s="153" t="n">
        <v>3</v>
      </c>
      <c r="G2783" s="115" t="n">
        <v>0.9</v>
      </c>
      <c r="H2783" s="116" t="n">
        <f aca="false">RANDBETWEEN(80,100)/100</f>
        <v>0.97</v>
      </c>
      <c r="I2783" s="117"/>
      <c r="J2783" s="118"/>
      <c r="K2783" s="119"/>
      <c r="L2783" s="118"/>
      <c r="M2783" s="179"/>
      <c r="Q2783" s="151" t="s">
        <v>2880</v>
      </c>
      <c r="R2783" s="152" t="n">
        <v>0.5</v>
      </c>
      <c r="S2783" s="152" t="n">
        <v>736.3</v>
      </c>
      <c r="T2783" s="153" t="n">
        <v>80</v>
      </c>
      <c r="U2783" s="154" t="s">
        <v>101</v>
      </c>
      <c r="V2783" s="153" t="n">
        <v>1</v>
      </c>
      <c r="W2783" s="115" t="n">
        <v>0</v>
      </c>
      <c r="X2783" s="116" t="n">
        <f aca="false">RANDBETWEEN(80,100)/100</f>
        <v>0.8</v>
      </c>
      <c r="Y2783" s="117"/>
      <c r="Z2783" s="118"/>
      <c r="AA2783" s="119"/>
      <c r="AB2783" s="123"/>
      <c r="AC2783" s="124"/>
      <c r="AG2783" s="186"/>
      <c r="BO2783" s="202"/>
    </row>
    <row r="2784" customFormat="false" ht="13.25" hidden="false" customHeight="true" outlineLevel="0" collapsed="false">
      <c r="A2784" s="151" t="s">
        <v>2881</v>
      </c>
      <c r="B2784" s="152" t="n">
        <v>7.4</v>
      </c>
      <c r="C2784" s="152" t="n">
        <v>753.9</v>
      </c>
      <c r="D2784" s="153" t="n">
        <v>75</v>
      </c>
      <c r="E2784" s="154" t="s">
        <v>78</v>
      </c>
      <c r="F2784" s="153" t="n">
        <v>7.5</v>
      </c>
      <c r="G2784" s="115" t="n">
        <v>0.9</v>
      </c>
      <c r="H2784" s="116" t="n">
        <f aca="false">RANDBETWEEN(80,100)/100</f>
        <v>0.86</v>
      </c>
      <c r="I2784" s="117" t="n">
        <v>0.440219907407407</v>
      </c>
      <c r="J2784" s="118" t="n">
        <v>0.440219907407407</v>
      </c>
      <c r="K2784" s="119" t="n">
        <f aca="false">(J2784 * 24) * $B$3 * $F$3 * (1 - 0.7*AVERAGE(G2784:G2791)) * AVERAGE(H2784:H2791)</f>
        <v>6261.70006901042</v>
      </c>
      <c r="L2784" s="118" t="n">
        <f aca="false">IF(AVERAGE(F2784:F2791)&gt; $J$3, $B$4*$F$4*AVERAGE(F2784:F2791)/$B$5*24*AVERAGE(H2784:H2791), $B$4*$F$4*AVERAGE(F2784:F2791)/$B$5*24*AVERAGE(H2784:H2791) * 0.2)</f>
        <v>44956.5</v>
      </c>
      <c r="M2784" s="179" t="n">
        <f aca="false">K2784+L2784</f>
        <v>51218.2000690104</v>
      </c>
      <c r="Q2784" s="151" t="s">
        <v>2881</v>
      </c>
      <c r="R2784" s="152" t="n">
        <v>1.2</v>
      </c>
      <c r="S2784" s="152" t="n">
        <v>735.2</v>
      </c>
      <c r="T2784" s="153" t="n">
        <v>73</v>
      </c>
      <c r="U2784" s="154" t="s">
        <v>91</v>
      </c>
      <c r="V2784" s="153" t="n">
        <v>1</v>
      </c>
      <c r="W2784" s="182" t="s">
        <v>110</v>
      </c>
      <c r="X2784" s="116" t="n">
        <f aca="false">RANDBETWEEN(80,100)/100</f>
        <v>0.87</v>
      </c>
      <c r="Y2784" s="117" t="n">
        <v>0.410266203703704</v>
      </c>
      <c r="Z2784" s="118" t="n">
        <v>0.410266203703704</v>
      </c>
      <c r="AA2784" s="119" t="n">
        <f aca="false">(Z2784 * 24) * $B$3 * $F$3 * (1 - 0.7*AVERAGE(W2784:W2791)) * AVERAGE(X2784:X2791)</f>
        <v>4008.83415625</v>
      </c>
      <c r="AB2784" s="123" t="n">
        <f aca="false">IF(AVERAGE(V2784:V2791)&gt; $J$3, $B$4*$F$4*AVERAGE(V2784:V2791)/$B$5*24*AVERAGE(X2784:X2791), $B$4*$F$4*AVERAGE(V2784:V2791)/$B$5*24*AVERAGE(X2784:X2791) * 0.2)</f>
        <v>1551</v>
      </c>
      <c r="AC2784" s="124" t="n">
        <f aca="false">AA2784+AB2784</f>
        <v>5559.83415625</v>
      </c>
      <c r="AG2784" s="186"/>
      <c r="BO2784" s="202"/>
    </row>
    <row r="2785" customFormat="false" ht="13.25" hidden="false" customHeight="true" outlineLevel="0" collapsed="false">
      <c r="A2785" s="151" t="s">
        <v>2882</v>
      </c>
      <c r="B2785" s="152" t="n">
        <v>10.2</v>
      </c>
      <c r="C2785" s="152" t="n">
        <v>752.8</v>
      </c>
      <c r="D2785" s="153" t="n">
        <v>49</v>
      </c>
      <c r="E2785" s="154" t="s">
        <v>101</v>
      </c>
      <c r="F2785" s="153" t="n">
        <v>13.5</v>
      </c>
      <c r="G2785" s="115" t="n">
        <v>0.9</v>
      </c>
      <c r="H2785" s="116" t="n">
        <f aca="false">RANDBETWEEN(80,100)/100</f>
        <v>0.83</v>
      </c>
      <c r="I2785" s="117"/>
      <c r="J2785" s="118"/>
      <c r="K2785" s="119"/>
      <c r="L2785" s="118"/>
      <c r="M2785" s="179"/>
      <c r="Q2785" s="151" t="s">
        <v>2882</v>
      </c>
      <c r="R2785" s="152" t="n">
        <v>2.3</v>
      </c>
      <c r="S2785" s="152" t="n">
        <v>733.6</v>
      </c>
      <c r="T2785" s="153" t="n">
        <v>64</v>
      </c>
      <c r="U2785" s="154" t="s">
        <v>101</v>
      </c>
      <c r="V2785" s="153" t="n">
        <v>1</v>
      </c>
      <c r="W2785" s="115" t="n">
        <v>0.9</v>
      </c>
      <c r="X2785" s="116" t="n">
        <f aca="false">RANDBETWEEN(80,100)/100</f>
        <v>0.84</v>
      </c>
      <c r="Y2785" s="117"/>
      <c r="Z2785" s="118"/>
      <c r="AA2785" s="119"/>
      <c r="AB2785" s="123"/>
      <c r="AC2785" s="124"/>
      <c r="AG2785" s="186"/>
      <c r="BO2785" s="202"/>
    </row>
    <row r="2786" customFormat="false" ht="13.25" hidden="false" customHeight="true" outlineLevel="0" collapsed="false">
      <c r="A2786" s="151" t="s">
        <v>2883</v>
      </c>
      <c r="B2786" s="152" t="n">
        <v>11</v>
      </c>
      <c r="C2786" s="152" t="n">
        <v>751</v>
      </c>
      <c r="D2786" s="153" t="n">
        <v>39</v>
      </c>
      <c r="E2786" s="154" t="s">
        <v>91</v>
      </c>
      <c r="F2786" s="153" t="n">
        <v>7.5</v>
      </c>
      <c r="G2786" s="115" t="n">
        <v>0.9</v>
      </c>
      <c r="H2786" s="116" t="n">
        <f aca="false">RANDBETWEEN(80,100)/100</f>
        <v>0.8</v>
      </c>
      <c r="I2786" s="117"/>
      <c r="J2786" s="118"/>
      <c r="K2786" s="119"/>
      <c r="L2786" s="118"/>
      <c r="M2786" s="179"/>
      <c r="Q2786" s="151" t="s">
        <v>2883</v>
      </c>
      <c r="R2786" s="152" t="n">
        <v>2.9</v>
      </c>
      <c r="S2786" s="152" t="n">
        <v>731.5</v>
      </c>
      <c r="T2786" s="153" t="n">
        <v>65</v>
      </c>
      <c r="U2786" s="154" t="s">
        <v>101</v>
      </c>
      <c r="V2786" s="153" t="n">
        <v>1</v>
      </c>
      <c r="W2786" s="115" t="n">
        <v>0.75</v>
      </c>
      <c r="X2786" s="116" t="n">
        <f aca="false">RANDBETWEEN(80,100)/100</f>
        <v>0.91</v>
      </c>
      <c r="Y2786" s="117"/>
      <c r="Z2786" s="118"/>
      <c r="AA2786" s="119"/>
      <c r="AB2786" s="123"/>
      <c r="AC2786" s="124"/>
      <c r="AG2786" s="186"/>
      <c r="BO2786" s="202"/>
    </row>
    <row r="2787" customFormat="false" ht="13.25" hidden="false" customHeight="true" outlineLevel="0" collapsed="false">
      <c r="A2787" s="151" t="s">
        <v>2884</v>
      </c>
      <c r="B2787" s="152" t="n">
        <v>12.2</v>
      </c>
      <c r="C2787" s="152" t="n">
        <v>751.6</v>
      </c>
      <c r="D2787" s="153" t="n">
        <v>35</v>
      </c>
      <c r="E2787" s="154" t="s">
        <v>101</v>
      </c>
      <c r="F2787" s="153" t="n">
        <v>10.5</v>
      </c>
      <c r="G2787" s="115" t="n">
        <v>0.9</v>
      </c>
      <c r="H2787" s="116" t="n">
        <f aca="false">RANDBETWEEN(80,100)/100</f>
        <v>0.92</v>
      </c>
      <c r="I2787" s="117"/>
      <c r="J2787" s="118"/>
      <c r="K2787" s="119"/>
      <c r="L2787" s="118"/>
      <c r="M2787" s="179"/>
      <c r="Q2787" s="151" t="s">
        <v>2884</v>
      </c>
      <c r="R2787" s="152" t="n">
        <v>2.3</v>
      </c>
      <c r="S2787" s="152" t="n">
        <v>729.2</v>
      </c>
      <c r="T2787" s="153" t="n">
        <v>91</v>
      </c>
      <c r="U2787" s="154" t="s">
        <v>101</v>
      </c>
      <c r="V2787" s="153" t="n">
        <v>1</v>
      </c>
      <c r="W2787" s="115" t="n">
        <v>0.9</v>
      </c>
      <c r="X2787" s="116" t="n">
        <f aca="false">RANDBETWEEN(80,100)/100</f>
        <v>0.88</v>
      </c>
      <c r="Y2787" s="117"/>
      <c r="Z2787" s="118"/>
      <c r="AA2787" s="119"/>
      <c r="AB2787" s="123"/>
      <c r="AC2787" s="124"/>
      <c r="AG2787" s="186"/>
      <c r="BO2787" s="202"/>
    </row>
    <row r="2788" customFormat="false" ht="13.25" hidden="false" customHeight="true" outlineLevel="0" collapsed="false">
      <c r="A2788" s="151" t="s">
        <v>2885</v>
      </c>
      <c r="B2788" s="152" t="n">
        <v>5.9</v>
      </c>
      <c r="C2788" s="152" t="n">
        <v>752.2</v>
      </c>
      <c r="D2788" s="153" t="n">
        <v>71</v>
      </c>
      <c r="E2788" s="154" t="s">
        <v>78</v>
      </c>
      <c r="F2788" s="153" t="n">
        <v>6</v>
      </c>
      <c r="G2788" s="115" t="n">
        <v>0.9</v>
      </c>
      <c r="H2788" s="116" t="n">
        <f aca="false">RANDBETWEEN(80,100)/100</f>
        <v>0.88</v>
      </c>
      <c r="I2788" s="117"/>
      <c r="J2788" s="118"/>
      <c r="K2788" s="119"/>
      <c r="L2788" s="118"/>
      <c r="M2788" s="179"/>
      <c r="Q2788" s="151" t="s">
        <v>2885</v>
      </c>
      <c r="R2788" s="152" t="n">
        <v>2.6</v>
      </c>
      <c r="S2788" s="152" t="n">
        <v>727.1</v>
      </c>
      <c r="T2788" s="153" t="n">
        <v>95</v>
      </c>
      <c r="U2788" s="154" t="s">
        <v>91</v>
      </c>
      <c r="V2788" s="153" t="n">
        <v>1</v>
      </c>
      <c r="W2788" s="115" t="n">
        <v>0.9</v>
      </c>
      <c r="X2788" s="116" t="n">
        <f aca="false">RANDBETWEEN(80,100)/100</f>
        <v>0.92</v>
      </c>
      <c r="Y2788" s="117"/>
      <c r="Z2788" s="118"/>
      <c r="AA2788" s="119"/>
      <c r="AB2788" s="123"/>
      <c r="AC2788" s="124"/>
      <c r="AG2788" s="186"/>
      <c r="BO2788" s="202"/>
    </row>
    <row r="2789" customFormat="false" ht="13.25" hidden="false" customHeight="true" outlineLevel="0" collapsed="false">
      <c r="A2789" s="151" t="s">
        <v>2886</v>
      </c>
      <c r="B2789" s="152" t="n">
        <v>5.4</v>
      </c>
      <c r="C2789" s="152" t="n">
        <v>752.1</v>
      </c>
      <c r="D2789" s="153" t="n">
        <v>68</v>
      </c>
      <c r="E2789" s="154" t="s">
        <v>101</v>
      </c>
      <c r="F2789" s="153" t="n">
        <v>10.5</v>
      </c>
      <c r="G2789" s="115" t="n">
        <v>0.15</v>
      </c>
      <c r="H2789" s="116" t="n">
        <f aca="false">RANDBETWEEN(80,100)/100</f>
        <v>0.84</v>
      </c>
      <c r="I2789" s="117"/>
      <c r="J2789" s="118"/>
      <c r="K2789" s="119"/>
      <c r="L2789" s="118"/>
      <c r="M2789" s="179"/>
      <c r="Q2789" s="151" t="s">
        <v>2886</v>
      </c>
      <c r="R2789" s="152" t="n">
        <v>2.5</v>
      </c>
      <c r="S2789" s="152" t="n">
        <v>725.8</v>
      </c>
      <c r="T2789" s="153" t="n">
        <v>93</v>
      </c>
      <c r="U2789" s="154" t="s">
        <v>78</v>
      </c>
      <c r="V2789" s="153" t="n">
        <v>1</v>
      </c>
      <c r="W2789" s="115" t="n">
        <v>0.9</v>
      </c>
      <c r="X2789" s="116" t="n">
        <f aca="false">RANDBETWEEN(80,100)/100</f>
        <v>0.91</v>
      </c>
      <c r="Y2789" s="117"/>
      <c r="Z2789" s="118"/>
      <c r="AA2789" s="119"/>
      <c r="AB2789" s="123"/>
      <c r="AC2789" s="124"/>
      <c r="AG2789" s="186"/>
      <c r="BO2789" s="202"/>
    </row>
    <row r="2790" customFormat="false" ht="13.25" hidden="false" customHeight="true" outlineLevel="0" collapsed="false">
      <c r="A2790" s="151" t="s">
        <v>2887</v>
      </c>
      <c r="B2790" s="152" t="n">
        <v>0.5</v>
      </c>
      <c r="C2790" s="152" t="n">
        <v>753.1</v>
      </c>
      <c r="D2790" s="153" t="n">
        <v>85</v>
      </c>
      <c r="E2790" s="154" t="s">
        <v>78</v>
      </c>
      <c r="F2790" s="153" t="n">
        <v>3</v>
      </c>
      <c r="G2790" s="115" t="n">
        <v>0.15</v>
      </c>
      <c r="H2790" s="116" t="n">
        <f aca="false">RANDBETWEEN(80,100)/100</f>
        <v>0.89</v>
      </c>
      <c r="I2790" s="117"/>
      <c r="J2790" s="118"/>
      <c r="K2790" s="119"/>
      <c r="L2790" s="118"/>
      <c r="M2790" s="179"/>
      <c r="Q2790" s="151" t="s">
        <v>2887</v>
      </c>
      <c r="R2790" s="152" t="n">
        <v>2.4</v>
      </c>
      <c r="S2790" s="152" t="n">
        <v>725.5</v>
      </c>
      <c r="T2790" s="153" t="n">
        <v>90</v>
      </c>
      <c r="U2790" s="154" t="s">
        <v>78</v>
      </c>
      <c r="V2790" s="153" t="n">
        <v>2</v>
      </c>
      <c r="W2790" s="115" t="n">
        <v>0.9</v>
      </c>
      <c r="X2790" s="116" t="n">
        <f aca="false">RANDBETWEEN(80,100)/100</f>
        <v>0.88</v>
      </c>
      <c r="Y2790" s="117"/>
      <c r="Z2790" s="118"/>
      <c r="AA2790" s="119"/>
      <c r="AB2790" s="123"/>
      <c r="AC2790" s="124"/>
      <c r="AG2790" s="186"/>
      <c r="BO2790" s="202"/>
    </row>
    <row r="2791" customFormat="false" ht="13.25" hidden="false" customHeight="true" outlineLevel="0" collapsed="false">
      <c r="A2791" s="151" t="s">
        <v>2888</v>
      </c>
      <c r="B2791" s="152" t="n">
        <v>1.8</v>
      </c>
      <c r="C2791" s="152" t="n">
        <v>754.2</v>
      </c>
      <c r="D2791" s="153" t="n">
        <v>81</v>
      </c>
      <c r="E2791" s="154" t="s">
        <v>78</v>
      </c>
      <c r="F2791" s="153" t="n">
        <v>6</v>
      </c>
      <c r="G2791" s="115" t="n">
        <v>0.15</v>
      </c>
      <c r="H2791" s="116" t="n">
        <f aca="false">RANDBETWEEN(80,100)/100</f>
        <v>0.95</v>
      </c>
      <c r="I2791" s="117"/>
      <c r="J2791" s="118"/>
      <c r="K2791" s="119"/>
      <c r="L2791" s="118"/>
      <c r="M2791" s="179"/>
      <c r="Q2791" s="151" t="s">
        <v>2888</v>
      </c>
      <c r="R2791" s="152" t="n">
        <v>2.4</v>
      </c>
      <c r="S2791" s="152" t="n">
        <v>726.3</v>
      </c>
      <c r="T2791" s="153" t="n">
        <v>91</v>
      </c>
      <c r="U2791" s="154" t="s">
        <v>78</v>
      </c>
      <c r="V2791" s="153" t="n">
        <v>3</v>
      </c>
      <c r="W2791" s="115" t="n">
        <v>0.9</v>
      </c>
      <c r="X2791" s="116" t="n">
        <f aca="false">RANDBETWEEN(80,100)/100</f>
        <v>0.84</v>
      </c>
      <c r="Y2791" s="117"/>
      <c r="Z2791" s="118"/>
      <c r="AA2791" s="119"/>
      <c r="AB2791" s="123"/>
      <c r="AC2791" s="124"/>
      <c r="AG2791" s="186"/>
      <c r="BO2791" s="202"/>
    </row>
    <row r="2792" customFormat="false" ht="13.25" hidden="false" customHeight="true" outlineLevel="0" collapsed="false">
      <c r="A2792" s="151" t="s">
        <v>2889</v>
      </c>
      <c r="B2792" s="152" t="n">
        <v>4.8</v>
      </c>
      <c r="C2792" s="152" t="n">
        <v>755.7</v>
      </c>
      <c r="D2792" s="153" t="n">
        <v>68</v>
      </c>
      <c r="E2792" s="154" t="s">
        <v>91</v>
      </c>
      <c r="F2792" s="153" t="n">
        <v>6</v>
      </c>
      <c r="G2792" s="115" t="n">
        <v>0.15</v>
      </c>
      <c r="H2792" s="116" t="n">
        <f aca="false">RANDBETWEEN(80,100)/100</f>
        <v>0.95</v>
      </c>
      <c r="I2792" s="117" t="n">
        <v>0.438148148148148</v>
      </c>
      <c r="J2792" s="118" t="n">
        <v>0.438148148148148</v>
      </c>
      <c r="K2792" s="119" t="n">
        <f aca="false">(J2792 * 24) * $B$3 * $F$3 * (1 - 0.7*AVERAGE(G2792:G2799)) * AVERAGE(H2792:H2799)</f>
        <v>9362.7352</v>
      </c>
      <c r="L2792" s="118" t="n">
        <f aca="false">IF(AVERAGE(F2792:F2799)&gt; $J$3, $B$4*$F$4*AVERAGE(F2792:F2799)/$B$5*24*AVERAGE(H2792:H2799), $B$4*$F$4*AVERAGE(F2792:F2799)/$B$5*24*AVERAGE(H2792:H2799) * 0.2)</f>
        <v>25113</v>
      </c>
      <c r="M2792" s="179" t="n">
        <f aca="false">K2792+L2792</f>
        <v>34475.7352</v>
      </c>
      <c r="Q2792" s="151" t="s">
        <v>2889</v>
      </c>
      <c r="R2792" s="152" t="n">
        <v>2.7</v>
      </c>
      <c r="S2792" s="152" t="n">
        <v>728</v>
      </c>
      <c r="T2792" s="153" t="n">
        <v>88</v>
      </c>
      <c r="U2792" s="154" t="s">
        <v>78</v>
      </c>
      <c r="V2792" s="153" t="n">
        <v>3</v>
      </c>
      <c r="W2792" s="115" t="n">
        <v>0.9</v>
      </c>
      <c r="X2792" s="116" t="n">
        <f aca="false">RANDBETWEEN(80,100)/100</f>
        <v>0.95</v>
      </c>
      <c r="Y2792" s="117" t="n">
        <v>0.407152777777778</v>
      </c>
      <c r="Z2792" s="118" t="n">
        <v>0.407152777777778</v>
      </c>
      <c r="AA2792" s="119" t="n">
        <f aca="false">(Z2792 * 24) * $B$3 * $F$3 * (1 - 0.7*AVERAGE(W2792:W2799)) * AVERAGE(X2792:X2799)</f>
        <v>3883.0649</v>
      </c>
      <c r="AB2792" s="123" t="n">
        <f aca="false">IF(AVERAGE(V2792:V2799)&gt; $J$3, $B$4*$F$4*AVERAGE(V2792:V2799)/$B$5*24*AVERAGE(X2792:X2799), $B$4*$F$4*AVERAGE(V2792:V2799)/$B$5*24*AVERAGE(X2792:X2799) * 0.2)</f>
        <v>2864</v>
      </c>
      <c r="AC2792" s="124" t="n">
        <f aca="false">AA2792+AB2792</f>
        <v>6747.0649</v>
      </c>
      <c r="AG2792" s="186"/>
      <c r="BO2792" s="202"/>
    </row>
    <row r="2793" customFormat="false" ht="13.25" hidden="false" customHeight="true" outlineLevel="0" collapsed="false">
      <c r="A2793" s="151" t="s">
        <v>2890</v>
      </c>
      <c r="B2793" s="152" t="n">
        <v>8.7</v>
      </c>
      <c r="C2793" s="152" t="n">
        <v>756.7</v>
      </c>
      <c r="D2793" s="153" t="n">
        <v>48</v>
      </c>
      <c r="E2793" s="154" t="s">
        <v>101</v>
      </c>
      <c r="F2793" s="153" t="n">
        <v>7.5</v>
      </c>
      <c r="G2793" s="182" t="s">
        <v>185</v>
      </c>
      <c r="H2793" s="116" t="n">
        <f aca="false">RANDBETWEEN(80,100)/100</f>
        <v>0.91</v>
      </c>
      <c r="I2793" s="117"/>
      <c r="J2793" s="118"/>
      <c r="K2793" s="119"/>
      <c r="L2793" s="118"/>
      <c r="M2793" s="179"/>
      <c r="Q2793" s="151" t="s">
        <v>2890</v>
      </c>
      <c r="R2793" s="152" t="n">
        <v>2.6</v>
      </c>
      <c r="S2793" s="152" t="n">
        <v>729.4</v>
      </c>
      <c r="T2793" s="153" t="n">
        <v>86</v>
      </c>
      <c r="U2793" s="154" t="s">
        <v>78</v>
      </c>
      <c r="V2793" s="153" t="n">
        <v>4</v>
      </c>
      <c r="W2793" s="115" t="n">
        <v>0.9</v>
      </c>
      <c r="X2793" s="116" t="n">
        <f aca="false">RANDBETWEEN(80,100)/100</f>
        <v>0.97</v>
      </c>
      <c r="Y2793" s="117"/>
      <c r="Z2793" s="118"/>
      <c r="AA2793" s="119"/>
      <c r="AB2793" s="123"/>
      <c r="AC2793" s="124"/>
      <c r="AG2793" s="186"/>
      <c r="BO2793" s="202"/>
    </row>
    <row r="2794" customFormat="false" ht="13.25" hidden="false" customHeight="true" outlineLevel="0" collapsed="false">
      <c r="A2794" s="151" t="s">
        <v>2891</v>
      </c>
      <c r="B2794" s="152" t="n">
        <v>12.2</v>
      </c>
      <c r="C2794" s="152" t="n">
        <v>757.5</v>
      </c>
      <c r="D2794" s="153" t="n">
        <v>44</v>
      </c>
      <c r="E2794" s="154" t="s">
        <v>78</v>
      </c>
      <c r="F2794" s="153" t="n">
        <v>6</v>
      </c>
      <c r="G2794" s="115" t="n">
        <v>0.25</v>
      </c>
      <c r="H2794" s="116" t="n">
        <f aca="false">RANDBETWEEN(80,100)/100</f>
        <v>0.98</v>
      </c>
      <c r="I2794" s="117"/>
      <c r="J2794" s="118"/>
      <c r="K2794" s="119"/>
      <c r="L2794" s="118"/>
      <c r="M2794" s="179"/>
      <c r="Q2794" s="151" t="s">
        <v>2891</v>
      </c>
      <c r="R2794" s="152" t="n">
        <v>3.3</v>
      </c>
      <c r="S2794" s="152" t="n">
        <v>732.1</v>
      </c>
      <c r="T2794" s="153" t="n">
        <v>76</v>
      </c>
      <c r="U2794" s="154" t="s">
        <v>78</v>
      </c>
      <c r="V2794" s="153" t="n">
        <v>4</v>
      </c>
      <c r="W2794" s="115" t="n">
        <v>0.9</v>
      </c>
      <c r="X2794" s="116" t="n">
        <f aca="false">RANDBETWEEN(80,100)/100</f>
        <v>0.92</v>
      </c>
      <c r="Y2794" s="117"/>
      <c r="Z2794" s="118"/>
      <c r="AA2794" s="119"/>
      <c r="AB2794" s="123"/>
      <c r="AC2794" s="124"/>
      <c r="AG2794" s="186"/>
      <c r="BO2794" s="202"/>
    </row>
    <row r="2795" customFormat="false" ht="13.25" hidden="false" customHeight="true" outlineLevel="0" collapsed="false">
      <c r="A2795" s="151" t="s">
        <v>2892</v>
      </c>
      <c r="B2795" s="152" t="n">
        <v>8.5</v>
      </c>
      <c r="C2795" s="152" t="n">
        <v>760.1</v>
      </c>
      <c r="D2795" s="153" t="n">
        <v>64</v>
      </c>
      <c r="E2795" s="154" t="s">
        <v>78</v>
      </c>
      <c r="F2795" s="153" t="n">
        <v>7.5</v>
      </c>
      <c r="G2795" s="115" t="n">
        <v>0.25</v>
      </c>
      <c r="H2795" s="116" t="n">
        <f aca="false">RANDBETWEEN(80,100)/100</f>
        <v>0.96</v>
      </c>
      <c r="I2795" s="117"/>
      <c r="J2795" s="118"/>
      <c r="K2795" s="119"/>
      <c r="L2795" s="118"/>
      <c r="M2795" s="179"/>
      <c r="Q2795" s="151" t="s">
        <v>2892</v>
      </c>
      <c r="R2795" s="152" t="n">
        <v>1.9</v>
      </c>
      <c r="S2795" s="152" t="n">
        <v>735.5</v>
      </c>
      <c r="T2795" s="153" t="n">
        <v>81</v>
      </c>
      <c r="U2795" s="154" t="s">
        <v>78</v>
      </c>
      <c r="V2795" s="153" t="n">
        <v>2</v>
      </c>
      <c r="W2795" s="115" t="n">
        <v>0.9</v>
      </c>
      <c r="X2795" s="116" t="n">
        <f aca="false">RANDBETWEEN(80,100)/100</f>
        <v>0.81</v>
      </c>
      <c r="Y2795" s="117"/>
      <c r="Z2795" s="118"/>
      <c r="AA2795" s="119"/>
      <c r="AB2795" s="123"/>
      <c r="AC2795" s="124"/>
      <c r="AG2795" s="186"/>
      <c r="BO2795" s="202"/>
    </row>
    <row r="2796" customFormat="false" ht="13.25" hidden="false" customHeight="true" outlineLevel="0" collapsed="false">
      <c r="A2796" s="151" t="s">
        <v>2893</v>
      </c>
      <c r="B2796" s="152" t="n">
        <v>0.8</v>
      </c>
      <c r="C2796" s="152" t="n">
        <v>762</v>
      </c>
      <c r="D2796" s="153" t="n">
        <v>100</v>
      </c>
      <c r="E2796" s="154" t="s">
        <v>83</v>
      </c>
      <c r="F2796" s="153" t="n">
        <v>1.5</v>
      </c>
      <c r="G2796" s="115" t="n">
        <v>0.25</v>
      </c>
      <c r="H2796" s="116" t="n">
        <f aca="false">RANDBETWEEN(80,100)/100</f>
        <v>0.97</v>
      </c>
      <c r="I2796" s="117"/>
      <c r="J2796" s="118"/>
      <c r="K2796" s="119"/>
      <c r="L2796" s="118"/>
      <c r="M2796" s="179"/>
      <c r="Q2796" s="151" t="s">
        <v>2893</v>
      </c>
      <c r="R2796" s="152" t="n">
        <v>0.5</v>
      </c>
      <c r="S2796" s="152" t="n">
        <v>737.8</v>
      </c>
      <c r="T2796" s="153" t="n">
        <v>81</v>
      </c>
      <c r="U2796" s="154" t="s">
        <v>78</v>
      </c>
      <c r="V2796" s="153" t="n">
        <v>2</v>
      </c>
      <c r="W2796" s="115" t="n">
        <v>0.9</v>
      </c>
      <c r="X2796" s="116" t="n">
        <f aca="false">RANDBETWEEN(80,100)/100</f>
        <v>0.9</v>
      </c>
      <c r="Y2796" s="117"/>
      <c r="Z2796" s="118"/>
      <c r="AA2796" s="119"/>
      <c r="AB2796" s="123"/>
      <c r="AC2796" s="124"/>
      <c r="AG2796" s="186"/>
      <c r="BO2796" s="202"/>
    </row>
    <row r="2797" customFormat="false" ht="13.25" hidden="false" customHeight="true" outlineLevel="0" collapsed="false">
      <c r="A2797" s="151" t="s">
        <v>2894</v>
      </c>
      <c r="B2797" s="152" t="n">
        <v>-3.6</v>
      </c>
      <c r="C2797" s="152" t="n">
        <v>762.4</v>
      </c>
      <c r="D2797" s="153" t="n">
        <v>100</v>
      </c>
      <c r="E2797" s="154" t="s">
        <v>78</v>
      </c>
      <c r="F2797" s="153" t="n">
        <v>1.5</v>
      </c>
      <c r="G2797" s="115" t="n">
        <v>1</v>
      </c>
      <c r="H2797" s="116" t="n">
        <f aca="false">RANDBETWEEN(80,100)/100</f>
        <v>0.99</v>
      </c>
      <c r="I2797" s="117"/>
      <c r="J2797" s="118"/>
      <c r="K2797" s="119"/>
      <c r="L2797" s="118"/>
      <c r="M2797" s="179"/>
      <c r="Q2797" s="151" t="s">
        <v>2894</v>
      </c>
      <c r="R2797" s="152" t="n">
        <v>-0.5</v>
      </c>
      <c r="S2797" s="152" t="n">
        <v>740.4</v>
      </c>
      <c r="T2797" s="153" t="n">
        <v>84</v>
      </c>
      <c r="U2797" s="154" t="s">
        <v>91</v>
      </c>
      <c r="V2797" s="153" t="n">
        <v>2</v>
      </c>
      <c r="W2797" s="115" t="n">
        <v>0.9</v>
      </c>
      <c r="X2797" s="116" t="n">
        <f aca="false">RANDBETWEEN(80,100)/100</f>
        <v>0.8</v>
      </c>
      <c r="Y2797" s="117"/>
      <c r="Z2797" s="118"/>
      <c r="AA2797" s="119"/>
      <c r="AB2797" s="123"/>
      <c r="AC2797" s="124"/>
      <c r="AG2797" s="186"/>
      <c r="BO2797" s="202"/>
    </row>
    <row r="2798" customFormat="false" ht="13.25" hidden="false" customHeight="true" outlineLevel="0" collapsed="false">
      <c r="A2798" s="151" t="s">
        <v>2895</v>
      </c>
      <c r="B2798" s="152" t="n">
        <v>-0.9</v>
      </c>
      <c r="C2798" s="152" t="n">
        <v>763.1</v>
      </c>
      <c r="D2798" s="153" t="n">
        <v>100</v>
      </c>
      <c r="E2798" s="154" t="s">
        <v>107</v>
      </c>
      <c r="F2798" s="153" t="n">
        <v>1.5</v>
      </c>
      <c r="G2798" s="115" t="n">
        <v>0.15</v>
      </c>
      <c r="H2798" s="116" t="n">
        <f aca="false">RANDBETWEEN(80,100)/100</f>
        <v>0.97</v>
      </c>
      <c r="I2798" s="117"/>
      <c r="J2798" s="118"/>
      <c r="K2798" s="119"/>
      <c r="L2798" s="118"/>
      <c r="M2798" s="179"/>
      <c r="Q2798" s="151" t="s">
        <v>2895</v>
      </c>
      <c r="R2798" s="152" t="n">
        <v>-0.4</v>
      </c>
      <c r="S2798" s="152" t="n">
        <v>742.8</v>
      </c>
      <c r="T2798" s="153" t="n">
        <v>83</v>
      </c>
      <c r="U2798" s="154" t="s">
        <v>91</v>
      </c>
      <c r="V2798" s="153" t="n">
        <v>1</v>
      </c>
      <c r="W2798" s="115" t="n">
        <v>0.9</v>
      </c>
      <c r="X2798" s="116" t="n">
        <f aca="false">RANDBETWEEN(80,100)/100</f>
        <v>0.81</v>
      </c>
      <c r="Y2798" s="117"/>
      <c r="Z2798" s="118"/>
      <c r="AA2798" s="119"/>
      <c r="AB2798" s="123"/>
      <c r="AC2798" s="124"/>
      <c r="AG2798" s="186"/>
      <c r="BO2798" s="202"/>
    </row>
    <row r="2799" customFormat="false" ht="13.25" hidden="false" customHeight="true" outlineLevel="0" collapsed="false">
      <c r="A2799" s="151" t="s">
        <v>2896</v>
      </c>
      <c r="B2799" s="152" t="n">
        <v>-0.9</v>
      </c>
      <c r="C2799" s="152" t="n">
        <v>763.9</v>
      </c>
      <c r="D2799" s="153" t="n">
        <v>100</v>
      </c>
      <c r="E2799" s="154" t="s">
        <v>107</v>
      </c>
      <c r="F2799" s="153" t="n">
        <v>1.5</v>
      </c>
      <c r="G2799" s="115" t="n">
        <v>0.15</v>
      </c>
      <c r="H2799" s="116" t="n">
        <f aca="false">RANDBETWEEN(80,100)/100</f>
        <v>0.88</v>
      </c>
      <c r="I2799" s="117"/>
      <c r="J2799" s="118"/>
      <c r="K2799" s="119"/>
      <c r="L2799" s="118"/>
      <c r="M2799" s="179"/>
      <c r="Q2799" s="151" t="s">
        <v>2896</v>
      </c>
      <c r="R2799" s="152" t="n">
        <v>-0.4</v>
      </c>
      <c r="S2799" s="152" t="n">
        <v>744.4</v>
      </c>
      <c r="T2799" s="153" t="n">
        <v>76</v>
      </c>
      <c r="U2799" s="154" t="s">
        <v>91</v>
      </c>
      <c r="V2799" s="153" t="n">
        <v>2</v>
      </c>
      <c r="W2799" s="115" t="n">
        <v>0.9</v>
      </c>
      <c r="X2799" s="116" t="n">
        <f aca="false">RANDBETWEEN(80,100)/100</f>
        <v>1</v>
      </c>
      <c r="Y2799" s="117"/>
      <c r="Z2799" s="118"/>
      <c r="AA2799" s="119"/>
      <c r="AB2799" s="123"/>
      <c r="AC2799" s="124"/>
      <c r="AG2799" s="186"/>
      <c r="BO2799" s="202"/>
    </row>
    <row r="2800" customFormat="false" ht="13.25" hidden="false" customHeight="true" outlineLevel="0" collapsed="false">
      <c r="A2800" s="151" t="s">
        <v>2897</v>
      </c>
      <c r="B2800" s="152" t="n">
        <v>1</v>
      </c>
      <c r="C2800" s="152" t="n">
        <v>764.8</v>
      </c>
      <c r="D2800" s="153" t="n">
        <v>90</v>
      </c>
      <c r="E2800" s="154" t="s">
        <v>78</v>
      </c>
      <c r="F2800" s="153" t="n">
        <v>1.5</v>
      </c>
      <c r="G2800" s="115" t="n">
        <v>0.05</v>
      </c>
      <c r="H2800" s="116" t="n">
        <f aca="false">RANDBETWEEN(80,100)/100</f>
        <v>0.85</v>
      </c>
      <c r="I2800" s="117" t="n">
        <v>0.436087962962963</v>
      </c>
      <c r="J2800" s="118" t="n">
        <v>0.436087962962963</v>
      </c>
      <c r="K2800" s="119" t="n">
        <f aca="false">(J2800 * 24) * $B$3 * $F$3 * (1 - 0.7*AVERAGE(G2800:G2807)) * AVERAGE(H2800:H2807)</f>
        <v>5512.80162291667</v>
      </c>
      <c r="L2800" s="118" t="n">
        <f aca="false">IF(AVERAGE(F2800:F2807)&gt; $J$3, $B$4*$F$4*AVERAGE(F2800:F2807)/$B$5*24*AVERAGE(H2800:H2807), $B$4*$F$4*AVERAGE(F2800:F2807)/$B$5*24*AVERAGE(H2800:H2807) * 0.2)</f>
        <v>2352.9</v>
      </c>
      <c r="M2800" s="179" t="n">
        <f aca="false">K2800+L2800</f>
        <v>7865.70162291667</v>
      </c>
      <c r="Q2800" s="151" t="s">
        <v>2897</v>
      </c>
      <c r="R2800" s="152" t="n">
        <v>-0.9</v>
      </c>
      <c r="S2800" s="152" t="n">
        <v>746</v>
      </c>
      <c r="T2800" s="153" t="n">
        <v>71</v>
      </c>
      <c r="U2800" s="154" t="s">
        <v>91</v>
      </c>
      <c r="V2800" s="153" t="n">
        <v>1</v>
      </c>
      <c r="W2800" s="115" t="n">
        <v>0.9</v>
      </c>
      <c r="X2800" s="116" t="n">
        <f aca="false">RANDBETWEEN(80,100)/100</f>
        <v>0.94</v>
      </c>
      <c r="Y2800" s="117" t="n">
        <v>0.4040625</v>
      </c>
      <c r="Z2800" s="118" t="n">
        <v>0.4040625</v>
      </c>
      <c r="AA2800" s="119" t="n">
        <f aca="false">(Z2800 * 24) * $B$3 * $F$3 * (1 - 0.7*AVERAGE(W2800:W2807)) * AVERAGE(X2800:X2807)</f>
        <v>6820.95481875</v>
      </c>
      <c r="AB2800" s="123" t="n">
        <f aca="false">IF(AVERAGE(V2800:V2807)&gt; $J$3, $B$4*$F$4*AVERAGE(V2800:V2807)/$B$5*24*AVERAGE(X2800:X2807), $B$4*$F$4*AVERAGE(V2800:V2807)/$B$5*24*AVERAGE(X2800:X2807) * 0.2)</f>
        <v>1308.6</v>
      </c>
      <c r="AC2800" s="124" t="n">
        <f aca="false">AA2800+AB2800</f>
        <v>8129.55481875</v>
      </c>
      <c r="AG2800" s="186"/>
      <c r="BO2800" s="202"/>
    </row>
    <row r="2801" customFormat="false" ht="13.25" hidden="false" customHeight="true" outlineLevel="0" collapsed="false">
      <c r="A2801" s="151" t="s">
        <v>2898</v>
      </c>
      <c r="B2801" s="152" t="n">
        <v>5.3</v>
      </c>
      <c r="C2801" s="152" t="n">
        <v>765.1</v>
      </c>
      <c r="D2801" s="153" t="n">
        <v>70</v>
      </c>
      <c r="E2801" s="154" t="s">
        <v>107</v>
      </c>
      <c r="F2801" s="153" t="n">
        <v>3</v>
      </c>
      <c r="G2801" s="115" t="n">
        <v>0.9</v>
      </c>
      <c r="H2801" s="116" t="n">
        <f aca="false">RANDBETWEEN(80,100)/100</f>
        <v>0.94</v>
      </c>
      <c r="I2801" s="117"/>
      <c r="J2801" s="118"/>
      <c r="K2801" s="119"/>
      <c r="L2801" s="118"/>
      <c r="M2801" s="179"/>
      <c r="Q2801" s="151" t="s">
        <v>2898</v>
      </c>
      <c r="R2801" s="152" t="n">
        <v>0.6</v>
      </c>
      <c r="S2801" s="152" t="n">
        <v>746.8</v>
      </c>
      <c r="T2801" s="153" t="n">
        <v>69</v>
      </c>
      <c r="U2801" s="154" t="s">
        <v>91</v>
      </c>
      <c r="V2801" s="153" t="n">
        <v>1</v>
      </c>
      <c r="W2801" s="115" t="n">
        <v>0.95</v>
      </c>
      <c r="X2801" s="116" t="n">
        <f aca="false">RANDBETWEEN(80,100)/100</f>
        <v>0.93</v>
      </c>
      <c r="Y2801" s="117"/>
      <c r="Z2801" s="118"/>
      <c r="AA2801" s="119"/>
      <c r="AB2801" s="123"/>
      <c r="AC2801" s="124"/>
      <c r="AG2801" s="186"/>
      <c r="BO2801" s="202"/>
    </row>
    <row r="2802" customFormat="false" ht="13.25" hidden="false" customHeight="true" outlineLevel="0" collapsed="false">
      <c r="A2802" s="151" t="s">
        <v>2899</v>
      </c>
      <c r="B2802" s="152" t="n">
        <v>9.4</v>
      </c>
      <c r="C2802" s="152" t="n">
        <v>765.4</v>
      </c>
      <c r="D2802" s="153" t="n">
        <v>51</v>
      </c>
      <c r="E2802" s="154" t="s">
        <v>129</v>
      </c>
      <c r="F2802" s="153" t="n">
        <v>3</v>
      </c>
      <c r="G2802" s="115" t="n">
        <v>0.95</v>
      </c>
      <c r="H2802" s="116" t="n">
        <f aca="false">RANDBETWEEN(80,100)/100</f>
        <v>0.91</v>
      </c>
      <c r="I2802" s="117"/>
      <c r="J2802" s="118"/>
      <c r="K2802" s="119"/>
      <c r="L2802" s="118"/>
      <c r="M2802" s="179"/>
      <c r="Q2802" s="151" t="s">
        <v>2899</v>
      </c>
      <c r="R2802" s="152" t="n">
        <v>1.7</v>
      </c>
      <c r="S2802" s="152" t="n">
        <v>748</v>
      </c>
      <c r="T2802" s="153" t="n">
        <v>64</v>
      </c>
      <c r="U2802" s="154" t="s">
        <v>101</v>
      </c>
      <c r="V2802" s="153" t="n">
        <v>1</v>
      </c>
      <c r="W2802" s="115" t="n">
        <v>0.95</v>
      </c>
      <c r="X2802" s="116" t="n">
        <f aca="false">RANDBETWEEN(80,100)/100</f>
        <v>0.98</v>
      </c>
      <c r="Y2802" s="117"/>
      <c r="Z2802" s="118"/>
      <c r="AA2802" s="119"/>
      <c r="AB2802" s="123"/>
      <c r="AC2802" s="124"/>
      <c r="AG2802" s="186"/>
      <c r="BO2802" s="202"/>
    </row>
    <row r="2803" customFormat="false" ht="13.25" hidden="false" customHeight="true" outlineLevel="0" collapsed="false">
      <c r="A2803" s="151" t="s">
        <v>2900</v>
      </c>
      <c r="B2803" s="152" t="n">
        <v>6.6</v>
      </c>
      <c r="C2803" s="152" t="n">
        <v>766.4</v>
      </c>
      <c r="D2803" s="153" t="n">
        <v>77</v>
      </c>
      <c r="E2803" s="154" t="s">
        <v>129</v>
      </c>
      <c r="F2803" s="153" t="n">
        <v>3</v>
      </c>
      <c r="G2803" s="115" t="n">
        <v>0.95</v>
      </c>
      <c r="H2803" s="116" t="n">
        <f aca="false">RANDBETWEEN(80,100)/100</f>
        <v>0.97</v>
      </c>
      <c r="I2803" s="117"/>
      <c r="J2803" s="118"/>
      <c r="K2803" s="119"/>
      <c r="L2803" s="118"/>
      <c r="M2803" s="179"/>
      <c r="Q2803" s="151" t="s">
        <v>2900</v>
      </c>
      <c r="R2803" s="152" t="n">
        <v>1.8</v>
      </c>
      <c r="S2803" s="152" t="n">
        <v>749.4</v>
      </c>
      <c r="T2803" s="153" t="n">
        <v>61</v>
      </c>
      <c r="U2803" s="154" t="s">
        <v>91</v>
      </c>
      <c r="V2803" s="153" t="n">
        <v>2</v>
      </c>
      <c r="W2803" s="115" t="n">
        <v>0.75</v>
      </c>
      <c r="X2803" s="116" t="n">
        <f aca="false">RANDBETWEEN(80,100)/100</f>
        <v>0.88</v>
      </c>
      <c r="Y2803" s="117"/>
      <c r="Z2803" s="118"/>
      <c r="AA2803" s="119"/>
      <c r="AB2803" s="123"/>
      <c r="AC2803" s="124"/>
      <c r="AG2803" s="186"/>
      <c r="BO2803" s="202"/>
    </row>
    <row r="2804" customFormat="false" ht="13.25" hidden="false" customHeight="true" outlineLevel="0" collapsed="false">
      <c r="A2804" s="151" t="s">
        <v>2901</v>
      </c>
      <c r="B2804" s="152" t="n">
        <v>1.8</v>
      </c>
      <c r="C2804" s="152" t="n">
        <v>766.7</v>
      </c>
      <c r="D2804" s="153" t="n">
        <v>100</v>
      </c>
      <c r="E2804" s="154" t="s">
        <v>101</v>
      </c>
      <c r="F2804" s="153" t="n">
        <v>1.5</v>
      </c>
      <c r="G2804" s="115" t="n">
        <v>0.9</v>
      </c>
      <c r="H2804" s="116" t="n">
        <f aca="false">RANDBETWEEN(80,100)/100</f>
        <v>0.97</v>
      </c>
      <c r="I2804" s="117"/>
      <c r="J2804" s="118"/>
      <c r="K2804" s="119"/>
      <c r="L2804" s="118"/>
      <c r="M2804" s="179"/>
      <c r="Q2804" s="151" t="s">
        <v>2901</v>
      </c>
      <c r="R2804" s="152" t="n">
        <v>-3</v>
      </c>
      <c r="S2804" s="152" t="n">
        <v>750.2</v>
      </c>
      <c r="T2804" s="153" t="n">
        <v>70</v>
      </c>
      <c r="U2804" s="154" t="s">
        <v>91</v>
      </c>
      <c r="V2804" s="153" t="n">
        <v>1</v>
      </c>
      <c r="W2804" s="182" t="s">
        <v>110</v>
      </c>
      <c r="X2804" s="116" t="n">
        <f aca="false">RANDBETWEEN(80,100)/100</f>
        <v>0.83</v>
      </c>
      <c r="Y2804" s="117"/>
      <c r="Z2804" s="118"/>
      <c r="AA2804" s="119"/>
      <c r="AB2804" s="123"/>
      <c r="AC2804" s="124"/>
      <c r="AG2804" s="186"/>
      <c r="BO2804" s="202"/>
    </row>
    <row r="2805" customFormat="false" ht="13.25" hidden="false" customHeight="true" outlineLevel="0" collapsed="false">
      <c r="A2805" s="151" t="s">
        <v>2902</v>
      </c>
      <c r="B2805" s="152" t="n">
        <v>0.2</v>
      </c>
      <c r="C2805" s="152" t="n">
        <v>766.2</v>
      </c>
      <c r="D2805" s="153" t="n">
        <v>100</v>
      </c>
      <c r="E2805" s="154" t="n">
        <v>0</v>
      </c>
      <c r="F2805" s="153" t="n">
        <v>0</v>
      </c>
      <c r="G2805" s="115" t="n">
        <v>0.9</v>
      </c>
      <c r="H2805" s="116" t="n">
        <f aca="false">RANDBETWEEN(80,100)/100</f>
        <v>0.86</v>
      </c>
      <c r="I2805" s="117"/>
      <c r="J2805" s="118"/>
      <c r="K2805" s="119"/>
      <c r="L2805" s="118"/>
      <c r="M2805" s="179"/>
      <c r="Q2805" s="151" t="s">
        <v>2902</v>
      </c>
      <c r="R2805" s="152" t="n">
        <v>-3.1</v>
      </c>
      <c r="S2805" s="152" t="n">
        <v>750.4</v>
      </c>
      <c r="T2805" s="153" t="n">
        <v>65</v>
      </c>
      <c r="U2805" s="154" t="s">
        <v>91</v>
      </c>
      <c r="V2805" s="153" t="n">
        <v>1</v>
      </c>
      <c r="W2805" s="115" t="n">
        <v>0</v>
      </c>
      <c r="X2805" s="116" t="n">
        <f aca="false">RANDBETWEEN(80,100)/100</f>
        <v>0.9</v>
      </c>
      <c r="Y2805" s="117"/>
      <c r="Z2805" s="118"/>
      <c r="AA2805" s="119"/>
      <c r="AB2805" s="123"/>
      <c r="AC2805" s="124"/>
      <c r="AG2805" s="186"/>
      <c r="BO2805" s="202"/>
    </row>
    <row r="2806" customFormat="false" ht="13.25" hidden="false" customHeight="true" outlineLevel="0" collapsed="false">
      <c r="A2806" s="151" t="s">
        <v>2903</v>
      </c>
      <c r="B2806" s="152" t="n">
        <v>-1.1</v>
      </c>
      <c r="C2806" s="152" t="n">
        <v>766.3</v>
      </c>
      <c r="D2806" s="153" t="n">
        <v>100</v>
      </c>
      <c r="E2806" s="154" t="s">
        <v>78</v>
      </c>
      <c r="F2806" s="153" t="n">
        <v>3</v>
      </c>
      <c r="G2806" s="115" t="n">
        <v>0.9</v>
      </c>
      <c r="H2806" s="116" t="n">
        <f aca="false">RANDBETWEEN(80,100)/100</f>
        <v>0.83</v>
      </c>
      <c r="I2806" s="117"/>
      <c r="J2806" s="118"/>
      <c r="K2806" s="119"/>
      <c r="L2806" s="118"/>
      <c r="M2806" s="179"/>
      <c r="Q2806" s="151" t="s">
        <v>2903</v>
      </c>
      <c r="R2806" s="152" t="n">
        <v>-2.3</v>
      </c>
      <c r="S2806" s="152" t="n">
        <v>751.4</v>
      </c>
      <c r="T2806" s="153" t="n">
        <v>58</v>
      </c>
      <c r="U2806" s="154" t="s">
        <v>101</v>
      </c>
      <c r="V2806" s="153" t="n">
        <v>1</v>
      </c>
      <c r="W2806" s="115" t="n">
        <v>0</v>
      </c>
      <c r="X2806" s="116" t="n">
        <f aca="false">RANDBETWEEN(80,100)/100</f>
        <v>0.94</v>
      </c>
      <c r="Y2806" s="117"/>
      <c r="Z2806" s="118"/>
      <c r="AA2806" s="119"/>
      <c r="AB2806" s="123"/>
      <c r="AC2806" s="124"/>
      <c r="AG2806" s="186"/>
      <c r="BO2806" s="202"/>
    </row>
    <row r="2807" customFormat="false" ht="13.25" hidden="false" customHeight="true" outlineLevel="0" collapsed="false">
      <c r="A2807" s="151" t="s">
        <v>2904</v>
      </c>
      <c r="B2807" s="152" t="n">
        <v>-0.7</v>
      </c>
      <c r="C2807" s="152" t="n">
        <v>766.3</v>
      </c>
      <c r="D2807" s="153" t="n">
        <v>100</v>
      </c>
      <c r="E2807" s="154" t="s">
        <v>83</v>
      </c>
      <c r="F2807" s="153" t="n">
        <v>1.5</v>
      </c>
      <c r="G2807" s="115" t="n">
        <v>0.25</v>
      </c>
      <c r="H2807" s="116" t="n">
        <f aca="false">RANDBETWEEN(80,100)/100</f>
        <v>0.8</v>
      </c>
      <c r="I2807" s="117"/>
      <c r="J2807" s="118"/>
      <c r="K2807" s="119"/>
      <c r="L2807" s="118"/>
      <c r="M2807" s="179"/>
      <c r="Q2807" s="151" t="s">
        <v>2904</v>
      </c>
      <c r="R2807" s="152" t="n">
        <v>-1.2</v>
      </c>
      <c r="S2807" s="152" t="n">
        <v>751.5</v>
      </c>
      <c r="T2807" s="153" t="n">
        <v>54</v>
      </c>
      <c r="U2807" s="154" t="s">
        <v>101</v>
      </c>
      <c r="V2807" s="153" t="n">
        <v>1</v>
      </c>
      <c r="W2807" s="115" t="n">
        <v>0</v>
      </c>
      <c r="X2807" s="116" t="n">
        <f aca="false">RANDBETWEEN(80,100)/100</f>
        <v>0.87</v>
      </c>
      <c r="Y2807" s="117"/>
      <c r="Z2807" s="118"/>
      <c r="AA2807" s="119"/>
      <c r="AB2807" s="123"/>
      <c r="AC2807" s="124"/>
      <c r="AG2807" s="186"/>
      <c r="BO2807" s="202"/>
    </row>
    <row r="2808" customFormat="false" ht="13.25" hidden="false" customHeight="true" outlineLevel="0" collapsed="false">
      <c r="A2808" s="151" t="s">
        <v>2905</v>
      </c>
      <c r="B2808" s="152" t="n">
        <v>1.4</v>
      </c>
      <c r="C2808" s="152" t="n">
        <v>766.6</v>
      </c>
      <c r="D2808" s="153" t="n">
        <v>87</v>
      </c>
      <c r="E2808" s="154" t="s">
        <v>77</v>
      </c>
      <c r="F2808" s="153" t="n">
        <v>1.5</v>
      </c>
      <c r="G2808" s="115" t="n">
        <v>0.25</v>
      </c>
      <c r="H2808" s="116" t="n">
        <f aca="false">RANDBETWEEN(80,100)/100</f>
        <v>1</v>
      </c>
      <c r="I2808" s="117" t="n">
        <v>0.434039351851852</v>
      </c>
      <c r="J2808" s="118" t="n">
        <v>0.434039351851852</v>
      </c>
      <c r="K2808" s="119" t="n">
        <f aca="false">(J2808 * 24) * $B$3 * $F$3 * (1 - 0.7*AVERAGE(G2808:G2815)) * AVERAGE(H2808:H2815)</f>
        <v>9800.84728645834</v>
      </c>
      <c r="L2808" s="118" t="n">
        <f aca="false">IF(AVERAGE(F2808:F2815)&gt; $J$3, $B$4*$F$4*AVERAGE(F2808:F2815)/$B$5*24*AVERAGE(H2808:H2815), $B$4*$F$4*AVERAGE(F2808:F2815)/$B$5*24*AVERAGE(H2808:H2815) * 0.2)</f>
        <v>3898.8</v>
      </c>
      <c r="M2808" s="179" t="n">
        <f aca="false">K2808+L2808</f>
        <v>13699.6472864583</v>
      </c>
      <c r="Q2808" s="151" t="s">
        <v>2905</v>
      </c>
      <c r="R2808" s="152" t="n">
        <v>-0.9</v>
      </c>
      <c r="S2808" s="152" t="n">
        <v>751.4</v>
      </c>
      <c r="T2808" s="153" t="n">
        <v>64</v>
      </c>
      <c r="U2808" s="154" t="s">
        <v>91</v>
      </c>
      <c r="V2808" s="153" t="n">
        <v>1</v>
      </c>
      <c r="W2808" s="115" t="n">
        <v>0</v>
      </c>
      <c r="X2808" s="116" t="n">
        <f aca="false">RANDBETWEEN(80,100)/100</f>
        <v>1</v>
      </c>
      <c r="Y2808" s="117" t="n">
        <v>0.400972222222222</v>
      </c>
      <c r="Z2808" s="118" t="n">
        <v>0.400972222222222</v>
      </c>
      <c r="AA2808" s="119" t="n">
        <f aca="false">(Z2808 * 24) * $B$3 * $F$3 * (1 - 0.7*AVERAGE(W2808:W2815)) * AVERAGE(X2808:X2815)</f>
        <v>7639.20409</v>
      </c>
      <c r="AB2808" s="123" t="n">
        <f aca="false">IF(AVERAGE(V2808:V2815)&gt; $J$3, $B$4*$F$4*AVERAGE(V2808:V2815)/$B$5*24*AVERAGE(X2808:X2815), $B$4*$F$4*AVERAGE(V2808:V2815)/$B$5*24*AVERAGE(X2808:X2815) * 0.2)</f>
        <v>1153.6</v>
      </c>
      <c r="AC2808" s="124" t="n">
        <f aca="false">AA2808+AB2808</f>
        <v>8792.80409</v>
      </c>
      <c r="AG2808" s="186"/>
      <c r="BO2808" s="202"/>
    </row>
    <row r="2809" customFormat="false" ht="13.25" hidden="false" customHeight="true" outlineLevel="0" collapsed="false">
      <c r="A2809" s="151" t="s">
        <v>2906</v>
      </c>
      <c r="B2809" s="152" t="n">
        <v>6.1</v>
      </c>
      <c r="C2809" s="152" t="n">
        <v>766.2</v>
      </c>
      <c r="D2809" s="153" t="n">
        <v>71</v>
      </c>
      <c r="E2809" s="154" t="s">
        <v>83</v>
      </c>
      <c r="F2809" s="153" t="n">
        <v>3</v>
      </c>
      <c r="G2809" s="115" t="n">
        <v>0.25</v>
      </c>
      <c r="H2809" s="116" t="n">
        <f aca="false">RANDBETWEEN(80,100)/100</f>
        <v>0.93</v>
      </c>
      <c r="I2809" s="117"/>
      <c r="J2809" s="118"/>
      <c r="K2809" s="119"/>
      <c r="L2809" s="118"/>
      <c r="M2809" s="179"/>
      <c r="Q2809" s="151" t="s">
        <v>2906</v>
      </c>
      <c r="R2809" s="152" t="n">
        <v>0.5</v>
      </c>
      <c r="S2809" s="152" t="n">
        <v>751.2</v>
      </c>
      <c r="T2809" s="153" t="n">
        <v>64</v>
      </c>
      <c r="U2809" s="154" t="s">
        <v>101</v>
      </c>
      <c r="V2809" s="153" t="n">
        <v>1</v>
      </c>
      <c r="W2809" s="115" t="n">
        <v>0.25</v>
      </c>
      <c r="X2809" s="116" t="n">
        <f aca="false">RANDBETWEEN(80,100)/100</f>
        <v>0.87</v>
      </c>
      <c r="Y2809" s="117"/>
      <c r="Z2809" s="118"/>
      <c r="AA2809" s="119"/>
      <c r="AB2809" s="123"/>
      <c r="AC2809" s="124"/>
      <c r="AG2809" s="186"/>
      <c r="BO2809" s="202"/>
    </row>
    <row r="2810" customFormat="false" ht="13.25" hidden="false" customHeight="true" outlineLevel="0" collapsed="false">
      <c r="A2810" s="151" t="s">
        <v>2907</v>
      </c>
      <c r="B2810" s="152" t="n">
        <v>8.4</v>
      </c>
      <c r="C2810" s="152" t="n">
        <v>766.2</v>
      </c>
      <c r="D2810" s="153" t="n">
        <v>59</v>
      </c>
      <c r="E2810" s="154" t="s">
        <v>107</v>
      </c>
      <c r="F2810" s="153" t="n">
        <v>3</v>
      </c>
      <c r="G2810" s="115" t="n">
        <v>0.05</v>
      </c>
      <c r="H2810" s="116" t="n">
        <f aca="false">RANDBETWEEN(80,100)/100</f>
        <v>0.92</v>
      </c>
      <c r="I2810" s="117"/>
      <c r="J2810" s="118"/>
      <c r="K2810" s="119"/>
      <c r="L2810" s="118"/>
      <c r="M2810" s="179"/>
      <c r="Q2810" s="151" t="s">
        <v>2907</v>
      </c>
      <c r="R2810" s="152" t="n">
        <v>3.3</v>
      </c>
      <c r="S2810" s="152" t="n">
        <v>750.8</v>
      </c>
      <c r="T2810" s="153" t="n">
        <v>56</v>
      </c>
      <c r="U2810" s="154" t="s">
        <v>101</v>
      </c>
      <c r="V2810" s="153" t="n">
        <v>1</v>
      </c>
      <c r="W2810" s="115" t="n">
        <v>0.75</v>
      </c>
      <c r="X2810" s="116" t="n">
        <f aca="false">RANDBETWEEN(80,100)/100</f>
        <v>0.82</v>
      </c>
      <c r="Y2810" s="117"/>
      <c r="Z2810" s="118"/>
      <c r="AA2810" s="119"/>
      <c r="AB2810" s="123"/>
      <c r="AC2810" s="124"/>
      <c r="AG2810" s="186"/>
      <c r="BO2810" s="202"/>
    </row>
    <row r="2811" customFormat="false" ht="13.25" hidden="false" customHeight="true" outlineLevel="0" collapsed="false">
      <c r="A2811" s="151" t="s">
        <v>2908</v>
      </c>
      <c r="B2811" s="152" t="n">
        <v>4.8</v>
      </c>
      <c r="C2811" s="152" t="n">
        <v>767.1</v>
      </c>
      <c r="D2811" s="153" t="n">
        <v>65</v>
      </c>
      <c r="E2811" s="154" t="s">
        <v>107</v>
      </c>
      <c r="F2811" s="153" t="n">
        <v>3</v>
      </c>
      <c r="G2811" s="115" t="n">
        <v>0.15</v>
      </c>
      <c r="H2811" s="116" t="n">
        <f aca="false">RANDBETWEEN(80,100)/100</f>
        <v>0.92</v>
      </c>
      <c r="I2811" s="117"/>
      <c r="J2811" s="118"/>
      <c r="K2811" s="119"/>
      <c r="L2811" s="118"/>
      <c r="M2811" s="179"/>
      <c r="Q2811" s="151" t="s">
        <v>2908</v>
      </c>
      <c r="R2811" s="152" t="n">
        <v>1.7</v>
      </c>
      <c r="S2811" s="152" t="n">
        <v>750.7</v>
      </c>
      <c r="T2811" s="153" t="n">
        <v>60</v>
      </c>
      <c r="U2811" s="154" t="s">
        <v>101</v>
      </c>
      <c r="V2811" s="153" t="n">
        <v>1</v>
      </c>
      <c r="W2811" s="182" t="s">
        <v>110</v>
      </c>
      <c r="X2811" s="116" t="n">
        <f aca="false">RANDBETWEEN(80,100)/100</f>
        <v>0.85</v>
      </c>
      <c r="Y2811" s="117"/>
      <c r="Z2811" s="118"/>
      <c r="AA2811" s="119"/>
      <c r="AB2811" s="123"/>
      <c r="AC2811" s="124"/>
      <c r="AG2811" s="186"/>
      <c r="BO2811" s="202"/>
    </row>
    <row r="2812" customFormat="false" ht="13.25" hidden="false" customHeight="true" outlineLevel="0" collapsed="false">
      <c r="A2812" s="151" t="s">
        <v>2909</v>
      </c>
      <c r="B2812" s="152" t="n">
        <v>0.3</v>
      </c>
      <c r="C2812" s="152" t="n">
        <v>767.2</v>
      </c>
      <c r="D2812" s="153" t="n">
        <v>82</v>
      </c>
      <c r="E2812" s="154" t="s">
        <v>107</v>
      </c>
      <c r="F2812" s="153" t="n">
        <v>4.5</v>
      </c>
      <c r="G2812" s="115" t="n">
        <v>0.25</v>
      </c>
      <c r="H2812" s="116" t="n">
        <f aca="false">RANDBETWEEN(80,100)/100</f>
        <v>0.96</v>
      </c>
      <c r="I2812" s="117"/>
      <c r="J2812" s="118"/>
      <c r="K2812" s="119"/>
      <c r="L2812" s="118"/>
      <c r="M2812" s="179"/>
      <c r="Q2812" s="151" t="s">
        <v>2909</v>
      </c>
      <c r="R2812" s="152" t="n">
        <v>-1.8</v>
      </c>
      <c r="S2812" s="152" t="n">
        <v>750.1</v>
      </c>
      <c r="T2812" s="153" t="n">
        <v>76</v>
      </c>
      <c r="U2812" s="154" t="s">
        <v>101</v>
      </c>
      <c r="V2812" s="153" t="n">
        <v>1</v>
      </c>
      <c r="W2812" s="182" t="s">
        <v>110</v>
      </c>
      <c r="X2812" s="116" t="n">
        <f aca="false">RANDBETWEEN(80,100)/100</f>
        <v>0.91</v>
      </c>
      <c r="Y2812" s="117"/>
      <c r="Z2812" s="118"/>
      <c r="AA2812" s="119"/>
      <c r="AB2812" s="123"/>
      <c r="AC2812" s="124"/>
      <c r="AG2812" s="186"/>
      <c r="BO2812" s="202"/>
    </row>
    <row r="2813" customFormat="false" ht="13.25" hidden="false" customHeight="true" outlineLevel="0" collapsed="false">
      <c r="A2813" s="151" t="s">
        <v>2910</v>
      </c>
      <c r="B2813" s="152" t="n">
        <v>-2.4</v>
      </c>
      <c r="C2813" s="152" t="n">
        <v>766.3</v>
      </c>
      <c r="D2813" s="153" t="n">
        <v>86</v>
      </c>
      <c r="E2813" s="154" t="s">
        <v>83</v>
      </c>
      <c r="F2813" s="153" t="n">
        <v>3</v>
      </c>
      <c r="G2813" s="115" t="n">
        <v>0.25</v>
      </c>
      <c r="H2813" s="116" t="n">
        <f aca="false">RANDBETWEEN(80,100)/100</f>
        <v>0.88</v>
      </c>
      <c r="I2813" s="117"/>
      <c r="J2813" s="118"/>
      <c r="K2813" s="119"/>
      <c r="L2813" s="118"/>
      <c r="M2813" s="179"/>
      <c r="Q2813" s="151" t="s">
        <v>2910</v>
      </c>
      <c r="R2813" s="152" t="n">
        <v>-2.2</v>
      </c>
      <c r="S2813" s="152" t="n">
        <v>749.5</v>
      </c>
      <c r="T2813" s="153" t="n">
        <v>78</v>
      </c>
      <c r="U2813" s="154" t="s">
        <v>101</v>
      </c>
      <c r="V2813" s="153" t="n">
        <v>1</v>
      </c>
      <c r="W2813" s="115" t="n">
        <v>0</v>
      </c>
      <c r="X2813" s="116" t="n">
        <f aca="false">RANDBETWEEN(80,100)/100</f>
        <v>0.92</v>
      </c>
      <c r="Y2813" s="117"/>
      <c r="Z2813" s="118"/>
      <c r="AA2813" s="119"/>
      <c r="AB2813" s="123"/>
      <c r="AC2813" s="124"/>
      <c r="AG2813" s="186"/>
      <c r="BO2813" s="202"/>
    </row>
    <row r="2814" customFormat="false" ht="13.25" hidden="false" customHeight="true" outlineLevel="0" collapsed="false">
      <c r="A2814" s="151" t="s">
        <v>2911</v>
      </c>
      <c r="B2814" s="152" t="n">
        <v>-1.2</v>
      </c>
      <c r="C2814" s="152" t="n">
        <v>766.3</v>
      </c>
      <c r="D2814" s="153" t="n">
        <v>80</v>
      </c>
      <c r="E2814" s="154" t="s">
        <v>83</v>
      </c>
      <c r="F2814" s="153" t="n">
        <v>3</v>
      </c>
      <c r="G2814" s="115" t="n">
        <v>0.15</v>
      </c>
      <c r="H2814" s="116" t="n">
        <f aca="false">RANDBETWEEN(80,100)/100</f>
        <v>0.8</v>
      </c>
      <c r="I2814" s="117"/>
      <c r="J2814" s="118"/>
      <c r="K2814" s="119"/>
      <c r="L2814" s="118"/>
      <c r="M2814" s="179"/>
      <c r="Q2814" s="151" t="s">
        <v>2911</v>
      </c>
      <c r="R2814" s="152" t="n">
        <v>-1.6</v>
      </c>
      <c r="S2814" s="152" t="n">
        <v>748.9</v>
      </c>
      <c r="T2814" s="153" t="n">
        <v>70</v>
      </c>
      <c r="U2814" s="154" t="s">
        <v>101</v>
      </c>
      <c r="V2814" s="153" t="n">
        <v>1</v>
      </c>
      <c r="W2814" s="115" t="n">
        <v>0.9</v>
      </c>
      <c r="X2814" s="116" t="n">
        <f aca="false">RANDBETWEEN(80,100)/100</f>
        <v>0.85</v>
      </c>
      <c r="Y2814" s="117"/>
      <c r="Z2814" s="118"/>
      <c r="AA2814" s="119"/>
      <c r="AB2814" s="123"/>
      <c r="AC2814" s="124"/>
      <c r="AG2814" s="186"/>
      <c r="BO2814" s="202"/>
    </row>
    <row r="2815" customFormat="false" ht="13.25" hidden="false" customHeight="true" outlineLevel="0" collapsed="false">
      <c r="A2815" s="151" t="s">
        <v>2912</v>
      </c>
      <c r="B2815" s="152" t="n">
        <v>1.3</v>
      </c>
      <c r="C2815" s="152" t="n">
        <v>766.3</v>
      </c>
      <c r="D2815" s="153" t="n">
        <v>68</v>
      </c>
      <c r="E2815" s="154" t="s">
        <v>83</v>
      </c>
      <c r="F2815" s="153" t="n">
        <v>6</v>
      </c>
      <c r="G2815" s="115" t="n">
        <v>0.15</v>
      </c>
      <c r="H2815" s="116" t="n">
        <f aca="false">RANDBETWEEN(80,100)/100</f>
        <v>0.81</v>
      </c>
      <c r="I2815" s="117"/>
      <c r="J2815" s="118"/>
      <c r="K2815" s="119"/>
      <c r="L2815" s="118"/>
      <c r="M2815" s="179"/>
      <c r="Q2815" s="151" t="s">
        <v>2912</v>
      </c>
      <c r="R2815" s="152" t="n">
        <v>-1.2</v>
      </c>
      <c r="S2815" s="152" t="n">
        <v>748.5</v>
      </c>
      <c r="T2815" s="153" t="n">
        <v>67</v>
      </c>
      <c r="U2815" s="154" t="s">
        <v>129</v>
      </c>
      <c r="V2815" s="153" t="n">
        <v>1</v>
      </c>
      <c r="W2815" s="182" t="s">
        <v>185</v>
      </c>
      <c r="X2815" s="116" t="n">
        <f aca="false">RANDBETWEEN(80,100)/100</f>
        <v>0.99</v>
      </c>
      <c r="Y2815" s="117"/>
      <c r="Z2815" s="118"/>
      <c r="AA2815" s="119"/>
      <c r="AB2815" s="123"/>
      <c r="AC2815" s="124"/>
      <c r="AG2815" s="186"/>
      <c r="BO2815" s="202"/>
    </row>
    <row r="2816" customFormat="false" ht="13.25" hidden="false" customHeight="true" outlineLevel="0" collapsed="false">
      <c r="A2816" s="151" t="s">
        <v>2913</v>
      </c>
      <c r="B2816" s="152" t="n">
        <v>1.4</v>
      </c>
      <c r="C2816" s="152" t="n">
        <v>766</v>
      </c>
      <c r="D2816" s="153" t="n">
        <v>68</v>
      </c>
      <c r="E2816" s="154" t="s">
        <v>83</v>
      </c>
      <c r="F2816" s="153" t="n">
        <v>4.5</v>
      </c>
      <c r="G2816" s="115" t="n">
        <v>0.15</v>
      </c>
      <c r="H2816" s="116" t="n">
        <f aca="false">RANDBETWEEN(80,100)/100</f>
        <v>0.98</v>
      </c>
      <c r="I2816" s="117" t="n">
        <v>0.432002314814815</v>
      </c>
      <c r="J2816" s="118" t="n">
        <v>0.432002314814815</v>
      </c>
      <c r="K2816" s="119" t="n">
        <f aca="false">(J2816 * 24) * $B$3 * $F$3 * (1 - 0.7*AVERAGE(G2816:G2823)) * AVERAGE(H2816:H2823)</f>
        <v>7787.47244791667</v>
      </c>
      <c r="L2816" s="118" t="n">
        <f aca="false">IF(AVERAGE(F2816:F2823)&gt; $J$3, $B$4*$F$4*AVERAGE(F2816:F2823)/$B$5*24*AVERAGE(H2816:H2823), $B$4*$F$4*AVERAGE(F2816:F2823)/$B$5*24*AVERAGE(H2816:H2823) * 0.2)</f>
        <v>39474</v>
      </c>
      <c r="M2816" s="179" t="n">
        <f aca="false">K2816+L2816</f>
        <v>47261.4724479167</v>
      </c>
      <c r="Q2816" s="151" t="s">
        <v>2913</v>
      </c>
      <c r="R2816" s="152" t="n">
        <v>-0.8</v>
      </c>
      <c r="S2816" s="152" t="n">
        <v>748.1</v>
      </c>
      <c r="T2816" s="153" t="n">
        <v>70</v>
      </c>
      <c r="U2816" s="154" t="s">
        <v>101</v>
      </c>
      <c r="V2816" s="153" t="n">
        <v>1</v>
      </c>
      <c r="W2816" s="182" t="s">
        <v>110</v>
      </c>
      <c r="X2816" s="116" t="n">
        <f aca="false">RANDBETWEEN(80,100)/100</f>
        <v>0.82</v>
      </c>
      <c r="Y2816" s="117" t="n">
        <v>0.397905092592593</v>
      </c>
      <c r="Z2816" s="118" t="n">
        <v>0.397905092592593</v>
      </c>
      <c r="AA2816" s="119" t="n">
        <f aca="false">(Z2816 * 24) * $B$3 * $F$3 * (1 - 0.7*AVERAGE(W2816:W2823)) * AVERAGE(X2816:X2823)</f>
        <v>4417.91636875</v>
      </c>
      <c r="AB2816" s="123" t="n">
        <f aca="false">IF(AVERAGE(V2816:V2823)&gt; $J$3, $B$4*$F$4*AVERAGE(V2816:V2823)/$B$5*24*AVERAGE(X2816:X2823), $B$4*$F$4*AVERAGE(V2816:V2823)/$B$5*24*AVERAGE(X2816:X2823) * 0.2)</f>
        <v>1418</v>
      </c>
      <c r="AC2816" s="124" t="n">
        <f aca="false">AA2816+AB2816</f>
        <v>5835.91636875</v>
      </c>
      <c r="AG2816" s="186"/>
      <c r="BO2816" s="202"/>
    </row>
    <row r="2817" customFormat="false" ht="13.25" hidden="false" customHeight="true" outlineLevel="0" collapsed="false">
      <c r="A2817" s="151" t="s">
        <v>2914</v>
      </c>
      <c r="B2817" s="152" t="n">
        <v>4.5</v>
      </c>
      <c r="C2817" s="152" t="n">
        <v>765.7</v>
      </c>
      <c r="D2817" s="153" t="n">
        <v>60</v>
      </c>
      <c r="E2817" s="154" t="s">
        <v>83</v>
      </c>
      <c r="F2817" s="153" t="n">
        <v>6</v>
      </c>
      <c r="G2817" s="115" t="n">
        <v>0.75</v>
      </c>
      <c r="H2817" s="116" t="n">
        <f aca="false">RANDBETWEEN(80,100)/100</f>
        <v>0.87</v>
      </c>
      <c r="I2817" s="117"/>
      <c r="J2817" s="118"/>
      <c r="K2817" s="119"/>
      <c r="L2817" s="118"/>
      <c r="M2817" s="179"/>
      <c r="Q2817" s="151" t="s">
        <v>2914</v>
      </c>
      <c r="R2817" s="152" t="n">
        <v>0.3</v>
      </c>
      <c r="S2817" s="152" t="n">
        <v>747.9</v>
      </c>
      <c r="T2817" s="153" t="n">
        <v>69</v>
      </c>
      <c r="U2817" s="154" t="n">
        <v>0</v>
      </c>
      <c r="V2817" s="153" t="n">
        <v>0</v>
      </c>
      <c r="W2817" s="115" t="n">
        <v>0.95</v>
      </c>
      <c r="X2817" s="116" t="n">
        <f aca="false">RANDBETWEEN(80,100)/100</f>
        <v>0.92</v>
      </c>
      <c r="Y2817" s="117"/>
      <c r="Z2817" s="118"/>
      <c r="AA2817" s="119"/>
      <c r="AB2817" s="123"/>
      <c r="AC2817" s="124"/>
      <c r="AG2817" s="186"/>
      <c r="BO2817" s="202"/>
    </row>
    <row r="2818" customFormat="false" ht="13.25" hidden="false" customHeight="true" outlineLevel="0" collapsed="false">
      <c r="A2818" s="151" t="s">
        <v>2915</v>
      </c>
      <c r="B2818" s="152" t="n">
        <v>6.6</v>
      </c>
      <c r="C2818" s="152" t="n">
        <v>765.7</v>
      </c>
      <c r="D2818" s="153" t="n">
        <v>54</v>
      </c>
      <c r="E2818" s="154" t="s">
        <v>107</v>
      </c>
      <c r="F2818" s="153" t="n">
        <v>10.5</v>
      </c>
      <c r="G2818" s="115" t="n">
        <v>0.75</v>
      </c>
      <c r="H2818" s="116" t="n">
        <f aca="false">RANDBETWEEN(80,100)/100</f>
        <v>1</v>
      </c>
      <c r="I2818" s="117"/>
      <c r="J2818" s="118"/>
      <c r="K2818" s="119"/>
      <c r="L2818" s="118"/>
      <c r="M2818" s="179"/>
      <c r="Q2818" s="151" t="s">
        <v>2915</v>
      </c>
      <c r="R2818" s="152" t="n">
        <v>1.4</v>
      </c>
      <c r="S2818" s="152" t="n">
        <v>747.8</v>
      </c>
      <c r="T2818" s="153" t="n">
        <v>61</v>
      </c>
      <c r="U2818" s="154" t="s">
        <v>101</v>
      </c>
      <c r="V2818" s="153" t="n">
        <v>1</v>
      </c>
      <c r="W2818" s="115" t="n">
        <v>0.25</v>
      </c>
      <c r="X2818" s="116" t="n">
        <f aca="false">RANDBETWEEN(80,100)/100</f>
        <v>0.95</v>
      </c>
      <c r="Y2818" s="117"/>
      <c r="Z2818" s="118"/>
      <c r="AA2818" s="119"/>
      <c r="AB2818" s="123"/>
      <c r="AC2818" s="124"/>
      <c r="AG2818" s="186"/>
      <c r="BO2818" s="202"/>
    </row>
    <row r="2819" customFormat="false" ht="13.25" hidden="false" customHeight="true" outlineLevel="0" collapsed="false">
      <c r="A2819" s="151" t="s">
        <v>2916</v>
      </c>
      <c r="B2819" s="152" t="n">
        <v>4.8</v>
      </c>
      <c r="C2819" s="152" t="n">
        <v>767</v>
      </c>
      <c r="D2819" s="153" t="n">
        <v>57</v>
      </c>
      <c r="E2819" s="154" t="s">
        <v>107</v>
      </c>
      <c r="F2819" s="153" t="n">
        <v>12</v>
      </c>
      <c r="G2819" s="115" t="n">
        <v>0.75</v>
      </c>
      <c r="H2819" s="116" t="n">
        <f aca="false">RANDBETWEEN(80,100)/100</f>
        <v>0.97</v>
      </c>
      <c r="I2819" s="117"/>
      <c r="J2819" s="118"/>
      <c r="K2819" s="119"/>
      <c r="L2819" s="118"/>
      <c r="M2819" s="179"/>
      <c r="Q2819" s="151" t="s">
        <v>2916</v>
      </c>
      <c r="R2819" s="152" t="n">
        <v>-0.1</v>
      </c>
      <c r="S2819" s="152" t="n">
        <v>748</v>
      </c>
      <c r="T2819" s="153" t="n">
        <v>61</v>
      </c>
      <c r="U2819" s="154" t="s">
        <v>101</v>
      </c>
      <c r="V2819" s="153" t="n">
        <v>2</v>
      </c>
      <c r="W2819" s="115" t="n">
        <v>0.75</v>
      </c>
      <c r="X2819" s="116" t="n">
        <f aca="false">RANDBETWEEN(80,100)/100</f>
        <v>0.9</v>
      </c>
      <c r="Y2819" s="117"/>
      <c r="Z2819" s="118"/>
      <c r="AA2819" s="119"/>
      <c r="AB2819" s="123"/>
      <c r="AC2819" s="124"/>
      <c r="AG2819" s="186"/>
      <c r="BO2819" s="202"/>
    </row>
    <row r="2820" customFormat="false" ht="13.25" hidden="false" customHeight="true" outlineLevel="0" collapsed="false">
      <c r="A2820" s="151" t="s">
        <v>2917</v>
      </c>
      <c r="B2820" s="152" t="n">
        <v>0.6</v>
      </c>
      <c r="C2820" s="152" t="n">
        <v>767.8</v>
      </c>
      <c r="D2820" s="153" t="n">
        <v>72</v>
      </c>
      <c r="E2820" s="154" t="s">
        <v>83</v>
      </c>
      <c r="F2820" s="153" t="n">
        <v>7.5</v>
      </c>
      <c r="G2820" s="115" t="n">
        <v>0.75</v>
      </c>
      <c r="H2820" s="116" t="n">
        <f aca="false">RANDBETWEEN(80,100)/100</f>
        <v>0.8</v>
      </c>
      <c r="I2820" s="117"/>
      <c r="J2820" s="118"/>
      <c r="K2820" s="119"/>
      <c r="L2820" s="118"/>
      <c r="M2820" s="179"/>
      <c r="Q2820" s="151" t="s">
        <v>2917</v>
      </c>
      <c r="R2820" s="152" t="n">
        <v>-2</v>
      </c>
      <c r="S2820" s="152" t="n">
        <v>748.1</v>
      </c>
      <c r="T2820" s="153" t="n">
        <v>63</v>
      </c>
      <c r="U2820" s="154" t="s">
        <v>101</v>
      </c>
      <c r="V2820" s="153" t="n">
        <v>2</v>
      </c>
      <c r="W2820" s="115" t="n">
        <v>0.9</v>
      </c>
      <c r="X2820" s="116" t="n">
        <f aca="false">RANDBETWEEN(80,100)/100</f>
        <v>0.85</v>
      </c>
      <c r="Y2820" s="117"/>
      <c r="Z2820" s="118"/>
      <c r="AA2820" s="119"/>
      <c r="AB2820" s="123"/>
      <c r="AC2820" s="124"/>
      <c r="AG2820" s="186"/>
      <c r="BO2820" s="202"/>
    </row>
    <row r="2821" customFormat="false" ht="13.25" hidden="false" customHeight="true" outlineLevel="0" collapsed="false">
      <c r="A2821" s="151" t="s">
        <v>2918</v>
      </c>
      <c r="B2821" s="152" t="n">
        <v>-0.9</v>
      </c>
      <c r="C2821" s="152" t="n">
        <v>768</v>
      </c>
      <c r="D2821" s="153" t="n">
        <v>76</v>
      </c>
      <c r="E2821" s="154" t="s">
        <v>83</v>
      </c>
      <c r="F2821" s="153" t="n">
        <v>6</v>
      </c>
      <c r="G2821" s="115" t="n">
        <v>0.15</v>
      </c>
      <c r="H2821" s="116" t="n">
        <f aca="false">RANDBETWEEN(80,100)/100</f>
        <v>0.88</v>
      </c>
      <c r="I2821" s="117"/>
      <c r="J2821" s="118"/>
      <c r="K2821" s="119"/>
      <c r="L2821" s="118"/>
      <c r="M2821" s="179"/>
      <c r="Q2821" s="151" t="s">
        <v>2918</v>
      </c>
      <c r="R2821" s="152" t="n">
        <v>-2</v>
      </c>
      <c r="S2821" s="152" t="n">
        <v>748.6</v>
      </c>
      <c r="T2821" s="153" t="n">
        <v>57</v>
      </c>
      <c r="U2821" s="154" t="s">
        <v>101</v>
      </c>
      <c r="V2821" s="153" t="n">
        <v>1</v>
      </c>
      <c r="W2821" s="115" t="n">
        <v>0.9</v>
      </c>
      <c r="X2821" s="116" t="n">
        <f aca="false">RANDBETWEEN(80,100)/100</f>
        <v>0.83</v>
      </c>
      <c r="Y2821" s="117"/>
      <c r="Z2821" s="118"/>
      <c r="AA2821" s="119"/>
      <c r="AB2821" s="123"/>
      <c r="AC2821" s="124"/>
      <c r="AG2821" s="186"/>
      <c r="BO2821" s="202"/>
    </row>
    <row r="2822" customFormat="false" ht="13.25" hidden="false" customHeight="true" outlineLevel="0" collapsed="false">
      <c r="A2822" s="151" t="s">
        <v>2919</v>
      </c>
      <c r="B2822" s="152" t="n">
        <v>-1.3</v>
      </c>
      <c r="C2822" s="152" t="n">
        <v>769</v>
      </c>
      <c r="D2822" s="153" t="n">
        <v>81</v>
      </c>
      <c r="E2822" s="154" t="s">
        <v>83</v>
      </c>
      <c r="F2822" s="153" t="n">
        <v>4.5</v>
      </c>
      <c r="G2822" s="115" t="n">
        <v>0.15</v>
      </c>
      <c r="H2822" s="116" t="n">
        <f aca="false">RANDBETWEEN(80,100)/100</f>
        <v>0.98</v>
      </c>
      <c r="I2822" s="117"/>
      <c r="J2822" s="118"/>
      <c r="K2822" s="119"/>
      <c r="L2822" s="118"/>
      <c r="M2822" s="179"/>
      <c r="Q2822" s="151" t="s">
        <v>2919</v>
      </c>
      <c r="R2822" s="152" t="n">
        <v>-1.5</v>
      </c>
      <c r="S2822" s="152" t="n">
        <v>749.5</v>
      </c>
      <c r="T2822" s="153" t="n">
        <v>53</v>
      </c>
      <c r="U2822" s="154" t="s">
        <v>101</v>
      </c>
      <c r="V2822" s="153" t="n">
        <v>2</v>
      </c>
      <c r="W2822" s="115" t="n">
        <v>0.95</v>
      </c>
      <c r="X2822" s="116" t="n">
        <f aca="false">RANDBETWEEN(80,100)/100</f>
        <v>0.87</v>
      </c>
      <c r="Y2822" s="117"/>
      <c r="Z2822" s="118"/>
      <c r="AA2822" s="119"/>
      <c r="AB2822" s="123"/>
      <c r="AC2822" s="124"/>
      <c r="AG2822" s="186"/>
      <c r="BO2822" s="202"/>
    </row>
    <row r="2823" customFormat="false" ht="13.25" hidden="false" customHeight="true" outlineLevel="0" collapsed="false">
      <c r="A2823" s="151" t="s">
        <v>2920</v>
      </c>
      <c r="B2823" s="152" t="n">
        <v>-0.9</v>
      </c>
      <c r="C2823" s="152" t="n">
        <v>770.2</v>
      </c>
      <c r="D2823" s="153" t="n">
        <v>82</v>
      </c>
      <c r="E2823" s="154" t="s">
        <v>83</v>
      </c>
      <c r="F2823" s="153" t="n">
        <v>3</v>
      </c>
      <c r="G2823" s="115" t="n">
        <v>0.15</v>
      </c>
      <c r="H2823" s="116" t="n">
        <f aca="false">RANDBETWEEN(80,100)/100</f>
        <v>0.83</v>
      </c>
      <c r="I2823" s="117"/>
      <c r="J2823" s="118"/>
      <c r="K2823" s="119"/>
      <c r="L2823" s="118"/>
      <c r="M2823" s="179"/>
      <c r="Q2823" s="151" t="s">
        <v>2920</v>
      </c>
      <c r="R2823" s="152" t="n">
        <v>-1.2</v>
      </c>
      <c r="S2823" s="152" t="n">
        <v>750</v>
      </c>
      <c r="T2823" s="153" t="n">
        <v>55</v>
      </c>
      <c r="U2823" s="154" t="s">
        <v>101</v>
      </c>
      <c r="V2823" s="153" t="n">
        <v>1</v>
      </c>
      <c r="W2823" s="115" t="n">
        <v>0.95</v>
      </c>
      <c r="X2823" s="116" t="n">
        <f aca="false">RANDBETWEEN(80,100)/100</f>
        <v>0.95</v>
      </c>
      <c r="Y2823" s="117"/>
      <c r="Z2823" s="118"/>
      <c r="AA2823" s="119"/>
      <c r="AB2823" s="123"/>
      <c r="AC2823" s="124"/>
      <c r="AG2823" s="186"/>
      <c r="BO2823" s="202"/>
    </row>
    <row r="2824" customFormat="false" ht="13.25" hidden="false" customHeight="true" outlineLevel="0" collapsed="false">
      <c r="A2824" s="151" t="s">
        <v>2921</v>
      </c>
      <c r="B2824" s="152" t="n">
        <v>0.5</v>
      </c>
      <c r="C2824" s="152" t="n">
        <v>771</v>
      </c>
      <c r="D2824" s="153" t="n">
        <v>74</v>
      </c>
      <c r="E2824" s="154" t="s">
        <v>83</v>
      </c>
      <c r="F2824" s="153" t="n">
        <v>4.5</v>
      </c>
      <c r="G2824" s="115" t="n">
        <v>0.15</v>
      </c>
      <c r="H2824" s="116" t="n">
        <f aca="false">RANDBETWEEN(80,100)/100</f>
        <v>0.91</v>
      </c>
      <c r="I2824" s="117" t="n">
        <v>0.429988425925926</v>
      </c>
      <c r="J2824" s="118" t="n">
        <v>0.429988425925926</v>
      </c>
      <c r="K2824" s="119" t="n">
        <f aca="false">(J2824 * 24) * $B$3 * $F$3 * (1 - 0.7*AVERAGE(G2824:G2831)) * AVERAGE(H2824:H2831)</f>
        <v>5836.37372630208</v>
      </c>
      <c r="L2824" s="118" t="n">
        <f aca="false">IF(AVERAGE(F2824:F2831)&gt; $J$3, $B$4*$F$4*AVERAGE(F2824:F2831)/$B$5*24*AVERAGE(H2824:H2831), $B$4*$F$4*AVERAGE(F2824:F2831)/$B$5*24*AVERAGE(H2824:H2831) * 0.2)</f>
        <v>32985</v>
      </c>
      <c r="M2824" s="179" t="n">
        <f aca="false">K2824+L2824</f>
        <v>38821.3737263021</v>
      </c>
      <c r="Q2824" s="151" t="s">
        <v>2921</v>
      </c>
      <c r="R2824" s="152" t="n">
        <v>-0.9</v>
      </c>
      <c r="S2824" s="152" t="n">
        <v>751.1</v>
      </c>
      <c r="T2824" s="153" t="n">
        <v>68</v>
      </c>
      <c r="U2824" s="154" t="s">
        <v>101</v>
      </c>
      <c r="V2824" s="153" t="n">
        <v>1</v>
      </c>
      <c r="W2824" s="115" t="n">
        <v>0.75</v>
      </c>
      <c r="X2824" s="116" t="n">
        <f aca="false">RANDBETWEEN(80,100)/100</f>
        <v>0.94</v>
      </c>
      <c r="Y2824" s="117" t="n">
        <v>0.394837962962963</v>
      </c>
      <c r="Z2824" s="118" t="n">
        <v>0.394837962962963</v>
      </c>
      <c r="AA2824" s="119" t="n">
        <f aca="false">(Z2824 * 24) * $B$3 * $F$3 * (1 - 0.7*AVERAGE(W2824:W2831)) * AVERAGE(X2824:X2831)</f>
        <v>3879.3214828125</v>
      </c>
      <c r="AB2824" s="123" t="n">
        <f aca="false">IF(AVERAGE(V2824:V2831)&gt; $J$3, $B$4*$F$4*AVERAGE(V2824:V2831)/$B$5*24*AVERAGE(X2824:X2831), $B$4*$F$4*AVERAGE(V2824:V2831)/$B$5*24*AVERAGE(X2824:X2831) * 0.2)</f>
        <v>1895.4</v>
      </c>
      <c r="AC2824" s="124" t="n">
        <f aca="false">AA2824+AB2824</f>
        <v>5774.7214828125</v>
      </c>
      <c r="AG2824" s="186"/>
      <c r="BO2824" s="202"/>
    </row>
    <row r="2825" customFormat="false" ht="13.25" hidden="false" customHeight="true" outlineLevel="0" collapsed="false">
      <c r="A2825" s="151" t="s">
        <v>2922</v>
      </c>
      <c r="B2825" s="152" t="n">
        <v>3</v>
      </c>
      <c r="C2825" s="152" t="n">
        <v>771.7</v>
      </c>
      <c r="D2825" s="153" t="n">
        <v>62</v>
      </c>
      <c r="E2825" s="154" t="s">
        <v>83</v>
      </c>
      <c r="F2825" s="153" t="n">
        <v>6</v>
      </c>
      <c r="G2825" s="115" t="n">
        <v>0.25</v>
      </c>
      <c r="H2825" s="116" t="n">
        <f aca="false">RANDBETWEEN(80,100)/100</f>
        <v>0.88</v>
      </c>
      <c r="I2825" s="117"/>
      <c r="J2825" s="118"/>
      <c r="K2825" s="119"/>
      <c r="L2825" s="118"/>
      <c r="M2825" s="179"/>
      <c r="Q2825" s="151" t="s">
        <v>2922</v>
      </c>
      <c r="R2825" s="152" t="n">
        <v>-0.3</v>
      </c>
      <c r="S2825" s="152" t="n">
        <v>751.8</v>
      </c>
      <c r="T2825" s="153" t="n">
        <v>67</v>
      </c>
      <c r="U2825" s="154" t="s">
        <v>101</v>
      </c>
      <c r="V2825" s="153" t="n">
        <v>1</v>
      </c>
      <c r="W2825" s="115" t="n">
        <v>0.95</v>
      </c>
      <c r="X2825" s="116" t="n">
        <f aca="false">RANDBETWEEN(80,100)/100</f>
        <v>0.95</v>
      </c>
      <c r="Y2825" s="117"/>
      <c r="Z2825" s="118"/>
      <c r="AA2825" s="119"/>
      <c r="AB2825" s="123"/>
      <c r="AC2825" s="124"/>
      <c r="AG2825" s="186"/>
      <c r="BO2825" s="202"/>
    </row>
    <row r="2826" customFormat="false" ht="13.25" hidden="false" customHeight="true" outlineLevel="0" collapsed="false">
      <c r="A2826" s="151" t="s">
        <v>2923</v>
      </c>
      <c r="B2826" s="152" t="n">
        <v>5.4</v>
      </c>
      <c r="C2826" s="152" t="n">
        <v>772.2</v>
      </c>
      <c r="D2826" s="153" t="n">
        <v>54</v>
      </c>
      <c r="E2826" s="154" t="s">
        <v>83</v>
      </c>
      <c r="F2826" s="153" t="n">
        <v>6</v>
      </c>
      <c r="G2826" s="115" t="n">
        <v>0.75</v>
      </c>
      <c r="H2826" s="116" t="n">
        <f aca="false">RANDBETWEEN(80,100)/100</f>
        <v>0.99</v>
      </c>
      <c r="I2826" s="117"/>
      <c r="J2826" s="118"/>
      <c r="K2826" s="119"/>
      <c r="L2826" s="118"/>
      <c r="M2826" s="179"/>
      <c r="Q2826" s="151" t="s">
        <v>2923</v>
      </c>
      <c r="R2826" s="152" t="n">
        <v>1.2</v>
      </c>
      <c r="S2826" s="152" t="n">
        <v>751.5</v>
      </c>
      <c r="T2826" s="153" t="n">
        <v>67</v>
      </c>
      <c r="U2826" s="154" t="s">
        <v>129</v>
      </c>
      <c r="V2826" s="153" t="n">
        <v>2</v>
      </c>
      <c r="W2826" s="115" t="n">
        <v>0.9</v>
      </c>
      <c r="X2826" s="116" t="n">
        <f aca="false">RANDBETWEEN(80,100)/100</f>
        <v>0.95</v>
      </c>
      <c r="Y2826" s="117"/>
      <c r="Z2826" s="118"/>
      <c r="AA2826" s="119"/>
      <c r="AB2826" s="123"/>
      <c r="AC2826" s="124"/>
      <c r="AG2826" s="186"/>
      <c r="BO2826" s="202"/>
    </row>
    <row r="2827" customFormat="false" ht="13.25" hidden="false" customHeight="true" outlineLevel="0" collapsed="false">
      <c r="A2827" s="151" t="s">
        <v>2924</v>
      </c>
      <c r="B2827" s="152" t="n">
        <v>4.2</v>
      </c>
      <c r="C2827" s="152" t="n">
        <v>773.2</v>
      </c>
      <c r="D2827" s="153" t="n">
        <v>65</v>
      </c>
      <c r="E2827" s="154" t="s">
        <v>83</v>
      </c>
      <c r="F2827" s="153" t="n">
        <v>6</v>
      </c>
      <c r="G2827" s="115" t="n">
        <v>0.75</v>
      </c>
      <c r="H2827" s="116" t="n">
        <f aca="false">RANDBETWEEN(80,100)/100</f>
        <v>0.91</v>
      </c>
      <c r="I2827" s="117"/>
      <c r="J2827" s="118"/>
      <c r="K2827" s="119"/>
      <c r="L2827" s="118"/>
      <c r="M2827" s="179"/>
      <c r="Q2827" s="151" t="s">
        <v>2924</v>
      </c>
      <c r="R2827" s="152" t="n">
        <v>1.6</v>
      </c>
      <c r="S2827" s="152" t="n">
        <v>751.3</v>
      </c>
      <c r="T2827" s="153" t="n">
        <v>66</v>
      </c>
      <c r="U2827" s="154" t="s">
        <v>129</v>
      </c>
      <c r="V2827" s="153" t="n">
        <v>2</v>
      </c>
      <c r="W2827" s="115" t="n">
        <v>0.95</v>
      </c>
      <c r="X2827" s="116" t="n">
        <f aca="false">RANDBETWEEN(80,100)/100</f>
        <v>1</v>
      </c>
      <c r="Y2827" s="117"/>
      <c r="Z2827" s="118"/>
      <c r="AA2827" s="119"/>
      <c r="AB2827" s="123"/>
      <c r="AC2827" s="124"/>
      <c r="AG2827" s="186"/>
      <c r="BO2827" s="202"/>
    </row>
    <row r="2828" customFormat="false" ht="13.25" hidden="false" customHeight="true" outlineLevel="0" collapsed="false">
      <c r="A2828" s="151" t="s">
        <v>2925</v>
      </c>
      <c r="B2828" s="152" t="n">
        <v>1.7</v>
      </c>
      <c r="C2828" s="152" t="n">
        <v>773.3</v>
      </c>
      <c r="D2828" s="153" t="n">
        <v>83</v>
      </c>
      <c r="E2828" s="154" t="s">
        <v>77</v>
      </c>
      <c r="F2828" s="153" t="n">
        <v>4.5</v>
      </c>
      <c r="G2828" s="115" t="n">
        <v>0.95</v>
      </c>
      <c r="H2828" s="116" t="n">
        <f aca="false">RANDBETWEEN(80,100)/100</f>
        <v>0.91</v>
      </c>
      <c r="I2828" s="117"/>
      <c r="J2828" s="118"/>
      <c r="K2828" s="119"/>
      <c r="L2828" s="118"/>
      <c r="M2828" s="179"/>
      <c r="Q2828" s="151" t="s">
        <v>2925</v>
      </c>
      <c r="R2828" s="152" t="n">
        <v>0.6</v>
      </c>
      <c r="S2828" s="152" t="n">
        <v>750.4</v>
      </c>
      <c r="T2828" s="153" t="n">
        <v>68</v>
      </c>
      <c r="U2828" s="154" t="s">
        <v>101</v>
      </c>
      <c r="V2828" s="153" t="n">
        <v>3</v>
      </c>
      <c r="W2828" s="115" t="n">
        <v>0.9</v>
      </c>
      <c r="X2828" s="116" t="n">
        <f aca="false">RANDBETWEEN(80,100)/100</f>
        <v>0.83</v>
      </c>
      <c r="Y2828" s="117"/>
      <c r="Z2828" s="118"/>
      <c r="AA2828" s="119"/>
      <c r="AB2828" s="123"/>
      <c r="AC2828" s="124"/>
      <c r="AG2828" s="186"/>
      <c r="BO2828" s="202"/>
    </row>
    <row r="2829" customFormat="false" ht="13.25" hidden="false" customHeight="true" outlineLevel="0" collapsed="false">
      <c r="A2829" s="151" t="s">
        <v>2926</v>
      </c>
      <c r="B2829" s="152" t="n">
        <v>1.6</v>
      </c>
      <c r="C2829" s="152" t="n">
        <v>772.1</v>
      </c>
      <c r="D2829" s="153" t="n">
        <v>81</v>
      </c>
      <c r="E2829" s="154" t="s">
        <v>93</v>
      </c>
      <c r="F2829" s="153" t="n">
        <v>3</v>
      </c>
      <c r="G2829" s="115" t="n">
        <v>0.9</v>
      </c>
      <c r="H2829" s="116" t="n">
        <f aca="false">RANDBETWEEN(80,100)/100</f>
        <v>0.95</v>
      </c>
      <c r="I2829" s="117"/>
      <c r="J2829" s="118"/>
      <c r="K2829" s="119"/>
      <c r="L2829" s="118"/>
      <c r="M2829" s="179"/>
      <c r="Q2829" s="151" t="s">
        <v>2926</v>
      </c>
      <c r="R2829" s="152" t="n">
        <v>-0.5</v>
      </c>
      <c r="S2829" s="152" t="n">
        <v>749.8</v>
      </c>
      <c r="T2829" s="153" t="n">
        <v>72</v>
      </c>
      <c r="U2829" s="154" t="s">
        <v>101</v>
      </c>
      <c r="V2829" s="153" t="n">
        <v>2</v>
      </c>
      <c r="W2829" s="115" t="n">
        <v>0.9</v>
      </c>
      <c r="X2829" s="116" t="n">
        <f aca="false">RANDBETWEEN(80,100)/100</f>
        <v>0.82</v>
      </c>
      <c r="Y2829" s="117"/>
      <c r="Z2829" s="118"/>
      <c r="AA2829" s="119"/>
      <c r="AB2829" s="123"/>
      <c r="AC2829" s="124"/>
      <c r="AG2829" s="186"/>
      <c r="BO2829" s="202"/>
    </row>
    <row r="2830" customFormat="false" ht="13.25" hidden="false" customHeight="true" outlineLevel="0" collapsed="false">
      <c r="A2830" s="151" t="s">
        <v>2927</v>
      </c>
      <c r="B2830" s="152" t="n">
        <v>2.6</v>
      </c>
      <c r="C2830" s="152" t="n">
        <v>770.4</v>
      </c>
      <c r="D2830" s="153" t="n">
        <v>83</v>
      </c>
      <c r="E2830" s="154" t="s">
        <v>93</v>
      </c>
      <c r="F2830" s="153" t="n">
        <v>6</v>
      </c>
      <c r="G2830" s="115" t="n">
        <v>0.9</v>
      </c>
      <c r="H2830" s="116" t="n">
        <f aca="false">RANDBETWEEN(80,100)/100</f>
        <v>0.85</v>
      </c>
      <c r="I2830" s="117"/>
      <c r="J2830" s="118"/>
      <c r="K2830" s="119"/>
      <c r="L2830" s="118"/>
      <c r="M2830" s="179"/>
      <c r="Q2830" s="151" t="s">
        <v>2927</v>
      </c>
      <c r="R2830" s="152" t="n">
        <v>-1.9</v>
      </c>
      <c r="S2830" s="152" t="n">
        <v>749.8</v>
      </c>
      <c r="T2830" s="153" t="n">
        <v>68</v>
      </c>
      <c r="U2830" s="154" t="s">
        <v>101</v>
      </c>
      <c r="V2830" s="153" t="n">
        <v>1</v>
      </c>
      <c r="W2830" s="115" t="n">
        <v>0.9</v>
      </c>
      <c r="X2830" s="116" t="n">
        <f aca="false">RANDBETWEEN(80,100)/100</f>
        <v>0.93</v>
      </c>
      <c r="Y2830" s="117"/>
      <c r="Z2830" s="118"/>
      <c r="AA2830" s="119"/>
      <c r="AB2830" s="123"/>
      <c r="AC2830" s="124"/>
      <c r="AG2830" s="186"/>
      <c r="BO2830" s="202"/>
    </row>
    <row r="2831" customFormat="false" ht="13.25" hidden="false" customHeight="true" outlineLevel="0" collapsed="false">
      <c r="A2831" s="151" t="s">
        <v>2928</v>
      </c>
      <c r="B2831" s="152" t="n">
        <v>4.2</v>
      </c>
      <c r="C2831" s="152" t="n">
        <v>767.6</v>
      </c>
      <c r="D2831" s="153" t="n">
        <v>92</v>
      </c>
      <c r="E2831" s="154" t="s">
        <v>93</v>
      </c>
      <c r="F2831" s="153" t="n">
        <v>9</v>
      </c>
      <c r="G2831" s="115" t="n">
        <v>0.9</v>
      </c>
      <c r="H2831" s="116" t="n">
        <f aca="false">RANDBETWEEN(80,100)/100</f>
        <v>0.93</v>
      </c>
      <c r="I2831" s="117"/>
      <c r="J2831" s="118"/>
      <c r="K2831" s="119"/>
      <c r="L2831" s="118"/>
      <c r="M2831" s="179"/>
      <c r="Q2831" s="151" t="s">
        <v>2928</v>
      </c>
      <c r="R2831" s="152" t="n">
        <v>-2.4</v>
      </c>
      <c r="S2831" s="152" t="n">
        <v>749.6</v>
      </c>
      <c r="T2831" s="153" t="n">
        <v>63</v>
      </c>
      <c r="U2831" s="154" t="s">
        <v>101</v>
      </c>
      <c r="V2831" s="153" t="n">
        <v>1</v>
      </c>
      <c r="W2831" s="115" t="n">
        <v>0.9</v>
      </c>
      <c r="X2831" s="116" t="n">
        <f aca="false">RANDBETWEEN(80,100)/100</f>
        <v>0.87</v>
      </c>
      <c r="Y2831" s="117"/>
      <c r="Z2831" s="118"/>
      <c r="AA2831" s="119"/>
      <c r="AB2831" s="123"/>
      <c r="AC2831" s="124"/>
      <c r="AG2831" s="186"/>
      <c r="BO2831" s="202"/>
    </row>
    <row r="2832" customFormat="false" ht="13.25" hidden="false" customHeight="true" outlineLevel="0" collapsed="false">
      <c r="A2832" s="151" t="s">
        <v>2929</v>
      </c>
      <c r="B2832" s="152" t="n">
        <v>7.9</v>
      </c>
      <c r="C2832" s="152" t="n">
        <v>765.4</v>
      </c>
      <c r="D2832" s="153" t="n">
        <v>69</v>
      </c>
      <c r="E2832" s="154" t="s">
        <v>101</v>
      </c>
      <c r="F2832" s="153" t="n">
        <v>9</v>
      </c>
      <c r="G2832" s="115" t="n">
        <v>0.75</v>
      </c>
      <c r="H2832" s="116" t="n">
        <f aca="false">RANDBETWEEN(80,100)/100</f>
        <v>0.82</v>
      </c>
      <c r="I2832" s="117" t="n">
        <v>0.427986111111111</v>
      </c>
      <c r="J2832" s="118" t="n">
        <v>0.427986111111111</v>
      </c>
      <c r="K2832" s="119" t="n">
        <f aca="false">(J2832 * 24) * $B$3 * $F$3 * (1 - 0.7*AVERAGE(G2832:G2839)) * AVERAGE(H2832:H2839)</f>
        <v>4667.43249375</v>
      </c>
      <c r="L2832" s="118" t="n">
        <f aca="false">IF(AVERAGE(F2832:F2839)&gt; $J$3, $B$4*$F$4*AVERAGE(F2832:F2839)/$B$5*24*AVERAGE(H2832:H2839), $B$4*$F$4*AVERAGE(F2832:F2839)/$B$5*24*AVERAGE(H2832:H2839) * 0.2)</f>
        <v>41944.5</v>
      </c>
      <c r="M2832" s="179" t="n">
        <f aca="false">K2832+L2832</f>
        <v>46611.93249375</v>
      </c>
      <c r="Q2832" s="151" t="s">
        <v>2929</v>
      </c>
      <c r="R2832" s="152" t="n">
        <v>-2.7</v>
      </c>
      <c r="S2832" s="152" t="n">
        <v>749.9</v>
      </c>
      <c r="T2832" s="153" t="n">
        <v>61</v>
      </c>
      <c r="U2832" s="154" t="s">
        <v>101</v>
      </c>
      <c r="V2832" s="153" t="n">
        <v>1</v>
      </c>
      <c r="W2832" s="115" t="n">
        <v>0.9</v>
      </c>
      <c r="X2832" s="116" t="n">
        <f aca="false">RANDBETWEEN(80,100)/100</f>
        <v>0.89</v>
      </c>
      <c r="Y2832" s="117" t="n">
        <v>0.391805555555556</v>
      </c>
      <c r="Z2832" s="118" t="n">
        <v>0.391805555555556</v>
      </c>
      <c r="AA2832" s="119" t="n">
        <f aca="false">(Z2832 * 24) * $B$3 * $F$3 * (1 - 0.7*AVERAGE(W2832:W2839)) * AVERAGE(X2832:X2839)</f>
        <v>3710.60235</v>
      </c>
      <c r="AB2832" s="123" t="n">
        <f aca="false">IF(AVERAGE(V2832:V2839)&gt; $J$3, $B$4*$F$4*AVERAGE(V2832:V2839)/$B$5*24*AVERAGE(X2832:X2839), $B$4*$F$4*AVERAGE(V2832:V2839)/$B$5*24*AVERAGE(X2832:X2839) * 0.2)</f>
        <v>1564.2</v>
      </c>
      <c r="AC2832" s="124" t="n">
        <f aca="false">AA2832+AB2832</f>
        <v>5274.80235</v>
      </c>
      <c r="AG2832" s="186"/>
      <c r="BO2832" s="202"/>
    </row>
    <row r="2833" customFormat="false" ht="13.25" hidden="false" customHeight="true" outlineLevel="0" collapsed="false">
      <c r="A2833" s="151" t="s">
        <v>2930</v>
      </c>
      <c r="B2833" s="152" t="n">
        <v>8.8</v>
      </c>
      <c r="C2833" s="152" t="n">
        <v>764.1</v>
      </c>
      <c r="D2833" s="153" t="n">
        <v>68</v>
      </c>
      <c r="E2833" s="154" t="s">
        <v>101</v>
      </c>
      <c r="F2833" s="153" t="n">
        <v>10.5</v>
      </c>
      <c r="G2833" s="182" t="s">
        <v>194</v>
      </c>
      <c r="H2833" s="116" t="n">
        <f aca="false">RANDBETWEEN(80,100)/100</f>
        <v>0.85</v>
      </c>
      <c r="I2833" s="117"/>
      <c r="J2833" s="118"/>
      <c r="K2833" s="119"/>
      <c r="L2833" s="118"/>
      <c r="M2833" s="179"/>
      <c r="Q2833" s="151" t="s">
        <v>2930</v>
      </c>
      <c r="R2833" s="152" t="n">
        <v>-1.6</v>
      </c>
      <c r="S2833" s="152" t="n">
        <v>749.3</v>
      </c>
      <c r="T2833" s="153" t="n">
        <v>57</v>
      </c>
      <c r="U2833" s="154" t="s">
        <v>129</v>
      </c>
      <c r="V2833" s="153" t="n">
        <v>1</v>
      </c>
      <c r="W2833" s="182" t="s">
        <v>194</v>
      </c>
      <c r="X2833" s="116" t="n">
        <f aca="false">RANDBETWEEN(80,100)/100</f>
        <v>0.98</v>
      </c>
      <c r="Y2833" s="117"/>
      <c r="Z2833" s="118"/>
      <c r="AA2833" s="119"/>
      <c r="AB2833" s="123"/>
      <c r="AC2833" s="124"/>
      <c r="AG2833" s="186"/>
      <c r="BO2833" s="202"/>
    </row>
    <row r="2834" customFormat="false" ht="13.25" hidden="false" customHeight="true" outlineLevel="0" collapsed="false">
      <c r="A2834" s="151" t="s">
        <v>2931</v>
      </c>
      <c r="B2834" s="152" t="n">
        <v>11.6</v>
      </c>
      <c r="C2834" s="152" t="n">
        <v>763.6</v>
      </c>
      <c r="D2834" s="153" t="n">
        <v>54</v>
      </c>
      <c r="E2834" s="154" t="s">
        <v>101</v>
      </c>
      <c r="F2834" s="153" t="n">
        <v>13.5</v>
      </c>
      <c r="G2834" s="182" t="s">
        <v>194</v>
      </c>
      <c r="H2834" s="116" t="n">
        <f aca="false">RANDBETWEEN(80,100)/100</f>
        <v>0.83</v>
      </c>
      <c r="I2834" s="117"/>
      <c r="J2834" s="118"/>
      <c r="K2834" s="119"/>
      <c r="L2834" s="118"/>
      <c r="M2834" s="179"/>
      <c r="Q2834" s="151" t="s">
        <v>2931</v>
      </c>
      <c r="R2834" s="152" t="n">
        <v>-0.2</v>
      </c>
      <c r="S2834" s="152" t="n">
        <v>748</v>
      </c>
      <c r="T2834" s="153" t="n">
        <v>55</v>
      </c>
      <c r="U2834" s="154" t="s">
        <v>129</v>
      </c>
      <c r="V2834" s="153" t="n">
        <v>2</v>
      </c>
      <c r="W2834" s="115" t="n">
        <v>0.75</v>
      </c>
      <c r="X2834" s="116" t="n">
        <f aca="false">RANDBETWEEN(80,100)/100</f>
        <v>0.86</v>
      </c>
      <c r="Y2834" s="117"/>
      <c r="Z2834" s="118"/>
      <c r="AA2834" s="119"/>
      <c r="AB2834" s="123"/>
      <c r="AC2834" s="124"/>
      <c r="AG2834" s="186"/>
      <c r="BO2834" s="202"/>
    </row>
    <row r="2835" customFormat="false" ht="13.25" hidden="false" customHeight="true" outlineLevel="0" collapsed="false">
      <c r="A2835" s="151" t="s">
        <v>2932</v>
      </c>
      <c r="B2835" s="152" t="n">
        <v>11.9</v>
      </c>
      <c r="C2835" s="152" t="n">
        <v>763.9</v>
      </c>
      <c r="D2835" s="153" t="n">
        <v>53</v>
      </c>
      <c r="E2835" s="154" t="s">
        <v>101</v>
      </c>
      <c r="F2835" s="153" t="n">
        <v>10.5</v>
      </c>
      <c r="G2835" s="182" t="s">
        <v>185</v>
      </c>
      <c r="H2835" s="116" t="n">
        <f aca="false">RANDBETWEEN(80,100)/100</f>
        <v>0.98</v>
      </c>
      <c r="I2835" s="117"/>
      <c r="J2835" s="118"/>
      <c r="K2835" s="119"/>
      <c r="L2835" s="118"/>
      <c r="M2835" s="179"/>
      <c r="Q2835" s="151" t="s">
        <v>2932</v>
      </c>
      <c r="R2835" s="152" t="n">
        <v>-0.8</v>
      </c>
      <c r="S2835" s="152" t="n">
        <v>747.3</v>
      </c>
      <c r="T2835" s="153" t="n">
        <v>67</v>
      </c>
      <c r="U2835" s="154" t="s">
        <v>93</v>
      </c>
      <c r="V2835" s="153" t="n">
        <v>3</v>
      </c>
      <c r="W2835" s="115" t="n">
        <v>0.95</v>
      </c>
      <c r="X2835" s="116" t="n">
        <f aca="false">RANDBETWEEN(80,100)/100</f>
        <v>0.86</v>
      </c>
      <c r="Y2835" s="117"/>
      <c r="Z2835" s="118"/>
      <c r="AA2835" s="119"/>
      <c r="AB2835" s="123"/>
      <c r="AC2835" s="124"/>
      <c r="AG2835" s="186"/>
      <c r="BO2835" s="202"/>
    </row>
    <row r="2836" customFormat="false" ht="13.25" hidden="false" customHeight="true" outlineLevel="0" collapsed="false">
      <c r="A2836" s="151" t="s">
        <v>2933</v>
      </c>
      <c r="B2836" s="152" t="n">
        <v>3.1</v>
      </c>
      <c r="C2836" s="152" t="n">
        <v>764.4</v>
      </c>
      <c r="D2836" s="153" t="n">
        <v>85</v>
      </c>
      <c r="E2836" s="154" t="s">
        <v>78</v>
      </c>
      <c r="F2836" s="153" t="n">
        <v>1.5</v>
      </c>
      <c r="G2836" s="182" t="s">
        <v>110</v>
      </c>
      <c r="H2836" s="116" t="n">
        <f aca="false">RANDBETWEEN(80,100)/100</f>
        <v>0.95</v>
      </c>
      <c r="I2836" s="117"/>
      <c r="J2836" s="118"/>
      <c r="K2836" s="119"/>
      <c r="L2836" s="118"/>
      <c r="M2836" s="179"/>
      <c r="Q2836" s="151" t="s">
        <v>2933</v>
      </c>
      <c r="R2836" s="152" t="n">
        <v>-0.5</v>
      </c>
      <c r="S2836" s="152" t="n">
        <v>745.9</v>
      </c>
      <c r="T2836" s="153" t="n">
        <v>81</v>
      </c>
      <c r="U2836" s="154" t="s">
        <v>129</v>
      </c>
      <c r="V2836" s="153" t="n">
        <v>1</v>
      </c>
      <c r="W2836" s="115" t="n">
        <v>0.95</v>
      </c>
      <c r="X2836" s="116" t="n">
        <f aca="false">RANDBETWEEN(80,100)/100</f>
        <v>0.85</v>
      </c>
      <c r="Y2836" s="117"/>
      <c r="Z2836" s="118"/>
      <c r="AA2836" s="119"/>
      <c r="AB2836" s="123"/>
      <c r="AC2836" s="124"/>
      <c r="AG2836" s="186"/>
      <c r="BO2836" s="202"/>
    </row>
    <row r="2837" customFormat="false" ht="13.25" hidden="false" customHeight="true" outlineLevel="0" collapsed="false">
      <c r="A2837" s="151" t="s">
        <v>2934</v>
      </c>
      <c r="B2837" s="152" t="n">
        <v>3.9</v>
      </c>
      <c r="C2837" s="152" t="n">
        <v>764.3</v>
      </c>
      <c r="D2837" s="153" t="n">
        <v>78</v>
      </c>
      <c r="E2837" s="154" t="s">
        <v>101</v>
      </c>
      <c r="F2837" s="153" t="n">
        <v>3</v>
      </c>
      <c r="G2837" s="182" t="s">
        <v>110</v>
      </c>
      <c r="H2837" s="116" t="n">
        <f aca="false">RANDBETWEEN(80,100)/100</f>
        <v>0.89</v>
      </c>
      <c r="I2837" s="117"/>
      <c r="J2837" s="118"/>
      <c r="K2837" s="119"/>
      <c r="L2837" s="118"/>
      <c r="M2837" s="179"/>
      <c r="Q2837" s="151" t="s">
        <v>2934</v>
      </c>
      <c r="R2837" s="152" t="n">
        <v>-0.3</v>
      </c>
      <c r="S2837" s="152" t="n">
        <v>745</v>
      </c>
      <c r="T2837" s="153" t="n">
        <v>80</v>
      </c>
      <c r="U2837" s="154" t="s">
        <v>101</v>
      </c>
      <c r="V2837" s="153" t="n">
        <v>1</v>
      </c>
      <c r="W2837" s="115" t="n">
        <v>0.95</v>
      </c>
      <c r="X2837" s="116" t="n">
        <f aca="false">RANDBETWEEN(80,100)/100</f>
        <v>0.94</v>
      </c>
      <c r="Y2837" s="117"/>
      <c r="Z2837" s="118"/>
      <c r="AA2837" s="119"/>
      <c r="AB2837" s="123"/>
      <c r="AC2837" s="124"/>
      <c r="AG2837" s="186"/>
      <c r="BO2837" s="202"/>
    </row>
    <row r="2838" customFormat="false" ht="13.25" hidden="false" customHeight="true" outlineLevel="0" collapsed="false">
      <c r="A2838" s="151" t="s">
        <v>2935</v>
      </c>
      <c r="B2838" s="152" t="n">
        <v>4.2</v>
      </c>
      <c r="C2838" s="152" t="n">
        <v>764.4</v>
      </c>
      <c r="D2838" s="153" t="n">
        <v>78</v>
      </c>
      <c r="E2838" s="154" t="s">
        <v>101</v>
      </c>
      <c r="F2838" s="153" t="n">
        <v>4.5</v>
      </c>
      <c r="G2838" s="115" t="n">
        <v>0.9</v>
      </c>
      <c r="H2838" s="116" t="n">
        <f aca="false">RANDBETWEEN(80,100)/100</f>
        <v>0.87</v>
      </c>
      <c r="I2838" s="117"/>
      <c r="J2838" s="118"/>
      <c r="K2838" s="119"/>
      <c r="L2838" s="118"/>
      <c r="M2838" s="179"/>
      <c r="Q2838" s="151" t="s">
        <v>2935</v>
      </c>
      <c r="R2838" s="152" t="n">
        <v>0.5</v>
      </c>
      <c r="S2838" s="152" t="n">
        <v>744.6</v>
      </c>
      <c r="T2838" s="153" t="n">
        <v>68</v>
      </c>
      <c r="U2838" s="154" t="s">
        <v>101</v>
      </c>
      <c r="V2838" s="153" t="n">
        <v>1</v>
      </c>
      <c r="W2838" s="115" t="n">
        <v>0.9</v>
      </c>
      <c r="X2838" s="116" t="n">
        <f aca="false">RANDBETWEEN(80,100)/100</f>
        <v>0.82</v>
      </c>
      <c r="Y2838" s="117"/>
      <c r="Z2838" s="118"/>
      <c r="AA2838" s="119"/>
      <c r="AB2838" s="123"/>
      <c r="AC2838" s="124"/>
      <c r="AG2838" s="186"/>
      <c r="BO2838" s="202"/>
    </row>
    <row r="2839" customFormat="false" ht="13.25" hidden="false" customHeight="true" outlineLevel="0" collapsed="false">
      <c r="A2839" s="151" t="s">
        <v>2936</v>
      </c>
      <c r="B2839" s="152" t="n">
        <v>4.9</v>
      </c>
      <c r="C2839" s="152" t="n">
        <v>764.5</v>
      </c>
      <c r="D2839" s="153" t="n">
        <v>75</v>
      </c>
      <c r="E2839" s="154" t="s">
        <v>101</v>
      </c>
      <c r="F2839" s="153" t="n">
        <v>6</v>
      </c>
      <c r="G2839" s="182" t="s">
        <v>110</v>
      </c>
      <c r="H2839" s="116" t="n">
        <f aca="false">RANDBETWEEN(80,100)/100</f>
        <v>0.98</v>
      </c>
      <c r="I2839" s="117"/>
      <c r="J2839" s="118"/>
      <c r="K2839" s="119"/>
      <c r="L2839" s="118"/>
      <c r="M2839" s="179"/>
      <c r="Q2839" s="151" t="s">
        <v>2936</v>
      </c>
      <c r="R2839" s="152" t="n">
        <v>0.5</v>
      </c>
      <c r="S2839" s="152" t="n">
        <v>744</v>
      </c>
      <c r="T2839" s="153" t="n">
        <v>69</v>
      </c>
      <c r="U2839" s="154" t="s">
        <v>101</v>
      </c>
      <c r="V2839" s="153" t="n">
        <v>1</v>
      </c>
      <c r="W2839" s="115" t="n">
        <v>0.9</v>
      </c>
      <c r="X2839" s="116" t="n">
        <f aca="false">RANDBETWEEN(80,100)/100</f>
        <v>0.91</v>
      </c>
      <c r="Y2839" s="117"/>
      <c r="Z2839" s="118"/>
      <c r="AA2839" s="119"/>
      <c r="AB2839" s="123"/>
      <c r="AC2839" s="124"/>
      <c r="AG2839" s="186"/>
      <c r="BO2839" s="202"/>
    </row>
    <row r="2840" customFormat="false" ht="13.25" hidden="false" customHeight="true" outlineLevel="0" collapsed="false">
      <c r="A2840" s="151" t="s">
        <v>2937</v>
      </c>
      <c r="B2840" s="152" t="n">
        <v>5.6</v>
      </c>
      <c r="C2840" s="152" t="n">
        <v>764.7</v>
      </c>
      <c r="D2840" s="153" t="n">
        <v>68</v>
      </c>
      <c r="E2840" s="154" t="s">
        <v>101</v>
      </c>
      <c r="F2840" s="153" t="n">
        <v>7.5</v>
      </c>
      <c r="G2840" s="182" t="s">
        <v>110</v>
      </c>
      <c r="H2840" s="116" t="n">
        <f aca="false">RANDBETWEEN(80,100)/100</f>
        <v>0.94</v>
      </c>
      <c r="I2840" s="117" t="n">
        <v>0.425983796296296</v>
      </c>
      <c r="J2840" s="118" t="n">
        <v>0.425983796296296</v>
      </c>
      <c r="K2840" s="119" t="n">
        <f aca="false">(J2840 * 24) * $B$3 * $F$3 * (1 - 0.7*AVERAGE(G2840:G2847)) * AVERAGE(H2840:H2847)</f>
        <v>4142.09604166666</v>
      </c>
      <c r="L2840" s="118" t="n">
        <f aca="false">IF(AVERAGE(F2840:F2847)&gt; $J$3, $B$4*$F$4*AVERAGE(F2840:F2847)/$B$5*24*AVERAGE(H2840:H2847), $B$4*$F$4*AVERAGE(F2840:F2847)/$B$5*24*AVERAGE(H2840:H2847) * 0.2)</f>
        <v>54750</v>
      </c>
      <c r="M2840" s="179" t="n">
        <f aca="false">K2840+L2840</f>
        <v>58892.0960416667</v>
      </c>
      <c r="Q2840" s="151" t="s">
        <v>2937</v>
      </c>
      <c r="R2840" s="152" t="n">
        <v>1.3</v>
      </c>
      <c r="S2840" s="152" t="n">
        <v>743.3</v>
      </c>
      <c r="T2840" s="153" t="n">
        <v>66</v>
      </c>
      <c r="U2840" s="154" t="s">
        <v>129</v>
      </c>
      <c r="V2840" s="153" t="n">
        <v>1</v>
      </c>
      <c r="W2840" s="115" t="n">
        <v>0.95</v>
      </c>
      <c r="X2840" s="116" t="n">
        <f aca="false">RANDBETWEEN(80,100)/100</f>
        <v>0.88</v>
      </c>
      <c r="Y2840" s="117" t="n">
        <v>0.388784722222222</v>
      </c>
      <c r="Z2840" s="118" t="n">
        <v>0.388784722222222</v>
      </c>
      <c r="AA2840" s="119" t="n">
        <f aca="false">(Z2840 * 24) * $B$3 * $F$3 * (1 - 0.7*AVERAGE(W2840:W2847)) * AVERAGE(X2840:X2847)</f>
        <v>3621.31974375</v>
      </c>
      <c r="AB2840" s="123" t="n">
        <f aca="false">IF(AVERAGE(V2840:V2847)&gt; $J$3, $B$4*$F$4*AVERAGE(V2840:V2847)/$B$5*24*AVERAGE(X2840:X2847), $B$4*$F$4*AVERAGE(V2840:V2847)/$B$5*24*AVERAGE(X2840:X2847) * 0.2)</f>
        <v>1321.2</v>
      </c>
      <c r="AC2840" s="124" t="n">
        <f aca="false">AA2840+AB2840</f>
        <v>4942.51974375</v>
      </c>
      <c r="AG2840" s="186"/>
      <c r="BO2840" s="202"/>
    </row>
    <row r="2841" customFormat="false" ht="13.25" hidden="false" customHeight="true" outlineLevel="0" collapsed="false">
      <c r="A2841" s="151" t="s">
        <v>2938</v>
      </c>
      <c r="B2841" s="152" t="n">
        <v>6.9</v>
      </c>
      <c r="C2841" s="152" t="n">
        <v>764.9</v>
      </c>
      <c r="D2841" s="153" t="n">
        <v>69</v>
      </c>
      <c r="E2841" s="154" t="s">
        <v>101</v>
      </c>
      <c r="F2841" s="153" t="n">
        <v>10.5</v>
      </c>
      <c r="G2841" s="182" t="s">
        <v>110</v>
      </c>
      <c r="H2841" s="116" t="n">
        <f aca="false">RANDBETWEEN(80,100)/100</f>
        <v>0.99</v>
      </c>
      <c r="I2841" s="117"/>
      <c r="J2841" s="118"/>
      <c r="K2841" s="119"/>
      <c r="L2841" s="118"/>
      <c r="M2841" s="179"/>
      <c r="Q2841" s="151" t="s">
        <v>2938</v>
      </c>
      <c r="R2841" s="152" t="n">
        <v>1.5</v>
      </c>
      <c r="S2841" s="152" t="n">
        <v>742.4</v>
      </c>
      <c r="T2841" s="153" t="n">
        <v>66</v>
      </c>
      <c r="U2841" s="154" t="s">
        <v>101</v>
      </c>
      <c r="V2841" s="153" t="n">
        <v>1</v>
      </c>
      <c r="W2841" s="115" t="n">
        <v>0.9</v>
      </c>
      <c r="X2841" s="116" t="n">
        <f aca="false">RANDBETWEEN(80,100)/100</f>
        <v>0.99</v>
      </c>
      <c r="Y2841" s="117"/>
      <c r="Z2841" s="118"/>
      <c r="AA2841" s="119"/>
      <c r="AB2841" s="123"/>
      <c r="AC2841" s="124"/>
      <c r="AG2841" s="186"/>
      <c r="BO2841" s="202"/>
    </row>
    <row r="2842" customFormat="false" ht="13.25" hidden="false" customHeight="true" outlineLevel="0" collapsed="false">
      <c r="A2842" s="151" t="s">
        <v>2939</v>
      </c>
      <c r="B2842" s="152" t="n">
        <v>8.9</v>
      </c>
      <c r="C2842" s="152" t="n">
        <v>764.9</v>
      </c>
      <c r="D2842" s="153" t="n">
        <v>63</v>
      </c>
      <c r="E2842" s="154" t="s">
        <v>101</v>
      </c>
      <c r="F2842" s="153" t="n">
        <v>13.5</v>
      </c>
      <c r="G2842" s="182" t="s">
        <v>110</v>
      </c>
      <c r="H2842" s="116" t="n">
        <f aca="false">RANDBETWEEN(80,100)/100</f>
        <v>0.98</v>
      </c>
      <c r="I2842" s="117"/>
      <c r="J2842" s="118"/>
      <c r="K2842" s="119"/>
      <c r="L2842" s="118"/>
      <c r="M2842" s="179"/>
      <c r="Q2842" s="151" t="s">
        <v>2939</v>
      </c>
      <c r="R2842" s="152" t="n">
        <v>2.4</v>
      </c>
      <c r="S2842" s="152" t="n">
        <v>741.7</v>
      </c>
      <c r="T2842" s="153" t="n">
        <v>61</v>
      </c>
      <c r="U2842" s="154" t="s">
        <v>101</v>
      </c>
      <c r="V2842" s="153" t="n">
        <v>1</v>
      </c>
      <c r="W2842" s="115" t="n">
        <v>0.9</v>
      </c>
      <c r="X2842" s="116" t="n">
        <f aca="false">RANDBETWEEN(80,100)/100</f>
        <v>0.98</v>
      </c>
      <c r="Y2842" s="117"/>
      <c r="Z2842" s="118"/>
      <c r="AA2842" s="119"/>
      <c r="AB2842" s="123"/>
      <c r="AC2842" s="124"/>
      <c r="AG2842" s="186"/>
      <c r="BO2842" s="202"/>
    </row>
    <row r="2843" customFormat="false" ht="13.25" hidden="false" customHeight="true" outlineLevel="0" collapsed="false">
      <c r="A2843" s="151" t="s">
        <v>2940</v>
      </c>
      <c r="B2843" s="152" t="n">
        <v>7</v>
      </c>
      <c r="C2843" s="152" t="n">
        <v>766.2</v>
      </c>
      <c r="D2843" s="153" t="n">
        <v>77</v>
      </c>
      <c r="E2843" s="154" t="s">
        <v>101</v>
      </c>
      <c r="F2843" s="153" t="n">
        <v>10.5</v>
      </c>
      <c r="G2843" s="115" t="n">
        <v>0.9</v>
      </c>
      <c r="H2843" s="116" t="n">
        <f aca="false">RANDBETWEEN(80,100)/100</f>
        <v>0.83</v>
      </c>
      <c r="I2843" s="117"/>
      <c r="J2843" s="118"/>
      <c r="K2843" s="119"/>
      <c r="L2843" s="118"/>
      <c r="M2843" s="179"/>
      <c r="Q2843" s="151" t="s">
        <v>2940</v>
      </c>
      <c r="R2843" s="152" t="n">
        <v>1.5</v>
      </c>
      <c r="S2843" s="152" t="n">
        <v>741.6</v>
      </c>
      <c r="T2843" s="153" t="n">
        <v>74</v>
      </c>
      <c r="U2843" s="154" t="s">
        <v>129</v>
      </c>
      <c r="V2843" s="153" t="n">
        <v>1</v>
      </c>
      <c r="W2843" s="115" t="n">
        <v>0.95</v>
      </c>
      <c r="X2843" s="116" t="n">
        <f aca="false">RANDBETWEEN(80,100)/100</f>
        <v>0.98</v>
      </c>
      <c r="Y2843" s="117"/>
      <c r="Z2843" s="118"/>
      <c r="AA2843" s="119"/>
      <c r="AB2843" s="123"/>
      <c r="AC2843" s="124"/>
      <c r="AG2843" s="186"/>
      <c r="BO2843" s="202"/>
    </row>
    <row r="2844" customFormat="false" ht="13.25" hidden="false" customHeight="true" outlineLevel="0" collapsed="false">
      <c r="A2844" s="151" t="s">
        <v>2941</v>
      </c>
      <c r="B2844" s="152" t="n">
        <v>5.8</v>
      </c>
      <c r="C2844" s="152" t="n">
        <v>766.3</v>
      </c>
      <c r="D2844" s="153" t="n">
        <v>77</v>
      </c>
      <c r="E2844" s="154" t="s">
        <v>101</v>
      </c>
      <c r="F2844" s="153" t="n">
        <v>10.5</v>
      </c>
      <c r="G2844" s="115" t="n">
        <v>0.9</v>
      </c>
      <c r="H2844" s="116" t="n">
        <f aca="false">RANDBETWEEN(80,100)/100</f>
        <v>0.86</v>
      </c>
      <c r="I2844" s="117"/>
      <c r="J2844" s="118"/>
      <c r="K2844" s="119"/>
      <c r="L2844" s="118"/>
      <c r="M2844" s="179"/>
      <c r="Q2844" s="151" t="s">
        <v>2941</v>
      </c>
      <c r="R2844" s="152" t="n">
        <v>0.3</v>
      </c>
      <c r="S2844" s="152" t="n">
        <v>741.7</v>
      </c>
      <c r="T2844" s="153" t="n">
        <v>76</v>
      </c>
      <c r="U2844" s="154" t="s">
        <v>101</v>
      </c>
      <c r="V2844" s="153" t="n">
        <v>1</v>
      </c>
      <c r="W2844" s="115" t="n">
        <v>0.95</v>
      </c>
      <c r="X2844" s="116" t="n">
        <f aca="false">RANDBETWEEN(80,100)/100</f>
        <v>0.85</v>
      </c>
      <c r="Y2844" s="117"/>
      <c r="Z2844" s="118"/>
      <c r="AA2844" s="119"/>
      <c r="AB2844" s="123"/>
      <c r="AC2844" s="124"/>
      <c r="AG2844" s="186"/>
      <c r="BO2844" s="202"/>
    </row>
    <row r="2845" customFormat="false" ht="13.25" hidden="false" customHeight="true" outlineLevel="0" collapsed="false">
      <c r="A2845" s="151" t="s">
        <v>2942</v>
      </c>
      <c r="B2845" s="152" t="n">
        <v>5.5</v>
      </c>
      <c r="C2845" s="152" t="n">
        <v>766</v>
      </c>
      <c r="D2845" s="153" t="n">
        <v>80</v>
      </c>
      <c r="E2845" s="154" t="s">
        <v>101</v>
      </c>
      <c r="F2845" s="153" t="n">
        <v>7.5</v>
      </c>
      <c r="G2845" s="115" t="n">
        <v>0.9</v>
      </c>
      <c r="H2845" s="116" t="n">
        <f aca="false">RANDBETWEEN(80,100)/100</f>
        <v>0.82</v>
      </c>
      <c r="I2845" s="117"/>
      <c r="J2845" s="118"/>
      <c r="K2845" s="119"/>
      <c r="L2845" s="118"/>
      <c r="M2845" s="179"/>
      <c r="Q2845" s="151" t="s">
        <v>2942</v>
      </c>
      <c r="R2845" s="152" t="n">
        <v>0.5</v>
      </c>
      <c r="S2845" s="152" t="n">
        <v>741.4</v>
      </c>
      <c r="T2845" s="153" t="n">
        <v>73</v>
      </c>
      <c r="U2845" s="154" t="s">
        <v>129</v>
      </c>
      <c r="V2845" s="153" t="n">
        <v>2</v>
      </c>
      <c r="W2845" s="115" t="n">
        <v>0.95</v>
      </c>
      <c r="X2845" s="116" t="n">
        <f aca="false">RANDBETWEEN(80,100)/100</f>
        <v>0.93</v>
      </c>
      <c r="Y2845" s="117"/>
      <c r="Z2845" s="118"/>
      <c r="AA2845" s="119"/>
      <c r="AB2845" s="123"/>
      <c r="AC2845" s="124"/>
      <c r="AG2845" s="186"/>
      <c r="BO2845" s="202"/>
    </row>
    <row r="2846" customFormat="false" ht="13.25" hidden="false" customHeight="true" outlineLevel="0" collapsed="false">
      <c r="A2846" s="151" t="s">
        <v>2943</v>
      </c>
      <c r="B2846" s="152" t="n">
        <v>5</v>
      </c>
      <c r="C2846" s="152" t="n">
        <v>765.8</v>
      </c>
      <c r="D2846" s="153" t="n">
        <v>84</v>
      </c>
      <c r="E2846" s="154" t="s">
        <v>101</v>
      </c>
      <c r="F2846" s="153" t="n">
        <v>7.5</v>
      </c>
      <c r="G2846" s="115" t="n">
        <v>0.9</v>
      </c>
      <c r="H2846" s="116" t="n">
        <f aca="false">RANDBETWEEN(80,100)/100</f>
        <v>0.98</v>
      </c>
      <c r="I2846" s="117"/>
      <c r="J2846" s="118"/>
      <c r="K2846" s="119"/>
      <c r="L2846" s="118"/>
      <c r="M2846" s="179"/>
      <c r="Q2846" s="151" t="s">
        <v>2943</v>
      </c>
      <c r="R2846" s="152" t="n">
        <v>0.7</v>
      </c>
      <c r="S2846" s="152" t="n">
        <v>741.9</v>
      </c>
      <c r="T2846" s="153" t="n">
        <v>74</v>
      </c>
      <c r="U2846" s="154" t="s">
        <v>101</v>
      </c>
      <c r="V2846" s="153" t="n">
        <v>1</v>
      </c>
      <c r="W2846" s="115" t="n">
        <v>0.9</v>
      </c>
      <c r="X2846" s="116" t="n">
        <f aca="false">RANDBETWEEN(80,100)/100</f>
        <v>0.82</v>
      </c>
      <c r="Y2846" s="117"/>
      <c r="Z2846" s="118"/>
      <c r="AA2846" s="119"/>
      <c r="AB2846" s="123"/>
      <c r="AC2846" s="124"/>
      <c r="AG2846" s="186"/>
      <c r="BO2846" s="202"/>
    </row>
    <row r="2847" customFormat="false" ht="13.25" hidden="false" customHeight="true" outlineLevel="0" collapsed="false">
      <c r="A2847" s="151" t="s">
        <v>2944</v>
      </c>
      <c r="B2847" s="152" t="n">
        <v>5</v>
      </c>
      <c r="C2847" s="152" t="n">
        <v>765.9</v>
      </c>
      <c r="D2847" s="153" t="n">
        <v>72</v>
      </c>
      <c r="E2847" s="154" t="s">
        <v>101</v>
      </c>
      <c r="F2847" s="153" t="n">
        <v>7.5</v>
      </c>
      <c r="G2847" s="115" t="n">
        <v>0.9</v>
      </c>
      <c r="H2847" s="116" t="n">
        <f aca="false">RANDBETWEEN(80,100)/100</f>
        <v>0.9</v>
      </c>
      <c r="I2847" s="117"/>
      <c r="J2847" s="118"/>
      <c r="K2847" s="119"/>
      <c r="L2847" s="118"/>
      <c r="M2847" s="179"/>
      <c r="Q2847" s="151" t="s">
        <v>2944</v>
      </c>
      <c r="R2847" s="152" t="n">
        <v>0.5</v>
      </c>
      <c r="S2847" s="152" t="n">
        <v>742.1</v>
      </c>
      <c r="T2847" s="153" t="n">
        <v>77</v>
      </c>
      <c r="U2847" s="154" t="s">
        <v>101</v>
      </c>
      <c r="V2847" s="153" t="n">
        <v>1</v>
      </c>
      <c r="W2847" s="115" t="n">
        <v>0.9</v>
      </c>
      <c r="X2847" s="116" t="n">
        <f aca="false">RANDBETWEEN(80,100)/100</f>
        <v>0.91</v>
      </c>
      <c r="Y2847" s="117"/>
      <c r="Z2847" s="118"/>
      <c r="AA2847" s="119"/>
      <c r="AB2847" s="123"/>
      <c r="AC2847" s="124"/>
      <c r="AG2847" s="186"/>
      <c r="BO2847" s="202"/>
    </row>
    <row r="2848" customFormat="false" ht="13.25" hidden="false" customHeight="true" outlineLevel="0" collapsed="false">
      <c r="A2848" s="151" t="s">
        <v>2945</v>
      </c>
      <c r="B2848" s="152" t="n">
        <v>3.7</v>
      </c>
      <c r="C2848" s="152" t="n">
        <v>765.8</v>
      </c>
      <c r="D2848" s="153" t="n">
        <v>74</v>
      </c>
      <c r="E2848" s="154" t="s">
        <v>101</v>
      </c>
      <c r="F2848" s="153" t="n">
        <v>6</v>
      </c>
      <c r="G2848" s="115" t="n">
        <v>0.95</v>
      </c>
      <c r="H2848" s="116" t="n">
        <f aca="false">RANDBETWEEN(80,100)/100</f>
        <v>0.98</v>
      </c>
      <c r="I2848" s="117" t="n">
        <v>0.42400462962963</v>
      </c>
      <c r="J2848" s="118" t="n">
        <v>0.42400462962963</v>
      </c>
      <c r="K2848" s="119" t="n">
        <f aca="false">(J2848 * 24) * $B$3 * $F$3 * (1 - 0.7*AVERAGE(G2848:G2855)) * AVERAGE(H2848:H2855)</f>
        <v>4049.8887</v>
      </c>
      <c r="L2848" s="118" t="n">
        <f aca="false">IF(AVERAGE(F2848:F2855)&gt; $J$3, $B$4*$F$4*AVERAGE(F2848:F2855)/$B$5*24*AVERAGE(H2848:H2855), $B$4*$F$4*AVERAGE(F2848:F2855)/$B$5*24*AVERAGE(H2848:H2855) * 0.2)</f>
        <v>27637.5</v>
      </c>
      <c r="M2848" s="179" t="n">
        <f aca="false">K2848+L2848</f>
        <v>31687.3887</v>
      </c>
      <c r="Q2848" s="151" t="s">
        <v>2945</v>
      </c>
      <c r="R2848" s="152" t="n">
        <v>0.6</v>
      </c>
      <c r="S2848" s="152" t="n">
        <v>741.9</v>
      </c>
      <c r="T2848" s="153" t="n">
        <v>84</v>
      </c>
      <c r="U2848" s="154" t="s">
        <v>129</v>
      </c>
      <c r="V2848" s="153" t="n">
        <v>1</v>
      </c>
      <c r="W2848" s="115" t="n">
        <v>0.75</v>
      </c>
      <c r="X2848" s="116" t="n">
        <f aca="false">RANDBETWEEN(80,100)/100</f>
        <v>1</v>
      </c>
      <c r="Y2848" s="117" t="n">
        <v>0.385775462962963</v>
      </c>
      <c r="Z2848" s="118" t="n">
        <v>0.385775462962963</v>
      </c>
      <c r="AA2848" s="119" t="n">
        <f aca="false">(Z2848 * 24) * $B$3 * $F$3 * (1 - 0.7*AVERAGE(W2848:W2855)) * AVERAGE(X2848:X2855)</f>
        <v>3734.634390625</v>
      </c>
      <c r="AB2848" s="123" t="n">
        <f aca="false">IF(AVERAGE(V2848:V2855)&gt; $J$3, $B$4*$F$4*AVERAGE(V2848:V2855)/$B$5*24*AVERAGE(X2848:X2855), $B$4*$F$4*AVERAGE(V2848:V2855)/$B$5*24*AVERAGE(X2848:X2855) * 0.2)</f>
        <v>1136</v>
      </c>
      <c r="AC2848" s="124" t="n">
        <f aca="false">AA2848+AB2848</f>
        <v>4870.634390625</v>
      </c>
      <c r="AG2848" s="186"/>
      <c r="BO2848" s="202"/>
    </row>
    <row r="2849" customFormat="false" ht="13.25" hidden="false" customHeight="true" outlineLevel="0" collapsed="false">
      <c r="A2849" s="151" t="s">
        <v>2946</v>
      </c>
      <c r="B2849" s="152" t="n">
        <v>4.2</v>
      </c>
      <c r="C2849" s="152" t="n">
        <v>765.3</v>
      </c>
      <c r="D2849" s="153" t="n">
        <v>68</v>
      </c>
      <c r="E2849" s="154" t="s">
        <v>129</v>
      </c>
      <c r="F2849" s="153" t="n">
        <v>4.5</v>
      </c>
      <c r="G2849" s="182" t="s">
        <v>185</v>
      </c>
      <c r="H2849" s="116" t="n">
        <f aca="false">RANDBETWEEN(80,100)/100</f>
        <v>0.92</v>
      </c>
      <c r="I2849" s="117"/>
      <c r="J2849" s="118"/>
      <c r="K2849" s="119"/>
      <c r="L2849" s="118"/>
      <c r="M2849" s="179"/>
      <c r="Q2849" s="151" t="s">
        <v>2946</v>
      </c>
      <c r="R2849" s="152" t="n">
        <v>1.5</v>
      </c>
      <c r="S2849" s="152" t="n">
        <v>741.2</v>
      </c>
      <c r="T2849" s="153" t="n">
        <v>79</v>
      </c>
      <c r="U2849" s="154" t="s">
        <v>129</v>
      </c>
      <c r="V2849" s="153" t="n">
        <v>1</v>
      </c>
      <c r="W2849" s="115" t="n">
        <v>0.95</v>
      </c>
      <c r="X2849" s="116" t="n">
        <f aca="false">RANDBETWEEN(80,100)/100</f>
        <v>0.83</v>
      </c>
      <c r="Y2849" s="117"/>
      <c r="Z2849" s="118"/>
      <c r="AA2849" s="119"/>
      <c r="AB2849" s="123"/>
      <c r="AC2849" s="124"/>
      <c r="AG2849" s="186"/>
      <c r="BO2849" s="202"/>
    </row>
    <row r="2850" customFormat="false" ht="13.25" hidden="false" customHeight="true" outlineLevel="0" collapsed="false">
      <c r="A2850" s="151" t="s">
        <v>2947</v>
      </c>
      <c r="B2850" s="152" t="n">
        <v>5.3</v>
      </c>
      <c r="C2850" s="152" t="n">
        <v>764.5</v>
      </c>
      <c r="D2850" s="153" t="n">
        <v>69</v>
      </c>
      <c r="E2850" s="154" t="s">
        <v>129</v>
      </c>
      <c r="F2850" s="153" t="n">
        <v>6</v>
      </c>
      <c r="G2850" s="115" t="n">
        <v>0.9</v>
      </c>
      <c r="H2850" s="116" t="n">
        <f aca="false">RANDBETWEEN(80,100)/100</f>
        <v>1</v>
      </c>
      <c r="I2850" s="117"/>
      <c r="J2850" s="118"/>
      <c r="K2850" s="119"/>
      <c r="L2850" s="118"/>
      <c r="M2850" s="179"/>
      <c r="Q2850" s="151" t="s">
        <v>2947</v>
      </c>
      <c r="R2850" s="152" t="n">
        <v>1.7</v>
      </c>
      <c r="S2850" s="152" t="n">
        <v>739.9</v>
      </c>
      <c r="T2850" s="153" t="n">
        <v>87</v>
      </c>
      <c r="U2850" s="154" t="s">
        <v>101</v>
      </c>
      <c r="V2850" s="153" t="n">
        <v>1</v>
      </c>
      <c r="W2850" s="115" t="n">
        <v>0.9</v>
      </c>
      <c r="X2850" s="116" t="n">
        <f aca="false">RANDBETWEEN(80,100)/100</f>
        <v>0.81</v>
      </c>
      <c r="Y2850" s="117"/>
      <c r="Z2850" s="118"/>
      <c r="AA2850" s="119"/>
      <c r="AB2850" s="123"/>
      <c r="AC2850" s="124"/>
      <c r="AG2850" s="186"/>
      <c r="BO2850" s="202"/>
    </row>
    <row r="2851" customFormat="false" ht="13.25" hidden="false" customHeight="true" outlineLevel="0" collapsed="false">
      <c r="A2851" s="151" t="s">
        <v>2948</v>
      </c>
      <c r="B2851" s="152" t="n">
        <v>5.1</v>
      </c>
      <c r="C2851" s="152" t="n">
        <v>764.6</v>
      </c>
      <c r="D2851" s="153" t="n">
        <v>75</v>
      </c>
      <c r="E2851" s="154" t="s">
        <v>129</v>
      </c>
      <c r="F2851" s="153" t="n">
        <v>6</v>
      </c>
      <c r="G2851" s="115" t="n">
        <v>0.95</v>
      </c>
      <c r="H2851" s="116" t="n">
        <f aca="false">RANDBETWEEN(80,100)/100</f>
        <v>0.91</v>
      </c>
      <c r="I2851" s="117"/>
      <c r="J2851" s="118"/>
      <c r="K2851" s="119"/>
      <c r="L2851" s="118"/>
      <c r="M2851" s="179"/>
      <c r="Q2851" s="151" t="s">
        <v>2948</v>
      </c>
      <c r="R2851" s="152" t="n">
        <v>0.5</v>
      </c>
      <c r="S2851" s="152" t="n">
        <v>739.6</v>
      </c>
      <c r="T2851" s="153" t="n">
        <v>90</v>
      </c>
      <c r="U2851" s="154" t="s">
        <v>101</v>
      </c>
      <c r="V2851" s="153" t="n">
        <v>1</v>
      </c>
      <c r="W2851" s="115" t="n">
        <v>0.9</v>
      </c>
      <c r="X2851" s="116" t="n">
        <f aca="false">RANDBETWEEN(80,100)/100</f>
        <v>0.81</v>
      </c>
      <c r="Y2851" s="117"/>
      <c r="Z2851" s="118"/>
      <c r="AA2851" s="119"/>
      <c r="AB2851" s="123"/>
      <c r="AC2851" s="124"/>
      <c r="AG2851" s="186"/>
      <c r="BO2851" s="202"/>
    </row>
    <row r="2852" customFormat="false" ht="13.25" hidden="false" customHeight="true" outlineLevel="0" collapsed="false">
      <c r="A2852" s="151" t="s">
        <v>2949</v>
      </c>
      <c r="B2852" s="152" t="n">
        <v>1.7</v>
      </c>
      <c r="C2852" s="152" t="n">
        <v>764.4</v>
      </c>
      <c r="D2852" s="153" t="n">
        <v>85</v>
      </c>
      <c r="E2852" s="154" t="s">
        <v>101</v>
      </c>
      <c r="F2852" s="153" t="n">
        <v>4.5</v>
      </c>
      <c r="G2852" s="115" t="n">
        <v>0.9</v>
      </c>
      <c r="H2852" s="116" t="n">
        <f aca="false">RANDBETWEEN(80,100)/100</f>
        <v>0.97</v>
      </c>
      <c r="I2852" s="117"/>
      <c r="J2852" s="118"/>
      <c r="K2852" s="119"/>
      <c r="L2852" s="118"/>
      <c r="M2852" s="179"/>
      <c r="Q2852" s="151" t="s">
        <v>2949</v>
      </c>
      <c r="R2852" s="152" t="n">
        <v>-0.2</v>
      </c>
      <c r="S2852" s="152" t="n">
        <v>740.4</v>
      </c>
      <c r="T2852" s="153" t="n">
        <v>82</v>
      </c>
      <c r="U2852" s="154" t="s">
        <v>101</v>
      </c>
      <c r="V2852" s="153" t="n">
        <v>1</v>
      </c>
      <c r="W2852" s="115" t="n">
        <v>0.9</v>
      </c>
      <c r="X2852" s="116" t="n">
        <f aca="false">RANDBETWEEN(80,100)/100</f>
        <v>0.84</v>
      </c>
      <c r="Y2852" s="117"/>
      <c r="Z2852" s="118"/>
      <c r="AA2852" s="119"/>
      <c r="AB2852" s="123"/>
      <c r="AC2852" s="124"/>
      <c r="AG2852" s="186"/>
      <c r="BO2852" s="202"/>
    </row>
    <row r="2853" customFormat="false" ht="13.25" hidden="false" customHeight="true" outlineLevel="0" collapsed="false">
      <c r="A2853" s="151" t="s">
        <v>2950</v>
      </c>
      <c r="B2853" s="152" t="n">
        <v>-0.4</v>
      </c>
      <c r="C2853" s="152" t="n">
        <v>763.4</v>
      </c>
      <c r="D2853" s="153" t="n">
        <v>100</v>
      </c>
      <c r="E2853" s="154" t="s">
        <v>91</v>
      </c>
      <c r="F2853" s="153" t="n">
        <v>4.5</v>
      </c>
      <c r="G2853" s="115" t="n">
        <v>0.9</v>
      </c>
      <c r="H2853" s="116" t="n">
        <f aca="false">RANDBETWEEN(80,100)/100</f>
        <v>0.97</v>
      </c>
      <c r="I2853" s="117"/>
      <c r="J2853" s="118"/>
      <c r="K2853" s="119"/>
      <c r="L2853" s="118"/>
      <c r="M2853" s="179"/>
      <c r="Q2853" s="151" t="s">
        <v>2950</v>
      </c>
      <c r="R2853" s="152" t="n">
        <v>-0.5</v>
      </c>
      <c r="S2853" s="152" t="n">
        <v>741.3</v>
      </c>
      <c r="T2853" s="153" t="n">
        <v>78</v>
      </c>
      <c r="U2853" s="154" t="s">
        <v>91</v>
      </c>
      <c r="V2853" s="153" t="n">
        <v>1</v>
      </c>
      <c r="W2853" s="115" t="n">
        <v>0.9</v>
      </c>
      <c r="X2853" s="116" t="n">
        <f aca="false">RANDBETWEEN(80,100)/100</f>
        <v>1</v>
      </c>
      <c r="Y2853" s="117"/>
      <c r="Z2853" s="118"/>
      <c r="AA2853" s="119"/>
      <c r="AB2853" s="123"/>
      <c r="AC2853" s="124"/>
      <c r="AG2853" s="186"/>
      <c r="BO2853" s="202"/>
    </row>
    <row r="2854" customFormat="false" ht="13.25" hidden="false" customHeight="true" outlineLevel="0" collapsed="false">
      <c r="A2854" s="151" t="s">
        <v>2951</v>
      </c>
      <c r="B2854" s="152" t="n">
        <v>-0.5</v>
      </c>
      <c r="C2854" s="152" t="n">
        <v>763</v>
      </c>
      <c r="D2854" s="153" t="n">
        <v>100</v>
      </c>
      <c r="E2854" s="154" t="s">
        <v>101</v>
      </c>
      <c r="F2854" s="153" t="n">
        <v>3</v>
      </c>
      <c r="G2854" s="115" t="n">
        <v>0.9</v>
      </c>
      <c r="H2854" s="116" t="n">
        <f aca="false">RANDBETWEEN(80,100)/100</f>
        <v>0.8</v>
      </c>
      <c r="I2854" s="117"/>
      <c r="J2854" s="118"/>
      <c r="K2854" s="119"/>
      <c r="L2854" s="118"/>
      <c r="M2854" s="179"/>
      <c r="Q2854" s="151" t="s">
        <v>2951</v>
      </c>
      <c r="R2854" s="152" t="n">
        <v>-0.6</v>
      </c>
      <c r="S2854" s="152" t="n">
        <v>742.3</v>
      </c>
      <c r="T2854" s="153" t="n">
        <v>84</v>
      </c>
      <c r="U2854" s="154" t="s">
        <v>101</v>
      </c>
      <c r="V2854" s="153" t="n">
        <v>1</v>
      </c>
      <c r="W2854" s="115" t="n">
        <v>0.9</v>
      </c>
      <c r="X2854" s="116" t="n">
        <f aca="false">RANDBETWEEN(80,100)/100</f>
        <v>0.91</v>
      </c>
      <c r="Y2854" s="117"/>
      <c r="Z2854" s="118"/>
      <c r="AA2854" s="119"/>
      <c r="AB2854" s="123"/>
      <c r="AC2854" s="124"/>
      <c r="AG2854" s="186"/>
      <c r="BO2854" s="202"/>
    </row>
    <row r="2855" customFormat="false" ht="13.25" hidden="false" customHeight="true" outlineLevel="0" collapsed="false">
      <c r="A2855" s="151" t="s">
        <v>2952</v>
      </c>
      <c r="B2855" s="152" t="n">
        <v>0.4</v>
      </c>
      <c r="C2855" s="152" t="n">
        <v>762.6</v>
      </c>
      <c r="D2855" s="153" t="n">
        <v>86</v>
      </c>
      <c r="E2855" s="154" t="s">
        <v>101</v>
      </c>
      <c r="F2855" s="153" t="n">
        <v>3</v>
      </c>
      <c r="G2855" s="115" t="n">
        <v>0.9</v>
      </c>
      <c r="H2855" s="116" t="n">
        <f aca="false">RANDBETWEEN(80,100)/100</f>
        <v>0.82</v>
      </c>
      <c r="I2855" s="117"/>
      <c r="J2855" s="118"/>
      <c r="K2855" s="119"/>
      <c r="L2855" s="118"/>
      <c r="M2855" s="179"/>
      <c r="Q2855" s="151" t="s">
        <v>2952</v>
      </c>
      <c r="R2855" s="152" t="n">
        <v>-0.2</v>
      </c>
      <c r="S2855" s="152" t="n">
        <v>742.6</v>
      </c>
      <c r="T2855" s="153" t="n">
        <v>85</v>
      </c>
      <c r="U2855" s="154" t="s">
        <v>101</v>
      </c>
      <c r="V2855" s="153" t="n">
        <v>1</v>
      </c>
      <c r="W2855" s="115" t="n">
        <v>0.9</v>
      </c>
      <c r="X2855" s="116" t="n">
        <f aca="false">RANDBETWEEN(80,100)/100</f>
        <v>0.9</v>
      </c>
      <c r="Y2855" s="117"/>
      <c r="Z2855" s="118"/>
      <c r="AA2855" s="119"/>
      <c r="AB2855" s="123"/>
      <c r="AC2855" s="124"/>
      <c r="AG2855" s="186"/>
      <c r="BO2855" s="202"/>
    </row>
    <row r="2856" customFormat="false" ht="13.25" hidden="false" customHeight="true" outlineLevel="0" collapsed="false">
      <c r="A2856" s="151" t="s">
        <v>2953</v>
      </c>
      <c r="B2856" s="152" t="n">
        <v>1.7</v>
      </c>
      <c r="C2856" s="152" t="n">
        <v>761.2</v>
      </c>
      <c r="D2856" s="153" t="n">
        <v>84</v>
      </c>
      <c r="E2856" s="154" t="s">
        <v>93</v>
      </c>
      <c r="F2856" s="153" t="n">
        <v>6</v>
      </c>
      <c r="G2856" s="115" t="n">
        <v>0.9</v>
      </c>
      <c r="H2856" s="116" t="n">
        <f aca="false">RANDBETWEEN(80,100)/100</f>
        <v>0.82</v>
      </c>
      <c r="I2856" s="117" t="n">
        <v>0.422048611111111</v>
      </c>
      <c r="J2856" s="118" t="n">
        <v>0.422048611111111</v>
      </c>
      <c r="K2856" s="119" t="n">
        <f aca="false">(J2856 * 24) * $B$3 * $F$3 * (1 - 0.7*AVERAGE(G2856:G2863)) * AVERAGE(H2856:H2863)</f>
        <v>3963.2896875</v>
      </c>
      <c r="L2856" s="118" t="n">
        <f aca="false">IF(AVERAGE(F2856:F2863)&gt; $J$3, $B$4*$F$4*AVERAGE(F2856:F2863)/$B$5*24*AVERAGE(H2856:H2863), $B$4*$F$4*AVERAGE(F2856:F2863)/$B$5*24*AVERAGE(H2856:H2863) * 0.2)</f>
        <v>24322.5</v>
      </c>
      <c r="M2856" s="179" t="n">
        <f aca="false">K2856+L2856</f>
        <v>28285.7896875</v>
      </c>
      <c r="Q2856" s="151" t="s">
        <v>2953</v>
      </c>
      <c r="R2856" s="152" t="n">
        <v>-0.2</v>
      </c>
      <c r="S2856" s="152" t="n">
        <v>742.6</v>
      </c>
      <c r="T2856" s="153" t="n">
        <v>86</v>
      </c>
      <c r="U2856" s="154" t="s">
        <v>101</v>
      </c>
      <c r="V2856" s="153" t="n">
        <v>1</v>
      </c>
      <c r="W2856" s="115" t="n">
        <v>0.9</v>
      </c>
      <c r="X2856" s="116" t="n">
        <f aca="false">RANDBETWEEN(80,100)/100</f>
        <v>0.89</v>
      </c>
      <c r="Y2856" s="117" t="n">
        <v>0.382777777777778</v>
      </c>
      <c r="Z2856" s="118" t="n">
        <v>0.382777777777778</v>
      </c>
      <c r="AA2856" s="119" t="n">
        <f aca="false">(Z2856 * 24) * $B$3 * $F$3 * (1 - 0.7*AVERAGE(W2856:W2863)) * AVERAGE(X2856:X2863)</f>
        <v>3878.1743</v>
      </c>
      <c r="AB2856" s="123" t="n">
        <f aca="false">IF(AVERAGE(V2856:V2863)&gt; $J$3, $B$4*$F$4*AVERAGE(V2856:V2863)/$B$5*24*AVERAGE(X2856:X2863), $B$4*$F$4*AVERAGE(V2856:V2863)/$B$5*24*AVERAGE(X2856:X2863) * 0.2)</f>
        <v>877.2</v>
      </c>
      <c r="AC2856" s="124" t="n">
        <f aca="false">AA2856+AB2856</f>
        <v>4755.3743</v>
      </c>
      <c r="AG2856" s="186"/>
      <c r="BO2856" s="202"/>
    </row>
    <row r="2857" customFormat="false" ht="13.25" hidden="false" customHeight="true" outlineLevel="0" collapsed="false">
      <c r="A2857" s="151" t="s">
        <v>2954</v>
      </c>
      <c r="B2857" s="152" t="n">
        <v>2.1</v>
      </c>
      <c r="C2857" s="152" t="n">
        <v>759.5</v>
      </c>
      <c r="D2857" s="153" t="n">
        <v>100</v>
      </c>
      <c r="E2857" s="154" t="s">
        <v>93</v>
      </c>
      <c r="F2857" s="153" t="n">
        <v>9</v>
      </c>
      <c r="G2857" s="115" t="n">
        <v>0.9</v>
      </c>
      <c r="H2857" s="116" t="n">
        <f aca="false">RANDBETWEEN(80,100)/100</f>
        <v>0.94</v>
      </c>
      <c r="I2857" s="117"/>
      <c r="J2857" s="118"/>
      <c r="K2857" s="119"/>
      <c r="L2857" s="118"/>
      <c r="M2857" s="179"/>
      <c r="Q2857" s="151" t="s">
        <v>2954</v>
      </c>
      <c r="R2857" s="152" t="n">
        <v>0.2</v>
      </c>
      <c r="S2857" s="152" t="n">
        <v>742.4</v>
      </c>
      <c r="T2857" s="153" t="n">
        <v>74</v>
      </c>
      <c r="U2857" s="154" t="s">
        <v>101</v>
      </c>
      <c r="V2857" s="153" t="n">
        <v>1</v>
      </c>
      <c r="W2857" s="115" t="n">
        <v>0.9</v>
      </c>
      <c r="X2857" s="116" t="n">
        <f aca="false">RANDBETWEEN(80,100)/100</f>
        <v>0.92</v>
      </c>
      <c r="Y2857" s="117"/>
      <c r="Z2857" s="118"/>
      <c r="AA2857" s="119"/>
      <c r="AB2857" s="123"/>
      <c r="AC2857" s="124"/>
      <c r="AG2857" s="186"/>
      <c r="BO2857" s="202"/>
    </row>
    <row r="2858" customFormat="false" ht="13.25" hidden="false" customHeight="true" outlineLevel="0" collapsed="false">
      <c r="A2858" s="151" t="s">
        <v>2955</v>
      </c>
      <c r="B2858" s="152" t="n">
        <v>3</v>
      </c>
      <c r="C2858" s="152" t="n">
        <v>757.3</v>
      </c>
      <c r="D2858" s="153" t="n">
        <v>100</v>
      </c>
      <c r="E2858" s="154" t="s">
        <v>129</v>
      </c>
      <c r="F2858" s="153" t="n">
        <v>7.5</v>
      </c>
      <c r="G2858" s="115" t="n">
        <v>0.9</v>
      </c>
      <c r="H2858" s="116" t="n">
        <f aca="false">RANDBETWEEN(80,100)/100</f>
        <v>0.8</v>
      </c>
      <c r="I2858" s="117"/>
      <c r="J2858" s="118"/>
      <c r="K2858" s="119"/>
      <c r="L2858" s="118"/>
      <c r="M2858" s="179"/>
      <c r="Q2858" s="151" t="s">
        <v>2955</v>
      </c>
      <c r="R2858" s="152" t="n">
        <v>0.3</v>
      </c>
      <c r="S2858" s="152" t="n">
        <v>742</v>
      </c>
      <c r="T2858" s="153" t="n">
        <v>66</v>
      </c>
      <c r="U2858" s="154" t="n">
        <v>0</v>
      </c>
      <c r="V2858" s="153" t="n">
        <v>0</v>
      </c>
      <c r="W2858" s="115" t="n">
        <v>0.75</v>
      </c>
      <c r="X2858" s="116" t="n">
        <f aca="false">RANDBETWEEN(80,100)/100</f>
        <v>0.97</v>
      </c>
      <c r="Y2858" s="117"/>
      <c r="Z2858" s="118"/>
      <c r="AA2858" s="119"/>
      <c r="AB2858" s="123"/>
      <c r="AC2858" s="124"/>
      <c r="AG2858" s="186"/>
      <c r="BO2858" s="202"/>
    </row>
    <row r="2859" customFormat="false" ht="13.25" hidden="false" customHeight="true" outlineLevel="0" collapsed="false">
      <c r="A2859" s="151" t="s">
        <v>2956</v>
      </c>
      <c r="B2859" s="152" t="n">
        <v>4.2</v>
      </c>
      <c r="C2859" s="152" t="n">
        <v>755.8</v>
      </c>
      <c r="D2859" s="153" t="n">
        <v>100</v>
      </c>
      <c r="E2859" s="154" t="s">
        <v>129</v>
      </c>
      <c r="F2859" s="153" t="n">
        <v>6</v>
      </c>
      <c r="G2859" s="115" t="n">
        <v>0.9</v>
      </c>
      <c r="H2859" s="116" t="n">
        <f aca="false">RANDBETWEEN(80,100)/100</f>
        <v>0.97</v>
      </c>
      <c r="I2859" s="117"/>
      <c r="J2859" s="118"/>
      <c r="K2859" s="119"/>
      <c r="L2859" s="118"/>
      <c r="M2859" s="179"/>
      <c r="Q2859" s="151" t="s">
        <v>2956</v>
      </c>
      <c r="R2859" s="152" t="n">
        <v>0.4</v>
      </c>
      <c r="S2859" s="152" t="n">
        <v>742</v>
      </c>
      <c r="T2859" s="153" t="n">
        <v>63</v>
      </c>
      <c r="U2859" s="154" t="s">
        <v>93</v>
      </c>
      <c r="V2859" s="153" t="n">
        <v>1</v>
      </c>
      <c r="W2859" s="182" t="s">
        <v>110</v>
      </c>
      <c r="X2859" s="116" t="n">
        <f aca="false">RANDBETWEEN(80,100)/100</f>
        <v>0.85</v>
      </c>
      <c r="Y2859" s="117"/>
      <c r="Z2859" s="118"/>
      <c r="AA2859" s="119"/>
      <c r="AB2859" s="123"/>
      <c r="AC2859" s="124"/>
      <c r="AG2859" s="186"/>
      <c r="BO2859" s="202"/>
    </row>
    <row r="2860" customFormat="false" ht="13.25" hidden="false" customHeight="true" outlineLevel="0" collapsed="false">
      <c r="A2860" s="151" t="s">
        <v>2957</v>
      </c>
      <c r="B2860" s="152" t="n">
        <v>4.5</v>
      </c>
      <c r="C2860" s="152" t="n">
        <v>754.2</v>
      </c>
      <c r="D2860" s="153" t="n">
        <v>100</v>
      </c>
      <c r="E2860" s="154" t="s">
        <v>129</v>
      </c>
      <c r="F2860" s="153" t="n">
        <v>3</v>
      </c>
      <c r="G2860" s="115" t="n">
        <v>0.9</v>
      </c>
      <c r="H2860" s="116" t="n">
        <f aca="false">RANDBETWEEN(80,100)/100</f>
        <v>0.83</v>
      </c>
      <c r="I2860" s="117"/>
      <c r="J2860" s="118"/>
      <c r="K2860" s="119"/>
      <c r="L2860" s="118"/>
      <c r="M2860" s="179"/>
      <c r="Q2860" s="151" t="s">
        <v>2957</v>
      </c>
      <c r="R2860" s="152" t="n">
        <v>-1.6</v>
      </c>
      <c r="S2860" s="152" t="n">
        <v>741.5</v>
      </c>
      <c r="T2860" s="153" t="n">
        <v>72</v>
      </c>
      <c r="U2860" s="154" t="n">
        <v>0</v>
      </c>
      <c r="V2860" s="153" t="n">
        <v>0</v>
      </c>
      <c r="W2860" s="115" t="n">
        <v>0.9</v>
      </c>
      <c r="X2860" s="116" t="n">
        <f aca="false">RANDBETWEEN(80,100)/100</f>
        <v>0.91</v>
      </c>
      <c r="Y2860" s="117"/>
      <c r="Z2860" s="118"/>
      <c r="AA2860" s="119"/>
      <c r="AB2860" s="123"/>
      <c r="AC2860" s="124"/>
      <c r="AG2860" s="186"/>
      <c r="BO2860" s="202"/>
    </row>
    <row r="2861" customFormat="false" ht="13.25" hidden="false" customHeight="true" outlineLevel="0" collapsed="false">
      <c r="A2861" s="151" t="s">
        <v>2958</v>
      </c>
      <c r="B2861" s="152" t="n">
        <v>3.6</v>
      </c>
      <c r="C2861" s="152" t="n">
        <v>753.4</v>
      </c>
      <c r="D2861" s="153" t="n">
        <v>100</v>
      </c>
      <c r="E2861" s="154" t="n">
        <v>0</v>
      </c>
      <c r="F2861" s="153" t="n">
        <v>0</v>
      </c>
      <c r="G2861" s="115" t="n">
        <v>0.9</v>
      </c>
      <c r="H2861" s="116" t="n">
        <f aca="false">RANDBETWEEN(80,100)/100</f>
        <v>1</v>
      </c>
      <c r="I2861" s="117"/>
      <c r="J2861" s="118"/>
      <c r="K2861" s="119"/>
      <c r="L2861" s="118"/>
      <c r="M2861" s="179"/>
      <c r="Q2861" s="151" t="s">
        <v>2958</v>
      </c>
      <c r="R2861" s="152" t="n">
        <v>-1.3</v>
      </c>
      <c r="S2861" s="152" t="n">
        <v>741.3</v>
      </c>
      <c r="T2861" s="153" t="n">
        <v>74</v>
      </c>
      <c r="U2861" s="154" t="s">
        <v>101</v>
      </c>
      <c r="V2861" s="153" t="n">
        <v>1</v>
      </c>
      <c r="W2861" s="115" t="n">
        <v>0.9</v>
      </c>
      <c r="X2861" s="116" t="n">
        <f aca="false">RANDBETWEEN(80,100)/100</f>
        <v>0.98</v>
      </c>
      <c r="Y2861" s="117"/>
      <c r="Z2861" s="118"/>
      <c r="AA2861" s="119"/>
      <c r="AB2861" s="123"/>
      <c r="AC2861" s="124"/>
      <c r="AG2861" s="186"/>
      <c r="BO2861" s="202"/>
    </row>
    <row r="2862" customFormat="false" ht="13.25" hidden="false" customHeight="true" outlineLevel="0" collapsed="false">
      <c r="A2862" s="151" t="s">
        <v>2959</v>
      </c>
      <c r="B2862" s="152" t="n">
        <v>3.6</v>
      </c>
      <c r="C2862" s="152" t="n">
        <v>753.5</v>
      </c>
      <c r="D2862" s="153" t="n">
        <v>100</v>
      </c>
      <c r="E2862" s="154" t="s">
        <v>83</v>
      </c>
      <c r="F2862" s="153" t="n">
        <v>1.5</v>
      </c>
      <c r="G2862" s="115" t="n">
        <v>0.9</v>
      </c>
      <c r="H2862" s="116" t="n">
        <f aca="false">RANDBETWEEN(80,100)/100</f>
        <v>0.86</v>
      </c>
      <c r="I2862" s="117"/>
      <c r="J2862" s="118"/>
      <c r="K2862" s="119"/>
      <c r="L2862" s="118"/>
      <c r="M2862" s="179"/>
      <c r="Q2862" s="151" t="s">
        <v>2959</v>
      </c>
      <c r="R2862" s="152" t="n">
        <v>-1.2</v>
      </c>
      <c r="S2862" s="152" t="n">
        <v>741.2</v>
      </c>
      <c r="T2862" s="153" t="n">
        <v>75</v>
      </c>
      <c r="U2862" s="154" t="s">
        <v>101</v>
      </c>
      <c r="V2862" s="153" t="n">
        <v>1</v>
      </c>
      <c r="W2862" s="115" t="n">
        <v>0.9</v>
      </c>
      <c r="X2862" s="116" t="n">
        <f aca="false">RANDBETWEEN(80,100)/100</f>
        <v>0.94</v>
      </c>
      <c r="Y2862" s="117"/>
      <c r="Z2862" s="118"/>
      <c r="AA2862" s="119"/>
      <c r="AB2862" s="123"/>
      <c r="AC2862" s="124"/>
      <c r="AG2862" s="186"/>
      <c r="BO2862" s="202"/>
    </row>
    <row r="2863" customFormat="false" ht="13.25" hidden="false" customHeight="true" outlineLevel="0" collapsed="false">
      <c r="A2863" s="151" t="s">
        <v>2960</v>
      </c>
      <c r="B2863" s="152" t="n">
        <v>4.3</v>
      </c>
      <c r="C2863" s="152" t="n">
        <v>753.7</v>
      </c>
      <c r="D2863" s="153" t="n">
        <v>86</v>
      </c>
      <c r="E2863" s="154" t="s">
        <v>83</v>
      </c>
      <c r="F2863" s="153" t="n">
        <v>1.5</v>
      </c>
      <c r="G2863" s="115" t="n">
        <v>0.9</v>
      </c>
      <c r="H2863" s="116" t="n">
        <f aca="false">RANDBETWEEN(80,100)/100</f>
        <v>0.83</v>
      </c>
      <c r="I2863" s="117"/>
      <c r="J2863" s="118"/>
      <c r="K2863" s="119"/>
      <c r="L2863" s="118"/>
      <c r="M2863" s="179"/>
      <c r="Q2863" s="151" t="s">
        <v>2960</v>
      </c>
      <c r="R2863" s="152" t="n">
        <v>-0.9</v>
      </c>
      <c r="S2863" s="152" t="n">
        <v>740.8</v>
      </c>
      <c r="T2863" s="153" t="n">
        <v>83</v>
      </c>
      <c r="U2863" s="154" t="s">
        <v>101</v>
      </c>
      <c r="V2863" s="153" t="n">
        <v>1</v>
      </c>
      <c r="W2863" s="115" t="n">
        <v>0.9</v>
      </c>
      <c r="X2863" s="116" t="n">
        <f aca="false">RANDBETWEEN(80,100)/100</f>
        <v>0.85</v>
      </c>
      <c r="Y2863" s="117"/>
      <c r="Z2863" s="118"/>
      <c r="AA2863" s="119"/>
      <c r="AB2863" s="123"/>
      <c r="AC2863" s="124"/>
      <c r="AG2863" s="186"/>
      <c r="BO2863" s="202"/>
    </row>
    <row r="2864" customFormat="false" ht="13.25" hidden="false" customHeight="true" outlineLevel="0" collapsed="false">
      <c r="A2864" s="151" t="s">
        <v>2961</v>
      </c>
      <c r="B2864" s="152" t="n">
        <v>5.5</v>
      </c>
      <c r="C2864" s="152" t="n">
        <v>754</v>
      </c>
      <c r="D2864" s="153" t="n">
        <v>78</v>
      </c>
      <c r="E2864" s="154" t="s">
        <v>83</v>
      </c>
      <c r="F2864" s="153" t="n">
        <v>4.5</v>
      </c>
      <c r="G2864" s="115" t="n">
        <v>0.9</v>
      </c>
      <c r="H2864" s="116" t="n">
        <f aca="false">RANDBETWEEN(80,100)/100</f>
        <v>0.96</v>
      </c>
      <c r="I2864" s="117" t="n">
        <v>0.420104166666667</v>
      </c>
      <c r="J2864" s="118" t="n">
        <v>0.420104166666667</v>
      </c>
      <c r="K2864" s="119" t="n">
        <f aca="false">(J2864 * 24) * $B$3 * $F$3 * (1 - 0.7*AVERAGE(G2864:G2871)) * AVERAGE(H2864:H2871)</f>
        <v>4028.967</v>
      </c>
      <c r="L2864" s="118" t="n">
        <f aca="false">IF(AVERAGE(F2864:F2871)&gt; $J$3, $B$4*$F$4*AVERAGE(F2864:F2871)/$B$5*24*AVERAGE(H2864:H2871), $B$4*$F$4*AVERAGE(F2864:F2871)/$B$5*24*AVERAGE(H2864:H2871) * 0.2)</f>
        <v>27000</v>
      </c>
      <c r="M2864" s="179" t="n">
        <f aca="false">K2864+L2864</f>
        <v>31028.967</v>
      </c>
      <c r="Q2864" s="151" t="s">
        <v>2961</v>
      </c>
      <c r="R2864" s="152" t="n">
        <v>-0.3</v>
      </c>
      <c r="S2864" s="152" t="n">
        <v>740.8</v>
      </c>
      <c r="T2864" s="153" t="n">
        <v>89</v>
      </c>
      <c r="U2864" s="154" t="s">
        <v>101</v>
      </c>
      <c r="V2864" s="153" t="n">
        <v>1</v>
      </c>
      <c r="W2864" s="115" t="n">
        <v>0.95</v>
      </c>
      <c r="X2864" s="116" t="n">
        <f aca="false">RANDBETWEEN(80,100)/100</f>
        <v>0.88</v>
      </c>
      <c r="Y2864" s="117" t="n">
        <v>0.379803240740741</v>
      </c>
      <c r="Z2864" s="118" t="n">
        <v>0.379803240740741</v>
      </c>
      <c r="AA2864" s="119" t="n">
        <f aca="false">(Z2864 * 24) * $B$3 * $F$3 * (1 - 0.7*AVERAGE(W2864:W2871)) * AVERAGE(X2864:X2871)</f>
        <v>3462.47814322916</v>
      </c>
      <c r="AB2864" s="123" t="n">
        <f aca="false">IF(AVERAGE(V2864:V2871)&gt; $J$3, $B$4*$F$4*AVERAGE(V2864:V2871)/$B$5*24*AVERAGE(X2864:X2871), $B$4*$F$4*AVERAGE(V2864:V2871)/$B$5*24*AVERAGE(X2864:X2871) * 0.2)</f>
        <v>841.2</v>
      </c>
      <c r="AC2864" s="124" t="n">
        <f aca="false">AA2864+AB2864</f>
        <v>4303.67814322916</v>
      </c>
      <c r="AG2864" s="186"/>
      <c r="BO2864" s="202"/>
    </row>
    <row r="2865" customFormat="false" ht="13.25" hidden="false" customHeight="true" outlineLevel="0" collapsed="false">
      <c r="A2865" s="151" t="s">
        <v>2962</v>
      </c>
      <c r="B2865" s="152" t="n">
        <v>8.1</v>
      </c>
      <c r="C2865" s="152" t="n">
        <v>753.7</v>
      </c>
      <c r="D2865" s="153" t="n">
        <v>69</v>
      </c>
      <c r="E2865" s="154" t="s">
        <v>78</v>
      </c>
      <c r="F2865" s="153" t="n">
        <v>10.5</v>
      </c>
      <c r="G2865" s="115" t="n">
        <v>0.9</v>
      </c>
      <c r="H2865" s="116" t="n">
        <f aca="false">RANDBETWEEN(80,100)/100</f>
        <v>0.89</v>
      </c>
      <c r="I2865" s="117"/>
      <c r="J2865" s="118"/>
      <c r="K2865" s="119"/>
      <c r="L2865" s="118"/>
      <c r="M2865" s="179"/>
      <c r="Q2865" s="151" t="s">
        <v>2962</v>
      </c>
      <c r="R2865" s="152" t="n">
        <v>0.7</v>
      </c>
      <c r="S2865" s="152" t="n">
        <v>740.8</v>
      </c>
      <c r="T2865" s="153" t="n">
        <v>83</v>
      </c>
      <c r="U2865" s="154" t="s">
        <v>101</v>
      </c>
      <c r="V2865" s="153" t="n">
        <v>1</v>
      </c>
      <c r="W2865" s="115" t="n">
        <v>0.95</v>
      </c>
      <c r="X2865" s="116" t="n">
        <f aca="false">RANDBETWEEN(80,100)/100</f>
        <v>0.84</v>
      </c>
      <c r="Y2865" s="117"/>
      <c r="Z2865" s="118"/>
      <c r="AA2865" s="119"/>
      <c r="AB2865" s="123"/>
      <c r="AC2865" s="124"/>
      <c r="AG2865" s="186"/>
      <c r="BO2865" s="202"/>
    </row>
    <row r="2866" customFormat="false" ht="13.25" hidden="false" customHeight="true" outlineLevel="0" collapsed="false">
      <c r="A2866" s="151" t="s">
        <v>2963</v>
      </c>
      <c r="B2866" s="152" t="n">
        <v>10.1</v>
      </c>
      <c r="C2866" s="152" t="n">
        <v>753.4</v>
      </c>
      <c r="D2866" s="153" t="n">
        <v>62</v>
      </c>
      <c r="E2866" s="154" t="s">
        <v>91</v>
      </c>
      <c r="F2866" s="153" t="n">
        <v>4.5</v>
      </c>
      <c r="G2866" s="115" t="n">
        <v>0.9</v>
      </c>
      <c r="H2866" s="116" t="n">
        <f aca="false">RANDBETWEEN(80,100)/100</f>
        <v>0.8</v>
      </c>
      <c r="I2866" s="117"/>
      <c r="J2866" s="118"/>
      <c r="K2866" s="119"/>
      <c r="L2866" s="118"/>
      <c r="M2866" s="179"/>
      <c r="Q2866" s="151" t="s">
        <v>2963</v>
      </c>
      <c r="R2866" s="152" t="n">
        <v>1.7</v>
      </c>
      <c r="S2866" s="152" t="n">
        <v>740.3</v>
      </c>
      <c r="T2866" s="153" t="n">
        <v>77</v>
      </c>
      <c r="U2866" s="154" t="s">
        <v>91</v>
      </c>
      <c r="V2866" s="153" t="n">
        <v>1</v>
      </c>
      <c r="W2866" s="115" t="n">
        <v>0.9</v>
      </c>
      <c r="X2866" s="116" t="n">
        <f aca="false">RANDBETWEEN(80,100)/100</f>
        <v>0.86</v>
      </c>
      <c r="Y2866" s="117"/>
      <c r="Z2866" s="118"/>
      <c r="AA2866" s="119"/>
      <c r="AB2866" s="123"/>
      <c r="AC2866" s="124"/>
      <c r="AG2866" s="186"/>
      <c r="BO2866" s="202"/>
    </row>
    <row r="2867" customFormat="false" ht="13.25" hidden="false" customHeight="true" outlineLevel="0" collapsed="false">
      <c r="A2867" s="151" t="s">
        <v>2964</v>
      </c>
      <c r="B2867" s="152" t="n">
        <v>6.6</v>
      </c>
      <c r="C2867" s="152" t="n">
        <v>753.9</v>
      </c>
      <c r="D2867" s="153" t="n">
        <v>64</v>
      </c>
      <c r="E2867" s="154" t="s">
        <v>107</v>
      </c>
      <c r="F2867" s="153" t="n">
        <v>1.5</v>
      </c>
      <c r="G2867" s="115" t="n">
        <v>0.9</v>
      </c>
      <c r="H2867" s="116" t="n">
        <f aca="false">RANDBETWEEN(80,100)/100</f>
        <v>0.82</v>
      </c>
      <c r="I2867" s="117"/>
      <c r="J2867" s="118"/>
      <c r="K2867" s="119"/>
      <c r="L2867" s="118"/>
      <c r="M2867" s="179"/>
      <c r="Q2867" s="151" t="s">
        <v>2964</v>
      </c>
      <c r="R2867" s="152" t="n">
        <v>1.6</v>
      </c>
      <c r="S2867" s="152" t="n">
        <v>740.5</v>
      </c>
      <c r="T2867" s="153" t="n">
        <v>74</v>
      </c>
      <c r="U2867" s="154" t="s">
        <v>78</v>
      </c>
      <c r="V2867" s="153" t="n">
        <v>1</v>
      </c>
      <c r="W2867" s="115" t="n">
        <v>0.9</v>
      </c>
      <c r="X2867" s="116" t="n">
        <f aca="false">RANDBETWEEN(80,100)/100</f>
        <v>0.83</v>
      </c>
      <c r="Y2867" s="117"/>
      <c r="Z2867" s="118"/>
      <c r="AA2867" s="119"/>
      <c r="AB2867" s="123"/>
      <c r="AC2867" s="124"/>
      <c r="AG2867" s="186"/>
      <c r="BO2867" s="202"/>
    </row>
    <row r="2868" customFormat="false" ht="13.25" hidden="false" customHeight="true" outlineLevel="0" collapsed="false">
      <c r="A2868" s="151" t="s">
        <v>2965</v>
      </c>
      <c r="B2868" s="152" t="n">
        <v>2</v>
      </c>
      <c r="C2868" s="152" t="n">
        <v>753.9</v>
      </c>
      <c r="D2868" s="153" t="n">
        <v>78</v>
      </c>
      <c r="E2868" s="154" t="s">
        <v>83</v>
      </c>
      <c r="F2868" s="153" t="n">
        <v>3</v>
      </c>
      <c r="G2868" s="115" t="n">
        <v>0.9</v>
      </c>
      <c r="H2868" s="116" t="n">
        <f aca="false">RANDBETWEEN(80,100)/100</f>
        <v>0.97</v>
      </c>
      <c r="I2868" s="117"/>
      <c r="J2868" s="118"/>
      <c r="K2868" s="119"/>
      <c r="L2868" s="118"/>
      <c r="M2868" s="179"/>
      <c r="Q2868" s="151" t="s">
        <v>2965</v>
      </c>
      <c r="R2868" s="152" t="n">
        <v>1</v>
      </c>
      <c r="S2868" s="152" t="n">
        <v>740.1</v>
      </c>
      <c r="T2868" s="153" t="n">
        <v>86</v>
      </c>
      <c r="U2868" s="154" t="s">
        <v>91</v>
      </c>
      <c r="V2868" s="153" t="n">
        <v>1</v>
      </c>
      <c r="W2868" s="115" t="n">
        <v>0.9</v>
      </c>
      <c r="X2868" s="116" t="n">
        <f aca="false">RANDBETWEEN(80,100)/100</f>
        <v>0.82</v>
      </c>
      <c r="Y2868" s="117"/>
      <c r="Z2868" s="118"/>
      <c r="AA2868" s="119"/>
      <c r="AB2868" s="123"/>
      <c r="AC2868" s="124"/>
      <c r="AG2868" s="186"/>
      <c r="BO2868" s="202"/>
    </row>
    <row r="2869" customFormat="false" ht="13.25" hidden="false" customHeight="true" outlineLevel="0" collapsed="false">
      <c r="A2869" s="151" t="s">
        <v>2966</v>
      </c>
      <c r="B2869" s="152" t="n">
        <v>0.5</v>
      </c>
      <c r="C2869" s="152" t="n">
        <v>754</v>
      </c>
      <c r="D2869" s="153" t="n">
        <v>84</v>
      </c>
      <c r="E2869" s="154" t="s">
        <v>83</v>
      </c>
      <c r="F2869" s="153" t="n">
        <v>4.5</v>
      </c>
      <c r="G2869" s="115" t="n">
        <v>0.9</v>
      </c>
      <c r="H2869" s="116" t="n">
        <f aca="false">RANDBETWEEN(80,100)/100</f>
        <v>0.96</v>
      </c>
      <c r="I2869" s="117"/>
      <c r="J2869" s="118"/>
      <c r="K2869" s="119"/>
      <c r="L2869" s="118"/>
      <c r="M2869" s="179"/>
      <c r="Q2869" s="151" t="s">
        <v>2966</v>
      </c>
      <c r="R2869" s="152" t="n">
        <v>0.8</v>
      </c>
      <c r="S2869" s="152" t="n">
        <v>739</v>
      </c>
      <c r="T2869" s="153" t="n">
        <v>94</v>
      </c>
      <c r="U2869" s="154" t="s">
        <v>101</v>
      </c>
      <c r="V2869" s="153" t="n">
        <v>1</v>
      </c>
      <c r="W2869" s="115" t="n">
        <v>0.9</v>
      </c>
      <c r="X2869" s="116" t="n">
        <f aca="false">RANDBETWEEN(80,100)/100</f>
        <v>0.95</v>
      </c>
      <c r="Y2869" s="117"/>
      <c r="Z2869" s="118"/>
      <c r="AA2869" s="119"/>
      <c r="AB2869" s="123"/>
      <c r="AC2869" s="124"/>
      <c r="AG2869" s="186"/>
      <c r="BO2869" s="202"/>
    </row>
    <row r="2870" customFormat="false" ht="13.25" hidden="false" customHeight="true" outlineLevel="0" collapsed="false">
      <c r="A2870" s="151" t="s">
        <v>2967</v>
      </c>
      <c r="B2870" s="152" t="n">
        <v>2.1</v>
      </c>
      <c r="C2870" s="152" t="n">
        <v>755.2</v>
      </c>
      <c r="D2870" s="153" t="n">
        <v>79</v>
      </c>
      <c r="E2870" s="154" t="s">
        <v>83</v>
      </c>
      <c r="F2870" s="153" t="n">
        <v>3</v>
      </c>
      <c r="G2870" s="115" t="n">
        <v>0.9</v>
      </c>
      <c r="H2870" s="116" t="n">
        <f aca="false">RANDBETWEEN(80,100)/100</f>
        <v>0.81</v>
      </c>
      <c r="I2870" s="117"/>
      <c r="J2870" s="118"/>
      <c r="K2870" s="119"/>
      <c r="L2870" s="118"/>
      <c r="M2870" s="179"/>
      <c r="Q2870" s="151" t="s">
        <v>2967</v>
      </c>
      <c r="R2870" s="152" t="n">
        <v>0.5</v>
      </c>
      <c r="S2870" s="152" t="n">
        <v>738.1</v>
      </c>
      <c r="T2870" s="153" t="n">
        <v>93</v>
      </c>
      <c r="U2870" s="154" t="n">
        <v>0</v>
      </c>
      <c r="V2870" s="153" t="n">
        <v>0</v>
      </c>
      <c r="W2870" s="115" t="n">
        <v>0.9</v>
      </c>
      <c r="X2870" s="116" t="n">
        <f aca="false">RANDBETWEEN(80,100)/100</f>
        <v>0.87</v>
      </c>
      <c r="Y2870" s="117"/>
      <c r="Z2870" s="118"/>
      <c r="AA2870" s="119"/>
      <c r="AB2870" s="123"/>
      <c r="AC2870" s="124"/>
      <c r="AG2870" s="186"/>
      <c r="BO2870" s="202"/>
    </row>
    <row r="2871" customFormat="false" ht="13.25" hidden="false" customHeight="true" outlineLevel="0" collapsed="false">
      <c r="A2871" s="151" t="s">
        <v>2968</v>
      </c>
      <c r="B2871" s="152" t="n">
        <v>2.6</v>
      </c>
      <c r="C2871" s="152" t="n">
        <v>755.8</v>
      </c>
      <c r="D2871" s="153" t="n">
        <v>77</v>
      </c>
      <c r="E2871" s="154" t="s">
        <v>107</v>
      </c>
      <c r="F2871" s="153" t="n">
        <v>6</v>
      </c>
      <c r="G2871" s="115" t="n">
        <v>0.9</v>
      </c>
      <c r="H2871" s="116" t="n">
        <f aca="false">RANDBETWEEN(80,100)/100</f>
        <v>0.99</v>
      </c>
      <c r="I2871" s="117"/>
      <c r="J2871" s="118"/>
      <c r="K2871" s="119"/>
      <c r="L2871" s="118"/>
      <c r="M2871" s="179"/>
      <c r="Q2871" s="151" t="s">
        <v>2968</v>
      </c>
      <c r="R2871" s="152" t="n">
        <v>-0.2</v>
      </c>
      <c r="S2871" s="152" t="n">
        <v>737.4</v>
      </c>
      <c r="T2871" s="153" t="n">
        <v>95</v>
      </c>
      <c r="U2871" s="154" t="n">
        <v>0</v>
      </c>
      <c r="V2871" s="153" t="n">
        <v>0</v>
      </c>
      <c r="W2871" s="115" t="n">
        <v>0.9</v>
      </c>
      <c r="X2871" s="116" t="n">
        <f aca="false">RANDBETWEEN(80,100)/100</f>
        <v>0.96</v>
      </c>
      <c r="Y2871" s="117"/>
      <c r="Z2871" s="118"/>
      <c r="AA2871" s="119"/>
      <c r="AB2871" s="123"/>
      <c r="AC2871" s="124"/>
      <c r="AG2871" s="186"/>
      <c r="BO2871" s="202"/>
    </row>
    <row r="2872" customFormat="false" ht="13.25" hidden="false" customHeight="true" outlineLevel="0" collapsed="false">
      <c r="A2872" s="151" t="s">
        <v>2969</v>
      </c>
      <c r="B2872" s="152" t="n">
        <v>3.7</v>
      </c>
      <c r="C2872" s="152" t="n">
        <v>757</v>
      </c>
      <c r="D2872" s="153" t="n">
        <v>72</v>
      </c>
      <c r="E2872" s="154" t="s">
        <v>78</v>
      </c>
      <c r="F2872" s="153" t="n">
        <v>4.5</v>
      </c>
      <c r="G2872" s="115" t="n">
        <v>0.9</v>
      </c>
      <c r="H2872" s="116" t="n">
        <f aca="false">RANDBETWEEN(80,100)/100</f>
        <v>0.86</v>
      </c>
      <c r="I2872" s="117" t="n">
        <v>0.418171296296296</v>
      </c>
      <c r="J2872" s="118" t="n">
        <v>0.418171296296296</v>
      </c>
      <c r="K2872" s="119" t="n">
        <f aca="false">(J2872 * 24) * $B$3 * $F$3 * (1 - 0.7*AVERAGE(G2872:G2879)) * AVERAGE(H2872:H2879)</f>
        <v>4713.27140625</v>
      </c>
      <c r="L2872" s="118" t="n">
        <f aca="false">IF(AVERAGE(F2872:F2879)&gt; $J$3, $B$4*$F$4*AVERAGE(F2872:F2879)/$B$5*24*AVERAGE(H2872:H2879), $B$4*$F$4*AVERAGE(F2872:F2879)/$B$5*24*AVERAGE(H2872:H2879) * 0.2)</f>
        <v>30492</v>
      </c>
      <c r="M2872" s="179" t="n">
        <f aca="false">K2872+L2872</f>
        <v>35205.27140625</v>
      </c>
      <c r="Q2872" s="151" t="s">
        <v>2969</v>
      </c>
      <c r="R2872" s="152" t="n">
        <v>-0.3</v>
      </c>
      <c r="S2872" s="152" t="n">
        <v>737.2</v>
      </c>
      <c r="T2872" s="153" t="n">
        <v>93</v>
      </c>
      <c r="U2872" s="154" t="s">
        <v>78</v>
      </c>
      <c r="V2872" s="153" t="n">
        <v>2</v>
      </c>
      <c r="W2872" s="115" t="n">
        <v>0.9</v>
      </c>
      <c r="X2872" s="116" t="n">
        <f aca="false">RANDBETWEEN(80,100)/100</f>
        <v>0.89</v>
      </c>
      <c r="Y2872" s="117" t="n">
        <v>0.376863425925926</v>
      </c>
      <c r="Z2872" s="118" t="n">
        <v>0.376863425925926</v>
      </c>
      <c r="AA2872" s="119" t="n">
        <f aca="false">(Z2872 * 24) * $B$3 * $F$3 * (1 - 0.7*AVERAGE(W2872:W2879)) * AVERAGE(X2872:X2879)</f>
        <v>3674.50885</v>
      </c>
      <c r="AB2872" s="123" t="n">
        <f aca="false">IF(AVERAGE(V2872:V2879)&gt; $J$3, $B$4*$F$4*AVERAGE(V2872:V2879)/$B$5*24*AVERAGE(X2872:X2879), $B$4*$F$4*AVERAGE(V2872:V2879)/$B$5*24*AVERAGE(X2872:X2879) * 0.2)</f>
        <v>1903.2</v>
      </c>
      <c r="AC2872" s="124" t="n">
        <f aca="false">AA2872+AB2872</f>
        <v>5577.70885</v>
      </c>
      <c r="AG2872" s="186"/>
      <c r="BO2872" s="202"/>
    </row>
    <row r="2873" customFormat="false" ht="13.25" hidden="false" customHeight="true" outlineLevel="0" collapsed="false">
      <c r="A2873" s="151" t="s">
        <v>2970</v>
      </c>
      <c r="B2873" s="152" t="n">
        <v>5.1</v>
      </c>
      <c r="C2873" s="152" t="n">
        <v>757.6</v>
      </c>
      <c r="D2873" s="153" t="n">
        <v>73</v>
      </c>
      <c r="E2873" s="154" t="s">
        <v>91</v>
      </c>
      <c r="F2873" s="153" t="n">
        <v>7.5</v>
      </c>
      <c r="G2873" s="115" t="n">
        <v>0.9</v>
      </c>
      <c r="H2873" s="116" t="n">
        <f aca="false">RANDBETWEEN(80,100)/100</f>
        <v>0.88</v>
      </c>
      <c r="I2873" s="117"/>
      <c r="J2873" s="118"/>
      <c r="K2873" s="119"/>
      <c r="L2873" s="118"/>
      <c r="M2873" s="179"/>
      <c r="Q2873" s="151" t="s">
        <v>2970</v>
      </c>
      <c r="R2873" s="152" t="n">
        <v>0.4</v>
      </c>
      <c r="S2873" s="152" t="n">
        <v>736.9</v>
      </c>
      <c r="T2873" s="153" t="n">
        <v>84</v>
      </c>
      <c r="U2873" s="154" t="s">
        <v>78</v>
      </c>
      <c r="V2873" s="153" t="n">
        <v>2</v>
      </c>
      <c r="W2873" s="115" t="n">
        <v>0.9</v>
      </c>
      <c r="X2873" s="116" t="n">
        <f aca="false">RANDBETWEEN(80,100)/100</f>
        <v>0.95</v>
      </c>
      <c r="Y2873" s="117"/>
      <c r="Z2873" s="118"/>
      <c r="AA2873" s="119"/>
      <c r="AB2873" s="123"/>
      <c r="AC2873" s="124"/>
      <c r="AG2873" s="186"/>
      <c r="BO2873" s="202"/>
    </row>
    <row r="2874" customFormat="false" ht="13.25" hidden="false" customHeight="true" outlineLevel="0" collapsed="false">
      <c r="A2874" s="151" t="s">
        <v>2971</v>
      </c>
      <c r="B2874" s="152" t="n">
        <v>5.8</v>
      </c>
      <c r="C2874" s="152" t="n">
        <v>758.7</v>
      </c>
      <c r="D2874" s="153" t="n">
        <v>81</v>
      </c>
      <c r="E2874" s="154" t="s">
        <v>78</v>
      </c>
      <c r="F2874" s="153" t="n">
        <v>6</v>
      </c>
      <c r="G2874" s="115" t="n">
        <v>0.9</v>
      </c>
      <c r="H2874" s="116" t="n">
        <f aca="false">RANDBETWEEN(80,100)/100</f>
        <v>0.98</v>
      </c>
      <c r="I2874" s="117"/>
      <c r="J2874" s="118"/>
      <c r="K2874" s="119"/>
      <c r="L2874" s="118"/>
      <c r="M2874" s="179"/>
      <c r="Q2874" s="151" t="s">
        <v>2971</v>
      </c>
      <c r="R2874" s="152" t="n">
        <v>0.1</v>
      </c>
      <c r="S2874" s="152" t="n">
        <v>737.1</v>
      </c>
      <c r="T2874" s="153" t="n">
        <v>90</v>
      </c>
      <c r="U2874" s="154" t="s">
        <v>78</v>
      </c>
      <c r="V2874" s="153" t="n">
        <v>2</v>
      </c>
      <c r="W2874" s="115" t="n">
        <v>0.9</v>
      </c>
      <c r="X2874" s="116" t="n">
        <f aca="false">RANDBETWEEN(80,100)/100</f>
        <v>0.87</v>
      </c>
      <c r="Y2874" s="117"/>
      <c r="Z2874" s="118"/>
      <c r="AA2874" s="119"/>
      <c r="AB2874" s="123"/>
      <c r="AC2874" s="124"/>
      <c r="AG2874" s="186"/>
      <c r="BO2874" s="202"/>
    </row>
    <row r="2875" customFormat="false" ht="13.25" hidden="false" customHeight="true" outlineLevel="0" collapsed="false">
      <c r="A2875" s="151" t="s">
        <v>2972</v>
      </c>
      <c r="B2875" s="152" t="n">
        <v>4.8</v>
      </c>
      <c r="C2875" s="152" t="n">
        <v>760</v>
      </c>
      <c r="D2875" s="153" t="n">
        <v>89</v>
      </c>
      <c r="E2875" s="154" t="s">
        <v>91</v>
      </c>
      <c r="F2875" s="153" t="n">
        <v>6</v>
      </c>
      <c r="G2875" s="115" t="n">
        <v>0.9</v>
      </c>
      <c r="H2875" s="116" t="n">
        <f aca="false">RANDBETWEEN(80,100)/100</f>
        <v>0.86</v>
      </c>
      <c r="I2875" s="117"/>
      <c r="J2875" s="118"/>
      <c r="K2875" s="119"/>
      <c r="L2875" s="118"/>
      <c r="M2875" s="179"/>
      <c r="Q2875" s="151" t="s">
        <v>2972</v>
      </c>
      <c r="R2875" s="152" t="n">
        <v>-0.7</v>
      </c>
      <c r="S2875" s="152" t="n">
        <v>737.3</v>
      </c>
      <c r="T2875" s="153" t="n">
        <v>95</v>
      </c>
      <c r="U2875" s="154" t="s">
        <v>78</v>
      </c>
      <c r="V2875" s="153" t="n">
        <v>2</v>
      </c>
      <c r="W2875" s="115" t="n">
        <v>0.9</v>
      </c>
      <c r="X2875" s="116" t="n">
        <f aca="false">RANDBETWEEN(80,100)/100</f>
        <v>0.91</v>
      </c>
      <c r="Y2875" s="117"/>
      <c r="Z2875" s="118"/>
      <c r="AA2875" s="119"/>
      <c r="AB2875" s="123"/>
      <c r="AC2875" s="124"/>
      <c r="AG2875" s="186"/>
      <c r="BO2875" s="202"/>
    </row>
    <row r="2876" customFormat="false" ht="13.25" hidden="false" customHeight="true" outlineLevel="0" collapsed="false">
      <c r="A2876" s="151" t="s">
        <v>2973</v>
      </c>
      <c r="B2876" s="152" t="n">
        <v>3.5</v>
      </c>
      <c r="C2876" s="152" t="n">
        <v>760.4</v>
      </c>
      <c r="D2876" s="153" t="n">
        <v>80</v>
      </c>
      <c r="E2876" s="154" t="s">
        <v>101</v>
      </c>
      <c r="F2876" s="153" t="n">
        <v>10.5</v>
      </c>
      <c r="G2876" s="115" t="n">
        <v>0.9</v>
      </c>
      <c r="H2876" s="116" t="n">
        <f aca="false">RANDBETWEEN(80,100)/100</f>
        <v>0.87</v>
      </c>
      <c r="I2876" s="117"/>
      <c r="J2876" s="118"/>
      <c r="K2876" s="119"/>
      <c r="L2876" s="118"/>
      <c r="M2876" s="179"/>
      <c r="Q2876" s="151" t="s">
        <v>2973</v>
      </c>
      <c r="R2876" s="152" t="n">
        <v>-1.7</v>
      </c>
      <c r="S2876" s="152" t="n">
        <v>737.5</v>
      </c>
      <c r="T2876" s="153" t="n">
        <v>92</v>
      </c>
      <c r="U2876" s="154" t="s">
        <v>78</v>
      </c>
      <c r="V2876" s="153" t="n">
        <v>2</v>
      </c>
      <c r="W2876" s="115" t="n">
        <v>0.9</v>
      </c>
      <c r="X2876" s="116" t="n">
        <f aca="false">RANDBETWEEN(80,100)/100</f>
        <v>0.98</v>
      </c>
      <c r="Y2876" s="117"/>
      <c r="Z2876" s="118"/>
      <c r="AA2876" s="119"/>
      <c r="AB2876" s="123"/>
      <c r="AC2876" s="124"/>
      <c r="AG2876" s="186"/>
      <c r="BO2876" s="202"/>
    </row>
    <row r="2877" customFormat="false" ht="13.25" hidden="false" customHeight="true" outlineLevel="0" collapsed="false">
      <c r="A2877" s="151" t="s">
        <v>2974</v>
      </c>
      <c r="B2877" s="152" t="n">
        <v>-0.5</v>
      </c>
      <c r="C2877" s="152" t="n">
        <v>760.7</v>
      </c>
      <c r="D2877" s="153" t="n">
        <v>100</v>
      </c>
      <c r="E2877" s="154" t="n">
        <v>0</v>
      </c>
      <c r="F2877" s="153" t="n">
        <v>0</v>
      </c>
      <c r="G2877" s="115" t="n">
        <v>0.95</v>
      </c>
      <c r="H2877" s="116" t="n">
        <f aca="false">RANDBETWEEN(80,100)/100</f>
        <v>0.91</v>
      </c>
      <c r="I2877" s="117"/>
      <c r="J2877" s="118"/>
      <c r="K2877" s="119"/>
      <c r="L2877" s="118"/>
      <c r="M2877" s="179"/>
      <c r="Q2877" s="151" t="s">
        <v>2974</v>
      </c>
      <c r="R2877" s="152" t="n">
        <v>-3.9</v>
      </c>
      <c r="S2877" s="152" t="n">
        <v>737.9</v>
      </c>
      <c r="T2877" s="153" t="n">
        <v>94</v>
      </c>
      <c r="U2877" s="154" t="s">
        <v>78</v>
      </c>
      <c r="V2877" s="153" t="n">
        <v>1</v>
      </c>
      <c r="W2877" s="115" t="n">
        <v>0.9</v>
      </c>
      <c r="X2877" s="116" t="n">
        <f aca="false">RANDBETWEEN(80,100)/100</f>
        <v>0.98</v>
      </c>
      <c r="Y2877" s="117"/>
      <c r="Z2877" s="118"/>
      <c r="AA2877" s="119"/>
      <c r="AB2877" s="123"/>
      <c r="AC2877" s="124"/>
      <c r="AG2877" s="186"/>
      <c r="BO2877" s="202"/>
    </row>
    <row r="2878" customFormat="false" ht="13.25" hidden="false" customHeight="true" outlineLevel="0" collapsed="false">
      <c r="A2878" s="151" t="s">
        <v>2975</v>
      </c>
      <c r="B2878" s="152" t="n">
        <v>-0.2</v>
      </c>
      <c r="C2878" s="152" t="n">
        <v>762.2</v>
      </c>
      <c r="D2878" s="153" t="n">
        <v>86</v>
      </c>
      <c r="E2878" s="154" t="s">
        <v>101</v>
      </c>
      <c r="F2878" s="153" t="n">
        <v>3</v>
      </c>
      <c r="G2878" s="115" t="n">
        <v>0.9</v>
      </c>
      <c r="H2878" s="116" t="n">
        <f aca="false">RANDBETWEEN(80,100)/100</f>
        <v>0.97</v>
      </c>
      <c r="I2878" s="117"/>
      <c r="J2878" s="118"/>
      <c r="K2878" s="119"/>
      <c r="L2878" s="118"/>
      <c r="M2878" s="179"/>
      <c r="Q2878" s="151" t="s">
        <v>2975</v>
      </c>
      <c r="R2878" s="152" t="n">
        <v>-5</v>
      </c>
      <c r="S2878" s="152" t="n">
        <v>738.6</v>
      </c>
      <c r="T2878" s="153" t="n">
        <v>91</v>
      </c>
      <c r="U2878" s="154" t="s">
        <v>78</v>
      </c>
      <c r="V2878" s="153" t="n">
        <v>1</v>
      </c>
      <c r="W2878" s="115" t="n">
        <v>0.9</v>
      </c>
      <c r="X2878" s="116" t="n">
        <f aca="false">RANDBETWEEN(80,100)/100</f>
        <v>0.94</v>
      </c>
      <c r="Y2878" s="117"/>
      <c r="Z2878" s="118"/>
      <c r="AA2878" s="119"/>
      <c r="AB2878" s="123"/>
      <c r="AC2878" s="124"/>
      <c r="AG2878" s="186"/>
      <c r="BO2878" s="202"/>
    </row>
    <row r="2879" customFormat="false" ht="13.25" hidden="false" customHeight="true" outlineLevel="0" collapsed="false">
      <c r="A2879" s="151" t="s">
        <v>2976</v>
      </c>
      <c r="B2879" s="152" t="n">
        <v>-1.4</v>
      </c>
      <c r="C2879" s="152" t="n">
        <v>762.7</v>
      </c>
      <c r="D2879" s="153" t="n">
        <v>100</v>
      </c>
      <c r="E2879" s="154" t="s">
        <v>101</v>
      </c>
      <c r="F2879" s="153" t="n">
        <v>4.5</v>
      </c>
      <c r="G2879" s="115" t="n">
        <v>0.15</v>
      </c>
      <c r="H2879" s="116" t="n">
        <f aca="false">RANDBETWEEN(80,100)/100</f>
        <v>0.93</v>
      </c>
      <c r="I2879" s="117"/>
      <c r="J2879" s="118"/>
      <c r="K2879" s="119"/>
      <c r="L2879" s="118"/>
      <c r="M2879" s="179"/>
      <c r="Q2879" s="151" t="s">
        <v>2976</v>
      </c>
      <c r="R2879" s="152" t="n">
        <v>-5.4</v>
      </c>
      <c r="S2879" s="152" t="n">
        <v>739</v>
      </c>
      <c r="T2879" s="153" t="n">
        <v>89</v>
      </c>
      <c r="U2879" s="154" t="s">
        <v>78</v>
      </c>
      <c r="V2879" s="153" t="n">
        <v>1</v>
      </c>
      <c r="W2879" s="115" t="n">
        <v>0.9</v>
      </c>
      <c r="X2879" s="116" t="n">
        <f aca="false">RANDBETWEEN(80,100)/100</f>
        <v>0.8</v>
      </c>
      <c r="Y2879" s="117"/>
      <c r="Z2879" s="118"/>
      <c r="AA2879" s="119"/>
      <c r="AB2879" s="123"/>
      <c r="AC2879" s="124"/>
      <c r="AG2879" s="186"/>
      <c r="BO2879" s="202"/>
    </row>
    <row r="2880" customFormat="false" ht="13.25" hidden="false" customHeight="true" outlineLevel="0" collapsed="false">
      <c r="A2880" s="151" t="s">
        <v>2977</v>
      </c>
      <c r="B2880" s="152" t="n">
        <v>1</v>
      </c>
      <c r="C2880" s="152" t="n">
        <v>762.7</v>
      </c>
      <c r="D2880" s="153" t="n">
        <v>100</v>
      </c>
      <c r="E2880" s="154" t="s">
        <v>101</v>
      </c>
      <c r="F2880" s="153" t="n">
        <v>4.5</v>
      </c>
      <c r="G2880" s="115" t="n">
        <v>0.9</v>
      </c>
      <c r="H2880" s="116" t="n">
        <f aca="false">RANDBETWEEN(80,100)/100</f>
        <v>0.84</v>
      </c>
      <c r="I2880" s="117" t="n">
        <v>0.416261574074074</v>
      </c>
      <c r="J2880" s="118" t="n">
        <v>0.416261574074074</v>
      </c>
      <c r="K2880" s="119" t="n">
        <f aca="false">(J2880 * 24) * $B$3 * $F$3 * (1 - 0.7*AVERAGE(G2880:G2887)) * AVERAGE(H2880:H2887)</f>
        <v>3859.0445</v>
      </c>
      <c r="L2880" s="118" t="n">
        <f aca="false">IF(AVERAGE(F2880:F2887)&gt; $J$3, $B$4*$F$4*AVERAGE(F2880:F2887)/$B$5*24*AVERAGE(H2880:H2887), $B$4*$F$4*AVERAGE(F2880:F2887)/$B$5*24*AVERAGE(H2880:H2887) * 0.2)</f>
        <v>32364</v>
      </c>
      <c r="M2880" s="179" t="n">
        <f aca="false">K2880+L2880</f>
        <v>36223.0445</v>
      </c>
      <c r="Q2880" s="151" t="s">
        <v>2977</v>
      </c>
      <c r="R2880" s="152" t="n">
        <v>-6.3</v>
      </c>
      <c r="S2880" s="152" t="n">
        <v>739.3</v>
      </c>
      <c r="T2880" s="153" t="n">
        <v>88</v>
      </c>
      <c r="U2880" s="154" t="s">
        <v>78</v>
      </c>
      <c r="V2880" s="153" t="n">
        <v>1</v>
      </c>
      <c r="W2880" s="115" t="n">
        <v>0.9</v>
      </c>
      <c r="X2880" s="116" t="n">
        <f aca="false">RANDBETWEEN(80,100)/100</f>
        <v>0.87</v>
      </c>
      <c r="Y2880" s="117" t="n">
        <v>0.373935185185185</v>
      </c>
      <c r="Z2880" s="118" t="n">
        <v>0.373935185185185</v>
      </c>
      <c r="AA2880" s="119" t="n">
        <f aca="false">(Z2880 * 24) * $B$3 * $F$3 * (1 - 0.7*AVERAGE(W2880:W2887)) * AVERAGE(X2880:X2887)</f>
        <v>4402.0659625</v>
      </c>
      <c r="AB2880" s="123" t="n">
        <f aca="false">IF(AVERAGE(V2880:V2887)&gt; $J$3, $B$4*$F$4*AVERAGE(V2880:V2887)/$B$5*24*AVERAGE(X2880:X2887), $B$4*$F$4*AVERAGE(V2880:V2887)/$B$5*24*AVERAGE(X2880:X2887) * 0.2)</f>
        <v>1132.8</v>
      </c>
      <c r="AC2880" s="124" t="n">
        <f aca="false">AA2880+AB2880</f>
        <v>5534.8659625</v>
      </c>
      <c r="AG2880" s="186"/>
      <c r="BO2880" s="202"/>
    </row>
    <row r="2881" customFormat="false" ht="13.25" hidden="false" customHeight="true" outlineLevel="0" collapsed="false">
      <c r="A2881" s="151" t="s">
        <v>2978</v>
      </c>
      <c r="B2881" s="152" t="n">
        <v>1</v>
      </c>
      <c r="C2881" s="152" t="n">
        <v>761.1</v>
      </c>
      <c r="D2881" s="153"/>
      <c r="E2881" s="154" t="s">
        <v>129</v>
      </c>
      <c r="F2881" s="153" t="n">
        <v>9</v>
      </c>
      <c r="G2881" s="115" t="n">
        <v>0.9</v>
      </c>
      <c r="H2881" s="116" t="n">
        <f aca="false">RANDBETWEEN(80,100)/100</f>
        <v>0.95</v>
      </c>
      <c r="I2881" s="117"/>
      <c r="J2881" s="118"/>
      <c r="K2881" s="119"/>
      <c r="L2881" s="118"/>
      <c r="M2881" s="179"/>
      <c r="Q2881" s="151" t="s">
        <v>2978</v>
      </c>
      <c r="R2881" s="152" t="n">
        <v>-6.9</v>
      </c>
      <c r="S2881" s="152" t="n">
        <v>739</v>
      </c>
      <c r="T2881" s="153" t="n">
        <v>89</v>
      </c>
      <c r="U2881" s="154" t="s">
        <v>78</v>
      </c>
      <c r="V2881" s="153" t="n">
        <v>1</v>
      </c>
      <c r="W2881" s="115" t="n">
        <v>0.9</v>
      </c>
      <c r="X2881" s="116" t="n">
        <f aca="false">RANDBETWEEN(80,100)/100</f>
        <v>0.94</v>
      </c>
      <c r="Y2881" s="117"/>
      <c r="Z2881" s="118"/>
      <c r="AA2881" s="119"/>
      <c r="AB2881" s="123"/>
      <c r="AC2881" s="124"/>
      <c r="AG2881" s="186"/>
      <c r="BO2881" s="202"/>
    </row>
    <row r="2882" customFormat="false" ht="13.25" hidden="false" customHeight="true" outlineLevel="0" collapsed="false">
      <c r="A2882" s="151" t="s">
        <v>2979</v>
      </c>
      <c r="B2882" s="152" t="n">
        <v>0.9</v>
      </c>
      <c r="C2882" s="152" t="n">
        <v>758.2</v>
      </c>
      <c r="D2882" s="153" t="n">
        <v>100</v>
      </c>
      <c r="E2882" s="154" t="s">
        <v>101</v>
      </c>
      <c r="F2882" s="153" t="n">
        <v>7.5</v>
      </c>
      <c r="G2882" s="115" t="n">
        <v>0.9</v>
      </c>
      <c r="H2882" s="116" t="n">
        <f aca="false">RANDBETWEEN(80,100)/100</f>
        <v>0.86</v>
      </c>
      <c r="I2882" s="117"/>
      <c r="J2882" s="118"/>
      <c r="K2882" s="119"/>
      <c r="L2882" s="118"/>
      <c r="M2882" s="179"/>
      <c r="Q2882" s="151" t="s">
        <v>2979</v>
      </c>
      <c r="R2882" s="152" t="n">
        <v>-7.4</v>
      </c>
      <c r="S2882" s="152" t="n">
        <v>738.6</v>
      </c>
      <c r="T2882" s="153" t="n">
        <v>84</v>
      </c>
      <c r="U2882" s="154" t="s">
        <v>78</v>
      </c>
      <c r="V2882" s="153" t="n">
        <v>1</v>
      </c>
      <c r="W2882" s="115" t="n">
        <v>0.9</v>
      </c>
      <c r="X2882" s="116" t="n">
        <f aca="false">RANDBETWEEN(80,100)/100</f>
        <v>0.96</v>
      </c>
      <c r="Y2882" s="117"/>
      <c r="Z2882" s="118"/>
      <c r="AA2882" s="119"/>
      <c r="AB2882" s="123"/>
      <c r="AC2882" s="124"/>
      <c r="AG2882" s="186"/>
      <c r="BO2882" s="202"/>
    </row>
    <row r="2883" customFormat="false" ht="13.25" hidden="false" customHeight="true" outlineLevel="0" collapsed="false">
      <c r="A2883" s="151" t="s">
        <v>2980</v>
      </c>
      <c r="B2883" s="152" t="n">
        <v>3.1</v>
      </c>
      <c r="C2883" s="152" t="n">
        <v>757.3</v>
      </c>
      <c r="D2883" s="153" t="n">
        <v>100</v>
      </c>
      <c r="E2883" s="154" t="s">
        <v>91</v>
      </c>
      <c r="F2883" s="153" t="n">
        <v>6</v>
      </c>
      <c r="G2883" s="115" t="n">
        <v>0.9</v>
      </c>
      <c r="H2883" s="116" t="n">
        <f aca="false">RANDBETWEEN(80,100)/100</f>
        <v>0.82</v>
      </c>
      <c r="I2883" s="117"/>
      <c r="J2883" s="118"/>
      <c r="K2883" s="119"/>
      <c r="L2883" s="118"/>
      <c r="M2883" s="179"/>
      <c r="Q2883" s="151" t="s">
        <v>2980</v>
      </c>
      <c r="R2883" s="152" t="n">
        <v>-8.3</v>
      </c>
      <c r="S2883" s="152" t="n">
        <v>738.5</v>
      </c>
      <c r="T2883" s="153" t="n">
        <v>80</v>
      </c>
      <c r="U2883" s="154" t="s">
        <v>78</v>
      </c>
      <c r="V2883" s="153" t="n">
        <v>1</v>
      </c>
      <c r="W2883" s="115" t="n">
        <v>0.9</v>
      </c>
      <c r="X2883" s="116" t="n">
        <f aca="false">RANDBETWEEN(80,100)/100</f>
        <v>0.81</v>
      </c>
      <c r="Y2883" s="117"/>
      <c r="Z2883" s="118"/>
      <c r="AA2883" s="119"/>
      <c r="AB2883" s="123"/>
      <c r="AC2883" s="124"/>
      <c r="AG2883" s="186"/>
      <c r="BO2883" s="202"/>
    </row>
    <row r="2884" customFormat="false" ht="13.25" hidden="false" customHeight="true" outlineLevel="0" collapsed="false">
      <c r="A2884" s="151" t="s">
        <v>2981</v>
      </c>
      <c r="B2884" s="152" t="n">
        <v>1.7</v>
      </c>
      <c r="C2884" s="152" t="n">
        <v>758.5</v>
      </c>
      <c r="D2884" s="153" t="n">
        <v>100</v>
      </c>
      <c r="E2884" s="154" t="s">
        <v>101</v>
      </c>
      <c r="F2884" s="153" t="n">
        <v>6</v>
      </c>
      <c r="G2884" s="115" t="n">
        <v>0.9</v>
      </c>
      <c r="H2884" s="116" t="n">
        <f aca="false">RANDBETWEEN(80,100)/100</f>
        <v>0.83</v>
      </c>
      <c r="I2884" s="117"/>
      <c r="J2884" s="118"/>
      <c r="K2884" s="119"/>
      <c r="L2884" s="118"/>
      <c r="M2884" s="179"/>
      <c r="Q2884" s="151" t="s">
        <v>2981</v>
      </c>
      <c r="R2884" s="152" t="n">
        <v>-9.6</v>
      </c>
      <c r="S2884" s="152" t="n">
        <v>738.4</v>
      </c>
      <c r="T2884" s="153" t="n">
        <v>86</v>
      </c>
      <c r="U2884" s="154" t="s">
        <v>78</v>
      </c>
      <c r="V2884" s="153" t="n">
        <v>1</v>
      </c>
      <c r="W2884" s="115" t="n">
        <v>0.9</v>
      </c>
      <c r="X2884" s="116" t="n">
        <f aca="false">RANDBETWEEN(80,100)/100</f>
        <v>0.9</v>
      </c>
      <c r="Y2884" s="117"/>
      <c r="Z2884" s="118"/>
      <c r="AA2884" s="119"/>
      <c r="AB2884" s="123"/>
      <c r="AC2884" s="124"/>
      <c r="AG2884" s="186"/>
      <c r="BO2884" s="202"/>
    </row>
    <row r="2885" customFormat="false" ht="13.25" hidden="false" customHeight="true" outlineLevel="0" collapsed="false">
      <c r="A2885" s="151" t="s">
        <v>2982</v>
      </c>
      <c r="B2885" s="152" t="n">
        <v>1.7</v>
      </c>
      <c r="C2885" s="152" t="n">
        <v>759.1</v>
      </c>
      <c r="D2885" s="153" t="n">
        <v>93</v>
      </c>
      <c r="E2885" s="154" t="s">
        <v>101</v>
      </c>
      <c r="F2885" s="153" t="n">
        <v>9</v>
      </c>
      <c r="G2885" s="115" t="n">
        <v>0.9</v>
      </c>
      <c r="H2885" s="116" t="n">
        <f aca="false">RANDBETWEEN(80,100)/100</f>
        <v>0.83</v>
      </c>
      <c r="I2885" s="117"/>
      <c r="J2885" s="118"/>
      <c r="K2885" s="119"/>
      <c r="L2885" s="118"/>
      <c r="M2885" s="179"/>
      <c r="Q2885" s="151" t="s">
        <v>2982</v>
      </c>
      <c r="R2885" s="152" t="n">
        <v>-9.7</v>
      </c>
      <c r="S2885" s="152" t="n">
        <v>738.8</v>
      </c>
      <c r="T2885" s="153" t="n">
        <v>85</v>
      </c>
      <c r="U2885" s="154" t="s">
        <v>78</v>
      </c>
      <c r="V2885" s="153" t="n">
        <v>1</v>
      </c>
      <c r="W2885" s="115" t="n">
        <v>0.9</v>
      </c>
      <c r="X2885" s="116" t="n">
        <f aca="false">RANDBETWEEN(80,100)/100</f>
        <v>0.9</v>
      </c>
      <c r="Y2885" s="117"/>
      <c r="Z2885" s="118"/>
      <c r="AA2885" s="119"/>
      <c r="AB2885" s="123"/>
      <c r="AC2885" s="124"/>
      <c r="AG2885" s="186"/>
      <c r="BO2885" s="202"/>
    </row>
    <row r="2886" customFormat="false" ht="13.25" hidden="false" customHeight="true" outlineLevel="0" collapsed="false">
      <c r="A2886" s="151" t="s">
        <v>2983</v>
      </c>
      <c r="B2886" s="152" t="n">
        <v>-1.4</v>
      </c>
      <c r="C2886" s="152" t="n">
        <v>760.1</v>
      </c>
      <c r="D2886" s="153" t="n">
        <v>91</v>
      </c>
      <c r="E2886" s="154" t="s">
        <v>107</v>
      </c>
      <c r="F2886" s="153" t="n">
        <v>3</v>
      </c>
      <c r="G2886" s="115" t="n">
        <v>0.9</v>
      </c>
      <c r="H2886" s="116" t="n">
        <f aca="false">RANDBETWEEN(80,100)/100</f>
        <v>0.9</v>
      </c>
      <c r="I2886" s="117"/>
      <c r="J2886" s="118"/>
      <c r="K2886" s="119"/>
      <c r="L2886" s="118"/>
      <c r="M2886" s="179"/>
      <c r="Q2886" s="151" t="s">
        <v>2983</v>
      </c>
      <c r="R2886" s="152" t="n">
        <v>-10.8</v>
      </c>
      <c r="S2886" s="152" t="n">
        <v>740.4</v>
      </c>
      <c r="T2886" s="153" t="n">
        <v>88</v>
      </c>
      <c r="U2886" s="154" t="s">
        <v>78</v>
      </c>
      <c r="V2886" s="153" t="n">
        <v>1</v>
      </c>
      <c r="W2886" s="115" t="n">
        <v>0.75</v>
      </c>
      <c r="X2886" s="116" t="n">
        <f aca="false">RANDBETWEEN(80,100)/100</f>
        <v>0.88</v>
      </c>
      <c r="Y2886" s="117"/>
      <c r="Z2886" s="118"/>
      <c r="AA2886" s="119"/>
      <c r="AB2886" s="123"/>
      <c r="AC2886" s="124"/>
      <c r="AG2886" s="186"/>
      <c r="BO2886" s="202"/>
    </row>
    <row r="2887" customFormat="false" ht="13.25" hidden="false" customHeight="true" outlineLevel="0" collapsed="false">
      <c r="A2887" s="151" t="s">
        <v>2984</v>
      </c>
      <c r="B2887" s="152" t="n">
        <v>-2.4</v>
      </c>
      <c r="C2887" s="152" t="n">
        <v>761.2</v>
      </c>
      <c r="D2887" s="153" t="n">
        <v>100</v>
      </c>
      <c r="E2887" s="154" t="s">
        <v>107</v>
      </c>
      <c r="F2887" s="153" t="n">
        <v>1.5</v>
      </c>
      <c r="G2887" s="115" t="n">
        <v>0.9</v>
      </c>
      <c r="H2887" s="116" t="n">
        <f aca="false">RANDBETWEEN(80,100)/100</f>
        <v>0.93</v>
      </c>
      <c r="I2887" s="117"/>
      <c r="J2887" s="118"/>
      <c r="K2887" s="119"/>
      <c r="L2887" s="118"/>
      <c r="M2887" s="179"/>
      <c r="Q2887" s="151" t="s">
        <v>2984</v>
      </c>
      <c r="R2887" s="152" t="n">
        <v>-9.5</v>
      </c>
      <c r="S2887" s="152" t="n">
        <v>741.5</v>
      </c>
      <c r="T2887" s="153" t="n">
        <v>84</v>
      </c>
      <c r="U2887" s="154" t="s">
        <v>78</v>
      </c>
      <c r="V2887" s="153" t="n">
        <v>1</v>
      </c>
      <c r="W2887" s="115" t="n">
        <v>0</v>
      </c>
      <c r="X2887" s="116" t="n">
        <f aca="false">RANDBETWEEN(80,100)/100</f>
        <v>0.82</v>
      </c>
      <c r="Y2887" s="117"/>
      <c r="Z2887" s="118"/>
      <c r="AA2887" s="119"/>
      <c r="AB2887" s="123"/>
      <c r="AC2887" s="124"/>
      <c r="AG2887" s="186"/>
      <c r="BO2887" s="202"/>
    </row>
    <row r="2888" customFormat="false" ht="13.25" hidden="false" customHeight="true" outlineLevel="0" collapsed="false">
      <c r="A2888" s="151" t="s">
        <v>2985</v>
      </c>
      <c r="B2888" s="152" t="n">
        <v>-2</v>
      </c>
      <c r="C2888" s="152" t="n">
        <v>761.6</v>
      </c>
      <c r="D2888" s="153" t="n">
        <v>82</v>
      </c>
      <c r="E2888" s="154" t="s">
        <v>93</v>
      </c>
      <c r="F2888" s="153" t="n">
        <v>1.5</v>
      </c>
      <c r="G2888" s="115" t="n">
        <v>0.05</v>
      </c>
      <c r="H2888" s="116" t="n">
        <f aca="false">RANDBETWEEN(80,100)/100</f>
        <v>0.88</v>
      </c>
      <c r="I2888" s="117" t="n">
        <v>0.414375</v>
      </c>
      <c r="J2888" s="118" t="n">
        <v>0.414375</v>
      </c>
      <c r="K2888" s="119" t="n">
        <f aca="false">(J2888 * 24) * $B$3 * $F$3 * (1 - 0.7*AVERAGE(G2888:G2895)) * AVERAGE(H2888:H2895)</f>
        <v>6277.0136203125</v>
      </c>
      <c r="L2888" s="118" t="n">
        <f aca="false">IF(AVERAGE(F2888:F2895)&gt; $J$3, $B$4*$F$4*AVERAGE(F2888:F2895)/$B$5*24*AVERAGE(H2888:H2895), $B$4*$F$4*AVERAGE(F2888:F2895)/$B$5*24*AVERAGE(H2888:H2895) * 0.2)</f>
        <v>33991.5</v>
      </c>
      <c r="M2888" s="179" t="n">
        <f aca="false">K2888+L2888</f>
        <v>40268.5136203125</v>
      </c>
      <c r="Q2888" s="151" t="s">
        <v>2985</v>
      </c>
      <c r="R2888" s="152" t="n">
        <v>-8</v>
      </c>
      <c r="S2888" s="152" t="n">
        <v>742.9</v>
      </c>
      <c r="T2888" s="153" t="n">
        <v>80</v>
      </c>
      <c r="U2888" s="154" t="s">
        <v>78</v>
      </c>
      <c r="V2888" s="153" t="n">
        <v>1</v>
      </c>
      <c r="W2888" s="115" t="n">
        <v>0</v>
      </c>
      <c r="X2888" s="116" t="n">
        <f aca="false">RANDBETWEEN(80,100)/100</f>
        <v>0.97</v>
      </c>
      <c r="Y2888" s="117" t="n">
        <v>0.371018518518518</v>
      </c>
      <c r="Z2888" s="118" t="n">
        <v>0.371018518518518</v>
      </c>
      <c r="AA2888" s="119" t="n">
        <f aca="false">(Z2888 * 24) * $B$3 * $F$3 * (1 - 0.7*AVERAGE(W2888:W2895)) * AVERAGE(X2888:X2895)</f>
        <v>5814.95005208333</v>
      </c>
      <c r="AB2888" s="123" t="n">
        <f aca="false">IF(AVERAGE(V2888:V2895)&gt; $J$3, $B$4*$F$4*AVERAGE(V2888:V2895)/$B$5*24*AVERAGE(X2888:X2895), $B$4*$F$4*AVERAGE(V2888:V2895)/$B$5*24*AVERAGE(X2888:X2895) * 0.2)</f>
        <v>298</v>
      </c>
      <c r="AC2888" s="124" t="n">
        <f aca="false">AA2888+AB2888</f>
        <v>6112.95005208333</v>
      </c>
      <c r="AG2888" s="186"/>
      <c r="BO2888" s="202"/>
    </row>
    <row r="2889" customFormat="false" ht="13.25" hidden="false" customHeight="true" outlineLevel="0" collapsed="false">
      <c r="A2889" s="151" t="s">
        <v>2986</v>
      </c>
      <c r="B2889" s="152" t="n">
        <v>-0.5</v>
      </c>
      <c r="C2889" s="152" t="n">
        <v>761</v>
      </c>
      <c r="D2889" s="153" t="n">
        <v>68</v>
      </c>
      <c r="E2889" s="154" t="s">
        <v>93</v>
      </c>
      <c r="F2889" s="153" t="n">
        <v>4.5</v>
      </c>
      <c r="G2889" s="115" t="n">
        <v>0.05</v>
      </c>
      <c r="H2889" s="116" t="n">
        <f aca="false">RANDBETWEEN(80,100)/100</f>
        <v>0.87</v>
      </c>
      <c r="I2889" s="117"/>
      <c r="J2889" s="118"/>
      <c r="K2889" s="119"/>
      <c r="L2889" s="118"/>
      <c r="M2889" s="179"/>
      <c r="Q2889" s="151" t="s">
        <v>2986</v>
      </c>
      <c r="R2889" s="152" t="n">
        <v>-7.5</v>
      </c>
      <c r="S2889" s="152" t="n">
        <v>743.9</v>
      </c>
      <c r="T2889" s="153" t="n">
        <v>77</v>
      </c>
      <c r="U2889" s="154" t="n">
        <v>0</v>
      </c>
      <c r="V2889" s="153" t="n">
        <v>0</v>
      </c>
      <c r="W2889" s="115" t="n">
        <v>0</v>
      </c>
      <c r="X2889" s="116" t="n">
        <f aca="false">RANDBETWEEN(80,100)/100</f>
        <v>0.91</v>
      </c>
      <c r="Y2889" s="117"/>
      <c r="Z2889" s="118"/>
      <c r="AA2889" s="119"/>
      <c r="AB2889" s="123"/>
      <c r="AC2889" s="124"/>
      <c r="AG2889" s="186"/>
      <c r="BO2889" s="202"/>
    </row>
    <row r="2890" customFormat="false" ht="13.25" hidden="false" customHeight="true" outlineLevel="0" collapsed="false">
      <c r="A2890" s="151" t="s">
        <v>2987</v>
      </c>
      <c r="B2890" s="152" t="n">
        <v>1</v>
      </c>
      <c r="C2890" s="152" t="n">
        <v>760.6</v>
      </c>
      <c r="D2890" s="153" t="n">
        <v>62</v>
      </c>
      <c r="E2890" s="154" t="s">
        <v>129</v>
      </c>
      <c r="F2890" s="153" t="n">
        <v>7.5</v>
      </c>
      <c r="G2890" s="115" t="n">
        <v>0.25</v>
      </c>
      <c r="H2890" s="116" t="n">
        <f aca="false">RANDBETWEEN(80,100)/100</f>
        <v>1</v>
      </c>
      <c r="I2890" s="117"/>
      <c r="J2890" s="118"/>
      <c r="K2890" s="119"/>
      <c r="L2890" s="118"/>
      <c r="M2890" s="179"/>
      <c r="Q2890" s="151" t="s">
        <v>2987</v>
      </c>
      <c r="R2890" s="152" t="n">
        <v>-5.4</v>
      </c>
      <c r="S2890" s="152" t="n">
        <v>744.6</v>
      </c>
      <c r="T2890" s="153" t="n">
        <v>69</v>
      </c>
      <c r="U2890" s="154" t="n">
        <v>0</v>
      </c>
      <c r="V2890" s="153" t="n">
        <v>0</v>
      </c>
      <c r="W2890" s="115" t="n">
        <v>0.25</v>
      </c>
      <c r="X2890" s="116" t="n">
        <f aca="false">RANDBETWEEN(80,100)/100</f>
        <v>0.94</v>
      </c>
      <c r="Y2890" s="117"/>
      <c r="Z2890" s="118"/>
      <c r="AA2890" s="119"/>
      <c r="AB2890" s="123"/>
      <c r="AC2890" s="124"/>
      <c r="AG2890" s="186"/>
      <c r="BO2890" s="202"/>
    </row>
    <row r="2891" customFormat="false" ht="13.25" hidden="false" customHeight="true" outlineLevel="0" collapsed="false">
      <c r="A2891" s="151" t="s">
        <v>2988</v>
      </c>
      <c r="B2891" s="152" t="n">
        <v>-0.6</v>
      </c>
      <c r="C2891" s="152" t="n">
        <v>761.2</v>
      </c>
      <c r="D2891" s="153" t="n">
        <v>80</v>
      </c>
      <c r="E2891" s="154" t="s">
        <v>129</v>
      </c>
      <c r="F2891" s="153" t="n">
        <v>6</v>
      </c>
      <c r="G2891" s="115" t="n">
        <v>0.9</v>
      </c>
      <c r="H2891" s="116" t="n">
        <f aca="false">RANDBETWEEN(80,100)/100</f>
        <v>0.89</v>
      </c>
      <c r="I2891" s="117"/>
      <c r="J2891" s="118"/>
      <c r="K2891" s="119"/>
      <c r="L2891" s="118"/>
      <c r="M2891" s="179"/>
      <c r="Q2891" s="151" t="s">
        <v>2988</v>
      </c>
      <c r="R2891" s="152" t="n">
        <v>-7.2</v>
      </c>
      <c r="S2891" s="152" t="n">
        <v>746.5</v>
      </c>
      <c r="T2891" s="153" t="n">
        <v>89</v>
      </c>
      <c r="U2891" s="154" t="s">
        <v>93</v>
      </c>
      <c r="V2891" s="153" t="n">
        <v>1</v>
      </c>
      <c r="W2891" s="115" t="n">
        <v>0.9</v>
      </c>
      <c r="X2891" s="116" t="n">
        <f aca="false">RANDBETWEEN(80,100)/100</f>
        <v>0.91</v>
      </c>
      <c r="Y2891" s="117"/>
      <c r="Z2891" s="118"/>
      <c r="AA2891" s="119"/>
      <c r="AB2891" s="123"/>
      <c r="AC2891" s="124"/>
      <c r="AG2891" s="186"/>
      <c r="BO2891" s="202"/>
    </row>
    <row r="2892" customFormat="false" ht="13.25" hidden="false" customHeight="true" outlineLevel="0" collapsed="false">
      <c r="A2892" s="151" t="s">
        <v>2989</v>
      </c>
      <c r="B2892" s="152" t="n">
        <v>-0.2</v>
      </c>
      <c r="C2892" s="152" t="n">
        <v>760.6</v>
      </c>
      <c r="D2892" s="153" t="n">
        <v>83</v>
      </c>
      <c r="E2892" s="154" t="s">
        <v>129</v>
      </c>
      <c r="F2892" s="153" t="n">
        <v>6</v>
      </c>
      <c r="G2892" s="115" t="n">
        <v>0.9</v>
      </c>
      <c r="H2892" s="116" t="n">
        <f aca="false">RANDBETWEEN(80,100)/100</f>
        <v>1</v>
      </c>
      <c r="I2892" s="117"/>
      <c r="J2892" s="118"/>
      <c r="K2892" s="119"/>
      <c r="L2892" s="118"/>
      <c r="M2892" s="179"/>
      <c r="Q2892" s="151" t="s">
        <v>2989</v>
      </c>
      <c r="R2892" s="152" t="n">
        <v>-7.4</v>
      </c>
      <c r="S2892" s="152" t="n">
        <v>747.1</v>
      </c>
      <c r="T2892" s="153" t="n">
        <v>93</v>
      </c>
      <c r="U2892" s="154" t="n">
        <v>0</v>
      </c>
      <c r="V2892" s="153" t="n">
        <v>0</v>
      </c>
      <c r="W2892" s="115" t="n">
        <v>0.9</v>
      </c>
      <c r="X2892" s="116" t="n">
        <f aca="false">RANDBETWEEN(80,100)/100</f>
        <v>0.97</v>
      </c>
      <c r="Y2892" s="117"/>
      <c r="Z2892" s="118"/>
      <c r="AA2892" s="119"/>
      <c r="AB2892" s="123"/>
      <c r="AC2892" s="124"/>
      <c r="AG2892" s="186"/>
      <c r="BO2892" s="202"/>
    </row>
    <row r="2893" customFormat="false" ht="13.25" hidden="false" customHeight="true" outlineLevel="0" collapsed="false">
      <c r="A2893" s="151" t="s">
        <v>2990</v>
      </c>
      <c r="B2893" s="152" t="n">
        <v>-0.1</v>
      </c>
      <c r="C2893" s="152" t="n">
        <v>759.1</v>
      </c>
      <c r="D2893" s="153" t="n">
        <v>88</v>
      </c>
      <c r="E2893" s="154" t="s">
        <v>129</v>
      </c>
      <c r="F2893" s="153" t="n">
        <v>6</v>
      </c>
      <c r="G2893" s="115" t="n">
        <v>0.9</v>
      </c>
      <c r="H2893" s="116" t="n">
        <f aca="false">RANDBETWEEN(80,100)/100</f>
        <v>0.99</v>
      </c>
      <c r="I2893" s="117"/>
      <c r="J2893" s="118"/>
      <c r="K2893" s="119"/>
      <c r="L2893" s="118"/>
      <c r="M2893" s="179"/>
      <c r="Q2893" s="151" t="s">
        <v>2990</v>
      </c>
      <c r="R2893" s="152" t="n">
        <v>-8</v>
      </c>
      <c r="S2893" s="152" t="n">
        <v>747.3</v>
      </c>
      <c r="T2893" s="153" t="n">
        <v>92</v>
      </c>
      <c r="U2893" s="154" t="n">
        <v>0</v>
      </c>
      <c r="V2893" s="153" t="n">
        <v>0</v>
      </c>
      <c r="W2893" s="115" t="n">
        <v>0.9</v>
      </c>
      <c r="X2893" s="116" t="n">
        <f aca="false">RANDBETWEEN(80,100)/100</f>
        <v>0.97</v>
      </c>
      <c r="Y2893" s="117"/>
      <c r="Z2893" s="118"/>
      <c r="AA2893" s="119"/>
      <c r="AB2893" s="123"/>
      <c r="AC2893" s="124"/>
      <c r="AG2893" s="186"/>
      <c r="BO2893" s="202"/>
    </row>
    <row r="2894" customFormat="false" ht="13.25" hidden="false" customHeight="true" outlineLevel="0" collapsed="false">
      <c r="A2894" s="151" t="s">
        <v>2991</v>
      </c>
      <c r="B2894" s="152" t="n">
        <v>-0.1</v>
      </c>
      <c r="C2894" s="152" t="n">
        <v>758.2</v>
      </c>
      <c r="D2894" s="153" t="n">
        <v>89</v>
      </c>
      <c r="E2894" s="154" t="s">
        <v>129</v>
      </c>
      <c r="F2894" s="153" t="n">
        <v>7.5</v>
      </c>
      <c r="G2894" s="115" t="n">
        <v>0.9</v>
      </c>
      <c r="H2894" s="116" t="n">
        <f aca="false">RANDBETWEEN(80,100)/100</f>
        <v>0.85</v>
      </c>
      <c r="I2894" s="117"/>
      <c r="J2894" s="118"/>
      <c r="K2894" s="119"/>
      <c r="L2894" s="118"/>
      <c r="M2894" s="179"/>
      <c r="Q2894" s="151" t="s">
        <v>2991</v>
      </c>
      <c r="R2894" s="152" t="n">
        <v>-8.4</v>
      </c>
      <c r="S2894" s="152" t="n">
        <v>747.7</v>
      </c>
      <c r="T2894" s="153" t="n">
        <v>93</v>
      </c>
      <c r="U2894" s="154" t="n">
        <v>0</v>
      </c>
      <c r="V2894" s="153" t="n">
        <v>0</v>
      </c>
      <c r="W2894" s="115" t="n">
        <v>0.9</v>
      </c>
      <c r="X2894" s="116" t="n">
        <f aca="false">RANDBETWEEN(80,100)/100</f>
        <v>0.9</v>
      </c>
      <c r="Y2894" s="117"/>
      <c r="Z2894" s="118"/>
      <c r="AA2894" s="119"/>
      <c r="AB2894" s="123"/>
      <c r="AC2894" s="124"/>
      <c r="AG2894" s="186"/>
      <c r="BO2894" s="202"/>
    </row>
    <row r="2895" customFormat="false" ht="13.25" hidden="false" customHeight="true" outlineLevel="0" collapsed="false">
      <c r="A2895" s="151" t="s">
        <v>2992</v>
      </c>
      <c r="B2895" s="152" t="n">
        <v>-0.1</v>
      </c>
      <c r="C2895" s="152" t="n">
        <v>757.6</v>
      </c>
      <c r="D2895" s="153" t="n">
        <v>85</v>
      </c>
      <c r="E2895" s="154" t="s">
        <v>129</v>
      </c>
      <c r="F2895" s="153" t="n">
        <v>7.5</v>
      </c>
      <c r="G2895" s="115" t="n">
        <v>0.9</v>
      </c>
      <c r="H2895" s="116" t="n">
        <f aca="false">RANDBETWEEN(80,100)/100</f>
        <v>0.83</v>
      </c>
      <c r="I2895" s="117"/>
      <c r="J2895" s="118"/>
      <c r="K2895" s="119"/>
      <c r="L2895" s="118"/>
      <c r="M2895" s="179"/>
      <c r="Q2895" s="151" t="s">
        <v>2992</v>
      </c>
      <c r="R2895" s="152" t="n">
        <v>-8.5</v>
      </c>
      <c r="S2895" s="152" t="n">
        <v>747.7</v>
      </c>
      <c r="T2895" s="153" t="n">
        <v>94</v>
      </c>
      <c r="U2895" s="154" t="n">
        <v>0</v>
      </c>
      <c r="V2895" s="153" t="n">
        <v>0</v>
      </c>
      <c r="W2895" s="115" t="n">
        <v>0.9</v>
      </c>
      <c r="X2895" s="116" t="n">
        <f aca="false">RANDBETWEEN(80,100)/100</f>
        <v>0.88</v>
      </c>
      <c r="Y2895" s="117"/>
      <c r="Z2895" s="118"/>
      <c r="AA2895" s="119"/>
      <c r="AB2895" s="123"/>
      <c r="AC2895" s="124"/>
      <c r="AG2895" s="186"/>
      <c r="BO2895" s="202"/>
    </row>
    <row r="2896" customFormat="false" ht="13.25" hidden="false" customHeight="true" outlineLevel="0" collapsed="false">
      <c r="A2896" s="151" t="s">
        <v>2993</v>
      </c>
      <c r="B2896" s="152" t="n">
        <v>0.3</v>
      </c>
      <c r="C2896" s="152" t="n">
        <v>756.8</v>
      </c>
      <c r="D2896" s="153" t="n">
        <v>100</v>
      </c>
      <c r="E2896" s="154" t="s">
        <v>93</v>
      </c>
      <c r="F2896" s="153" t="n">
        <v>9</v>
      </c>
      <c r="G2896" s="115" t="n">
        <v>0.9</v>
      </c>
      <c r="H2896" s="116" t="n">
        <f aca="false">RANDBETWEEN(80,100)/100</f>
        <v>0.82</v>
      </c>
      <c r="I2896" s="117" t="n">
        <v>0.4125</v>
      </c>
      <c r="J2896" s="118" t="n">
        <v>0.4125</v>
      </c>
      <c r="K2896" s="119" t="n">
        <f aca="false">(J2896 * 24) * $B$3 * $F$3 * (1 - 0.7*AVERAGE(G2896:G2903)) * AVERAGE(H2896:H2903)</f>
        <v>3956.04</v>
      </c>
      <c r="L2896" s="118" t="n">
        <f aca="false">IF(AVERAGE(F2896:F2903)&gt; $J$3, $B$4*$F$4*AVERAGE(F2896:F2903)/$B$5*24*AVERAGE(H2896:H2903), $B$4*$F$4*AVERAGE(F2896:F2903)/$B$5*24*AVERAGE(H2896:H2903) * 0.2)</f>
        <v>33480</v>
      </c>
      <c r="M2896" s="179" t="n">
        <f aca="false">K2896+L2896</f>
        <v>37436.04</v>
      </c>
      <c r="Q2896" s="151" t="s">
        <v>2993</v>
      </c>
      <c r="R2896" s="152" t="n">
        <v>-5</v>
      </c>
      <c r="S2896" s="152" t="n">
        <v>747.8</v>
      </c>
      <c r="T2896" s="153" t="n">
        <v>87</v>
      </c>
      <c r="U2896" s="154" t="s">
        <v>93</v>
      </c>
      <c r="V2896" s="153" t="n">
        <v>1</v>
      </c>
      <c r="W2896" s="115" t="n">
        <v>0.95</v>
      </c>
      <c r="X2896" s="116" t="n">
        <f aca="false">RANDBETWEEN(80,100)/100</f>
        <v>0.99</v>
      </c>
      <c r="Y2896" s="117" t="n">
        <v>0.368136574074074</v>
      </c>
      <c r="Z2896" s="118" t="n">
        <v>0.368136574074074</v>
      </c>
      <c r="AA2896" s="119" t="n">
        <f aca="false">(Z2896 * 24) * $B$3 * $F$3 * (1 - 0.7*AVERAGE(W2896:W2903)) * AVERAGE(X2896:X2903)</f>
        <v>3463.7823</v>
      </c>
      <c r="AB2896" s="123" t="n">
        <f aca="false">IF(AVERAGE(V2896:V2903)&gt; $J$3, $B$4*$F$4*AVERAGE(V2896:V2903)/$B$5*24*AVERAGE(X2896:X2903), $B$4*$F$4*AVERAGE(V2896:V2903)/$B$5*24*AVERAGE(X2896:X2903) * 0.2)</f>
        <v>726</v>
      </c>
      <c r="AC2896" s="124" t="n">
        <f aca="false">AA2896+AB2896</f>
        <v>4189.7823</v>
      </c>
      <c r="AG2896" s="186"/>
      <c r="BO2896" s="202"/>
    </row>
    <row r="2897" customFormat="false" ht="13.25" hidden="false" customHeight="true" outlineLevel="0" collapsed="false">
      <c r="A2897" s="151" t="s">
        <v>2994</v>
      </c>
      <c r="B2897" s="152" t="n">
        <v>0.6</v>
      </c>
      <c r="C2897" s="152" t="n">
        <v>755.9</v>
      </c>
      <c r="D2897" s="153" t="n">
        <v>100</v>
      </c>
      <c r="E2897" s="154" t="s">
        <v>129</v>
      </c>
      <c r="F2897" s="153" t="n">
        <v>3</v>
      </c>
      <c r="G2897" s="115" t="n">
        <v>0.9</v>
      </c>
      <c r="H2897" s="116" t="n">
        <f aca="false">RANDBETWEEN(80,100)/100</f>
        <v>0.96</v>
      </c>
      <c r="I2897" s="117"/>
      <c r="J2897" s="118"/>
      <c r="K2897" s="119"/>
      <c r="L2897" s="118"/>
      <c r="M2897" s="179"/>
      <c r="Q2897" s="151" t="s">
        <v>2994</v>
      </c>
      <c r="R2897" s="152" t="n">
        <v>-3.5</v>
      </c>
      <c r="S2897" s="152" t="n">
        <v>747.3</v>
      </c>
      <c r="T2897" s="153" t="n">
        <v>76</v>
      </c>
      <c r="U2897" s="154" t="s">
        <v>77</v>
      </c>
      <c r="V2897" s="153" t="n">
        <v>1</v>
      </c>
      <c r="W2897" s="115" t="n">
        <v>0.95</v>
      </c>
      <c r="X2897" s="116" t="n">
        <f aca="false">RANDBETWEEN(80,100)/100</f>
        <v>1</v>
      </c>
      <c r="Y2897" s="117"/>
      <c r="Z2897" s="118"/>
      <c r="AA2897" s="119"/>
      <c r="AB2897" s="123"/>
      <c r="AC2897" s="124"/>
      <c r="AG2897" s="186"/>
      <c r="BO2897" s="202"/>
    </row>
    <row r="2898" customFormat="false" ht="13.25" hidden="false" customHeight="true" outlineLevel="0" collapsed="false">
      <c r="A2898" s="151" t="s">
        <v>2995</v>
      </c>
      <c r="B2898" s="152" t="n">
        <v>0.8</v>
      </c>
      <c r="C2898" s="152" t="n">
        <v>755.5</v>
      </c>
      <c r="D2898" s="153" t="n">
        <v>100</v>
      </c>
      <c r="E2898" s="154" t="s">
        <v>129</v>
      </c>
      <c r="F2898" s="153" t="n">
        <v>4.5</v>
      </c>
      <c r="G2898" s="115" t="n">
        <v>0.9</v>
      </c>
      <c r="H2898" s="116" t="n">
        <f aca="false">RANDBETWEEN(80,100)/100</f>
        <v>0.81</v>
      </c>
      <c r="I2898" s="117"/>
      <c r="J2898" s="118"/>
      <c r="K2898" s="119"/>
      <c r="L2898" s="118"/>
      <c r="M2898" s="179"/>
      <c r="Q2898" s="151" t="s">
        <v>2995</v>
      </c>
      <c r="R2898" s="152" t="n">
        <v>-3.2</v>
      </c>
      <c r="S2898" s="152" t="n">
        <v>746.5</v>
      </c>
      <c r="T2898" s="153" t="n">
        <v>75</v>
      </c>
      <c r="U2898" s="154" t="s">
        <v>77</v>
      </c>
      <c r="V2898" s="153" t="n">
        <v>1</v>
      </c>
      <c r="W2898" s="182" t="s">
        <v>110</v>
      </c>
      <c r="X2898" s="116" t="n">
        <f aca="false">RANDBETWEEN(80,100)/100</f>
        <v>0.83</v>
      </c>
      <c r="Y2898" s="117"/>
      <c r="Z2898" s="118"/>
      <c r="AA2898" s="119"/>
      <c r="AB2898" s="123"/>
      <c r="AC2898" s="124"/>
      <c r="AG2898" s="186"/>
      <c r="BO2898" s="202"/>
    </row>
    <row r="2899" customFormat="false" ht="13.25" hidden="false" customHeight="true" outlineLevel="0" collapsed="false">
      <c r="A2899" s="151" t="s">
        <v>2996</v>
      </c>
      <c r="B2899" s="152" t="n">
        <v>2</v>
      </c>
      <c r="C2899" s="152" t="n">
        <v>755.8</v>
      </c>
      <c r="D2899" s="153" t="n">
        <v>100</v>
      </c>
      <c r="E2899" s="154" t="s">
        <v>129</v>
      </c>
      <c r="F2899" s="153" t="n">
        <v>4.5</v>
      </c>
      <c r="G2899" s="115" t="n">
        <v>0.9</v>
      </c>
      <c r="H2899" s="116" t="n">
        <f aca="false">RANDBETWEEN(80,100)/100</f>
        <v>0.88</v>
      </c>
      <c r="I2899" s="117"/>
      <c r="J2899" s="118"/>
      <c r="K2899" s="119"/>
      <c r="L2899" s="118"/>
      <c r="M2899" s="179"/>
      <c r="Q2899" s="151" t="s">
        <v>2996</v>
      </c>
      <c r="R2899" s="152" t="n">
        <v>-3.9</v>
      </c>
      <c r="S2899" s="152" t="n">
        <v>746.7</v>
      </c>
      <c r="T2899" s="153" t="n">
        <v>80</v>
      </c>
      <c r="U2899" s="154" t="s">
        <v>83</v>
      </c>
      <c r="V2899" s="153" t="n">
        <v>1</v>
      </c>
      <c r="W2899" s="115" t="n">
        <v>0.9</v>
      </c>
      <c r="X2899" s="116" t="n">
        <f aca="false">RANDBETWEEN(80,100)/100</f>
        <v>0.82</v>
      </c>
      <c r="Y2899" s="117"/>
      <c r="Z2899" s="118"/>
      <c r="AA2899" s="119"/>
      <c r="AB2899" s="123"/>
      <c r="AC2899" s="124"/>
      <c r="AG2899" s="186"/>
      <c r="BO2899" s="202"/>
    </row>
    <row r="2900" customFormat="false" ht="13.25" hidden="false" customHeight="true" outlineLevel="0" collapsed="false">
      <c r="A2900" s="151" t="s">
        <v>2997</v>
      </c>
      <c r="B2900" s="152" t="n">
        <v>0.8</v>
      </c>
      <c r="C2900" s="152" t="n">
        <v>755.8</v>
      </c>
      <c r="D2900" s="153" t="n">
        <v>100</v>
      </c>
      <c r="E2900" s="154" t="s">
        <v>93</v>
      </c>
      <c r="F2900" s="153" t="n">
        <v>4.5</v>
      </c>
      <c r="G2900" s="115" t="n">
        <v>0.9</v>
      </c>
      <c r="H2900" s="116" t="n">
        <f aca="false">RANDBETWEEN(80,100)/100</f>
        <v>1</v>
      </c>
      <c r="I2900" s="117"/>
      <c r="J2900" s="118"/>
      <c r="K2900" s="119"/>
      <c r="L2900" s="118"/>
      <c r="M2900" s="179"/>
      <c r="Q2900" s="151" t="s">
        <v>2997</v>
      </c>
      <c r="R2900" s="152" t="n">
        <v>-6</v>
      </c>
      <c r="S2900" s="152" t="n">
        <v>746.4</v>
      </c>
      <c r="T2900" s="153" t="n">
        <v>91</v>
      </c>
      <c r="U2900" s="154" t="n">
        <v>0</v>
      </c>
      <c r="V2900" s="153" t="n">
        <v>0</v>
      </c>
      <c r="W2900" s="115" t="n">
        <v>0.9</v>
      </c>
      <c r="X2900" s="116" t="n">
        <f aca="false">RANDBETWEEN(80,100)/100</f>
        <v>0.9</v>
      </c>
      <c r="Y2900" s="117"/>
      <c r="Z2900" s="118"/>
      <c r="AA2900" s="119"/>
      <c r="AB2900" s="123"/>
      <c r="AC2900" s="124"/>
      <c r="AG2900" s="186"/>
      <c r="BO2900" s="202"/>
    </row>
    <row r="2901" customFormat="false" ht="13.25" hidden="false" customHeight="true" outlineLevel="0" collapsed="false">
      <c r="A2901" s="151" t="s">
        <v>2998</v>
      </c>
      <c r="B2901" s="152" t="n">
        <v>0.9</v>
      </c>
      <c r="C2901" s="152" t="n">
        <v>754.9</v>
      </c>
      <c r="D2901" s="153" t="n">
        <v>100</v>
      </c>
      <c r="E2901" s="154" t="s">
        <v>129</v>
      </c>
      <c r="F2901" s="153" t="n">
        <v>6</v>
      </c>
      <c r="G2901" s="115" t="n">
        <v>0.9</v>
      </c>
      <c r="H2901" s="116" t="n">
        <f aca="false">RANDBETWEEN(80,100)/100</f>
        <v>0.94</v>
      </c>
      <c r="I2901" s="117"/>
      <c r="J2901" s="118"/>
      <c r="K2901" s="119"/>
      <c r="L2901" s="118"/>
      <c r="M2901" s="179"/>
      <c r="Q2901" s="151" t="s">
        <v>2998</v>
      </c>
      <c r="R2901" s="152" t="n">
        <v>-6.2</v>
      </c>
      <c r="S2901" s="152" t="n">
        <v>745.6</v>
      </c>
      <c r="T2901" s="153" t="n">
        <v>91</v>
      </c>
      <c r="U2901" s="154" t="n">
        <v>0</v>
      </c>
      <c r="V2901" s="153" t="n">
        <v>0</v>
      </c>
      <c r="W2901" s="115" t="n">
        <v>0.9</v>
      </c>
      <c r="X2901" s="116" t="n">
        <f aca="false">RANDBETWEEN(80,100)/100</f>
        <v>0.81</v>
      </c>
      <c r="Y2901" s="117"/>
      <c r="Z2901" s="118"/>
      <c r="AA2901" s="119"/>
      <c r="AB2901" s="123"/>
      <c r="AC2901" s="124"/>
      <c r="AG2901" s="186"/>
      <c r="BO2901" s="202"/>
    </row>
    <row r="2902" customFormat="false" ht="13.25" hidden="false" customHeight="true" outlineLevel="0" collapsed="false">
      <c r="A2902" s="151" t="s">
        <v>2999</v>
      </c>
      <c r="B2902" s="152" t="n">
        <v>3.6</v>
      </c>
      <c r="C2902" s="152" t="n">
        <v>753.9</v>
      </c>
      <c r="D2902" s="153" t="n">
        <v>100</v>
      </c>
      <c r="E2902" s="154" t="s">
        <v>93</v>
      </c>
      <c r="F2902" s="153" t="n">
        <v>7.5</v>
      </c>
      <c r="G2902" s="115" t="n">
        <v>0.9</v>
      </c>
      <c r="H2902" s="116" t="n">
        <f aca="false">RANDBETWEEN(80,100)/100</f>
        <v>0.95</v>
      </c>
      <c r="I2902" s="117"/>
      <c r="J2902" s="118"/>
      <c r="K2902" s="119"/>
      <c r="L2902" s="118"/>
      <c r="M2902" s="179"/>
      <c r="Q2902" s="151" t="s">
        <v>2999</v>
      </c>
      <c r="R2902" s="152" t="n">
        <v>-5.2</v>
      </c>
      <c r="S2902" s="152" t="n">
        <v>745.3</v>
      </c>
      <c r="T2902" s="153" t="n">
        <v>90</v>
      </c>
      <c r="U2902" s="154" t="n">
        <v>0</v>
      </c>
      <c r="V2902" s="153" t="n">
        <v>0</v>
      </c>
      <c r="W2902" s="115" t="n">
        <v>0.9</v>
      </c>
      <c r="X2902" s="116" t="n">
        <f aca="false">RANDBETWEEN(80,100)/100</f>
        <v>0.93</v>
      </c>
      <c r="Y2902" s="117"/>
      <c r="Z2902" s="118"/>
      <c r="AA2902" s="119"/>
      <c r="AB2902" s="123"/>
      <c r="AC2902" s="124"/>
      <c r="AG2902" s="186"/>
      <c r="BO2902" s="202"/>
    </row>
    <row r="2903" customFormat="false" ht="13.25" hidden="false" customHeight="true" outlineLevel="0" collapsed="false">
      <c r="A2903" s="151" t="s">
        <v>3000</v>
      </c>
      <c r="B2903" s="152" t="n">
        <v>4.9</v>
      </c>
      <c r="C2903" s="152" t="n">
        <v>753.3</v>
      </c>
      <c r="D2903" s="153" t="n">
        <v>100</v>
      </c>
      <c r="E2903" s="154" t="s">
        <v>93</v>
      </c>
      <c r="F2903" s="153" t="n">
        <v>7.5</v>
      </c>
      <c r="G2903" s="115" t="n">
        <v>0.9</v>
      </c>
      <c r="H2903" s="116" t="n">
        <f aca="false">RANDBETWEEN(80,100)/100</f>
        <v>0.84</v>
      </c>
      <c r="I2903" s="117"/>
      <c r="J2903" s="118"/>
      <c r="K2903" s="119"/>
      <c r="L2903" s="118"/>
      <c r="M2903" s="179"/>
      <c r="Q2903" s="151" t="s">
        <v>3000</v>
      </c>
      <c r="R2903" s="152" t="n">
        <v>-4.7</v>
      </c>
      <c r="S2903" s="152" t="n">
        <v>745.2</v>
      </c>
      <c r="T2903" s="153" t="n">
        <v>90</v>
      </c>
      <c r="U2903" s="154" t="s">
        <v>78</v>
      </c>
      <c r="V2903" s="153" t="n">
        <v>1</v>
      </c>
      <c r="W2903" s="115" t="n">
        <v>0.9</v>
      </c>
      <c r="X2903" s="116" t="n">
        <f aca="false">RANDBETWEEN(80,100)/100</f>
        <v>0.98</v>
      </c>
      <c r="Y2903" s="117"/>
      <c r="Z2903" s="118"/>
      <c r="AA2903" s="119"/>
      <c r="AB2903" s="123"/>
      <c r="AC2903" s="124"/>
      <c r="AG2903" s="186"/>
      <c r="BO2903" s="202"/>
    </row>
    <row r="2904" customFormat="false" ht="13.25" hidden="false" customHeight="true" outlineLevel="0" collapsed="false">
      <c r="A2904" s="151" t="s">
        <v>3001</v>
      </c>
      <c r="B2904" s="152" t="n">
        <v>6.4</v>
      </c>
      <c r="C2904" s="152" t="n">
        <v>753.4</v>
      </c>
      <c r="D2904" s="153" t="n">
        <v>79</v>
      </c>
      <c r="E2904" s="154" t="s">
        <v>101</v>
      </c>
      <c r="F2904" s="153" t="n">
        <v>3</v>
      </c>
      <c r="G2904" s="115" t="n">
        <v>0.9</v>
      </c>
      <c r="H2904" s="116" t="n">
        <f aca="false">RANDBETWEEN(80,100)/100</f>
        <v>0.88</v>
      </c>
      <c r="I2904" s="117" t="n">
        <v>0.410648148148148</v>
      </c>
      <c r="J2904" s="118" t="n">
        <v>0.410648148148148</v>
      </c>
      <c r="K2904" s="119" t="n">
        <f aca="false">(J2904 * 24) * $B$3 * $F$3 * (1 - 0.7*AVERAGE(G2904:G2911)) * AVERAGE(H2904:H2911)</f>
        <v>3828.88333333333</v>
      </c>
      <c r="L2904" s="118" t="n">
        <f aca="false">IF(AVERAGE(F2904:F2911)&gt; $J$3, $B$4*$F$4*AVERAGE(F2904:F2911)/$B$5*24*AVERAGE(H2904:H2911), $B$4*$F$4*AVERAGE(F2904:F2911)/$B$5*24*AVERAGE(H2904:H2911) * 0.2)</f>
        <v>3570</v>
      </c>
      <c r="M2904" s="179" t="n">
        <f aca="false">K2904+L2904</f>
        <v>7398.88333333334</v>
      </c>
      <c r="Q2904" s="151" t="s">
        <v>3001</v>
      </c>
      <c r="R2904" s="152" t="n">
        <v>-4.7</v>
      </c>
      <c r="S2904" s="152" t="n">
        <v>745.1</v>
      </c>
      <c r="T2904" s="153" t="n">
        <v>89</v>
      </c>
      <c r="U2904" s="154" t="s">
        <v>78</v>
      </c>
      <c r="V2904" s="153" t="n">
        <v>1</v>
      </c>
      <c r="W2904" s="115" t="n">
        <v>0.9</v>
      </c>
      <c r="X2904" s="116" t="n">
        <f aca="false">RANDBETWEEN(80,100)/100</f>
        <v>0.97</v>
      </c>
      <c r="Y2904" s="117" t="n">
        <v>0.365277777777778</v>
      </c>
      <c r="Z2904" s="118" t="n">
        <v>0.365277777777778</v>
      </c>
      <c r="AA2904" s="119" t="n">
        <f aca="false">(Z2904 * 24) * $B$3 * $F$3 * (1 - 0.7*AVERAGE(W2904:W2911)) * AVERAGE(X2904:X2911)</f>
        <v>3627.822</v>
      </c>
      <c r="AB2904" s="123" t="n">
        <f aca="false">IF(AVERAGE(V2904:V2911)&gt; $J$3, $B$4*$F$4*AVERAGE(V2904:V2911)/$B$5*24*AVERAGE(X2904:X2911), $B$4*$F$4*AVERAGE(V2904:V2911)/$B$5*24*AVERAGE(X2904:X2911) * 0.2)</f>
        <v>580.8</v>
      </c>
      <c r="AC2904" s="124" t="n">
        <f aca="false">AA2904+AB2904</f>
        <v>4208.622</v>
      </c>
      <c r="AG2904" s="186"/>
      <c r="BO2904" s="202"/>
    </row>
    <row r="2905" customFormat="false" ht="13.25" hidden="false" customHeight="true" outlineLevel="0" collapsed="false">
      <c r="A2905" s="151" t="s">
        <v>3002</v>
      </c>
      <c r="B2905" s="152" t="n">
        <v>10.9</v>
      </c>
      <c r="C2905" s="152" t="n">
        <v>753.4</v>
      </c>
      <c r="D2905" s="153" t="n">
        <v>55</v>
      </c>
      <c r="E2905" s="154" t="s">
        <v>101</v>
      </c>
      <c r="F2905" s="153" t="n">
        <v>6</v>
      </c>
      <c r="G2905" s="115" t="n">
        <v>0.9</v>
      </c>
      <c r="H2905" s="116" t="n">
        <f aca="false">RANDBETWEEN(80,100)/100</f>
        <v>0.8</v>
      </c>
      <c r="I2905" s="117"/>
      <c r="J2905" s="118"/>
      <c r="K2905" s="119"/>
      <c r="L2905" s="118"/>
      <c r="M2905" s="179"/>
      <c r="Q2905" s="151" t="s">
        <v>3002</v>
      </c>
      <c r="R2905" s="152" t="n">
        <v>-4.3</v>
      </c>
      <c r="S2905" s="152" t="n">
        <v>745.1</v>
      </c>
      <c r="T2905" s="153" t="n">
        <v>82</v>
      </c>
      <c r="U2905" s="154" t="s">
        <v>78</v>
      </c>
      <c r="V2905" s="153" t="n">
        <v>1</v>
      </c>
      <c r="W2905" s="115" t="n">
        <v>0.95</v>
      </c>
      <c r="X2905" s="116" t="n">
        <f aca="false">RANDBETWEEN(80,100)/100</f>
        <v>0.82</v>
      </c>
      <c r="Y2905" s="117"/>
      <c r="Z2905" s="118"/>
      <c r="AA2905" s="119"/>
      <c r="AB2905" s="123"/>
      <c r="AC2905" s="124"/>
      <c r="AG2905" s="186"/>
      <c r="BO2905" s="202"/>
    </row>
    <row r="2906" customFormat="false" ht="13.25" hidden="false" customHeight="true" outlineLevel="0" collapsed="false">
      <c r="A2906" s="151" t="s">
        <v>3003</v>
      </c>
      <c r="B2906" s="152" t="n">
        <v>12.3</v>
      </c>
      <c r="C2906" s="152" t="n">
        <v>753.4</v>
      </c>
      <c r="D2906" s="153" t="n">
        <v>61</v>
      </c>
      <c r="E2906" s="154" t="s">
        <v>101</v>
      </c>
      <c r="F2906" s="153" t="n">
        <v>3</v>
      </c>
      <c r="G2906" s="115" t="n">
        <v>0.9</v>
      </c>
      <c r="H2906" s="116" t="n">
        <f aca="false">RANDBETWEEN(80,100)/100</f>
        <v>0.88</v>
      </c>
      <c r="I2906" s="117"/>
      <c r="J2906" s="118"/>
      <c r="K2906" s="119"/>
      <c r="L2906" s="118"/>
      <c r="M2906" s="179"/>
      <c r="Q2906" s="151" t="s">
        <v>3003</v>
      </c>
      <c r="R2906" s="152" t="n">
        <v>-3.1</v>
      </c>
      <c r="S2906" s="152" t="n">
        <v>744.7</v>
      </c>
      <c r="T2906" s="153" t="n">
        <v>78</v>
      </c>
      <c r="U2906" s="154" t="s">
        <v>78</v>
      </c>
      <c r="V2906" s="153" t="n">
        <v>1</v>
      </c>
      <c r="W2906" s="115" t="n">
        <v>0.9</v>
      </c>
      <c r="X2906" s="116" t="n">
        <f aca="false">RANDBETWEEN(80,100)/100</f>
        <v>0.93</v>
      </c>
      <c r="Y2906" s="117"/>
      <c r="Z2906" s="118"/>
      <c r="AA2906" s="119"/>
      <c r="AB2906" s="123"/>
      <c r="AC2906" s="124"/>
      <c r="AG2906" s="186"/>
      <c r="BO2906" s="202"/>
    </row>
    <row r="2907" customFormat="false" ht="13.25" hidden="false" customHeight="true" outlineLevel="0" collapsed="false">
      <c r="A2907" s="151" t="s">
        <v>3004</v>
      </c>
      <c r="B2907" s="152" t="n">
        <v>5.9</v>
      </c>
      <c r="C2907" s="152" t="n">
        <v>754.9</v>
      </c>
      <c r="D2907" s="153" t="n">
        <v>76</v>
      </c>
      <c r="E2907" s="154" t="s">
        <v>78</v>
      </c>
      <c r="F2907" s="153" t="n">
        <v>1.5</v>
      </c>
      <c r="G2907" s="115" t="n">
        <v>0.9</v>
      </c>
      <c r="H2907" s="116" t="n">
        <f aca="false">RANDBETWEEN(80,100)/100</f>
        <v>0.82</v>
      </c>
      <c r="I2907" s="117"/>
      <c r="J2907" s="118"/>
      <c r="K2907" s="119"/>
      <c r="L2907" s="118"/>
      <c r="M2907" s="179"/>
      <c r="Q2907" s="151" t="s">
        <v>3004</v>
      </c>
      <c r="R2907" s="152" t="n">
        <v>-4</v>
      </c>
      <c r="S2907" s="152" t="n">
        <v>744.8</v>
      </c>
      <c r="T2907" s="153" t="n">
        <v>77</v>
      </c>
      <c r="U2907" s="154" t="n">
        <v>0</v>
      </c>
      <c r="V2907" s="153" t="n">
        <v>0</v>
      </c>
      <c r="W2907" s="115" t="n">
        <v>0.9</v>
      </c>
      <c r="X2907" s="116" t="n">
        <f aca="false">RANDBETWEEN(80,100)/100</f>
        <v>0.99</v>
      </c>
      <c r="Y2907" s="117"/>
      <c r="Z2907" s="118"/>
      <c r="AA2907" s="119"/>
      <c r="AB2907" s="123"/>
      <c r="AC2907" s="124"/>
      <c r="AG2907" s="186"/>
      <c r="BO2907" s="202"/>
    </row>
    <row r="2908" customFormat="false" ht="13.25" hidden="false" customHeight="true" outlineLevel="0" collapsed="false">
      <c r="A2908" s="151" t="s">
        <v>3005</v>
      </c>
      <c r="B2908" s="152" t="n">
        <v>3.5</v>
      </c>
      <c r="C2908" s="152" t="n">
        <v>754.5</v>
      </c>
      <c r="D2908" s="153" t="n">
        <v>82</v>
      </c>
      <c r="E2908" s="154" t="s">
        <v>83</v>
      </c>
      <c r="F2908" s="153" t="n">
        <v>1.5</v>
      </c>
      <c r="G2908" s="115" t="n">
        <v>0.9</v>
      </c>
      <c r="H2908" s="116" t="n">
        <f aca="false">RANDBETWEEN(80,100)/100</f>
        <v>0.81</v>
      </c>
      <c r="I2908" s="117"/>
      <c r="J2908" s="118"/>
      <c r="K2908" s="119"/>
      <c r="L2908" s="118"/>
      <c r="M2908" s="179"/>
      <c r="Q2908" s="151" t="s">
        <v>3005</v>
      </c>
      <c r="R2908" s="152" t="n">
        <v>-6.1</v>
      </c>
      <c r="S2908" s="152" t="n">
        <v>744.2</v>
      </c>
      <c r="T2908" s="153" t="n">
        <v>90</v>
      </c>
      <c r="U2908" s="154" t="n">
        <v>0</v>
      </c>
      <c r="V2908" s="153" t="n">
        <v>0</v>
      </c>
      <c r="W2908" s="115" t="n">
        <v>0.75</v>
      </c>
      <c r="X2908" s="116" t="n">
        <f aca="false">RANDBETWEEN(80,100)/100</f>
        <v>0.92</v>
      </c>
      <c r="Y2908" s="117"/>
      <c r="Z2908" s="118"/>
      <c r="AA2908" s="119"/>
      <c r="AB2908" s="123"/>
      <c r="AC2908" s="124"/>
      <c r="AG2908" s="186"/>
      <c r="BO2908" s="202"/>
    </row>
    <row r="2909" customFormat="false" ht="13.25" hidden="false" customHeight="true" outlineLevel="0" collapsed="false">
      <c r="A2909" s="151" t="s">
        <v>3006</v>
      </c>
      <c r="B2909" s="152" t="n">
        <v>4</v>
      </c>
      <c r="C2909" s="152" t="n">
        <v>754.6</v>
      </c>
      <c r="D2909" s="153" t="n">
        <v>78</v>
      </c>
      <c r="E2909" s="154" t="s">
        <v>77</v>
      </c>
      <c r="F2909" s="153" t="n">
        <v>1.5</v>
      </c>
      <c r="G2909" s="115" t="n">
        <v>0.9</v>
      </c>
      <c r="H2909" s="116" t="n">
        <f aca="false">RANDBETWEEN(80,100)/100</f>
        <v>0.93</v>
      </c>
      <c r="I2909" s="117"/>
      <c r="J2909" s="118"/>
      <c r="K2909" s="119"/>
      <c r="L2909" s="118"/>
      <c r="M2909" s="179"/>
      <c r="Q2909" s="151" t="s">
        <v>3006</v>
      </c>
      <c r="R2909" s="152" t="n">
        <v>-5.1</v>
      </c>
      <c r="S2909" s="152" t="n">
        <v>743.6</v>
      </c>
      <c r="T2909" s="153" t="n">
        <v>85</v>
      </c>
      <c r="U2909" s="154" t="s">
        <v>78</v>
      </c>
      <c r="V2909" s="153" t="n">
        <v>1</v>
      </c>
      <c r="W2909" s="115" t="n">
        <v>0.9</v>
      </c>
      <c r="X2909" s="116" t="n">
        <f aca="false">RANDBETWEEN(80,100)/100</f>
        <v>0.9</v>
      </c>
      <c r="Y2909" s="117"/>
      <c r="Z2909" s="118"/>
      <c r="AA2909" s="119"/>
      <c r="AB2909" s="123"/>
      <c r="AC2909" s="124"/>
      <c r="AG2909" s="186"/>
      <c r="BO2909" s="202"/>
    </row>
    <row r="2910" customFormat="false" ht="13.25" hidden="false" customHeight="true" outlineLevel="0" collapsed="false">
      <c r="A2910" s="151" t="s">
        <v>3007</v>
      </c>
      <c r="B2910" s="152" t="n">
        <v>5.2</v>
      </c>
      <c r="C2910" s="152" t="n">
        <v>755.2</v>
      </c>
      <c r="D2910" s="153" t="n">
        <v>77</v>
      </c>
      <c r="E2910" s="154" t="s">
        <v>101</v>
      </c>
      <c r="F2910" s="153" t="n">
        <v>4.5</v>
      </c>
      <c r="G2910" s="115" t="n">
        <v>0.9</v>
      </c>
      <c r="H2910" s="116" t="n">
        <f aca="false">RANDBETWEEN(80,100)/100</f>
        <v>0.9</v>
      </c>
      <c r="I2910" s="117"/>
      <c r="J2910" s="118"/>
      <c r="K2910" s="119"/>
      <c r="L2910" s="118"/>
      <c r="M2910" s="179"/>
      <c r="Q2910" s="151" t="s">
        <v>3007</v>
      </c>
      <c r="R2910" s="152" t="n">
        <v>-6.4</v>
      </c>
      <c r="S2910" s="152" t="n">
        <v>743.2</v>
      </c>
      <c r="T2910" s="153" t="n">
        <v>87</v>
      </c>
      <c r="U2910" s="154" t="n">
        <v>0</v>
      </c>
      <c r="V2910" s="153" t="n">
        <v>0</v>
      </c>
      <c r="W2910" s="182" t="s">
        <v>110</v>
      </c>
      <c r="X2910" s="116" t="n">
        <f aca="false">RANDBETWEEN(80,100)/100</f>
        <v>0.92</v>
      </c>
      <c r="Y2910" s="117"/>
      <c r="Z2910" s="118"/>
      <c r="AA2910" s="119"/>
      <c r="AB2910" s="123"/>
      <c r="AC2910" s="124"/>
      <c r="AG2910" s="186"/>
      <c r="BO2910" s="202"/>
    </row>
    <row r="2911" customFormat="false" ht="13.25" hidden="false" customHeight="true" outlineLevel="0" collapsed="false">
      <c r="A2911" s="151" t="s">
        <v>3008</v>
      </c>
      <c r="B2911" s="152" t="n">
        <v>4.3</v>
      </c>
      <c r="C2911" s="152" t="n">
        <v>755.2</v>
      </c>
      <c r="D2911" s="153" t="n">
        <v>86</v>
      </c>
      <c r="E2911" s="154" t="s">
        <v>107</v>
      </c>
      <c r="F2911" s="153" t="n">
        <v>4.5</v>
      </c>
      <c r="G2911" s="115" t="n">
        <v>0.9</v>
      </c>
      <c r="H2911" s="116" t="n">
        <f aca="false">RANDBETWEEN(80,100)/100</f>
        <v>0.98</v>
      </c>
      <c r="I2911" s="117"/>
      <c r="J2911" s="118"/>
      <c r="K2911" s="119"/>
      <c r="L2911" s="118"/>
      <c r="M2911" s="179"/>
      <c r="Q2911" s="151" t="s">
        <v>3008</v>
      </c>
      <c r="R2911" s="152" t="n">
        <v>-4.3</v>
      </c>
      <c r="S2911" s="152" t="n">
        <v>742.7</v>
      </c>
      <c r="T2911" s="153" t="n">
        <v>84</v>
      </c>
      <c r="U2911" s="154" t="n">
        <v>0</v>
      </c>
      <c r="V2911" s="153" t="n">
        <v>0</v>
      </c>
      <c r="W2911" s="115" t="n">
        <v>0.9</v>
      </c>
      <c r="X2911" s="116" t="n">
        <f aca="false">RANDBETWEEN(80,100)/100</f>
        <v>0.81</v>
      </c>
      <c r="Y2911" s="117"/>
      <c r="Z2911" s="118"/>
      <c r="AA2911" s="119"/>
      <c r="AB2911" s="123"/>
      <c r="AC2911" s="124"/>
      <c r="AG2911" s="186"/>
      <c r="BO2911" s="202"/>
    </row>
    <row r="2912" customFormat="false" ht="13.25" hidden="false" customHeight="true" outlineLevel="0" collapsed="false">
      <c r="A2912" s="151" t="s">
        <v>3009</v>
      </c>
      <c r="B2912" s="152" t="n">
        <v>6.6</v>
      </c>
      <c r="C2912" s="152" t="n">
        <v>756</v>
      </c>
      <c r="D2912" s="153" t="n">
        <v>79</v>
      </c>
      <c r="E2912" s="154" t="s">
        <v>78</v>
      </c>
      <c r="F2912" s="153" t="n">
        <v>3</v>
      </c>
      <c r="G2912" s="115" t="n">
        <v>0.75</v>
      </c>
      <c r="H2912" s="116" t="n">
        <f aca="false">RANDBETWEEN(80,100)/100</f>
        <v>0.85</v>
      </c>
      <c r="I2912" s="117" t="n">
        <v>0.408831018518518</v>
      </c>
      <c r="J2912" s="118" t="n">
        <v>0.408831018518518</v>
      </c>
      <c r="K2912" s="119" t="n">
        <f aca="false">(J2912 * 24) * $B$3 * $F$3 * (1 - 0.7*AVERAGE(G2912:G2919)) * AVERAGE(H2912:H2919)</f>
        <v>3673.94155052083</v>
      </c>
      <c r="L2912" s="118" t="n">
        <f aca="false">IF(AVERAGE(F2912:F2919)&gt; $J$3, $B$4*$F$4*AVERAGE(F2912:F2919)/$B$5*24*AVERAGE(H2912:H2919), $B$4*$F$4*AVERAGE(F2912:F2919)/$B$5*24*AVERAGE(H2912:H2919) * 0.2)</f>
        <v>29022</v>
      </c>
      <c r="M2912" s="179" t="n">
        <f aca="false">K2912+L2912</f>
        <v>32695.9415505208</v>
      </c>
      <c r="Q2912" s="151" t="s">
        <v>3009</v>
      </c>
      <c r="R2912" s="152" t="n">
        <v>-2.7</v>
      </c>
      <c r="S2912" s="152" t="n">
        <v>742.2</v>
      </c>
      <c r="T2912" s="153" t="n">
        <v>76</v>
      </c>
      <c r="U2912" s="154" t="s">
        <v>78</v>
      </c>
      <c r="V2912" s="153" t="n">
        <v>1</v>
      </c>
      <c r="W2912" s="115" t="n">
        <v>0.95</v>
      </c>
      <c r="X2912" s="116" t="n">
        <f aca="false">RANDBETWEEN(80,100)/100</f>
        <v>0.85</v>
      </c>
      <c r="Y2912" s="117" t="n">
        <v>0.36244212962963</v>
      </c>
      <c r="Z2912" s="118" t="n">
        <v>0.36244212962963</v>
      </c>
      <c r="AA2912" s="119" t="n">
        <f aca="false">(Z2912 * 24) * $B$3 * $F$3 * (1 - 0.7*AVERAGE(W2912:W2919)) * AVERAGE(X2912:X2919)</f>
        <v>3412.61736458333</v>
      </c>
      <c r="AB2912" s="123" t="n">
        <f aca="false">IF(AVERAGE(V2912:V2919)&gt; $J$3, $B$4*$F$4*AVERAGE(V2912:V2919)/$B$5*24*AVERAGE(X2912:X2919), $B$4*$F$4*AVERAGE(V2912:V2919)/$B$5*24*AVERAGE(X2912:X2919) * 0.2)</f>
        <v>1303.2</v>
      </c>
      <c r="AC2912" s="124" t="n">
        <f aca="false">AA2912+AB2912</f>
        <v>4715.81736458333</v>
      </c>
      <c r="AG2912" s="186"/>
      <c r="BO2912" s="202"/>
    </row>
    <row r="2913" customFormat="false" ht="13.25" hidden="false" customHeight="true" outlineLevel="0" collapsed="false">
      <c r="A2913" s="151" t="s">
        <v>3010</v>
      </c>
      <c r="B2913" s="152" t="n">
        <v>6.7</v>
      </c>
      <c r="C2913" s="152" t="n">
        <v>756.1</v>
      </c>
      <c r="D2913" s="153" t="n">
        <v>80</v>
      </c>
      <c r="E2913" s="154" t="s">
        <v>91</v>
      </c>
      <c r="F2913" s="153" t="n">
        <v>6</v>
      </c>
      <c r="G2913" s="115" t="n">
        <v>0.9</v>
      </c>
      <c r="H2913" s="116" t="n">
        <f aca="false">RANDBETWEEN(80,100)/100</f>
        <v>0.89</v>
      </c>
      <c r="I2913" s="117"/>
      <c r="J2913" s="118"/>
      <c r="K2913" s="119"/>
      <c r="L2913" s="118"/>
      <c r="M2913" s="179"/>
      <c r="Q2913" s="151" t="s">
        <v>3010</v>
      </c>
      <c r="R2913" s="152" t="n">
        <v>-2.7</v>
      </c>
      <c r="S2913" s="152" t="n">
        <v>741.3</v>
      </c>
      <c r="T2913" s="153" t="n">
        <v>73</v>
      </c>
      <c r="U2913" s="154" t="s">
        <v>101</v>
      </c>
      <c r="V2913" s="153" t="n">
        <v>1</v>
      </c>
      <c r="W2913" s="115" t="n">
        <v>0.95</v>
      </c>
      <c r="X2913" s="116" t="n">
        <f aca="false">RANDBETWEEN(80,100)/100</f>
        <v>0.94</v>
      </c>
      <c r="Y2913" s="117"/>
      <c r="Z2913" s="118"/>
      <c r="AA2913" s="119"/>
      <c r="AB2913" s="123"/>
      <c r="AC2913" s="124"/>
      <c r="AG2913" s="186"/>
      <c r="BO2913" s="202"/>
    </row>
    <row r="2914" customFormat="false" ht="13.25" hidden="false" customHeight="true" outlineLevel="0" collapsed="false">
      <c r="A2914" s="151" t="s">
        <v>3011</v>
      </c>
      <c r="B2914" s="152" t="n">
        <v>7.2</v>
      </c>
      <c r="C2914" s="152" t="n">
        <v>755.9</v>
      </c>
      <c r="D2914" s="153" t="n">
        <v>77</v>
      </c>
      <c r="E2914" s="154" t="s">
        <v>91</v>
      </c>
      <c r="F2914" s="153" t="n">
        <v>7.5</v>
      </c>
      <c r="G2914" s="115" t="n">
        <v>0.9</v>
      </c>
      <c r="H2914" s="116" t="n">
        <f aca="false">RANDBETWEEN(80,100)/100</f>
        <v>0.92</v>
      </c>
      <c r="I2914" s="117"/>
      <c r="J2914" s="118"/>
      <c r="K2914" s="119"/>
      <c r="L2914" s="118"/>
      <c r="M2914" s="179"/>
      <c r="Q2914" s="151" t="s">
        <v>3011</v>
      </c>
      <c r="R2914" s="152" t="n">
        <v>-2.6</v>
      </c>
      <c r="S2914" s="152" t="n">
        <v>740.1</v>
      </c>
      <c r="T2914" s="153" t="n">
        <v>73</v>
      </c>
      <c r="U2914" s="154" t="s">
        <v>101</v>
      </c>
      <c r="V2914" s="153" t="n">
        <v>1</v>
      </c>
      <c r="W2914" s="115" t="n">
        <v>0.9</v>
      </c>
      <c r="X2914" s="116" t="n">
        <f aca="false">RANDBETWEEN(80,100)/100</f>
        <v>0.95</v>
      </c>
      <c r="Y2914" s="117"/>
      <c r="Z2914" s="118"/>
      <c r="AA2914" s="119"/>
      <c r="AB2914" s="123"/>
      <c r="AC2914" s="124"/>
      <c r="AG2914" s="186"/>
      <c r="BO2914" s="202"/>
    </row>
    <row r="2915" customFormat="false" ht="13.25" hidden="false" customHeight="true" outlineLevel="0" collapsed="false">
      <c r="A2915" s="151" t="s">
        <v>3012</v>
      </c>
      <c r="B2915" s="152" t="n">
        <v>7</v>
      </c>
      <c r="C2915" s="152" t="n">
        <v>756</v>
      </c>
      <c r="D2915" s="153" t="n">
        <v>79</v>
      </c>
      <c r="E2915" s="154" t="s">
        <v>101</v>
      </c>
      <c r="F2915" s="153" t="n">
        <v>9</v>
      </c>
      <c r="G2915" s="115" t="n">
        <v>0.95</v>
      </c>
      <c r="H2915" s="116" t="n">
        <f aca="false">RANDBETWEEN(80,100)/100</f>
        <v>0.81</v>
      </c>
      <c r="I2915" s="117"/>
      <c r="J2915" s="118"/>
      <c r="K2915" s="119"/>
      <c r="L2915" s="118"/>
      <c r="M2915" s="179"/>
      <c r="Q2915" s="151" t="s">
        <v>3012</v>
      </c>
      <c r="R2915" s="152" t="n">
        <v>-3.5</v>
      </c>
      <c r="S2915" s="152" t="n">
        <v>739.5</v>
      </c>
      <c r="T2915" s="153" t="n">
        <v>79</v>
      </c>
      <c r="U2915" s="154" t="s">
        <v>101</v>
      </c>
      <c r="V2915" s="153" t="n">
        <v>1</v>
      </c>
      <c r="W2915" s="115" t="n">
        <v>0.9</v>
      </c>
      <c r="X2915" s="116" t="n">
        <f aca="false">RANDBETWEEN(80,100)/100</f>
        <v>0.98</v>
      </c>
      <c r="Y2915" s="117"/>
      <c r="Z2915" s="118"/>
      <c r="AA2915" s="119"/>
      <c r="AB2915" s="123"/>
      <c r="AC2915" s="124"/>
      <c r="AG2915" s="186"/>
      <c r="BO2915" s="202"/>
    </row>
    <row r="2916" customFormat="false" ht="13.25" hidden="false" customHeight="true" outlineLevel="0" collapsed="false">
      <c r="A2916" s="151" t="s">
        <v>3013</v>
      </c>
      <c r="B2916" s="152" t="n">
        <v>1.6</v>
      </c>
      <c r="C2916" s="152" t="n">
        <v>756</v>
      </c>
      <c r="D2916" s="153" t="n">
        <v>89</v>
      </c>
      <c r="E2916" s="154" t="s">
        <v>107</v>
      </c>
      <c r="F2916" s="153" t="n">
        <v>1.5</v>
      </c>
      <c r="G2916" s="115" t="n">
        <v>0.95</v>
      </c>
      <c r="H2916" s="116" t="n">
        <f aca="false">RANDBETWEEN(80,100)/100</f>
        <v>0.8</v>
      </c>
      <c r="I2916" s="117"/>
      <c r="J2916" s="118"/>
      <c r="K2916" s="119"/>
      <c r="L2916" s="118"/>
      <c r="M2916" s="179"/>
      <c r="Q2916" s="151" t="s">
        <v>3013</v>
      </c>
      <c r="R2916" s="152" t="n">
        <v>-4</v>
      </c>
      <c r="S2916" s="152" t="n">
        <v>738.2</v>
      </c>
      <c r="T2916" s="153" t="n">
        <v>79</v>
      </c>
      <c r="U2916" s="154" t="s">
        <v>101</v>
      </c>
      <c r="V2916" s="153" t="n">
        <v>1</v>
      </c>
      <c r="W2916" s="115" t="n">
        <v>0.9</v>
      </c>
      <c r="X2916" s="116" t="n">
        <f aca="false">RANDBETWEEN(80,100)/100</f>
        <v>0.84</v>
      </c>
      <c r="Y2916" s="117"/>
      <c r="Z2916" s="118"/>
      <c r="AA2916" s="119"/>
      <c r="AB2916" s="123"/>
      <c r="AC2916" s="124"/>
      <c r="AG2916" s="186"/>
      <c r="BO2916" s="202"/>
    </row>
    <row r="2917" customFormat="false" ht="13.25" hidden="false" customHeight="true" outlineLevel="0" collapsed="false">
      <c r="A2917" s="151" t="s">
        <v>3014</v>
      </c>
      <c r="B2917" s="152" t="n">
        <v>1.3</v>
      </c>
      <c r="C2917" s="152" t="n">
        <v>755.8</v>
      </c>
      <c r="D2917" s="153" t="n">
        <v>90</v>
      </c>
      <c r="E2917" s="154" t="s">
        <v>83</v>
      </c>
      <c r="F2917" s="153" t="n">
        <v>10.5</v>
      </c>
      <c r="G2917" s="115" t="n">
        <v>0.95</v>
      </c>
      <c r="H2917" s="116" t="n">
        <f aca="false">RANDBETWEEN(80,100)/100</f>
        <v>0.86</v>
      </c>
      <c r="I2917" s="117"/>
      <c r="J2917" s="118"/>
      <c r="K2917" s="119"/>
      <c r="L2917" s="118"/>
      <c r="M2917" s="179"/>
      <c r="Q2917" s="151" t="s">
        <v>3014</v>
      </c>
      <c r="R2917" s="152" t="n">
        <v>-3.2</v>
      </c>
      <c r="S2917" s="152" t="n">
        <v>737</v>
      </c>
      <c r="T2917" s="153" t="n">
        <v>76</v>
      </c>
      <c r="U2917" s="154" t="s">
        <v>101</v>
      </c>
      <c r="V2917" s="153" t="n">
        <v>2</v>
      </c>
      <c r="W2917" s="115" t="n">
        <v>0.9</v>
      </c>
      <c r="X2917" s="116" t="n">
        <f aca="false">RANDBETWEEN(80,100)/100</f>
        <v>0.88</v>
      </c>
      <c r="Y2917" s="117"/>
      <c r="Z2917" s="118"/>
      <c r="AA2917" s="119"/>
      <c r="AB2917" s="123"/>
      <c r="AC2917" s="124"/>
      <c r="AG2917" s="186"/>
      <c r="BO2917" s="202"/>
    </row>
    <row r="2918" customFormat="false" ht="13.25" hidden="false" customHeight="true" outlineLevel="0" collapsed="false">
      <c r="A2918" s="151" t="s">
        <v>3015</v>
      </c>
      <c r="B2918" s="152" t="n">
        <v>1.8</v>
      </c>
      <c r="C2918" s="152" t="n">
        <v>757</v>
      </c>
      <c r="D2918" s="153" t="n">
        <v>87</v>
      </c>
      <c r="E2918" s="154" t="s">
        <v>107</v>
      </c>
      <c r="F2918" s="153" t="n">
        <v>1.5</v>
      </c>
      <c r="G2918" s="115" t="n">
        <v>0.95</v>
      </c>
      <c r="H2918" s="116" t="n">
        <f aca="false">RANDBETWEEN(80,100)/100</f>
        <v>0.91</v>
      </c>
      <c r="I2918" s="117"/>
      <c r="J2918" s="118"/>
      <c r="K2918" s="119"/>
      <c r="L2918" s="118"/>
      <c r="M2918" s="179"/>
      <c r="Q2918" s="151" t="s">
        <v>3015</v>
      </c>
      <c r="R2918" s="152" t="n">
        <v>-2.7</v>
      </c>
      <c r="S2918" s="152" t="n">
        <v>736.5</v>
      </c>
      <c r="T2918" s="153" t="n">
        <v>83</v>
      </c>
      <c r="U2918" s="154" t="s">
        <v>101</v>
      </c>
      <c r="V2918" s="153" t="n">
        <v>1</v>
      </c>
      <c r="W2918" s="115" t="n">
        <v>0.9</v>
      </c>
      <c r="X2918" s="116" t="n">
        <f aca="false">RANDBETWEEN(80,100)/100</f>
        <v>0.9</v>
      </c>
      <c r="Y2918" s="117"/>
      <c r="Z2918" s="118"/>
      <c r="AA2918" s="119"/>
      <c r="AB2918" s="123"/>
      <c r="AC2918" s="124"/>
      <c r="AG2918" s="186"/>
      <c r="BO2918" s="202"/>
    </row>
    <row r="2919" customFormat="false" ht="13.25" hidden="false" customHeight="true" outlineLevel="0" collapsed="false">
      <c r="A2919" s="151" t="s">
        <v>3016</v>
      </c>
      <c r="B2919" s="152" t="n">
        <v>3</v>
      </c>
      <c r="C2919" s="152" t="n">
        <v>757.4</v>
      </c>
      <c r="D2919" s="153" t="n">
        <v>86</v>
      </c>
      <c r="E2919" s="154" t="s">
        <v>83</v>
      </c>
      <c r="F2919" s="153" t="n">
        <v>3</v>
      </c>
      <c r="G2919" s="115" t="n">
        <v>0.95</v>
      </c>
      <c r="H2919" s="116" t="n">
        <f aca="false">RANDBETWEEN(80,100)/100</f>
        <v>0.87</v>
      </c>
      <c r="I2919" s="117"/>
      <c r="J2919" s="118"/>
      <c r="K2919" s="119"/>
      <c r="L2919" s="118"/>
      <c r="M2919" s="179"/>
      <c r="Q2919" s="151" t="s">
        <v>3016</v>
      </c>
      <c r="R2919" s="152" t="n">
        <v>-2.3</v>
      </c>
      <c r="S2919" s="152" t="n">
        <v>735.9</v>
      </c>
      <c r="T2919" s="153" t="n">
        <v>80</v>
      </c>
      <c r="U2919" s="154" t="s">
        <v>101</v>
      </c>
      <c r="V2919" s="153" t="n">
        <v>1</v>
      </c>
      <c r="W2919" s="115" t="n">
        <v>0.9</v>
      </c>
      <c r="X2919" s="116" t="n">
        <f aca="false">RANDBETWEEN(80,100)/100</f>
        <v>0.9</v>
      </c>
      <c r="Y2919" s="117"/>
      <c r="Z2919" s="118"/>
      <c r="AA2919" s="119"/>
      <c r="AB2919" s="123"/>
      <c r="AC2919" s="124"/>
      <c r="AG2919" s="186"/>
      <c r="BO2919" s="202"/>
    </row>
    <row r="2920" customFormat="false" ht="13.25" hidden="false" customHeight="true" outlineLevel="0" collapsed="false">
      <c r="A2920" s="151" t="s">
        <v>3017</v>
      </c>
      <c r="B2920" s="152" t="n">
        <v>2.5</v>
      </c>
      <c r="C2920" s="152" t="n">
        <v>758.3</v>
      </c>
      <c r="D2920" s="153" t="n">
        <v>100</v>
      </c>
      <c r="E2920" s="154" t="s">
        <v>107</v>
      </c>
      <c r="F2920" s="153" t="n">
        <v>1.5</v>
      </c>
      <c r="G2920" s="115" t="n">
        <v>0.95</v>
      </c>
      <c r="H2920" s="116" t="n">
        <f aca="false">RANDBETWEEN(80,100)/100</f>
        <v>0.89</v>
      </c>
      <c r="I2920" s="208" t="n">
        <v>0.407025462962963</v>
      </c>
      <c r="J2920" s="209" t="n">
        <v>0.407025462962963</v>
      </c>
      <c r="K2920" s="210" t="n">
        <f aca="false">(J2920 * 24) * $B$3 * $F$3 * (1 - 0.7*AVERAGE(G2920:G2927)) * AVERAGE(H2920:H2927)</f>
        <v>3853.57055416666</v>
      </c>
      <c r="L2920" s="211" t="n">
        <f aca="false">IF(AVERAGE(F2920:F2927)&gt; $J$3, $B$4*$F$4*AVERAGE(F2920:F2927)/$B$5*24*AVERAGE(H2920:H2927), $B$4*$F$4*AVERAGE(F2920:F2927)/$B$5*24*AVERAGE(H2920:H2927) * 0.2)</f>
        <v>3712.8</v>
      </c>
      <c r="M2920" s="212" t="n">
        <f aca="false">K2920+L2920</f>
        <v>7566.37055416666</v>
      </c>
      <c r="Q2920" s="151" t="s">
        <v>3017</v>
      </c>
      <c r="R2920" s="152" t="n">
        <v>-1.7</v>
      </c>
      <c r="S2920" s="152" t="n">
        <v>735</v>
      </c>
      <c r="T2920" s="153" t="n">
        <v>83</v>
      </c>
      <c r="U2920" s="154" t="s">
        <v>101</v>
      </c>
      <c r="V2920" s="153" t="n">
        <v>1</v>
      </c>
      <c r="W2920" s="115" t="n">
        <v>0.9</v>
      </c>
      <c r="X2920" s="116" t="n">
        <f aca="false">RANDBETWEEN(80,100)/100</f>
        <v>0.91</v>
      </c>
      <c r="Y2920" s="208" t="n">
        <v>0.359652777777778</v>
      </c>
      <c r="Z2920" s="209" t="n">
        <v>0.359652777777778</v>
      </c>
      <c r="AA2920" s="210" t="n">
        <f aca="false">(Z2920 * 24) * $B$3 * $F$3 * (1 - 0.7*AVERAGE(W2920:W2927)) * AVERAGE(X2920:X2927)</f>
        <v>3458.79515</v>
      </c>
      <c r="AB2920" s="213" t="n">
        <f aca="false">IF(AVERAGE(V2920:V2927)&gt; $J$3, $B$4*$F$4*AVERAGE(V2920:V2927)/$B$5*24*AVERAGE(X2920:X2927), $B$4*$F$4*AVERAGE(V2920:V2927)/$B$5*24*AVERAGE(X2920:X2927) * 0.2)</f>
        <v>722</v>
      </c>
      <c r="AC2920" s="212" t="n">
        <f aca="false">AA2920+AB2920</f>
        <v>4180.79515</v>
      </c>
      <c r="AG2920" s="186"/>
      <c r="BO2920" s="202"/>
    </row>
    <row r="2921" customFormat="false" ht="13.25" hidden="false" customHeight="true" outlineLevel="0" collapsed="false">
      <c r="A2921" s="151" t="s">
        <v>3018</v>
      </c>
      <c r="B2921" s="152" t="n">
        <v>2.7</v>
      </c>
      <c r="C2921" s="152" t="n">
        <v>758.5</v>
      </c>
      <c r="D2921" s="153" t="n">
        <v>100</v>
      </c>
      <c r="E2921" s="154" t="s">
        <v>78</v>
      </c>
      <c r="F2921" s="153" t="n">
        <v>1.5</v>
      </c>
      <c r="G2921" s="115" t="n">
        <v>0.95</v>
      </c>
      <c r="H2921" s="116" t="n">
        <f aca="false">RANDBETWEEN(80,100)/100</f>
        <v>0.98</v>
      </c>
      <c r="I2921" s="208"/>
      <c r="J2921" s="209"/>
      <c r="K2921" s="210"/>
      <c r="L2921" s="211"/>
      <c r="M2921" s="212"/>
      <c r="Q2921" s="151" t="s">
        <v>3018</v>
      </c>
      <c r="R2921" s="152" t="n">
        <v>-0.7</v>
      </c>
      <c r="S2921" s="152" t="n">
        <v>734.1</v>
      </c>
      <c r="T2921" s="153" t="n">
        <v>80</v>
      </c>
      <c r="U2921" s="154" t="s">
        <v>91</v>
      </c>
      <c r="V2921" s="153" t="n">
        <v>1</v>
      </c>
      <c r="W2921" s="115" t="n">
        <v>0.9</v>
      </c>
      <c r="X2921" s="116" t="n">
        <f aca="false">RANDBETWEEN(80,100)/100</f>
        <v>0.88</v>
      </c>
      <c r="Y2921" s="208"/>
      <c r="Z2921" s="209"/>
      <c r="AA2921" s="210"/>
      <c r="AB2921" s="213"/>
      <c r="AC2921" s="212"/>
      <c r="AG2921" s="186"/>
      <c r="BO2921" s="202"/>
    </row>
    <row r="2922" customFormat="false" ht="13.25" hidden="false" customHeight="true" outlineLevel="0" collapsed="false">
      <c r="A2922" s="151" t="s">
        <v>3019</v>
      </c>
      <c r="B2922" s="152" t="n">
        <v>5.6</v>
      </c>
      <c r="C2922" s="152" t="n">
        <v>758.2</v>
      </c>
      <c r="D2922" s="153" t="n">
        <v>74</v>
      </c>
      <c r="E2922" s="154" t="s">
        <v>101</v>
      </c>
      <c r="F2922" s="153" t="n">
        <v>9</v>
      </c>
      <c r="G2922" s="115" t="n">
        <v>0.95</v>
      </c>
      <c r="H2922" s="116" t="n">
        <f aca="false">RANDBETWEEN(80,100)/100</f>
        <v>0.81</v>
      </c>
      <c r="I2922" s="208"/>
      <c r="J2922" s="209"/>
      <c r="K2922" s="210"/>
      <c r="L2922" s="211"/>
      <c r="M2922" s="212"/>
      <c r="Q2922" s="151" t="s">
        <v>3019</v>
      </c>
      <c r="R2922" s="152" t="n">
        <v>-0.4</v>
      </c>
      <c r="S2922" s="152" t="n">
        <v>733.2</v>
      </c>
      <c r="T2922" s="153" t="n">
        <v>83</v>
      </c>
      <c r="U2922" s="154" t="s">
        <v>101</v>
      </c>
      <c r="V2922" s="153" t="n">
        <v>1</v>
      </c>
      <c r="W2922" s="115" t="n">
        <v>0.9</v>
      </c>
      <c r="X2922" s="116" t="n">
        <f aca="false">RANDBETWEEN(80,100)/100</f>
        <v>0.99</v>
      </c>
      <c r="Y2922" s="208"/>
      <c r="Z2922" s="209"/>
      <c r="AA2922" s="210"/>
      <c r="AB2922" s="213"/>
      <c r="AC2922" s="212"/>
      <c r="AG2922" s="186"/>
      <c r="BO2922" s="202"/>
    </row>
    <row r="2923" customFormat="false" ht="13.25" hidden="false" customHeight="true" outlineLevel="0" collapsed="false">
      <c r="A2923" s="151" t="s">
        <v>3020</v>
      </c>
      <c r="B2923" s="152" t="n">
        <v>3.5</v>
      </c>
      <c r="C2923" s="152" t="n">
        <v>758.5</v>
      </c>
      <c r="D2923" s="153" t="n">
        <v>84</v>
      </c>
      <c r="E2923" s="154" t="s">
        <v>78</v>
      </c>
      <c r="F2923" s="153" t="n">
        <v>4.5</v>
      </c>
      <c r="G2923" s="115" t="n">
        <v>0.95</v>
      </c>
      <c r="H2923" s="116" t="n">
        <f aca="false">RANDBETWEEN(80,100)/100</f>
        <v>1</v>
      </c>
      <c r="I2923" s="208"/>
      <c r="J2923" s="209"/>
      <c r="K2923" s="210"/>
      <c r="L2923" s="211"/>
      <c r="M2923" s="212"/>
      <c r="Q2923" s="151" t="s">
        <v>3020</v>
      </c>
      <c r="R2923" s="152" t="n">
        <v>-0.9</v>
      </c>
      <c r="S2923" s="152" t="n">
        <v>732.7</v>
      </c>
      <c r="T2923" s="153" t="n">
        <v>88</v>
      </c>
      <c r="U2923" s="154" t="s">
        <v>101</v>
      </c>
      <c r="V2923" s="153" t="n">
        <v>1</v>
      </c>
      <c r="W2923" s="115" t="n">
        <v>0.9</v>
      </c>
      <c r="X2923" s="116" t="n">
        <f aca="false">RANDBETWEEN(80,100)/100</f>
        <v>0.95</v>
      </c>
      <c r="Y2923" s="208"/>
      <c r="Z2923" s="209"/>
      <c r="AA2923" s="210"/>
      <c r="AB2923" s="213"/>
      <c r="AC2923" s="212"/>
      <c r="AG2923" s="186"/>
      <c r="BO2923" s="202"/>
    </row>
    <row r="2924" customFormat="false" ht="13.25" hidden="false" customHeight="true" outlineLevel="0" collapsed="false">
      <c r="A2924" s="151" t="s">
        <v>3021</v>
      </c>
      <c r="B2924" s="152" t="n">
        <v>-0.2</v>
      </c>
      <c r="C2924" s="152" t="n">
        <v>757.8</v>
      </c>
      <c r="D2924" s="153" t="n">
        <v>100</v>
      </c>
      <c r="E2924" s="154" t="s">
        <v>91</v>
      </c>
      <c r="F2924" s="153" t="n">
        <v>1.5</v>
      </c>
      <c r="G2924" s="115" t="n">
        <v>0.95</v>
      </c>
      <c r="H2924" s="116" t="n">
        <f aca="false">RANDBETWEEN(80,100)/100</f>
        <v>0.97</v>
      </c>
      <c r="I2924" s="208"/>
      <c r="J2924" s="209"/>
      <c r="K2924" s="210"/>
      <c r="L2924" s="211"/>
      <c r="M2924" s="212"/>
      <c r="Q2924" s="151" t="s">
        <v>3021</v>
      </c>
      <c r="R2924" s="152" t="n">
        <v>-2.1</v>
      </c>
      <c r="S2924" s="152" t="n">
        <v>731.6</v>
      </c>
      <c r="T2924" s="153" t="n">
        <v>88</v>
      </c>
      <c r="U2924" s="154" t="s">
        <v>101</v>
      </c>
      <c r="V2924" s="153" t="n">
        <v>1</v>
      </c>
      <c r="W2924" s="115" t="n">
        <v>0.9</v>
      </c>
      <c r="X2924" s="116" t="n">
        <f aca="false">RANDBETWEEN(80,100)/100</f>
        <v>0.92</v>
      </c>
      <c r="Y2924" s="208"/>
      <c r="Z2924" s="209"/>
      <c r="AA2924" s="210"/>
      <c r="AB2924" s="213"/>
      <c r="AC2924" s="212"/>
      <c r="AG2924" s="186"/>
      <c r="BO2924" s="202"/>
    </row>
    <row r="2925" customFormat="false" ht="13.25" hidden="false" customHeight="true" outlineLevel="0" collapsed="false">
      <c r="A2925" s="151" t="s">
        <v>3022</v>
      </c>
      <c r="B2925" s="152" t="n">
        <v>-0.8</v>
      </c>
      <c r="C2925" s="152" t="n">
        <v>756.7</v>
      </c>
      <c r="D2925" s="153" t="n">
        <v>100</v>
      </c>
      <c r="E2925" s="154" t="s">
        <v>77</v>
      </c>
      <c r="F2925" s="153" t="n">
        <v>1.5</v>
      </c>
      <c r="G2925" s="115" t="n">
        <v>0.75</v>
      </c>
      <c r="H2925" s="116" t="n">
        <f aca="false">RANDBETWEEN(80,100)/100</f>
        <v>0.84</v>
      </c>
      <c r="I2925" s="208"/>
      <c r="J2925" s="209"/>
      <c r="K2925" s="210"/>
      <c r="L2925" s="211"/>
      <c r="M2925" s="212"/>
      <c r="Q2925" s="151" t="s">
        <v>3022</v>
      </c>
      <c r="R2925" s="152" t="n">
        <v>-1.7</v>
      </c>
      <c r="S2925" s="152" t="n">
        <v>730.3</v>
      </c>
      <c r="T2925" s="153" t="n">
        <v>96</v>
      </c>
      <c r="U2925" s="154" t="n">
        <v>0</v>
      </c>
      <c r="V2925" s="153" t="n">
        <v>0</v>
      </c>
      <c r="W2925" s="115" t="n">
        <v>0.9</v>
      </c>
      <c r="X2925" s="116" t="n">
        <f aca="false">RANDBETWEEN(80,100)/100</f>
        <v>0.81</v>
      </c>
      <c r="Y2925" s="208"/>
      <c r="Z2925" s="209"/>
      <c r="AA2925" s="210"/>
      <c r="AB2925" s="213"/>
      <c r="AC2925" s="212"/>
      <c r="AG2925" s="186"/>
      <c r="BO2925" s="202"/>
    </row>
    <row r="2926" customFormat="false" ht="13.25" hidden="false" customHeight="true" outlineLevel="0" collapsed="false">
      <c r="A2926" s="151" t="s">
        <v>3023</v>
      </c>
      <c r="B2926" s="152" t="n">
        <v>0.1</v>
      </c>
      <c r="C2926" s="152" t="n">
        <v>755.8</v>
      </c>
      <c r="D2926" s="153" t="n">
        <v>100</v>
      </c>
      <c r="E2926" s="154" t="s">
        <v>91</v>
      </c>
      <c r="F2926" s="153" t="n">
        <v>1.5</v>
      </c>
      <c r="G2926" s="115" t="n">
        <v>0.9</v>
      </c>
      <c r="H2926" s="116" t="n">
        <f aca="false">RANDBETWEEN(80,100)/100</f>
        <v>0.92</v>
      </c>
      <c r="I2926" s="208"/>
      <c r="J2926" s="209"/>
      <c r="K2926" s="210"/>
      <c r="L2926" s="211"/>
      <c r="M2926" s="212"/>
      <c r="Q2926" s="151" t="s">
        <v>3023</v>
      </c>
      <c r="R2926" s="152" t="n">
        <v>-1.6</v>
      </c>
      <c r="S2926" s="152" t="n">
        <v>730</v>
      </c>
      <c r="T2926" s="153" t="n">
        <v>96</v>
      </c>
      <c r="U2926" s="154" t="n">
        <v>0</v>
      </c>
      <c r="V2926" s="153" t="n">
        <v>0</v>
      </c>
      <c r="W2926" s="115" t="n">
        <v>0.9</v>
      </c>
      <c r="X2926" s="116" t="n">
        <f aca="false">RANDBETWEEN(80,100)/100</f>
        <v>0.91</v>
      </c>
      <c r="Y2926" s="208"/>
      <c r="Z2926" s="209"/>
      <c r="AA2926" s="210"/>
      <c r="AB2926" s="213"/>
      <c r="AC2926" s="212"/>
      <c r="AG2926" s="186"/>
      <c r="BO2926" s="202"/>
    </row>
    <row r="2927" customFormat="false" ht="14" hidden="false" customHeight="true" outlineLevel="0" collapsed="false">
      <c r="A2927" s="214" t="s">
        <v>3024</v>
      </c>
      <c r="B2927" s="215" t="n">
        <v>3.2</v>
      </c>
      <c r="C2927" s="215" t="n">
        <v>755.6</v>
      </c>
      <c r="D2927" s="216" t="n">
        <v>82</v>
      </c>
      <c r="E2927" s="217" t="s">
        <v>101</v>
      </c>
      <c r="F2927" s="216" t="n">
        <v>4.5</v>
      </c>
      <c r="G2927" s="218" t="n">
        <v>0.9</v>
      </c>
      <c r="H2927" s="219" t="n">
        <f aca="false">RANDBETWEEN(80,100)/100</f>
        <v>0.87</v>
      </c>
      <c r="I2927" s="208"/>
      <c r="J2927" s="209"/>
      <c r="K2927" s="210"/>
      <c r="L2927" s="211"/>
      <c r="M2927" s="212"/>
      <c r="Q2927" s="214" t="s">
        <v>3024</v>
      </c>
      <c r="R2927" s="215" t="n">
        <v>-1.5</v>
      </c>
      <c r="S2927" s="215" t="n">
        <v>729.8</v>
      </c>
      <c r="T2927" s="216" t="n">
        <v>95</v>
      </c>
      <c r="U2927" s="217" t="n">
        <v>0</v>
      </c>
      <c r="V2927" s="216" t="n">
        <v>0</v>
      </c>
      <c r="W2927" s="218" t="n">
        <v>0.9</v>
      </c>
      <c r="X2927" s="219" t="n">
        <f aca="false">RANDBETWEEN(80,100)/100</f>
        <v>0.85</v>
      </c>
      <c r="Y2927" s="208"/>
      <c r="Z2927" s="209"/>
      <c r="AA2927" s="210"/>
      <c r="AB2927" s="213"/>
      <c r="AC2927" s="212"/>
      <c r="BO2927" s="202"/>
    </row>
    <row r="2928" customFormat="false" ht="17.5" hidden="false" customHeight="false" outlineLevel="0" collapsed="false">
      <c r="A2928" s="220"/>
      <c r="B2928" s="221"/>
      <c r="C2928" s="221"/>
      <c r="D2928" s="59"/>
      <c r="E2928" s="3"/>
      <c r="F2928" s="59"/>
      <c r="G2928" s="59"/>
      <c r="J2928" s="222"/>
      <c r="K2928" s="222"/>
      <c r="L2928" s="222"/>
      <c r="M2928" s="223"/>
      <c r="Q2928" s="224"/>
      <c r="R2928" s="152"/>
      <c r="S2928" s="152"/>
      <c r="T2928" s="153"/>
      <c r="U2928" s="154"/>
      <c r="V2928" s="153"/>
      <c r="W2928" s="153"/>
      <c r="Z2928" s="222"/>
      <c r="AA2928" s="222"/>
      <c r="AB2928" s="222"/>
      <c r="AC2928" s="223"/>
      <c r="BO2928" s="202"/>
    </row>
    <row r="2929" customFormat="false" ht="17.5" hidden="false" customHeight="false" outlineLevel="0" collapsed="false">
      <c r="A2929" s="220"/>
      <c r="B2929" s="221"/>
      <c r="C2929" s="221"/>
      <c r="D2929" s="59"/>
      <c r="E2929" s="3"/>
      <c r="F2929" s="59"/>
      <c r="G2929" s="59"/>
      <c r="J2929" s="222"/>
      <c r="K2929" s="222"/>
      <c r="L2929" s="222"/>
      <c r="M2929" s="223"/>
      <c r="Q2929" s="224"/>
      <c r="R2929" s="152"/>
      <c r="S2929" s="152"/>
      <c r="T2929" s="153"/>
      <c r="U2929" s="154"/>
      <c r="V2929" s="153"/>
      <c r="W2929" s="153"/>
      <c r="Z2929" s="222"/>
      <c r="AA2929" s="222"/>
      <c r="AB2929" s="222"/>
      <c r="AC2929" s="223"/>
      <c r="BO2929" s="202"/>
    </row>
    <row r="2930" customFormat="false" ht="17.5" hidden="false" customHeight="false" outlineLevel="0" collapsed="false">
      <c r="A2930" s="220"/>
      <c r="B2930" s="221"/>
      <c r="C2930" s="221"/>
      <c r="D2930" s="59"/>
      <c r="E2930" s="3"/>
      <c r="F2930" s="59"/>
      <c r="G2930" s="59"/>
      <c r="J2930" s="222"/>
      <c r="K2930" s="222"/>
      <c r="L2930" s="222"/>
      <c r="M2930" s="223"/>
      <c r="Q2930" s="224"/>
      <c r="R2930" s="152"/>
      <c r="S2930" s="152"/>
      <c r="T2930" s="153"/>
      <c r="U2930" s="154"/>
      <c r="V2930" s="153"/>
      <c r="W2930" s="153"/>
      <c r="Z2930" s="222"/>
      <c r="AA2930" s="222"/>
      <c r="AB2930" s="222"/>
      <c r="AC2930" s="223"/>
      <c r="BO2930" s="202"/>
    </row>
    <row r="2931" customFormat="false" ht="17.5" hidden="false" customHeight="false" outlineLevel="0" collapsed="false">
      <c r="A2931" s="220"/>
      <c r="B2931" s="221"/>
      <c r="C2931" s="221"/>
      <c r="D2931" s="59"/>
      <c r="E2931" s="3"/>
      <c r="F2931" s="59"/>
      <c r="G2931" s="59"/>
      <c r="J2931" s="222"/>
      <c r="K2931" s="222"/>
      <c r="L2931" s="222"/>
      <c r="M2931" s="223"/>
      <c r="Z2931" s="222"/>
      <c r="AA2931" s="222"/>
      <c r="AB2931" s="222"/>
      <c r="AC2931" s="223"/>
      <c r="BO2931" s="202"/>
    </row>
    <row r="2932" customFormat="false" ht="17.5" hidden="false" customHeight="false" outlineLevel="0" collapsed="false">
      <c r="A2932" s="220"/>
      <c r="B2932" s="221"/>
      <c r="C2932" s="221"/>
      <c r="D2932" s="59"/>
      <c r="E2932" s="3"/>
      <c r="F2932" s="59"/>
      <c r="G2932" s="59"/>
      <c r="J2932" s="222"/>
      <c r="K2932" s="222"/>
      <c r="L2932" s="222"/>
      <c r="M2932" s="223"/>
      <c r="Z2932" s="222"/>
      <c r="AA2932" s="222"/>
      <c r="AB2932" s="222"/>
      <c r="AC2932" s="223"/>
      <c r="BO2932" s="202"/>
    </row>
    <row r="2933" customFormat="false" ht="17.5" hidden="false" customHeight="false" outlineLevel="0" collapsed="false">
      <c r="A2933" s="220"/>
      <c r="B2933" s="221"/>
      <c r="C2933" s="221"/>
      <c r="D2933" s="59"/>
      <c r="E2933" s="3"/>
      <c r="F2933" s="59"/>
      <c r="G2933" s="59"/>
      <c r="J2933" s="222"/>
      <c r="K2933" s="222"/>
      <c r="L2933" s="222"/>
      <c r="M2933" s="223"/>
      <c r="Z2933" s="222"/>
      <c r="AA2933" s="222"/>
      <c r="AB2933" s="222"/>
      <c r="AC2933" s="223"/>
      <c r="BO2933" s="202"/>
    </row>
    <row r="2934" customFormat="false" ht="17.5" hidden="false" customHeight="false" outlineLevel="0" collapsed="false">
      <c r="A2934" s="220"/>
      <c r="B2934" s="221"/>
      <c r="C2934" s="221"/>
      <c r="D2934" s="59"/>
      <c r="E2934" s="3"/>
      <c r="F2934" s="59"/>
      <c r="G2934" s="59"/>
      <c r="J2934" s="222"/>
      <c r="K2934" s="222"/>
      <c r="L2934" s="222"/>
      <c r="M2934" s="223"/>
      <c r="Z2934" s="222"/>
      <c r="AA2934" s="222"/>
      <c r="AB2934" s="222"/>
      <c r="AC2934" s="223"/>
      <c r="BO2934" s="202"/>
    </row>
    <row r="2935" customFormat="false" ht="17.5" hidden="false" customHeight="false" outlineLevel="0" collapsed="false">
      <c r="A2935" s="220"/>
      <c r="B2935" s="221"/>
      <c r="C2935" s="221"/>
      <c r="D2935" s="59"/>
      <c r="E2935" s="3"/>
      <c r="F2935" s="59"/>
      <c r="G2935" s="59"/>
      <c r="J2935" s="222"/>
      <c r="K2935" s="222"/>
      <c r="L2935" s="222"/>
      <c r="M2935" s="223"/>
      <c r="Z2935" s="222"/>
      <c r="AA2935" s="222"/>
      <c r="AB2935" s="222"/>
      <c r="AC2935" s="223"/>
      <c r="BO2935" s="202"/>
    </row>
    <row r="2936" customFormat="false" ht="17.5" hidden="false" customHeight="false" outlineLevel="0" collapsed="false">
      <c r="A2936" s="220"/>
      <c r="B2936" s="221"/>
      <c r="C2936" s="221"/>
      <c r="D2936" s="59"/>
      <c r="E2936" s="3"/>
      <c r="F2936" s="59"/>
      <c r="G2936" s="59"/>
      <c r="J2936" s="222"/>
      <c r="K2936" s="222"/>
      <c r="L2936" s="222"/>
      <c r="M2936" s="223"/>
      <c r="Z2936" s="222"/>
      <c r="AA2936" s="222"/>
      <c r="AB2936" s="222"/>
      <c r="AC2936" s="223"/>
      <c r="BO2936" s="202"/>
    </row>
    <row r="2937" customFormat="false" ht="17.5" hidden="false" customHeight="false" outlineLevel="0" collapsed="false">
      <c r="A2937" s="220"/>
      <c r="B2937" s="221"/>
      <c r="C2937" s="221"/>
      <c r="D2937" s="59"/>
      <c r="E2937" s="3"/>
      <c r="F2937" s="59"/>
      <c r="G2937" s="59"/>
      <c r="J2937" s="222"/>
      <c r="K2937" s="222"/>
      <c r="L2937" s="222"/>
      <c r="M2937" s="223"/>
      <c r="Z2937" s="222"/>
      <c r="AA2937" s="222"/>
      <c r="AB2937" s="222"/>
      <c r="AC2937" s="223"/>
      <c r="BO2937" s="202"/>
    </row>
    <row r="2938" customFormat="false" ht="17.5" hidden="false" customHeight="false" outlineLevel="0" collapsed="false">
      <c r="A2938" s="220"/>
      <c r="B2938" s="221"/>
      <c r="C2938" s="221"/>
      <c r="D2938" s="59"/>
      <c r="E2938" s="3"/>
      <c r="F2938" s="59"/>
      <c r="G2938" s="59"/>
      <c r="J2938" s="222"/>
      <c r="K2938" s="222"/>
      <c r="L2938" s="222"/>
      <c r="M2938" s="223"/>
      <c r="Z2938" s="222"/>
      <c r="AA2938" s="222"/>
      <c r="AB2938" s="222"/>
      <c r="AC2938" s="223"/>
      <c r="BO2938" s="202"/>
    </row>
    <row r="2939" customFormat="false" ht="17.5" hidden="false" customHeight="false" outlineLevel="0" collapsed="false">
      <c r="A2939" s="220"/>
      <c r="B2939" s="221"/>
      <c r="C2939" s="221"/>
      <c r="D2939" s="59"/>
      <c r="E2939" s="3"/>
      <c r="F2939" s="59"/>
      <c r="G2939" s="59"/>
      <c r="J2939" s="222"/>
      <c r="K2939" s="222"/>
      <c r="L2939" s="222"/>
      <c r="M2939" s="223"/>
      <c r="Z2939" s="222"/>
      <c r="AA2939" s="222"/>
      <c r="AB2939" s="222"/>
      <c r="AC2939" s="223"/>
      <c r="BO2939" s="202"/>
    </row>
    <row r="2940" customFormat="false" ht="17.5" hidden="false" customHeight="false" outlineLevel="0" collapsed="false">
      <c r="A2940" s="220"/>
      <c r="B2940" s="221"/>
      <c r="C2940" s="221"/>
      <c r="D2940" s="59"/>
      <c r="E2940" s="3"/>
      <c r="F2940" s="59"/>
      <c r="G2940" s="59"/>
      <c r="J2940" s="222"/>
      <c r="K2940" s="222"/>
      <c r="L2940" s="222"/>
      <c r="M2940" s="223"/>
      <c r="Z2940" s="222"/>
      <c r="AA2940" s="222"/>
      <c r="AB2940" s="222"/>
      <c r="AC2940" s="223"/>
      <c r="BO2940" s="202"/>
    </row>
    <row r="2941" customFormat="false" ht="17.5" hidden="false" customHeight="false" outlineLevel="0" collapsed="false">
      <c r="A2941" s="220"/>
      <c r="B2941" s="221"/>
      <c r="C2941" s="221"/>
      <c r="D2941" s="59"/>
      <c r="E2941" s="3"/>
      <c r="F2941" s="59"/>
      <c r="G2941" s="59"/>
      <c r="J2941" s="222"/>
      <c r="K2941" s="222"/>
      <c r="L2941" s="222"/>
      <c r="M2941" s="223"/>
      <c r="Z2941" s="222"/>
      <c r="AA2941" s="222"/>
      <c r="AB2941" s="222"/>
      <c r="AC2941" s="223"/>
      <c r="BO2941" s="202"/>
    </row>
    <row r="2942" customFormat="false" ht="17.5" hidden="false" customHeight="false" outlineLevel="0" collapsed="false">
      <c r="A2942" s="220"/>
      <c r="B2942" s="221"/>
      <c r="C2942" s="221"/>
      <c r="D2942" s="59"/>
      <c r="E2942" s="3"/>
      <c r="F2942" s="59"/>
      <c r="G2942" s="59"/>
      <c r="J2942" s="222"/>
      <c r="K2942" s="222"/>
      <c r="L2942" s="222"/>
      <c r="M2942" s="223"/>
      <c r="Z2942" s="222"/>
      <c r="AA2942" s="222"/>
      <c r="AB2942" s="222"/>
      <c r="AC2942" s="223"/>
      <c r="BO2942" s="202"/>
    </row>
    <row r="2943" customFormat="false" ht="17.5" hidden="false" customHeight="false" outlineLevel="0" collapsed="false">
      <c r="A2943" s="220"/>
      <c r="B2943" s="221"/>
      <c r="C2943" s="221"/>
      <c r="D2943" s="59"/>
      <c r="E2943" s="3"/>
      <c r="F2943" s="59"/>
      <c r="G2943" s="59"/>
      <c r="J2943" s="222"/>
      <c r="K2943" s="222"/>
      <c r="L2943" s="222"/>
      <c r="M2943" s="223"/>
      <c r="Z2943" s="222"/>
      <c r="AA2943" s="222"/>
      <c r="AB2943" s="222"/>
      <c r="AC2943" s="223"/>
      <c r="BO2943" s="202"/>
    </row>
    <row r="2944" customFormat="false" ht="17.5" hidden="false" customHeight="false" outlineLevel="0" collapsed="false">
      <c r="A2944" s="220"/>
      <c r="B2944" s="221"/>
      <c r="C2944" s="221"/>
      <c r="D2944" s="59"/>
      <c r="E2944" s="3"/>
      <c r="F2944" s="59"/>
      <c r="G2944" s="59"/>
      <c r="J2944" s="222"/>
      <c r="K2944" s="222"/>
      <c r="L2944" s="222"/>
      <c r="M2944" s="223"/>
      <c r="Z2944" s="222"/>
      <c r="AA2944" s="222"/>
      <c r="AB2944" s="222"/>
      <c r="AC2944" s="223"/>
      <c r="BO2944" s="202"/>
    </row>
    <row r="2945" customFormat="false" ht="17.5" hidden="false" customHeight="false" outlineLevel="0" collapsed="false">
      <c r="A2945" s="220"/>
      <c r="B2945" s="221"/>
      <c r="C2945" s="221"/>
      <c r="D2945" s="59"/>
      <c r="E2945" s="3"/>
      <c r="F2945" s="59"/>
      <c r="G2945" s="59"/>
      <c r="J2945" s="222"/>
      <c r="K2945" s="222"/>
      <c r="L2945" s="222"/>
      <c r="M2945" s="223"/>
      <c r="Z2945" s="222"/>
      <c r="AA2945" s="222"/>
      <c r="AB2945" s="222"/>
      <c r="AC2945" s="223"/>
      <c r="BO2945" s="202"/>
    </row>
    <row r="2946" customFormat="false" ht="17.5" hidden="false" customHeight="false" outlineLevel="0" collapsed="false">
      <c r="A2946" s="220"/>
      <c r="B2946" s="221"/>
      <c r="C2946" s="221"/>
      <c r="D2946" s="59"/>
      <c r="E2946" s="3"/>
      <c r="F2946" s="59"/>
      <c r="G2946" s="59"/>
      <c r="J2946" s="222"/>
      <c r="K2946" s="222"/>
      <c r="L2946" s="222"/>
      <c r="M2946" s="223"/>
      <c r="Z2946" s="222"/>
      <c r="AA2946" s="222"/>
      <c r="AB2946" s="222"/>
      <c r="AC2946" s="223"/>
      <c r="BO2946" s="202"/>
    </row>
    <row r="2947" customFormat="false" ht="17.5" hidden="false" customHeight="false" outlineLevel="0" collapsed="false">
      <c r="A2947" s="220"/>
      <c r="B2947" s="221"/>
      <c r="C2947" s="221"/>
      <c r="D2947" s="59"/>
      <c r="E2947" s="3"/>
      <c r="F2947" s="59"/>
      <c r="G2947" s="59"/>
      <c r="J2947" s="222"/>
      <c r="K2947" s="222"/>
      <c r="L2947" s="222"/>
      <c r="M2947" s="223"/>
      <c r="Z2947" s="222"/>
      <c r="AA2947" s="222"/>
      <c r="AB2947" s="222"/>
      <c r="AC2947" s="223"/>
      <c r="BO2947" s="202"/>
    </row>
    <row r="2948" customFormat="false" ht="17.5" hidden="false" customHeight="false" outlineLevel="0" collapsed="false">
      <c r="A2948" s="220"/>
      <c r="B2948" s="221"/>
      <c r="C2948" s="221"/>
      <c r="D2948" s="59"/>
      <c r="E2948" s="3"/>
      <c r="F2948" s="59"/>
      <c r="G2948" s="59"/>
      <c r="J2948" s="222"/>
      <c r="K2948" s="222"/>
      <c r="L2948" s="222"/>
      <c r="M2948" s="223"/>
      <c r="Z2948" s="222"/>
      <c r="AA2948" s="222"/>
      <c r="AB2948" s="222"/>
      <c r="AC2948" s="223"/>
      <c r="BO2948" s="202"/>
    </row>
    <row r="2949" customFormat="false" ht="17.5" hidden="false" customHeight="false" outlineLevel="0" collapsed="false">
      <c r="A2949" s="220"/>
      <c r="B2949" s="221"/>
      <c r="C2949" s="221"/>
      <c r="D2949" s="59"/>
      <c r="E2949" s="3"/>
      <c r="F2949" s="59"/>
      <c r="G2949" s="59"/>
      <c r="J2949" s="222"/>
      <c r="K2949" s="222"/>
      <c r="L2949" s="222"/>
      <c r="M2949" s="223"/>
      <c r="Z2949" s="222"/>
      <c r="AA2949" s="222"/>
      <c r="AB2949" s="222"/>
      <c r="AC2949" s="223"/>
      <c r="BO2949" s="202"/>
    </row>
    <row r="2950" customFormat="false" ht="17.5" hidden="false" customHeight="false" outlineLevel="0" collapsed="false">
      <c r="A2950" s="220"/>
      <c r="B2950" s="221"/>
      <c r="C2950" s="221"/>
      <c r="D2950" s="59"/>
      <c r="E2950" s="3"/>
      <c r="F2950" s="59"/>
      <c r="G2950" s="59"/>
      <c r="J2950" s="222"/>
      <c r="K2950" s="222"/>
      <c r="L2950" s="222"/>
      <c r="M2950" s="223"/>
      <c r="Z2950" s="222"/>
      <c r="AA2950" s="222"/>
      <c r="AB2950" s="222"/>
      <c r="AC2950" s="223"/>
      <c r="BO2950" s="202"/>
    </row>
    <row r="2951" customFormat="false" ht="17.5" hidden="false" customHeight="false" outlineLevel="0" collapsed="false">
      <c r="A2951" s="220"/>
      <c r="B2951" s="221"/>
      <c r="C2951" s="221"/>
      <c r="D2951" s="59"/>
      <c r="E2951" s="3"/>
      <c r="F2951" s="59"/>
      <c r="G2951" s="59"/>
      <c r="J2951" s="222"/>
      <c r="K2951" s="222"/>
      <c r="L2951" s="222"/>
      <c r="M2951" s="223"/>
      <c r="Z2951" s="222"/>
      <c r="AA2951" s="222"/>
      <c r="AB2951" s="222"/>
      <c r="AC2951" s="223"/>
      <c r="BO2951" s="202"/>
    </row>
    <row r="2952" customFormat="false" ht="17.5" hidden="false" customHeight="false" outlineLevel="0" collapsed="false">
      <c r="A2952" s="220"/>
      <c r="B2952" s="221"/>
      <c r="C2952" s="221"/>
      <c r="D2952" s="59"/>
      <c r="E2952" s="3"/>
      <c r="F2952" s="59"/>
      <c r="G2952" s="59"/>
      <c r="J2952" s="222"/>
      <c r="K2952" s="222"/>
      <c r="L2952" s="222"/>
      <c r="M2952" s="223"/>
      <c r="Z2952" s="222"/>
      <c r="AA2952" s="222"/>
      <c r="AB2952" s="222"/>
      <c r="AC2952" s="223"/>
      <c r="BO2952" s="202"/>
    </row>
    <row r="2953" customFormat="false" ht="17.5" hidden="false" customHeight="false" outlineLevel="0" collapsed="false">
      <c r="A2953" s="220"/>
      <c r="B2953" s="221"/>
      <c r="C2953" s="221"/>
      <c r="D2953" s="59"/>
      <c r="E2953" s="3"/>
      <c r="F2953" s="59"/>
      <c r="G2953" s="59"/>
      <c r="J2953" s="222"/>
      <c r="K2953" s="222"/>
      <c r="L2953" s="222"/>
      <c r="M2953" s="223"/>
      <c r="Z2953" s="222"/>
      <c r="AA2953" s="222"/>
      <c r="AB2953" s="222"/>
      <c r="AC2953" s="223"/>
      <c r="BO2953" s="202"/>
    </row>
    <row r="2954" customFormat="false" ht="17.5" hidden="false" customHeight="false" outlineLevel="0" collapsed="false">
      <c r="A2954" s="220"/>
      <c r="B2954" s="221"/>
      <c r="C2954" s="221"/>
      <c r="D2954" s="59"/>
      <c r="E2954" s="3"/>
      <c r="F2954" s="59"/>
      <c r="G2954" s="59"/>
      <c r="J2954" s="222"/>
      <c r="K2954" s="222"/>
      <c r="L2954" s="222"/>
      <c r="M2954" s="223"/>
      <c r="Z2954" s="222"/>
      <c r="AA2954" s="222"/>
      <c r="AB2954" s="222"/>
      <c r="AC2954" s="223"/>
      <c r="BO2954" s="202"/>
    </row>
    <row r="2955" customFormat="false" ht="17.5" hidden="false" customHeight="false" outlineLevel="0" collapsed="false">
      <c r="A2955" s="220"/>
      <c r="B2955" s="221"/>
      <c r="C2955" s="221"/>
      <c r="D2955" s="59"/>
      <c r="E2955" s="3"/>
      <c r="F2955" s="59"/>
      <c r="G2955" s="59"/>
      <c r="J2955" s="222"/>
      <c r="K2955" s="222"/>
      <c r="L2955" s="222"/>
      <c r="M2955" s="223"/>
      <c r="Z2955" s="222"/>
      <c r="AA2955" s="222"/>
      <c r="AB2955" s="222"/>
      <c r="AC2955" s="223"/>
      <c r="BO2955" s="202"/>
    </row>
    <row r="2956" customFormat="false" ht="17.5" hidden="false" customHeight="false" outlineLevel="0" collapsed="false">
      <c r="A2956" s="220"/>
      <c r="B2956" s="221"/>
      <c r="C2956" s="221"/>
      <c r="D2956" s="59"/>
      <c r="E2956" s="3"/>
      <c r="F2956" s="59"/>
      <c r="G2956" s="59"/>
      <c r="J2956" s="222"/>
      <c r="K2956" s="222"/>
      <c r="L2956" s="222"/>
      <c r="M2956" s="223"/>
      <c r="Z2956" s="222"/>
      <c r="AA2956" s="222"/>
      <c r="AB2956" s="222"/>
      <c r="AC2956" s="223"/>
      <c r="BO2956" s="202"/>
    </row>
    <row r="2957" customFormat="false" ht="17.5" hidden="false" customHeight="false" outlineLevel="0" collapsed="false">
      <c r="A2957" s="220"/>
      <c r="B2957" s="221"/>
      <c r="C2957" s="221"/>
      <c r="D2957" s="59"/>
      <c r="E2957" s="3"/>
      <c r="F2957" s="59"/>
      <c r="G2957" s="59"/>
      <c r="J2957" s="222"/>
      <c r="K2957" s="222"/>
      <c r="L2957" s="222"/>
      <c r="M2957" s="223"/>
      <c r="Z2957" s="222"/>
      <c r="AA2957" s="222"/>
      <c r="AB2957" s="222"/>
      <c r="AC2957" s="223"/>
      <c r="BO2957" s="202"/>
    </row>
    <row r="2958" customFormat="false" ht="17.5" hidden="false" customHeight="false" outlineLevel="0" collapsed="false">
      <c r="A2958" s="220"/>
      <c r="B2958" s="221"/>
      <c r="C2958" s="221"/>
      <c r="D2958" s="59"/>
      <c r="E2958" s="3"/>
      <c r="F2958" s="59"/>
      <c r="G2958" s="59"/>
      <c r="J2958" s="222"/>
      <c r="K2958" s="222"/>
      <c r="L2958" s="222"/>
      <c r="M2958" s="223"/>
      <c r="Z2958" s="222"/>
      <c r="AA2958" s="222"/>
      <c r="AB2958" s="222"/>
      <c r="AC2958" s="223"/>
      <c r="BO2958" s="202"/>
    </row>
    <row r="2959" customFormat="false" ht="17.5" hidden="false" customHeight="false" outlineLevel="0" collapsed="false">
      <c r="A2959" s="220"/>
      <c r="B2959" s="221"/>
      <c r="C2959" s="221"/>
      <c r="D2959" s="59"/>
      <c r="E2959" s="3"/>
      <c r="F2959" s="59"/>
      <c r="G2959" s="59"/>
      <c r="J2959" s="222"/>
      <c r="K2959" s="222"/>
      <c r="L2959" s="222"/>
      <c r="M2959" s="223"/>
      <c r="Z2959" s="222"/>
      <c r="AA2959" s="222"/>
      <c r="AB2959" s="222"/>
      <c r="AC2959" s="223"/>
      <c r="BO2959" s="202"/>
    </row>
    <row r="2960" customFormat="false" ht="17.5" hidden="false" customHeight="false" outlineLevel="0" collapsed="false">
      <c r="A2960" s="220"/>
      <c r="B2960" s="221"/>
      <c r="C2960" s="221"/>
      <c r="D2960" s="59"/>
      <c r="E2960" s="3"/>
      <c r="F2960" s="59"/>
      <c r="G2960" s="59"/>
      <c r="J2960" s="222"/>
      <c r="K2960" s="222"/>
      <c r="L2960" s="222"/>
      <c r="M2960" s="223"/>
      <c r="Z2960" s="222"/>
      <c r="AA2960" s="222"/>
      <c r="AB2960" s="222"/>
      <c r="AC2960" s="223"/>
      <c r="BO2960" s="202"/>
    </row>
    <row r="2961" customFormat="false" ht="17.5" hidden="false" customHeight="false" outlineLevel="0" collapsed="false">
      <c r="A2961" s="220"/>
      <c r="B2961" s="221"/>
      <c r="C2961" s="221"/>
      <c r="D2961" s="59"/>
      <c r="E2961" s="3"/>
      <c r="F2961" s="59"/>
      <c r="G2961" s="59"/>
      <c r="J2961" s="222"/>
      <c r="K2961" s="222"/>
      <c r="L2961" s="222"/>
      <c r="M2961" s="223"/>
      <c r="Z2961" s="222"/>
      <c r="AA2961" s="222"/>
      <c r="AB2961" s="222"/>
      <c r="AC2961" s="223"/>
      <c r="BO2961" s="202"/>
    </row>
    <row r="2962" customFormat="false" ht="17.5" hidden="false" customHeight="false" outlineLevel="0" collapsed="false">
      <c r="A2962" s="220"/>
      <c r="B2962" s="221"/>
      <c r="C2962" s="221"/>
      <c r="D2962" s="59"/>
      <c r="E2962" s="3"/>
      <c r="F2962" s="59"/>
      <c r="G2962" s="59"/>
      <c r="J2962" s="222"/>
      <c r="K2962" s="222"/>
      <c r="L2962" s="222"/>
      <c r="M2962" s="223"/>
      <c r="Z2962" s="222"/>
      <c r="AA2962" s="222"/>
      <c r="AB2962" s="222"/>
      <c r="AC2962" s="223"/>
      <c r="BO2962" s="202"/>
    </row>
    <row r="2963" customFormat="false" ht="17.5" hidden="false" customHeight="false" outlineLevel="0" collapsed="false">
      <c r="A2963" s="220"/>
      <c r="B2963" s="221"/>
      <c r="C2963" s="221"/>
      <c r="D2963" s="59"/>
      <c r="E2963" s="3"/>
      <c r="F2963" s="59"/>
      <c r="G2963" s="59"/>
      <c r="J2963" s="222"/>
      <c r="K2963" s="222"/>
      <c r="L2963" s="222"/>
      <c r="M2963" s="223"/>
      <c r="Z2963" s="222"/>
      <c r="AA2963" s="222"/>
      <c r="AB2963" s="222"/>
      <c r="AC2963" s="223"/>
      <c r="BO2963" s="202"/>
    </row>
    <row r="2964" customFormat="false" ht="17.5" hidden="false" customHeight="false" outlineLevel="0" collapsed="false">
      <c r="A2964" s="220"/>
      <c r="B2964" s="221"/>
      <c r="C2964" s="221"/>
      <c r="D2964" s="59"/>
      <c r="E2964" s="3"/>
      <c r="F2964" s="59"/>
      <c r="G2964" s="59"/>
      <c r="J2964" s="222"/>
      <c r="K2964" s="222"/>
      <c r="L2964" s="222"/>
      <c r="M2964" s="223"/>
      <c r="Z2964" s="222"/>
      <c r="AA2964" s="222"/>
      <c r="AB2964" s="222"/>
      <c r="AC2964" s="223"/>
      <c r="BO2964" s="202"/>
    </row>
    <row r="2965" customFormat="false" ht="17.5" hidden="false" customHeight="false" outlineLevel="0" collapsed="false">
      <c r="A2965" s="220"/>
      <c r="B2965" s="221"/>
      <c r="C2965" s="221"/>
      <c r="D2965" s="59"/>
      <c r="E2965" s="3"/>
      <c r="F2965" s="59"/>
      <c r="G2965" s="59"/>
      <c r="J2965" s="222"/>
      <c r="K2965" s="222"/>
      <c r="L2965" s="222"/>
      <c r="M2965" s="223"/>
      <c r="Z2965" s="222"/>
      <c r="AA2965" s="222"/>
      <c r="AB2965" s="222"/>
      <c r="AC2965" s="223"/>
      <c r="BO2965" s="202"/>
    </row>
    <row r="2966" customFormat="false" ht="17.5" hidden="false" customHeight="false" outlineLevel="0" collapsed="false">
      <c r="A2966" s="220"/>
      <c r="B2966" s="221"/>
      <c r="C2966" s="221"/>
      <c r="D2966" s="59"/>
      <c r="E2966" s="3"/>
      <c r="F2966" s="59"/>
      <c r="G2966" s="59"/>
      <c r="J2966" s="222"/>
      <c r="K2966" s="222"/>
      <c r="L2966" s="222"/>
      <c r="M2966" s="223"/>
      <c r="Z2966" s="222"/>
      <c r="AA2966" s="222"/>
      <c r="AB2966" s="222"/>
      <c r="AC2966" s="223"/>
      <c r="BO2966" s="202"/>
    </row>
    <row r="2967" customFormat="false" ht="17.5" hidden="false" customHeight="false" outlineLevel="0" collapsed="false">
      <c r="A2967" s="220"/>
      <c r="B2967" s="221"/>
      <c r="C2967" s="221"/>
      <c r="D2967" s="59"/>
      <c r="E2967" s="3"/>
      <c r="F2967" s="59"/>
      <c r="G2967" s="59"/>
      <c r="J2967" s="222"/>
      <c r="K2967" s="222"/>
      <c r="L2967" s="222"/>
      <c r="M2967" s="223"/>
      <c r="Z2967" s="222"/>
      <c r="AA2967" s="222"/>
      <c r="AB2967" s="222"/>
      <c r="AC2967" s="223"/>
      <c r="BO2967" s="202"/>
    </row>
    <row r="2968" customFormat="false" ht="17.5" hidden="false" customHeight="false" outlineLevel="0" collapsed="false">
      <c r="A2968" s="220"/>
      <c r="B2968" s="221"/>
      <c r="C2968" s="221"/>
      <c r="D2968" s="59"/>
      <c r="E2968" s="3"/>
      <c r="F2968" s="59"/>
      <c r="G2968" s="59"/>
      <c r="J2968" s="222"/>
      <c r="K2968" s="222"/>
      <c r="L2968" s="222"/>
      <c r="M2968" s="223"/>
      <c r="Z2968" s="222"/>
      <c r="AA2968" s="222"/>
      <c r="AB2968" s="222"/>
      <c r="AC2968" s="223"/>
      <c r="BO2968" s="202"/>
    </row>
    <row r="2969" customFormat="false" ht="17.5" hidden="false" customHeight="false" outlineLevel="0" collapsed="false">
      <c r="A2969" s="220"/>
      <c r="B2969" s="221"/>
      <c r="C2969" s="221"/>
      <c r="D2969" s="59"/>
      <c r="E2969" s="3"/>
      <c r="F2969" s="59"/>
      <c r="G2969" s="59"/>
      <c r="J2969" s="222"/>
      <c r="K2969" s="222"/>
      <c r="L2969" s="222"/>
      <c r="M2969" s="223"/>
      <c r="Z2969" s="222"/>
      <c r="AA2969" s="222"/>
      <c r="AB2969" s="222"/>
      <c r="AC2969" s="223"/>
      <c r="BO2969" s="202"/>
    </row>
    <row r="2970" customFormat="false" ht="17.5" hidden="false" customHeight="false" outlineLevel="0" collapsed="false">
      <c r="A2970" s="220"/>
      <c r="B2970" s="221"/>
      <c r="C2970" s="221"/>
      <c r="D2970" s="59"/>
      <c r="E2970" s="3"/>
      <c r="F2970" s="59"/>
      <c r="G2970" s="59"/>
      <c r="J2970" s="222"/>
      <c r="K2970" s="222"/>
      <c r="L2970" s="222"/>
      <c r="M2970" s="223"/>
      <c r="Z2970" s="222"/>
      <c r="AA2970" s="222"/>
      <c r="AB2970" s="222"/>
      <c r="AC2970" s="223"/>
      <c r="BO2970" s="202"/>
    </row>
    <row r="2971" customFormat="false" ht="17.5" hidden="false" customHeight="false" outlineLevel="0" collapsed="false">
      <c r="A2971" s="220"/>
      <c r="B2971" s="221"/>
      <c r="C2971" s="221"/>
      <c r="D2971" s="59"/>
      <c r="E2971" s="3"/>
      <c r="F2971" s="59"/>
      <c r="G2971" s="59"/>
      <c r="J2971" s="222"/>
      <c r="K2971" s="222"/>
      <c r="L2971" s="222"/>
      <c r="M2971" s="223"/>
      <c r="Z2971" s="222"/>
      <c r="AA2971" s="222"/>
      <c r="AB2971" s="222"/>
      <c r="AC2971" s="223"/>
      <c r="BO2971" s="202"/>
    </row>
    <row r="2972" customFormat="false" ht="17.5" hidden="false" customHeight="false" outlineLevel="0" collapsed="false">
      <c r="A2972" s="220"/>
      <c r="B2972" s="221"/>
      <c r="C2972" s="221"/>
      <c r="D2972" s="59"/>
      <c r="E2972" s="3"/>
      <c r="F2972" s="59"/>
      <c r="G2972" s="59"/>
      <c r="J2972" s="222"/>
      <c r="K2972" s="222"/>
      <c r="L2972" s="222"/>
      <c r="M2972" s="223"/>
      <c r="Z2972" s="222"/>
      <c r="AA2972" s="222"/>
      <c r="AB2972" s="222"/>
      <c r="AC2972" s="223"/>
      <c r="BO2972" s="202"/>
    </row>
    <row r="2973" customFormat="false" ht="17.5" hidden="false" customHeight="false" outlineLevel="0" collapsed="false">
      <c r="A2973" s="220"/>
      <c r="B2973" s="221"/>
      <c r="C2973" s="221"/>
      <c r="D2973" s="59"/>
      <c r="E2973" s="3"/>
      <c r="F2973" s="59"/>
      <c r="G2973" s="59"/>
      <c r="J2973" s="222"/>
      <c r="K2973" s="222"/>
      <c r="L2973" s="222"/>
      <c r="M2973" s="223"/>
      <c r="Z2973" s="222"/>
      <c r="AA2973" s="222"/>
      <c r="AB2973" s="222"/>
      <c r="AC2973" s="223"/>
      <c r="BO2973" s="202"/>
    </row>
    <row r="2974" customFormat="false" ht="17.5" hidden="false" customHeight="false" outlineLevel="0" collapsed="false">
      <c r="A2974" s="220"/>
      <c r="B2974" s="221"/>
      <c r="C2974" s="221"/>
      <c r="D2974" s="59"/>
      <c r="E2974" s="3"/>
      <c r="F2974" s="59"/>
      <c r="G2974" s="59"/>
      <c r="J2974" s="222"/>
      <c r="K2974" s="222"/>
      <c r="L2974" s="222"/>
      <c r="M2974" s="223"/>
      <c r="Z2974" s="222"/>
      <c r="AA2974" s="222"/>
      <c r="AB2974" s="222"/>
      <c r="AC2974" s="223"/>
      <c r="BO2974" s="202"/>
    </row>
    <row r="2975" customFormat="false" ht="17.5" hidden="false" customHeight="false" outlineLevel="0" collapsed="false">
      <c r="A2975" s="220"/>
      <c r="B2975" s="221"/>
      <c r="C2975" s="221"/>
      <c r="D2975" s="59"/>
      <c r="E2975" s="3"/>
      <c r="F2975" s="59"/>
      <c r="G2975" s="59"/>
      <c r="J2975" s="222"/>
      <c r="K2975" s="222"/>
      <c r="L2975" s="222"/>
      <c r="M2975" s="223"/>
      <c r="Z2975" s="222"/>
      <c r="AA2975" s="222"/>
      <c r="AB2975" s="222"/>
      <c r="AC2975" s="223"/>
      <c r="BO2975" s="202"/>
    </row>
    <row r="2976" customFormat="false" ht="17.5" hidden="false" customHeight="false" outlineLevel="0" collapsed="false">
      <c r="A2976" s="220"/>
      <c r="B2976" s="221"/>
      <c r="C2976" s="221"/>
      <c r="D2976" s="59"/>
      <c r="E2976" s="3"/>
      <c r="F2976" s="59"/>
      <c r="G2976" s="59"/>
      <c r="J2976" s="222"/>
      <c r="K2976" s="222"/>
      <c r="L2976" s="222"/>
      <c r="M2976" s="223"/>
      <c r="Z2976" s="222"/>
      <c r="AA2976" s="222"/>
      <c r="AB2976" s="222"/>
      <c r="AC2976" s="223"/>
      <c r="BO2976" s="202"/>
    </row>
    <row r="2977" customFormat="false" ht="17.5" hidden="false" customHeight="false" outlineLevel="0" collapsed="false">
      <c r="A2977" s="220"/>
      <c r="B2977" s="221"/>
      <c r="C2977" s="221"/>
      <c r="D2977" s="59"/>
      <c r="E2977" s="3"/>
      <c r="F2977" s="59"/>
      <c r="G2977" s="59"/>
      <c r="J2977" s="222"/>
      <c r="K2977" s="222"/>
      <c r="L2977" s="222"/>
      <c r="M2977" s="223"/>
      <c r="Z2977" s="222"/>
      <c r="AA2977" s="222"/>
      <c r="AB2977" s="222"/>
      <c r="AC2977" s="223"/>
      <c r="BO2977" s="202"/>
    </row>
    <row r="2978" customFormat="false" ht="17.5" hidden="false" customHeight="false" outlineLevel="0" collapsed="false">
      <c r="A2978" s="220"/>
      <c r="B2978" s="221"/>
      <c r="C2978" s="221"/>
      <c r="D2978" s="59"/>
      <c r="E2978" s="3"/>
      <c r="F2978" s="59"/>
      <c r="G2978" s="59"/>
      <c r="J2978" s="222"/>
      <c r="K2978" s="222"/>
      <c r="L2978" s="222"/>
      <c r="M2978" s="223"/>
      <c r="Z2978" s="222"/>
      <c r="AA2978" s="222"/>
      <c r="AB2978" s="222"/>
      <c r="AC2978" s="223"/>
      <c r="BO2978" s="202"/>
    </row>
    <row r="2979" customFormat="false" ht="17.5" hidden="false" customHeight="false" outlineLevel="0" collapsed="false">
      <c r="A2979" s="220"/>
      <c r="B2979" s="221"/>
      <c r="C2979" s="221"/>
      <c r="D2979" s="59"/>
      <c r="E2979" s="3"/>
      <c r="F2979" s="59"/>
      <c r="G2979" s="59"/>
      <c r="J2979" s="222"/>
      <c r="K2979" s="222"/>
      <c r="L2979" s="222"/>
      <c r="M2979" s="223"/>
      <c r="Z2979" s="222"/>
      <c r="AA2979" s="222"/>
      <c r="AB2979" s="222"/>
      <c r="AC2979" s="223"/>
      <c r="BO2979" s="202"/>
    </row>
    <row r="2980" customFormat="false" ht="17.5" hidden="false" customHeight="false" outlineLevel="0" collapsed="false">
      <c r="A2980" s="220"/>
      <c r="B2980" s="221"/>
      <c r="C2980" s="221"/>
      <c r="D2980" s="59"/>
      <c r="E2980" s="3"/>
      <c r="F2980" s="59"/>
      <c r="G2980" s="59"/>
      <c r="J2980" s="222"/>
      <c r="K2980" s="222"/>
      <c r="L2980" s="222"/>
      <c r="M2980" s="223"/>
      <c r="Z2980" s="222"/>
      <c r="AA2980" s="222"/>
      <c r="AB2980" s="222"/>
      <c r="AC2980" s="223"/>
      <c r="BO2980" s="202"/>
    </row>
    <row r="2981" customFormat="false" ht="17.5" hidden="false" customHeight="false" outlineLevel="0" collapsed="false">
      <c r="A2981" s="220"/>
      <c r="B2981" s="221"/>
      <c r="C2981" s="221"/>
      <c r="D2981" s="59"/>
      <c r="E2981" s="3"/>
      <c r="F2981" s="59"/>
      <c r="G2981" s="59"/>
      <c r="J2981" s="222"/>
      <c r="K2981" s="222"/>
      <c r="L2981" s="222"/>
      <c r="M2981" s="223"/>
      <c r="Z2981" s="222"/>
      <c r="AA2981" s="222"/>
      <c r="AB2981" s="222"/>
      <c r="AC2981" s="223"/>
      <c r="BO2981" s="202"/>
    </row>
    <row r="2982" customFormat="false" ht="17.5" hidden="false" customHeight="false" outlineLevel="0" collapsed="false">
      <c r="A2982" s="220"/>
      <c r="B2982" s="221"/>
      <c r="C2982" s="221"/>
      <c r="D2982" s="59"/>
      <c r="E2982" s="3"/>
      <c r="F2982" s="59"/>
      <c r="G2982" s="59"/>
      <c r="J2982" s="222"/>
      <c r="K2982" s="222"/>
      <c r="L2982" s="222"/>
      <c r="M2982" s="223"/>
      <c r="Z2982" s="222"/>
      <c r="AA2982" s="222"/>
      <c r="AB2982" s="222"/>
      <c r="AC2982" s="223"/>
      <c r="BO2982" s="202"/>
    </row>
    <row r="2983" customFormat="false" ht="17.5" hidden="false" customHeight="false" outlineLevel="0" collapsed="false">
      <c r="A2983" s="220"/>
      <c r="B2983" s="221"/>
      <c r="C2983" s="221"/>
      <c r="D2983" s="59"/>
      <c r="E2983" s="3"/>
      <c r="F2983" s="59"/>
      <c r="G2983" s="59"/>
      <c r="J2983" s="222"/>
      <c r="K2983" s="222"/>
      <c r="L2983" s="222"/>
      <c r="M2983" s="223"/>
      <c r="Z2983" s="222"/>
      <c r="AA2983" s="222"/>
      <c r="AB2983" s="222"/>
      <c r="AC2983" s="223"/>
      <c r="BO2983" s="202"/>
    </row>
    <row r="2984" customFormat="false" ht="17.5" hidden="false" customHeight="false" outlineLevel="0" collapsed="false">
      <c r="A2984" s="220"/>
      <c r="B2984" s="221"/>
      <c r="C2984" s="221"/>
      <c r="D2984" s="59"/>
      <c r="E2984" s="3"/>
      <c r="F2984" s="59"/>
      <c r="G2984" s="59"/>
      <c r="J2984" s="222"/>
      <c r="K2984" s="222"/>
      <c r="L2984" s="222"/>
      <c r="M2984" s="223"/>
      <c r="Z2984" s="222"/>
      <c r="AA2984" s="222"/>
      <c r="AB2984" s="222"/>
      <c r="AC2984" s="223"/>
      <c r="BO2984" s="202"/>
    </row>
    <row r="2985" customFormat="false" ht="17.5" hidden="false" customHeight="false" outlineLevel="0" collapsed="false">
      <c r="A2985" s="220"/>
      <c r="B2985" s="221"/>
      <c r="C2985" s="221"/>
      <c r="D2985" s="59"/>
      <c r="E2985" s="3"/>
      <c r="F2985" s="59"/>
      <c r="G2985" s="59"/>
      <c r="J2985" s="222"/>
      <c r="K2985" s="222"/>
      <c r="L2985" s="222"/>
      <c r="M2985" s="223"/>
      <c r="Z2985" s="222"/>
      <c r="AA2985" s="222"/>
      <c r="AB2985" s="222"/>
      <c r="AC2985" s="223"/>
      <c r="BO2985" s="202"/>
    </row>
    <row r="2986" customFormat="false" ht="17.5" hidden="false" customHeight="false" outlineLevel="0" collapsed="false">
      <c r="A2986" s="220"/>
      <c r="B2986" s="221"/>
      <c r="C2986" s="221"/>
      <c r="D2986" s="59"/>
      <c r="E2986" s="3"/>
      <c r="F2986" s="59"/>
      <c r="G2986" s="59"/>
      <c r="J2986" s="222"/>
      <c r="K2986" s="222"/>
      <c r="L2986" s="222"/>
      <c r="M2986" s="223"/>
      <c r="Z2986" s="222"/>
      <c r="AA2986" s="222"/>
      <c r="AB2986" s="222"/>
      <c r="AC2986" s="223"/>
      <c r="BO2986" s="202"/>
    </row>
    <row r="2987" customFormat="false" ht="17.5" hidden="false" customHeight="false" outlineLevel="0" collapsed="false">
      <c r="A2987" s="220"/>
      <c r="B2987" s="221"/>
      <c r="C2987" s="221"/>
      <c r="D2987" s="59"/>
      <c r="E2987" s="3"/>
      <c r="F2987" s="59"/>
      <c r="G2987" s="59"/>
      <c r="J2987" s="222"/>
      <c r="K2987" s="222"/>
      <c r="L2987" s="222"/>
      <c r="M2987" s="223"/>
      <c r="Z2987" s="222"/>
      <c r="AA2987" s="222"/>
      <c r="AB2987" s="222"/>
      <c r="AC2987" s="223"/>
      <c r="BO2987" s="202"/>
    </row>
    <row r="2988" customFormat="false" ht="17.5" hidden="false" customHeight="false" outlineLevel="0" collapsed="false">
      <c r="A2988" s="220"/>
      <c r="B2988" s="221"/>
      <c r="C2988" s="221"/>
      <c r="D2988" s="59"/>
      <c r="E2988" s="3"/>
      <c r="F2988" s="59"/>
      <c r="G2988" s="59"/>
      <c r="J2988" s="222"/>
      <c r="K2988" s="222"/>
      <c r="L2988" s="222"/>
      <c r="M2988" s="223"/>
      <c r="Z2988" s="222"/>
      <c r="AA2988" s="222"/>
      <c r="AB2988" s="222"/>
      <c r="AC2988" s="223"/>
      <c r="BO2988" s="202"/>
    </row>
    <row r="2989" customFormat="false" ht="17.5" hidden="false" customHeight="false" outlineLevel="0" collapsed="false">
      <c r="A2989" s="220"/>
      <c r="B2989" s="221"/>
      <c r="C2989" s="221"/>
      <c r="D2989" s="59"/>
      <c r="E2989" s="3"/>
      <c r="F2989" s="59"/>
      <c r="G2989" s="59"/>
      <c r="J2989" s="222"/>
      <c r="K2989" s="222"/>
      <c r="L2989" s="222"/>
      <c r="M2989" s="223"/>
      <c r="Z2989" s="222"/>
      <c r="AA2989" s="222"/>
      <c r="AB2989" s="222"/>
      <c r="AC2989" s="223"/>
      <c r="BO2989" s="202"/>
    </row>
    <row r="2990" customFormat="false" ht="17.5" hidden="false" customHeight="false" outlineLevel="0" collapsed="false">
      <c r="A2990" s="220"/>
      <c r="B2990" s="221"/>
      <c r="C2990" s="221"/>
      <c r="D2990" s="59"/>
      <c r="E2990" s="3"/>
      <c r="F2990" s="59"/>
      <c r="G2990" s="59"/>
      <c r="J2990" s="222"/>
      <c r="K2990" s="222"/>
      <c r="L2990" s="222"/>
      <c r="M2990" s="223"/>
      <c r="Z2990" s="222"/>
      <c r="AA2990" s="222"/>
      <c r="AB2990" s="222"/>
      <c r="AC2990" s="223"/>
      <c r="BO2990" s="202"/>
    </row>
    <row r="2991" customFormat="false" ht="17.5" hidden="false" customHeight="false" outlineLevel="0" collapsed="false">
      <c r="A2991" s="220"/>
      <c r="B2991" s="221"/>
      <c r="C2991" s="221"/>
      <c r="D2991" s="59"/>
      <c r="E2991" s="3"/>
      <c r="F2991" s="59"/>
      <c r="G2991" s="59"/>
      <c r="J2991" s="222"/>
      <c r="K2991" s="222"/>
      <c r="L2991" s="222"/>
      <c r="M2991" s="223"/>
      <c r="Z2991" s="222"/>
      <c r="AA2991" s="222"/>
      <c r="AB2991" s="222"/>
      <c r="AC2991" s="223"/>
      <c r="BO2991" s="202"/>
    </row>
    <row r="2992" customFormat="false" ht="17.5" hidden="false" customHeight="false" outlineLevel="0" collapsed="false">
      <c r="A2992" s="220"/>
      <c r="B2992" s="221"/>
      <c r="C2992" s="221"/>
      <c r="D2992" s="59"/>
      <c r="E2992" s="3"/>
      <c r="F2992" s="59"/>
      <c r="G2992" s="59"/>
      <c r="J2992" s="222"/>
      <c r="K2992" s="222"/>
      <c r="L2992" s="222"/>
      <c r="M2992" s="223"/>
      <c r="Z2992" s="222"/>
      <c r="AA2992" s="222"/>
      <c r="AB2992" s="222"/>
      <c r="AC2992" s="223"/>
      <c r="BO2992" s="202"/>
    </row>
    <row r="2993" customFormat="false" ht="17.5" hidden="false" customHeight="false" outlineLevel="0" collapsed="false">
      <c r="A2993" s="220"/>
      <c r="B2993" s="221"/>
      <c r="C2993" s="221"/>
      <c r="D2993" s="59"/>
      <c r="E2993" s="3"/>
      <c r="F2993" s="59"/>
      <c r="G2993" s="59"/>
      <c r="J2993" s="222"/>
      <c r="K2993" s="222"/>
      <c r="L2993" s="222"/>
      <c r="M2993" s="223"/>
      <c r="Z2993" s="222"/>
      <c r="AA2993" s="222"/>
      <c r="AB2993" s="222"/>
      <c r="AC2993" s="223"/>
      <c r="BO2993" s="202"/>
    </row>
    <row r="2994" customFormat="false" ht="17.5" hidden="false" customHeight="false" outlineLevel="0" collapsed="false">
      <c r="A2994" s="220"/>
      <c r="B2994" s="221"/>
      <c r="C2994" s="221"/>
      <c r="D2994" s="59"/>
      <c r="E2994" s="3"/>
      <c r="F2994" s="59"/>
      <c r="G2994" s="59"/>
      <c r="J2994" s="222"/>
      <c r="K2994" s="222"/>
      <c r="L2994" s="222"/>
      <c r="M2994" s="223"/>
      <c r="Z2994" s="222"/>
      <c r="AA2994" s="222"/>
      <c r="AB2994" s="222"/>
      <c r="AC2994" s="223"/>
      <c r="BO2994" s="202"/>
    </row>
    <row r="2995" customFormat="false" ht="17.5" hidden="false" customHeight="false" outlineLevel="0" collapsed="false">
      <c r="A2995" s="220"/>
      <c r="B2995" s="221"/>
      <c r="C2995" s="221"/>
      <c r="D2995" s="59"/>
      <c r="E2995" s="3"/>
      <c r="F2995" s="59"/>
      <c r="G2995" s="59"/>
      <c r="J2995" s="222"/>
      <c r="K2995" s="222"/>
      <c r="L2995" s="222"/>
      <c r="M2995" s="223"/>
      <c r="Z2995" s="222"/>
      <c r="AA2995" s="222"/>
      <c r="AB2995" s="222"/>
      <c r="AC2995" s="223"/>
      <c r="BO2995" s="202"/>
    </row>
    <row r="2996" customFormat="false" ht="17.5" hidden="false" customHeight="false" outlineLevel="0" collapsed="false">
      <c r="A2996" s="220"/>
      <c r="B2996" s="221"/>
      <c r="C2996" s="221"/>
      <c r="D2996" s="59"/>
      <c r="E2996" s="3"/>
      <c r="F2996" s="59"/>
      <c r="G2996" s="59"/>
      <c r="J2996" s="222"/>
      <c r="K2996" s="222"/>
      <c r="L2996" s="222"/>
      <c r="M2996" s="223"/>
      <c r="Z2996" s="222"/>
      <c r="AA2996" s="222"/>
      <c r="AB2996" s="222"/>
      <c r="AC2996" s="223"/>
      <c r="BO2996" s="202"/>
    </row>
    <row r="2997" customFormat="false" ht="17.5" hidden="false" customHeight="false" outlineLevel="0" collapsed="false">
      <c r="A2997" s="220"/>
      <c r="B2997" s="221"/>
      <c r="C2997" s="221"/>
      <c r="D2997" s="59"/>
      <c r="E2997" s="3"/>
      <c r="F2997" s="59"/>
      <c r="G2997" s="59"/>
      <c r="J2997" s="222"/>
      <c r="K2997" s="222"/>
      <c r="L2997" s="222"/>
      <c r="M2997" s="223"/>
      <c r="Z2997" s="222"/>
      <c r="AA2997" s="222"/>
      <c r="AB2997" s="222"/>
      <c r="AC2997" s="223"/>
      <c r="BO2997" s="202"/>
    </row>
    <row r="2998" customFormat="false" ht="17.5" hidden="false" customHeight="false" outlineLevel="0" collapsed="false">
      <c r="A2998" s="220"/>
      <c r="B2998" s="221"/>
      <c r="C2998" s="221"/>
      <c r="D2998" s="59"/>
      <c r="E2998" s="3"/>
      <c r="F2998" s="59"/>
      <c r="G2998" s="59"/>
      <c r="J2998" s="222"/>
      <c r="K2998" s="222"/>
      <c r="L2998" s="222"/>
      <c r="M2998" s="223"/>
      <c r="Z2998" s="222"/>
      <c r="AA2998" s="222"/>
      <c r="AB2998" s="222"/>
      <c r="AC2998" s="223"/>
      <c r="BO2998" s="202"/>
    </row>
    <row r="2999" customFormat="false" ht="17.5" hidden="false" customHeight="false" outlineLevel="0" collapsed="false">
      <c r="A2999" s="220"/>
      <c r="B2999" s="221"/>
      <c r="C2999" s="221"/>
      <c r="D2999" s="59"/>
      <c r="E2999" s="3"/>
      <c r="F2999" s="59"/>
      <c r="G2999" s="59"/>
      <c r="J2999" s="222"/>
      <c r="K2999" s="222"/>
      <c r="L2999" s="222"/>
      <c r="M2999" s="223"/>
      <c r="Z2999" s="222"/>
      <c r="AA2999" s="222"/>
      <c r="AB2999" s="222"/>
      <c r="AC2999" s="223"/>
      <c r="BO2999" s="202"/>
    </row>
    <row r="3000" customFormat="false" ht="17.5" hidden="false" customHeight="false" outlineLevel="0" collapsed="false">
      <c r="A3000" s="220"/>
      <c r="B3000" s="221"/>
      <c r="C3000" s="221"/>
      <c r="D3000" s="59"/>
      <c r="E3000" s="3"/>
      <c r="F3000" s="59"/>
      <c r="G3000" s="59"/>
      <c r="J3000" s="222"/>
      <c r="K3000" s="222"/>
      <c r="L3000" s="222"/>
      <c r="M3000" s="223"/>
      <c r="Z3000" s="222"/>
      <c r="AA3000" s="222"/>
      <c r="AB3000" s="222"/>
      <c r="AC3000" s="223"/>
      <c r="BO3000" s="202"/>
    </row>
    <row r="3001" customFormat="false" ht="17.5" hidden="false" customHeight="false" outlineLevel="0" collapsed="false">
      <c r="A3001" s="220"/>
      <c r="B3001" s="221"/>
      <c r="C3001" s="221"/>
      <c r="D3001" s="59"/>
      <c r="E3001" s="3"/>
      <c r="F3001" s="59"/>
      <c r="G3001" s="59"/>
      <c r="J3001" s="222"/>
      <c r="K3001" s="222"/>
      <c r="L3001" s="222"/>
      <c r="M3001" s="223"/>
      <c r="Z3001" s="222"/>
      <c r="AA3001" s="222"/>
      <c r="AB3001" s="222"/>
      <c r="AC3001" s="223"/>
      <c r="BO3001" s="202"/>
    </row>
    <row r="3002" customFormat="false" ht="17.5" hidden="false" customHeight="false" outlineLevel="0" collapsed="false">
      <c r="A3002" s="220"/>
      <c r="B3002" s="221"/>
      <c r="C3002" s="221"/>
      <c r="D3002" s="59"/>
      <c r="E3002" s="3"/>
      <c r="F3002" s="59"/>
      <c r="G3002" s="59"/>
      <c r="J3002" s="222"/>
      <c r="K3002" s="222"/>
      <c r="L3002" s="222"/>
      <c r="M3002" s="223"/>
      <c r="Z3002" s="222"/>
      <c r="AA3002" s="222"/>
      <c r="AB3002" s="222"/>
      <c r="AC3002" s="223"/>
      <c r="BO3002" s="202"/>
    </row>
    <row r="3003" customFormat="false" ht="17.5" hidden="false" customHeight="false" outlineLevel="0" collapsed="false">
      <c r="A3003" s="220"/>
      <c r="B3003" s="221"/>
      <c r="C3003" s="221"/>
      <c r="D3003" s="59"/>
      <c r="E3003" s="3"/>
      <c r="F3003" s="59"/>
      <c r="G3003" s="59"/>
      <c r="J3003" s="222"/>
      <c r="K3003" s="222"/>
      <c r="L3003" s="222"/>
      <c r="M3003" s="223"/>
      <c r="Z3003" s="222"/>
      <c r="AA3003" s="222"/>
      <c r="AB3003" s="222"/>
      <c r="AC3003" s="223"/>
      <c r="BO3003" s="202"/>
    </row>
    <row r="3004" customFormat="false" ht="17.5" hidden="false" customHeight="false" outlineLevel="0" collapsed="false">
      <c r="A3004" s="220"/>
      <c r="B3004" s="221"/>
      <c r="C3004" s="221"/>
      <c r="D3004" s="59"/>
      <c r="E3004" s="3"/>
      <c r="F3004" s="59"/>
      <c r="G3004" s="59"/>
      <c r="J3004" s="222"/>
      <c r="K3004" s="222"/>
      <c r="L3004" s="222"/>
      <c r="M3004" s="223"/>
      <c r="Z3004" s="222"/>
      <c r="AA3004" s="222"/>
      <c r="AB3004" s="222"/>
      <c r="AC3004" s="223"/>
      <c r="BO3004" s="202"/>
    </row>
    <row r="3005" customFormat="false" ht="17.5" hidden="false" customHeight="false" outlineLevel="0" collapsed="false">
      <c r="A3005" s="220"/>
      <c r="B3005" s="221"/>
      <c r="C3005" s="221"/>
      <c r="D3005" s="59"/>
      <c r="E3005" s="3"/>
      <c r="F3005" s="59"/>
      <c r="G3005" s="59"/>
      <c r="J3005" s="222"/>
      <c r="K3005" s="222"/>
      <c r="L3005" s="222"/>
      <c r="M3005" s="223"/>
      <c r="Z3005" s="222"/>
      <c r="AA3005" s="222"/>
      <c r="AB3005" s="222"/>
      <c r="AC3005" s="223"/>
      <c r="BO3005" s="202"/>
    </row>
    <row r="3006" customFormat="false" ht="17.5" hidden="false" customHeight="false" outlineLevel="0" collapsed="false">
      <c r="A3006" s="220"/>
      <c r="B3006" s="221"/>
      <c r="C3006" s="221"/>
      <c r="D3006" s="59"/>
      <c r="E3006" s="3"/>
      <c r="F3006" s="59"/>
      <c r="G3006" s="59"/>
      <c r="J3006" s="222"/>
      <c r="K3006" s="222"/>
      <c r="L3006" s="222"/>
      <c r="M3006" s="223"/>
      <c r="Z3006" s="222"/>
      <c r="AA3006" s="222"/>
      <c r="AB3006" s="222"/>
      <c r="AC3006" s="223"/>
      <c r="BO3006" s="202"/>
    </row>
    <row r="3007" customFormat="false" ht="17.5" hidden="false" customHeight="false" outlineLevel="0" collapsed="false">
      <c r="A3007" s="220"/>
      <c r="B3007" s="221"/>
      <c r="C3007" s="221"/>
      <c r="D3007" s="59"/>
      <c r="E3007" s="3"/>
      <c r="F3007" s="59"/>
      <c r="G3007" s="59"/>
      <c r="J3007" s="222"/>
      <c r="K3007" s="222"/>
      <c r="L3007" s="222"/>
      <c r="M3007" s="223"/>
      <c r="Z3007" s="222"/>
      <c r="AA3007" s="222"/>
      <c r="AB3007" s="222"/>
      <c r="AC3007" s="223"/>
      <c r="BO3007" s="202"/>
    </row>
    <row r="3008" customFormat="false" ht="17.5" hidden="false" customHeight="false" outlineLevel="0" collapsed="false">
      <c r="A3008" s="220"/>
      <c r="B3008" s="221"/>
      <c r="C3008" s="221"/>
      <c r="D3008" s="59"/>
      <c r="E3008" s="3"/>
      <c r="F3008" s="59"/>
      <c r="G3008" s="59"/>
      <c r="J3008" s="222"/>
      <c r="K3008" s="222"/>
      <c r="L3008" s="222"/>
      <c r="M3008" s="223"/>
      <c r="Z3008" s="222"/>
      <c r="AA3008" s="222"/>
      <c r="AB3008" s="222"/>
      <c r="AC3008" s="223"/>
      <c r="BO3008" s="202"/>
    </row>
    <row r="3009" customFormat="false" ht="17.5" hidden="false" customHeight="false" outlineLevel="0" collapsed="false">
      <c r="A3009" s="220"/>
      <c r="B3009" s="221"/>
      <c r="C3009" s="221"/>
      <c r="D3009" s="59"/>
      <c r="E3009" s="3"/>
      <c r="F3009" s="59"/>
      <c r="G3009" s="59"/>
      <c r="J3009" s="222"/>
      <c r="K3009" s="222"/>
      <c r="L3009" s="222"/>
      <c r="M3009" s="223"/>
      <c r="Z3009" s="222"/>
      <c r="AA3009" s="222"/>
      <c r="AB3009" s="222"/>
      <c r="AC3009" s="223"/>
      <c r="BO3009" s="202"/>
    </row>
    <row r="3010" customFormat="false" ht="17.5" hidden="false" customHeight="false" outlineLevel="0" collapsed="false">
      <c r="A3010" s="220"/>
      <c r="B3010" s="221"/>
      <c r="C3010" s="221"/>
      <c r="D3010" s="59"/>
      <c r="E3010" s="3"/>
      <c r="F3010" s="59"/>
      <c r="G3010" s="59"/>
      <c r="J3010" s="222"/>
      <c r="K3010" s="222"/>
      <c r="L3010" s="222"/>
      <c r="M3010" s="223"/>
      <c r="Z3010" s="222"/>
      <c r="AA3010" s="222"/>
      <c r="AB3010" s="222"/>
      <c r="AC3010" s="223"/>
      <c r="BO3010" s="202"/>
    </row>
    <row r="3011" customFormat="false" ht="17.5" hidden="false" customHeight="false" outlineLevel="0" collapsed="false">
      <c r="A3011" s="220"/>
      <c r="B3011" s="221"/>
      <c r="C3011" s="221"/>
      <c r="D3011" s="59"/>
      <c r="E3011" s="3"/>
      <c r="F3011" s="59"/>
      <c r="G3011" s="59"/>
      <c r="J3011" s="222"/>
      <c r="K3011" s="222"/>
      <c r="L3011" s="222"/>
      <c r="M3011" s="223"/>
      <c r="Z3011" s="222"/>
      <c r="AA3011" s="222"/>
      <c r="AB3011" s="222"/>
      <c r="AC3011" s="223"/>
      <c r="BO3011" s="202"/>
    </row>
    <row r="3012" customFormat="false" ht="17.5" hidden="false" customHeight="false" outlineLevel="0" collapsed="false">
      <c r="A3012" s="220"/>
      <c r="B3012" s="221"/>
      <c r="C3012" s="221"/>
      <c r="D3012" s="59"/>
      <c r="E3012" s="3"/>
      <c r="F3012" s="59"/>
      <c r="G3012" s="59"/>
      <c r="J3012" s="222"/>
      <c r="K3012" s="222"/>
      <c r="L3012" s="222"/>
      <c r="M3012" s="223"/>
      <c r="Z3012" s="222"/>
      <c r="AA3012" s="222"/>
      <c r="AB3012" s="222"/>
      <c r="AC3012" s="223"/>
      <c r="BO3012" s="202"/>
    </row>
    <row r="3013" customFormat="false" ht="17.5" hidden="false" customHeight="false" outlineLevel="0" collapsed="false">
      <c r="A3013" s="220"/>
      <c r="B3013" s="221"/>
      <c r="C3013" s="221"/>
      <c r="D3013" s="59"/>
      <c r="E3013" s="3"/>
      <c r="F3013" s="59"/>
      <c r="G3013" s="59"/>
      <c r="J3013" s="222"/>
      <c r="K3013" s="222"/>
      <c r="L3013" s="222"/>
      <c r="M3013" s="223"/>
      <c r="Z3013" s="222"/>
      <c r="AA3013" s="222"/>
      <c r="AB3013" s="222"/>
      <c r="AC3013" s="223"/>
      <c r="BO3013" s="202"/>
    </row>
    <row r="3014" customFormat="false" ht="17.5" hidden="false" customHeight="false" outlineLevel="0" collapsed="false">
      <c r="A3014" s="220"/>
      <c r="B3014" s="221"/>
      <c r="C3014" s="221"/>
      <c r="D3014" s="59"/>
      <c r="E3014" s="3"/>
      <c r="F3014" s="59"/>
      <c r="G3014" s="59"/>
      <c r="J3014" s="222"/>
      <c r="K3014" s="222"/>
      <c r="L3014" s="222"/>
      <c r="M3014" s="223"/>
      <c r="Z3014" s="222"/>
      <c r="AA3014" s="222"/>
      <c r="AB3014" s="222"/>
      <c r="AC3014" s="223"/>
      <c r="BO3014" s="202"/>
    </row>
    <row r="3015" customFormat="false" ht="17.5" hidden="false" customHeight="false" outlineLevel="0" collapsed="false">
      <c r="A3015" s="220"/>
      <c r="B3015" s="221"/>
      <c r="C3015" s="221"/>
      <c r="D3015" s="59"/>
      <c r="E3015" s="3"/>
      <c r="F3015" s="59"/>
      <c r="G3015" s="59"/>
      <c r="J3015" s="222"/>
      <c r="K3015" s="222"/>
      <c r="L3015" s="222"/>
      <c r="M3015" s="223"/>
      <c r="Z3015" s="222"/>
      <c r="AA3015" s="222"/>
      <c r="AB3015" s="222"/>
      <c r="AC3015" s="223"/>
      <c r="BO3015" s="202"/>
    </row>
    <row r="3016" customFormat="false" ht="17.5" hidden="false" customHeight="false" outlineLevel="0" collapsed="false">
      <c r="A3016" s="220"/>
      <c r="B3016" s="221"/>
      <c r="C3016" s="221"/>
      <c r="D3016" s="59"/>
      <c r="E3016" s="3"/>
      <c r="F3016" s="59"/>
      <c r="G3016" s="59"/>
      <c r="J3016" s="222"/>
      <c r="K3016" s="222"/>
      <c r="L3016" s="222"/>
      <c r="M3016" s="223"/>
      <c r="Z3016" s="222"/>
      <c r="AA3016" s="222"/>
      <c r="AB3016" s="222"/>
      <c r="AC3016" s="223"/>
      <c r="BO3016" s="202"/>
    </row>
    <row r="3017" customFormat="false" ht="17.5" hidden="false" customHeight="false" outlineLevel="0" collapsed="false">
      <c r="A3017" s="220"/>
      <c r="B3017" s="221"/>
      <c r="C3017" s="221"/>
      <c r="D3017" s="59"/>
      <c r="E3017" s="3"/>
      <c r="F3017" s="59"/>
      <c r="G3017" s="59"/>
      <c r="J3017" s="222"/>
      <c r="K3017" s="222"/>
      <c r="L3017" s="222"/>
      <c r="M3017" s="223"/>
      <c r="Z3017" s="222"/>
      <c r="AA3017" s="222"/>
      <c r="AB3017" s="222"/>
      <c r="AC3017" s="223"/>
      <c r="BO3017" s="202"/>
    </row>
    <row r="3018" customFormat="false" ht="17.5" hidden="false" customHeight="false" outlineLevel="0" collapsed="false">
      <c r="A3018" s="220"/>
      <c r="B3018" s="221"/>
      <c r="C3018" s="221"/>
      <c r="D3018" s="59"/>
      <c r="E3018" s="3"/>
      <c r="F3018" s="59"/>
      <c r="G3018" s="59"/>
      <c r="J3018" s="222"/>
      <c r="K3018" s="222"/>
      <c r="L3018" s="222"/>
      <c r="M3018" s="223"/>
      <c r="Z3018" s="222"/>
      <c r="AA3018" s="222"/>
      <c r="AB3018" s="222"/>
      <c r="AC3018" s="223"/>
      <c r="BO3018" s="202"/>
    </row>
    <row r="3019" customFormat="false" ht="17.5" hidden="false" customHeight="false" outlineLevel="0" collapsed="false">
      <c r="A3019" s="220"/>
      <c r="B3019" s="221"/>
      <c r="C3019" s="221"/>
      <c r="D3019" s="59"/>
      <c r="E3019" s="3"/>
      <c r="F3019" s="59"/>
      <c r="G3019" s="59"/>
      <c r="J3019" s="222"/>
      <c r="K3019" s="222"/>
      <c r="L3019" s="222"/>
      <c r="M3019" s="223"/>
      <c r="Z3019" s="222"/>
      <c r="AA3019" s="222"/>
      <c r="AB3019" s="222"/>
      <c r="AC3019" s="223"/>
      <c r="BO3019" s="202"/>
    </row>
    <row r="3020" customFormat="false" ht="17.5" hidden="false" customHeight="false" outlineLevel="0" collapsed="false">
      <c r="A3020" s="220"/>
      <c r="B3020" s="221"/>
      <c r="C3020" s="221"/>
      <c r="D3020" s="59"/>
      <c r="E3020" s="3"/>
      <c r="F3020" s="59"/>
      <c r="G3020" s="59"/>
      <c r="J3020" s="222"/>
      <c r="K3020" s="222"/>
      <c r="L3020" s="222"/>
      <c r="M3020" s="223"/>
      <c r="Z3020" s="222"/>
      <c r="AA3020" s="222"/>
      <c r="AB3020" s="222"/>
      <c r="AC3020" s="223"/>
      <c r="BO3020" s="202"/>
    </row>
    <row r="3021" customFormat="false" ht="17.5" hidden="false" customHeight="false" outlineLevel="0" collapsed="false">
      <c r="A3021" s="220"/>
      <c r="B3021" s="221"/>
      <c r="C3021" s="221"/>
      <c r="D3021" s="59"/>
      <c r="E3021" s="3"/>
      <c r="F3021" s="59"/>
      <c r="G3021" s="59"/>
      <c r="J3021" s="222"/>
      <c r="K3021" s="222"/>
      <c r="L3021" s="222"/>
      <c r="M3021" s="223"/>
      <c r="Z3021" s="222"/>
      <c r="AA3021" s="222"/>
      <c r="AB3021" s="222"/>
      <c r="AC3021" s="223"/>
      <c r="BO3021" s="202"/>
    </row>
    <row r="3022" customFormat="false" ht="17.5" hidden="false" customHeight="false" outlineLevel="0" collapsed="false">
      <c r="A3022" s="220"/>
      <c r="B3022" s="221"/>
      <c r="C3022" s="221"/>
      <c r="D3022" s="59"/>
      <c r="E3022" s="3"/>
      <c r="F3022" s="59"/>
      <c r="G3022" s="59"/>
      <c r="J3022" s="222"/>
      <c r="K3022" s="222"/>
      <c r="L3022" s="222"/>
      <c r="M3022" s="223"/>
      <c r="Z3022" s="222"/>
      <c r="AA3022" s="222"/>
      <c r="AB3022" s="222"/>
      <c r="AC3022" s="223"/>
      <c r="BO3022" s="202"/>
    </row>
    <row r="3023" customFormat="false" ht="17.5" hidden="false" customHeight="false" outlineLevel="0" collapsed="false">
      <c r="A3023" s="220"/>
      <c r="B3023" s="221"/>
      <c r="C3023" s="221"/>
      <c r="D3023" s="59"/>
      <c r="E3023" s="3"/>
      <c r="F3023" s="59"/>
      <c r="G3023" s="59"/>
      <c r="J3023" s="222"/>
      <c r="K3023" s="222"/>
      <c r="L3023" s="222"/>
      <c r="M3023" s="223"/>
      <c r="Z3023" s="222"/>
      <c r="AA3023" s="222"/>
      <c r="AB3023" s="222"/>
      <c r="AC3023" s="223"/>
      <c r="BO3023" s="202"/>
    </row>
    <row r="3024" customFormat="false" ht="17.5" hidden="false" customHeight="false" outlineLevel="0" collapsed="false">
      <c r="A3024" s="220"/>
      <c r="B3024" s="221"/>
      <c r="C3024" s="221"/>
      <c r="D3024" s="59"/>
      <c r="E3024" s="3"/>
      <c r="F3024" s="59"/>
      <c r="G3024" s="59"/>
      <c r="J3024" s="222"/>
      <c r="K3024" s="222"/>
      <c r="L3024" s="222"/>
      <c r="M3024" s="223"/>
      <c r="Z3024" s="222"/>
      <c r="AA3024" s="222"/>
      <c r="AB3024" s="222"/>
      <c r="AC3024" s="223"/>
      <c r="BO3024" s="202"/>
    </row>
    <row r="3025" customFormat="false" ht="17.5" hidden="false" customHeight="false" outlineLevel="0" collapsed="false">
      <c r="A3025" s="220"/>
      <c r="B3025" s="221"/>
      <c r="C3025" s="221"/>
      <c r="D3025" s="59"/>
      <c r="E3025" s="3"/>
      <c r="F3025" s="59"/>
      <c r="G3025" s="59"/>
      <c r="J3025" s="222"/>
      <c r="K3025" s="222"/>
      <c r="L3025" s="222"/>
      <c r="M3025" s="223"/>
      <c r="Z3025" s="222"/>
      <c r="AA3025" s="222"/>
      <c r="AB3025" s="222"/>
      <c r="AC3025" s="223"/>
      <c r="BO3025" s="202"/>
    </row>
    <row r="3026" customFormat="false" ht="17.5" hidden="false" customHeight="false" outlineLevel="0" collapsed="false">
      <c r="A3026" s="220"/>
      <c r="B3026" s="221"/>
      <c r="C3026" s="221"/>
      <c r="D3026" s="59"/>
      <c r="E3026" s="3"/>
      <c r="F3026" s="59"/>
      <c r="G3026" s="59"/>
      <c r="J3026" s="222"/>
      <c r="K3026" s="222"/>
      <c r="L3026" s="222"/>
      <c r="M3026" s="223"/>
      <c r="Z3026" s="222"/>
      <c r="AA3026" s="222"/>
      <c r="AB3026" s="222"/>
      <c r="AC3026" s="223"/>
      <c r="BO3026" s="202"/>
    </row>
    <row r="3027" customFormat="false" ht="17.5" hidden="false" customHeight="false" outlineLevel="0" collapsed="false">
      <c r="A3027" s="220"/>
      <c r="B3027" s="221"/>
      <c r="C3027" s="221"/>
      <c r="D3027" s="59"/>
      <c r="E3027" s="3"/>
      <c r="F3027" s="59"/>
      <c r="G3027" s="59"/>
      <c r="J3027" s="222"/>
      <c r="K3027" s="222"/>
      <c r="L3027" s="222"/>
      <c r="M3027" s="223"/>
      <c r="Z3027" s="222"/>
      <c r="AA3027" s="222"/>
      <c r="AB3027" s="222"/>
      <c r="AC3027" s="223"/>
      <c r="BO3027" s="202"/>
    </row>
    <row r="3028" customFormat="false" ht="17.5" hidden="false" customHeight="false" outlineLevel="0" collapsed="false">
      <c r="A3028" s="220"/>
      <c r="B3028" s="221"/>
      <c r="C3028" s="221"/>
      <c r="D3028" s="59"/>
      <c r="E3028" s="3"/>
      <c r="F3028" s="59"/>
      <c r="G3028" s="59"/>
      <c r="J3028" s="222"/>
      <c r="K3028" s="222"/>
      <c r="L3028" s="222"/>
      <c r="M3028" s="223"/>
      <c r="Z3028" s="222"/>
      <c r="AA3028" s="222"/>
      <c r="AB3028" s="222"/>
      <c r="AC3028" s="223"/>
      <c r="BO3028" s="202"/>
    </row>
    <row r="3029" customFormat="false" ht="17.5" hidden="false" customHeight="false" outlineLevel="0" collapsed="false">
      <c r="A3029" s="220"/>
      <c r="B3029" s="221"/>
      <c r="C3029" s="221"/>
      <c r="D3029" s="59"/>
      <c r="E3029" s="3"/>
      <c r="F3029" s="59"/>
      <c r="G3029" s="59"/>
      <c r="J3029" s="222"/>
      <c r="K3029" s="222"/>
      <c r="L3029" s="222"/>
      <c r="M3029" s="223"/>
      <c r="Z3029" s="222"/>
      <c r="AA3029" s="222"/>
      <c r="AB3029" s="222"/>
      <c r="AC3029" s="223"/>
      <c r="BO3029" s="202"/>
    </row>
    <row r="3030" customFormat="false" ht="17.5" hidden="false" customHeight="false" outlineLevel="0" collapsed="false">
      <c r="A3030" s="220"/>
      <c r="B3030" s="221"/>
      <c r="C3030" s="221"/>
      <c r="D3030" s="59"/>
      <c r="E3030" s="3"/>
      <c r="F3030" s="59"/>
      <c r="G3030" s="59"/>
      <c r="J3030" s="222"/>
      <c r="K3030" s="222"/>
      <c r="L3030" s="222"/>
      <c r="M3030" s="223"/>
      <c r="Z3030" s="222"/>
      <c r="AA3030" s="222"/>
      <c r="AB3030" s="222"/>
      <c r="AC3030" s="223"/>
      <c r="BO3030" s="202"/>
    </row>
    <row r="3031" customFormat="false" ht="17.5" hidden="false" customHeight="false" outlineLevel="0" collapsed="false">
      <c r="A3031" s="220"/>
      <c r="B3031" s="221"/>
      <c r="C3031" s="221"/>
      <c r="D3031" s="59"/>
      <c r="E3031" s="3"/>
      <c r="F3031" s="59"/>
      <c r="G3031" s="59"/>
      <c r="J3031" s="222"/>
      <c r="K3031" s="222"/>
      <c r="L3031" s="222"/>
      <c r="M3031" s="223"/>
      <c r="Z3031" s="222"/>
      <c r="AA3031" s="222"/>
      <c r="AB3031" s="222"/>
      <c r="AC3031" s="223"/>
      <c r="BO3031" s="202"/>
    </row>
    <row r="3032" customFormat="false" ht="17.5" hidden="false" customHeight="false" outlineLevel="0" collapsed="false">
      <c r="A3032" s="220"/>
      <c r="B3032" s="221"/>
      <c r="C3032" s="221"/>
      <c r="D3032" s="59"/>
      <c r="E3032" s="3"/>
      <c r="F3032" s="59"/>
      <c r="G3032" s="59"/>
      <c r="J3032" s="222"/>
      <c r="K3032" s="222"/>
      <c r="L3032" s="222"/>
      <c r="M3032" s="223"/>
      <c r="Z3032" s="222"/>
      <c r="AA3032" s="222"/>
      <c r="AB3032" s="222"/>
      <c r="AC3032" s="223"/>
      <c r="BO3032" s="202"/>
    </row>
    <row r="3033" customFormat="false" ht="17.5" hidden="false" customHeight="false" outlineLevel="0" collapsed="false">
      <c r="A3033" s="220"/>
      <c r="B3033" s="221"/>
      <c r="C3033" s="221"/>
      <c r="D3033" s="59"/>
      <c r="E3033" s="3"/>
      <c r="F3033" s="59"/>
      <c r="G3033" s="59"/>
      <c r="J3033" s="222"/>
      <c r="K3033" s="222"/>
      <c r="L3033" s="222"/>
      <c r="M3033" s="223"/>
      <c r="Z3033" s="222"/>
      <c r="AA3033" s="222"/>
      <c r="AB3033" s="222"/>
      <c r="AC3033" s="223"/>
      <c r="BO3033" s="202"/>
    </row>
    <row r="3034" customFormat="false" ht="17.5" hidden="false" customHeight="false" outlineLevel="0" collapsed="false">
      <c r="A3034" s="220"/>
      <c r="B3034" s="221"/>
      <c r="C3034" s="221"/>
      <c r="D3034" s="59"/>
      <c r="E3034" s="3"/>
      <c r="F3034" s="59"/>
      <c r="G3034" s="59"/>
      <c r="J3034" s="222"/>
      <c r="K3034" s="222"/>
      <c r="L3034" s="222"/>
      <c r="M3034" s="223"/>
      <c r="Z3034" s="222"/>
      <c r="AA3034" s="222"/>
      <c r="AB3034" s="222"/>
      <c r="AC3034" s="223"/>
      <c r="BO3034" s="202"/>
    </row>
    <row r="3035" customFormat="false" ht="17.5" hidden="false" customHeight="false" outlineLevel="0" collapsed="false">
      <c r="A3035" s="220"/>
      <c r="B3035" s="221"/>
      <c r="C3035" s="221"/>
      <c r="D3035" s="59"/>
      <c r="E3035" s="3"/>
      <c r="F3035" s="59"/>
      <c r="G3035" s="59"/>
      <c r="J3035" s="222"/>
      <c r="K3035" s="222"/>
      <c r="L3035" s="222"/>
      <c r="M3035" s="223"/>
      <c r="Z3035" s="222"/>
      <c r="AA3035" s="222"/>
      <c r="AB3035" s="222"/>
      <c r="AC3035" s="223"/>
      <c r="BO3035" s="202"/>
    </row>
    <row r="3036" customFormat="false" ht="17.5" hidden="false" customHeight="false" outlineLevel="0" collapsed="false">
      <c r="A3036" s="220"/>
      <c r="B3036" s="221"/>
      <c r="C3036" s="221"/>
      <c r="D3036" s="59"/>
      <c r="E3036" s="3"/>
      <c r="F3036" s="59"/>
      <c r="G3036" s="59"/>
      <c r="J3036" s="222"/>
      <c r="K3036" s="222"/>
      <c r="L3036" s="222"/>
      <c r="M3036" s="223"/>
      <c r="Z3036" s="222"/>
      <c r="AA3036" s="222"/>
      <c r="AB3036" s="222"/>
      <c r="AC3036" s="223"/>
      <c r="BO3036" s="202"/>
    </row>
    <row r="3037" customFormat="false" ht="17.5" hidden="false" customHeight="false" outlineLevel="0" collapsed="false">
      <c r="A3037" s="220"/>
      <c r="B3037" s="221"/>
      <c r="C3037" s="221"/>
      <c r="D3037" s="59"/>
      <c r="E3037" s="3"/>
      <c r="F3037" s="59"/>
      <c r="G3037" s="59"/>
      <c r="J3037" s="222"/>
      <c r="K3037" s="222"/>
      <c r="L3037" s="222"/>
      <c r="M3037" s="223"/>
      <c r="Z3037" s="222"/>
      <c r="AA3037" s="222"/>
      <c r="AB3037" s="222"/>
      <c r="AC3037" s="223"/>
      <c r="BO3037" s="202"/>
    </row>
    <row r="3038" customFormat="false" ht="17.5" hidden="false" customHeight="false" outlineLevel="0" collapsed="false">
      <c r="A3038" s="220"/>
      <c r="B3038" s="221"/>
      <c r="C3038" s="221"/>
      <c r="D3038" s="59"/>
      <c r="E3038" s="3"/>
      <c r="F3038" s="59"/>
      <c r="G3038" s="59"/>
      <c r="J3038" s="222"/>
      <c r="K3038" s="222"/>
      <c r="L3038" s="222"/>
      <c r="M3038" s="223"/>
      <c r="Z3038" s="222"/>
      <c r="AA3038" s="222"/>
      <c r="AB3038" s="222"/>
      <c r="AC3038" s="223"/>
      <c r="BO3038" s="202"/>
    </row>
    <row r="3039" customFormat="false" ht="17.5" hidden="false" customHeight="false" outlineLevel="0" collapsed="false">
      <c r="A3039" s="220"/>
      <c r="B3039" s="221"/>
      <c r="C3039" s="221"/>
      <c r="D3039" s="59"/>
      <c r="E3039" s="3"/>
      <c r="F3039" s="59"/>
      <c r="G3039" s="59"/>
      <c r="J3039" s="222"/>
      <c r="K3039" s="222"/>
      <c r="L3039" s="222"/>
      <c r="M3039" s="223"/>
      <c r="Z3039" s="222"/>
      <c r="AA3039" s="222"/>
      <c r="AB3039" s="222"/>
      <c r="AC3039" s="223"/>
      <c r="BO3039" s="202"/>
    </row>
    <row r="3040" customFormat="false" ht="17.5" hidden="false" customHeight="false" outlineLevel="0" collapsed="false">
      <c r="A3040" s="220"/>
      <c r="B3040" s="221"/>
      <c r="C3040" s="221"/>
      <c r="D3040" s="59"/>
      <c r="E3040" s="3"/>
      <c r="F3040" s="59"/>
      <c r="G3040" s="59"/>
      <c r="J3040" s="222"/>
      <c r="K3040" s="222"/>
      <c r="L3040" s="222"/>
      <c r="M3040" s="223"/>
      <c r="Z3040" s="222"/>
      <c r="AA3040" s="222"/>
      <c r="AB3040" s="222"/>
      <c r="AC3040" s="223"/>
      <c r="BO3040" s="202"/>
    </row>
    <row r="3041" customFormat="false" ht="17.5" hidden="false" customHeight="false" outlineLevel="0" collapsed="false">
      <c r="A3041" s="220"/>
      <c r="B3041" s="221"/>
      <c r="C3041" s="221"/>
      <c r="D3041" s="59"/>
      <c r="E3041" s="3"/>
      <c r="F3041" s="59"/>
      <c r="G3041" s="59"/>
      <c r="J3041" s="222"/>
      <c r="K3041" s="222"/>
      <c r="L3041" s="222"/>
      <c r="M3041" s="223"/>
      <c r="Z3041" s="222"/>
      <c r="AA3041" s="222"/>
      <c r="AB3041" s="222"/>
      <c r="AC3041" s="223"/>
      <c r="BO3041" s="202"/>
    </row>
    <row r="3042" customFormat="false" ht="17.5" hidden="false" customHeight="false" outlineLevel="0" collapsed="false">
      <c r="A3042" s="220"/>
      <c r="B3042" s="221"/>
      <c r="C3042" s="221"/>
      <c r="D3042" s="59"/>
      <c r="E3042" s="3"/>
      <c r="F3042" s="59"/>
      <c r="G3042" s="59"/>
      <c r="J3042" s="222"/>
      <c r="K3042" s="222"/>
      <c r="L3042" s="222"/>
      <c r="M3042" s="223"/>
      <c r="Z3042" s="222"/>
      <c r="AA3042" s="222"/>
      <c r="AB3042" s="222"/>
      <c r="AC3042" s="223"/>
      <c r="BO3042" s="202"/>
    </row>
    <row r="3043" customFormat="false" ht="17.5" hidden="false" customHeight="false" outlineLevel="0" collapsed="false">
      <c r="A3043" s="220"/>
      <c r="B3043" s="221"/>
      <c r="C3043" s="221"/>
      <c r="D3043" s="59"/>
      <c r="E3043" s="3"/>
      <c r="F3043" s="59"/>
      <c r="G3043" s="59"/>
      <c r="J3043" s="222"/>
      <c r="K3043" s="222"/>
      <c r="L3043" s="222"/>
      <c r="M3043" s="223"/>
      <c r="Z3043" s="222"/>
      <c r="AA3043" s="222"/>
      <c r="AB3043" s="222"/>
      <c r="AC3043" s="223"/>
      <c r="BO3043" s="202"/>
    </row>
    <row r="3044" customFormat="false" ht="17.5" hidden="false" customHeight="false" outlineLevel="0" collapsed="false">
      <c r="A3044" s="220"/>
      <c r="B3044" s="221"/>
      <c r="C3044" s="221"/>
      <c r="D3044" s="59"/>
      <c r="E3044" s="3"/>
      <c r="F3044" s="59"/>
      <c r="G3044" s="59"/>
      <c r="J3044" s="222"/>
      <c r="K3044" s="222"/>
      <c r="L3044" s="222"/>
      <c r="M3044" s="223"/>
      <c r="Z3044" s="222"/>
      <c r="AA3044" s="222"/>
      <c r="AB3044" s="222"/>
      <c r="AC3044" s="223"/>
      <c r="BO3044" s="202"/>
    </row>
    <row r="3045" customFormat="false" ht="17.5" hidden="false" customHeight="false" outlineLevel="0" collapsed="false">
      <c r="A3045" s="220"/>
      <c r="B3045" s="221"/>
      <c r="C3045" s="221"/>
      <c r="D3045" s="59"/>
      <c r="E3045" s="3"/>
      <c r="F3045" s="59"/>
      <c r="G3045" s="59"/>
      <c r="J3045" s="222"/>
      <c r="K3045" s="222"/>
      <c r="L3045" s="222"/>
      <c r="M3045" s="223"/>
      <c r="Z3045" s="222"/>
      <c r="AA3045" s="222"/>
      <c r="AB3045" s="222"/>
      <c r="AC3045" s="223"/>
      <c r="BO3045" s="202"/>
    </row>
    <row r="3046" customFormat="false" ht="17.5" hidden="false" customHeight="false" outlineLevel="0" collapsed="false">
      <c r="A3046" s="220"/>
      <c r="B3046" s="221"/>
      <c r="C3046" s="221"/>
      <c r="D3046" s="59"/>
      <c r="E3046" s="3"/>
      <c r="F3046" s="59"/>
      <c r="G3046" s="59"/>
      <c r="J3046" s="222"/>
      <c r="K3046" s="222"/>
      <c r="L3046" s="222"/>
      <c r="M3046" s="223"/>
      <c r="Z3046" s="222"/>
      <c r="AA3046" s="222"/>
      <c r="AB3046" s="222"/>
      <c r="AC3046" s="223"/>
      <c r="BO3046" s="202"/>
    </row>
    <row r="3047" customFormat="false" ht="17.5" hidden="false" customHeight="false" outlineLevel="0" collapsed="false">
      <c r="A3047" s="220"/>
      <c r="B3047" s="221"/>
      <c r="C3047" s="221"/>
      <c r="D3047" s="59"/>
      <c r="E3047" s="3"/>
      <c r="F3047" s="59"/>
      <c r="G3047" s="59"/>
      <c r="J3047" s="222"/>
      <c r="K3047" s="222"/>
      <c r="L3047" s="222"/>
      <c r="M3047" s="223"/>
      <c r="Z3047" s="222"/>
      <c r="AA3047" s="222"/>
      <c r="AB3047" s="222"/>
      <c r="AC3047" s="223"/>
      <c r="BO3047" s="202"/>
    </row>
    <row r="3048" customFormat="false" ht="17.5" hidden="false" customHeight="false" outlineLevel="0" collapsed="false">
      <c r="A3048" s="220"/>
      <c r="B3048" s="221"/>
      <c r="C3048" s="221"/>
      <c r="D3048" s="59"/>
      <c r="E3048" s="3"/>
      <c r="F3048" s="59"/>
      <c r="G3048" s="59"/>
      <c r="J3048" s="222"/>
      <c r="K3048" s="222"/>
      <c r="L3048" s="222"/>
      <c r="M3048" s="223"/>
      <c r="Z3048" s="222"/>
      <c r="AA3048" s="222"/>
      <c r="AB3048" s="222"/>
      <c r="AC3048" s="223"/>
      <c r="BO3048" s="202"/>
    </row>
    <row r="3049" customFormat="false" ht="17.5" hidden="false" customHeight="false" outlineLevel="0" collapsed="false">
      <c r="A3049" s="220"/>
      <c r="B3049" s="221"/>
      <c r="C3049" s="221"/>
      <c r="D3049" s="59"/>
      <c r="E3049" s="3"/>
      <c r="F3049" s="59"/>
      <c r="G3049" s="59"/>
      <c r="J3049" s="222"/>
      <c r="K3049" s="222"/>
      <c r="L3049" s="222"/>
      <c r="M3049" s="223"/>
      <c r="Z3049" s="222"/>
      <c r="AA3049" s="222"/>
      <c r="AB3049" s="222"/>
      <c r="AC3049" s="223"/>
      <c r="BO3049" s="202"/>
    </row>
    <row r="3050" customFormat="false" ht="17.5" hidden="false" customHeight="false" outlineLevel="0" collapsed="false">
      <c r="A3050" s="220"/>
      <c r="B3050" s="221"/>
      <c r="C3050" s="221"/>
      <c r="D3050" s="59"/>
      <c r="E3050" s="3"/>
      <c r="F3050" s="59"/>
      <c r="G3050" s="59"/>
      <c r="J3050" s="222"/>
      <c r="K3050" s="222"/>
      <c r="L3050" s="222"/>
      <c r="M3050" s="223"/>
      <c r="Z3050" s="222"/>
      <c r="AA3050" s="222"/>
      <c r="AB3050" s="222"/>
      <c r="AC3050" s="223"/>
      <c r="BO3050" s="202"/>
    </row>
    <row r="3051" customFormat="false" ht="17.5" hidden="false" customHeight="false" outlineLevel="0" collapsed="false">
      <c r="A3051" s="220"/>
      <c r="B3051" s="221"/>
      <c r="C3051" s="221"/>
      <c r="D3051" s="59"/>
      <c r="E3051" s="3"/>
      <c r="F3051" s="59"/>
      <c r="G3051" s="59"/>
      <c r="J3051" s="222"/>
      <c r="K3051" s="222"/>
      <c r="L3051" s="222"/>
      <c r="M3051" s="223"/>
      <c r="Z3051" s="222"/>
      <c r="AA3051" s="222"/>
      <c r="AB3051" s="222"/>
      <c r="AC3051" s="223"/>
      <c r="BO3051" s="202"/>
    </row>
    <row r="3052" customFormat="false" ht="17.5" hidden="false" customHeight="false" outlineLevel="0" collapsed="false">
      <c r="A3052" s="220"/>
      <c r="B3052" s="221"/>
      <c r="C3052" s="221"/>
      <c r="D3052" s="59"/>
      <c r="E3052" s="3"/>
      <c r="F3052" s="59"/>
      <c r="G3052" s="59"/>
      <c r="J3052" s="222"/>
      <c r="K3052" s="222"/>
      <c r="L3052" s="222"/>
      <c r="M3052" s="223"/>
      <c r="Z3052" s="222"/>
      <c r="AA3052" s="222"/>
      <c r="AB3052" s="222"/>
      <c r="AC3052" s="223"/>
      <c r="BO3052" s="202"/>
    </row>
    <row r="3053" customFormat="false" ht="17.5" hidden="false" customHeight="false" outlineLevel="0" collapsed="false">
      <c r="A3053" s="220"/>
      <c r="B3053" s="221"/>
      <c r="C3053" s="221"/>
      <c r="D3053" s="59"/>
      <c r="E3053" s="3"/>
      <c r="F3053" s="59"/>
      <c r="G3053" s="59"/>
      <c r="J3053" s="222"/>
      <c r="K3053" s="222"/>
      <c r="L3053" s="222"/>
      <c r="M3053" s="223"/>
      <c r="Z3053" s="222"/>
      <c r="AA3053" s="222"/>
      <c r="AB3053" s="222"/>
      <c r="AC3053" s="223"/>
      <c r="BO3053" s="202"/>
    </row>
    <row r="3054" customFormat="false" ht="17.5" hidden="false" customHeight="false" outlineLevel="0" collapsed="false">
      <c r="A3054" s="220"/>
      <c r="B3054" s="221"/>
      <c r="C3054" s="221"/>
      <c r="D3054" s="59"/>
      <c r="E3054" s="3"/>
      <c r="F3054" s="59"/>
      <c r="G3054" s="59"/>
      <c r="J3054" s="222"/>
      <c r="K3054" s="222"/>
      <c r="L3054" s="222"/>
      <c r="M3054" s="223"/>
      <c r="Z3054" s="222"/>
      <c r="AA3054" s="222"/>
      <c r="AB3054" s="222"/>
      <c r="AC3054" s="223"/>
      <c r="BO3054" s="202"/>
    </row>
    <row r="3055" customFormat="false" ht="17.5" hidden="false" customHeight="false" outlineLevel="0" collapsed="false">
      <c r="A3055" s="220"/>
      <c r="B3055" s="221"/>
      <c r="C3055" s="221"/>
      <c r="D3055" s="59"/>
      <c r="E3055" s="3"/>
      <c r="F3055" s="59"/>
      <c r="G3055" s="59"/>
      <c r="J3055" s="222"/>
      <c r="K3055" s="222"/>
      <c r="L3055" s="222"/>
      <c r="M3055" s="223"/>
      <c r="Z3055" s="222"/>
      <c r="AA3055" s="222"/>
      <c r="AB3055" s="222"/>
      <c r="AC3055" s="223"/>
      <c r="BO3055" s="202"/>
    </row>
    <row r="3056" customFormat="false" ht="17.5" hidden="false" customHeight="false" outlineLevel="0" collapsed="false">
      <c r="A3056" s="220"/>
      <c r="B3056" s="221"/>
      <c r="C3056" s="221"/>
      <c r="D3056" s="59"/>
      <c r="E3056" s="3"/>
      <c r="F3056" s="59"/>
      <c r="G3056" s="59"/>
      <c r="J3056" s="222"/>
      <c r="K3056" s="222"/>
      <c r="L3056" s="222"/>
      <c r="M3056" s="223"/>
      <c r="Z3056" s="222"/>
      <c r="AA3056" s="222"/>
      <c r="AB3056" s="222"/>
      <c r="AC3056" s="223"/>
      <c r="BO3056" s="202"/>
    </row>
    <row r="3057" customFormat="false" ht="17.5" hidden="false" customHeight="false" outlineLevel="0" collapsed="false">
      <c r="A3057" s="220"/>
      <c r="B3057" s="221"/>
      <c r="C3057" s="221"/>
      <c r="D3057" s="59"/>
      <c r="E3057" s="3"/>
      <c r="F3057" s="59"/>
      <c r="G3057" s="59"/>
      <c r="J3057" s="222"/>
      <c r="K3057" s="222"/>
      <c r="L3057" s="222"/>
      <c r="M3057" s="223"/>
      <c r="Z3057" s="222"/>
      <c r="AA3057" s="222"/>
      <c r="AB3057" s="222"/>
      <c r="AC3057" s="223"/>
      <c r="BO3057" s="202"/>
    </row>
    <row r="3058" customFormat="false" ht="17.5" hidden="false" customHeight="false" outlineLevel="0" collapsed="false">
      <c r="A3058" s="220"/>
      <c r="B3058" s="221"/>
      <c r="C3058" s="221"/>
      <c r="D3058" s="59"/>
      <c r="E3058" s="3"/>
      <c r="F3058" s="59"/>
      <c r="G3058" s="59"/>
      <c r="J3058" s="222"/>
      <c r="K3058" s="222"/>
      <c r="L3058" s="222"/>
      <c r="M3058" s="223"/>
      <c r="Z3058" s="222"/>
      <c r="AA3058" s="222"/>
      <c r="AB3058" s="222"/>
      <c r="AC3058" s="223"/>
      <c r="BO3058" s="202"/>
    </row>
    <row r="3059" customFormat="false" ht="17.5" hidden="false" customHeight="false" outlineLevel="0" collapsed="false">
      <c r="A3059" s="220"/>
      <c r="B3059" s="221"/>
      <c r="C3059" s="221"/>
      <c r="D3059" s="59"/>
      <c r="E3059" s="3"/>
      <c r="F3059" s="59"/>
      <c r="G3059" s="59"/>
      <c r="J3059" s="222"/>
      <c r="K3059" s="222"/>
      <c r="L3059" s="222"/>
      <c r="M3059" s="223"/>
      <c r="Z3059" s="222"/>
      <c r="AA3059" s="222"/>
      <c r="AB3059" s="222"/>
      <c r="AC3059" s="223"/>
      <c r="BO3059" s="202"/>
    </row>
    <row r="3060" customFormat="false" ht="17.5" hidden="false" customHeight="false" outlineLevel="0" collapsed="false">
      <c r="A3060" s="220"/>
      <c r="B3060" s="221"/>
      <c r="C3060" s="221"/>
      <c r="D3060" s="59"/>
      <c r="E3060" s="3"/>
      <c r="F3060" s="59"/>
      <c r="G3060" s="59"/>
      <c r="J3060" s="222"/>
      <c r="K3060" s="222"/>
      <c r="L3060" s="222"/>
      <c r="M3060" s="223"/>
      <c r="Z3060" s="222"/>
      <c r="AA3060" s="222"/>
      <c r="AB3060" s="222"/>
      <c r="AC3060" s="223"/>
      <c r="BO3060" s="202"/>
    </row>
    <row r="3061" customFormat="false" ht="17.5" hidden="false" customHeight="false" outlineLevel="0" collapsed="false">
      <c r="A3061" s="220"/>
      <c r="B3061" s="221"/>
      <c r="C3061" s="221"/>
      <c r="D3061" s="59"/>
      <c r="E3061" s="3"/>
      <c r="F3061" s="59"/>
      <c r="G3061" s="59"/>
      <c r="J3061" s="222"/>
      <c r="K3061" s="222"/>
      <c r="L3061" s="222"/>
      <c r="M3061" s="223"/>
      <c r="Z3061" s="222"/>
      <c r="AA3061" s="222"/>
      <c r="AB3061" s="222"/>
      <c r="AC3061" s="223"/>
      <c r="BO3061" s="202"/>
    </row>
    <row r="3062" customFormat="false" ht="17.5" hidden="false" customHeight="false" outlineLevel="0" collapsed="false">
      <c r="A3062" s="220"/>
      <c r="B3062" s="221"/>
      <c r="C3062" s="221"/>
      <c r="D3062" s="59"/>
      <c r="E3062" s="3"/>
      <c r="F3062" s="59"/>
      <c r="G3062" s="59"/>
      <c r="J3062" s="222"/>
      <c r="K3062" s="222"/>
      <c r="L3062" s="222"/>
      <c r="M3062" s="223"/>
      <c r="Z3062" s="222"/>
      <c r="AA3062" s="222"/>
      <c r="AB3062" s="222"/>
      <c r="AC3062" s="223"/>
      <c r="BO3062" s="202"/>
    </row>
    <row r="3063" customFormat="false" ht="17.5" hidden="false" customHeight="false" outlineLevel="0" collapsed="false">
      <c r="A3063" s="220"/>
      <c r="B3063" s="221"/>
      <c r="C3063" s="221"/>
      <c r="D3063" s="59"/>
      <c r="E3063" s="3"/>
      <c r="F3063" s="59"/>
      <c r="G3063" s="59"/>
      <c r="J3063" s="222"/>
      <c r="K3063" s="222"/>
      <c r="L3063" s="222"/>
      <c r="M3063" s="223"/>
      <c r="Z3063" s="222"/>
      <c r="AA3063" s="222"/>
      <c r="AB3063" s="222"/>
      <c r="AC3063" s="223"/>
      <c r="BO3063" s="202"/>
    </row>
    <row r="3064" customFormat="false" ht="17.5" hidden="false" customHeight="false" outlineLevel="0" collapsed="false">
      <c r="A3064" s="220"/>
      <c r="B3064" s="221"/>
      <c r="C3064" s="221"/>
      <c r="D3064" s="59"/>
      <c r="E3064" s="3"/>
      <c r="F3064" s="59"/>
      <c r="G3064" s="59"/>
      <c r="J3064" s="222"/>
      <c r="K3064" s="222"/>
      <c r="L3064" s="222"/>
      <c r="M3064" s="223"/>
      <c r="Z3064" s="222"/>
      <c r="AA3064" s="222"/>
      <c r="AB3064" s="222"/>
      <c r="AC3064" s="223"/>
      <c r="BO3064" s="202"/>
    </row>
    <row r="3065" customFormat="false" ht="17.5" hidden="false" customHeight="false" outlineLevel="0" collapsed="false">
      <c r="A3065" s="220"/>
      <c r="B3065" s="221"/>
      <c r="C3065" s="221"/>
      <c r="D3065" s="59"/>
      <c r="E3065" s="3"/>
      <c r="F3065" s="59"/>
      <c r="G3065" s="59"/>
      <c r="J3065" s="222"/>
      <c r="K3065" s="222"/>
      <c r="L3065" s="222"/>
      <c r="M3065" s="223"/>
      <c r="Z3065" s="222"/>
      <c r="AA3065" s="222"/>
      <c r="AB3065" s="222"/>
      <c r="AC3065" s="223"/>
      <c r="BO3065" s="202"/>
    </row>
    <row r="3066" customFormat="false" ht="17.5" hidden="false" customHeight="false" outlineLevel="0" collapsed="false">
      <c r="A3066" s="220"/>
      <c r="B3066" s="221"/>
      <c r="C3066" s="221"/>
      <c r="D3066" s="59"/>
      <c r="E3066" s="3"/>
      <c r="F3066" s="59"/>
      <c r="G3066" s="59"/>
      <c r="J3066" s="222"/>
      <c r="K3066" s="222"/>
      <c r="L3066" s="222"/>
      <c r="M3066" s="223"/>
      <c r="Z3066" s="222"/>
      <c r="AA3066" s="222"/>
      <c r="AB3066" s="222"/>
      <c r="AC3066" s="223"/>
      <c r="BO3066" s="202"/>
    </row>
    <row r="3067" customFormat="false" ht="17.5" hidden="false" customHeight="false" outlineLevel="0" collapsed="false">
      <c r="A3067" s="220"/>
      <c r="B3067" s="221"/>
      <c r="C3067" s="221"/>
      <c r="D3067" s="59"/>
      <c r="E3067" s="3"/>
      <c r="F3067" s="59"/>
      <c r="G3067" s="59"/>
      <c r="J3067" s="222"/>
      <c r="K3067" s="222"/>
      <c r="L3067" s="222"/>
      <c r="M3067" s="223"/>
      <c r="Z3067" s="222"/>
      <c r="AA3067" s="222"/>
      <c r="AB3067" s="222"/>
      <c r="AC3067" s="223"/>
      <c r="BO3067" s="202"/>
    </row>
    <row r="3068" customFormat="false" ht="17.5" hidden="false" customHeight="false" outlineLevel="0" collapsed="false">
      <c r="A3068" s="220"/>
      <c r="B3068" s="221"/>
      <c r="C3068" s="221"/>
      <c r="D3068" s="59"/>
      <c r="E3068" s="3"/>
      <c r="F3068" s="59"/>
      <c r="G3068" s="59"/>
      <c r="J3068" s="222"/>
      <c r="K3068" s="222"/>
      <c r="L3068" s="222"/>
      <c r="M3068" s="223"/>
      <c r="Z3068" s="222"/>
      <c r="AA3068" s="222"/>
      <c r="AB3068" s="222"/>
      <c r="AC3068" s="223"/>
      <c r="BO3068" s="202"/>
    </row>
    <row r="3069" customFormat="false" ht="17.5" hidden="false" customHeight="false" outlineLevel="0" collapsed="false">
      <c r="A3069" s="220"/>
      <c r="B3069" s="221"/>
      <c r="C3069" s="221"/>
      <c r="D3069" s="59"/>
      <c r="E3069" s="3"/>
      <c r="F3069" s="59"/>
      <c r="G3069" s="59"/>
      <c r="J3069" s="222"/>
      <c r="K3069" s="222"/>
      <c r="L3069" s="222"/>
      <c r="M3069" s="223"/>
      <c r="Z3069" s="222"/>
      <c r="AA3069" s="222"/>
      <c r="AB3069" s="222"/>
      <c r="AC3069" s="223"/>
      <c r="BO3069" s="202"/>
    </row>
    <row r="3070" customFormat="false" ht="17.5" hidden="false" customHeight="false" outlineLevel="0" collapsed="false">
      <c r="A3070" s="220"/>
      <c r="B3070" s="221"/>
      <c r="C3070" s="221"/>
      <c r="D3070" s="59"/>
      <c r="E3070" s="3"/>
      <c r="F3070" s="59"/>
      <c r="G3070" s="59"/>
      <c r="J3070" s="222"/>
      <c r="K3070" s="222"/>
      <c r="L3070" s="222"/>
      <c r="M3070" s="223"/>
      <c r="Z3070" s="222"/>
      <c r="AA3070" s="222"/>
      <c r="AB3070" s="222"/>
      <c r="AC3070" s="223"/>
      <c r="BO3070" s="202"/>
    </row>
    <row r="3071" customFormat="false" ht="17.5" hidden="false" customHeight="false" outlineLevel="0" collapsed="false">
      <c r="A3071" s="220"/>
      <c r="B3071" s="221"/>
      <c r="C3071" s="221"/>
      <c r="D3071" s="59"/>
      <c r="E3071" s="3"/>
      <c r="F3071" s="59"/>
      <c r="G3071" s="59"/>
      <c r="J3071" s="222"/>
      <c r="K3071" s="222"/>
      <c r="L3071" s="222"/>
      <c r="M3071" s="223"/>
      <c r="Z3071" s="222"/>
      <c r="AA3071" s="222"/>
      <c r="AB3071" s="222"/>
      <c r="AC3071" s="223"/>
      <c r="BO3071" s="202"/>
    </row>
    <row r="3072" customFormat="false" ht="17.5" hidden="false" customHeight="false" outlineLevel="0" collapsed="false">
      <c r="A3072" s="220"/>
      <c r="B3072" s="221"/>
      <c r="C3072" s="221"/>
      <c r="D3072" s="59"/>
      <c r="E3072" s="3"/>
      <c r="F3072" s="59"/>
      <c r="G3072" s="59"/>
      <c r="J3072" s="222"/>
      <c r="K3072" s="222"/>
      <c r="L3072" s="222"/>
      <c r="M3072" s="223"/>
      <c r="Z3072" s="222"/>
      <c r="AA3072" s="222"/>
      <c r="AB3072" s="222"/>
      <c r="AC3072" s="223"/>
      <c r="BO3072" s="202"/>
    </row>
    <row r="3073" customFormat="false" ht="17.5" hidden="false" customHeight="false" outlineLevel="0" collapsed="false">
      <c r="A3073" s="220"/>
      <c r="B3073" s="221"/>
      <c r="C3073" s="221"/>
      <c r="D3073" s="59"/>
      <c r="E3073" s="3"/>
      <c r="F3073" s="59"/>
      <c r="G3073" s="59"/>
      <c r="J3073" s="222"/>
      <c r="K3073" s="222"/>
      <c r="L3073" s="222"/>
      <c r="M3073" s="223"/>
      <c r="Z3073" s="222"/>
      <c r="AA3073" s="222"/>
      <c r="AB3073" s="222"/>
      <c r="AC3073" s="223"/>
      <c r="BO3073" s="202"/>
    </row>
    <row r="3074" customFormat="false" ht="17.5" hidden="false" customHeight="false" outlineLevel="0" collapsed="false">
      <c r="A3074" s="220"/>
      <c r="B3074" s="221"/>
      <c r="C3074" s="221"/>
      <c r="D3074" s="59"/>
      <c r="E3074" s="3"/>
      <c r="F3074" s="59"/>
      <c r="G3074" s="59"/>
      <c r="J3074" s="222"/>
      <c r="K3074" s="222"/>
      <c r="L3074" s="222"/>
      <c r="M3074" s="223"/>
      <c r="Z3074" s="222"/>
      <c r="AA3074" s="222"/>
      <c r="AB3074" s="222"/>
      <c r="AC3074" s="223"/>
      <c r="BO3074" s="202"/>
    </row>
    <row r="3075" customFormat="false" ht="17.5" hidden="false" customHeight="false" outlineLevel="0" collapsed="false">
      <c r="A3075" s="220"/>
      <c r="B3075" s="221"/>
      <c r="C3075" s="221"/>
      <c r="D3075" s="59"/>
      <c r="E3075" s="3"/>
      <c r="F3075" s="59"/>
      <c r="G3075" s="59"/>
      <c r="J3075" s="222"/>
      <c r="K3075" s="222"/>
      <c r="L3075" s="222"/>
      <c r="M3075" s="223"/>
      <c r="Z3075" s="222"/>
      <c r="AA3075" s="222"/>
      <c r="AB3075" s="222"/>
      <c r="AC3075" s="223"/>
      <c r="BO3075" s="202"/>
    </row>
    <row r="3076" customFormat="false" ht="17.5" hidden="false" customHeight="false" outlineLevel="0" collapsed="false">
      <c r="A3076" s="220"/>
      <c r="B3076" s="221"/>
      <c r="C3076" s="221"/>
      <c r="D3076" s="59"/>
      <c r="E3076" s="3"/>
      <c r="F3076" s="59"/>
      <c r="G3076" s="59"/>
      <c r="J3076" s="222"/>
      <c r="K3076" s="222"/>
      <c r="L3076" s="222"/>
      <c r="M3076" s="223"/>
      <c r="Z3076" s="222"/>
      <c r="AA3076" s="222"/>
      <c r="AB3076" s="222"/>
      <c r="AC3076" s="223"/>
      <c r="BO3076" s="202"/>
    </row>
    <row r="3077" customFormat="false" ht="17.5" hidden="false" customHeight="false" outlineLevel="0" collapsed="false">
      <c r="A3077" s="220"/>
      <c r="B3077" s="221"/>
      <c r="C3077" s="221"/>
      <c r="D3077" s="59"/>
      <c r="E3077" s="3"/>
      <c r="F3077" s="59"/>
      <c r="G3077" s="59"/>
      <c r="J3077" s="222"/>
      <c r="K3077" s="222"/>
      <c r="L3077" s="222"/>
      <c r="M3077" s="223"/>
      <c r="Z3077" s="222"/>
      <c r="AA3077" s="222"/>
      <c r="AB3077" s="222"/>
      <c r="AC3077" s="223"/>
      <c r="BO3077" s="202"/>
    </row>
    <row r="3078" customFormat="false" ht="17.5" hidden="false" customHeight="false" outlineLevel="0" collapsed="false">
      <c r="A3078" s="220"/>
      <c r="B3078" s="221"/>
      <c r="C3078" s="221"/>
      <c r="D3078" s="59"/>
      <c r="E3078" s="3"/>
      <c r="F3078" s="59"/>
      <c r="G3078" s="59"/>
      <c r="J3078" s="222"/>
      <c r="K3078" s="222"/>
      <c r="L3078" s="222"/>
      <c r="M3078" s="223"/>
      <c r="Z3078" s="222"/>
      <c r="AA3078" s="222"/>
      <c r="AB3078" s="222"/>
      <c r="AC3078" s="223"/>
      <c r="BO3078" s="202"/>
    </row>
    <row r="3079" customFormat="false" ht="17.5" hidden="false" customHeight="false" outlineLevel="0" collapsed="false">
      <c r="A3079" s="220"/>
      <c r="B3079" s="221"/>
      <c r="C3079" s="221"/>
      <c r="D3079" s="59"/>
      <c r="E3079" s="3"/>
      <c r="F3079" s="59"/>
      <c r="G3079" s="59"/>
      <c r="J3079" s="222"/>
      <c r="K3079" s="222"/>
      <c r="L3079" s="222"/>
      <c r="M3079" s="223"/>
      <c r="Z3079" s="222"/>
      <c r="AA3079" s="222"/>
      <c r="AB3079" s="222"/>
      <c r="AC3079" s="223"/>
      <c r="BO3079" s="202"/>
    </row>
    <row r="3080" customFormat="false" ht="17.5" hidden="false" customHeight="false" outlineLevel="0" collapsed="false">
      <c r="A3080" s="220"/>
      <c r="B3080" s="221"/>
      <c r="C3080" s="221"/>
      <c r="D3080" s="59"/>
      <c r="E3080" s="3"/>
      <c r="F3080" s="59"/>
      <c r="G3080" s="59"/>
      <c r="J3080" s="222"/>
      <c r="K3080" s="222"/>
      <c r="L3080" s="222"/>
      <c r="M3080" s="223"/>
      <c r="Z3080" s="222"/>
      <c r="AA3080" s="222"/>
      <c r="AB3080" s="222"/>
      <c r="AC3080" s="223"/>
      <c r="BO3080" s="202"/>
    </row>
    <row r="3081" customFormat="false" ht="17.5" hidden="false" customHeight="false" outlineLevel="0" collapsed="false">
      <c r="A3081" s="220"/>
      <c r="B3081" s="221"/>
      <c r="C3081" s="221"/>
      <c r="D3081" s="59"/>
      <c r="E3081" s="3"/>
      <c r="F3081" s="59"/>
      <c r="G3081" s="59"/>
      <c r="J3081" s="222"/>
      <c r="K3081" s="222"/>
      <c r="L3081" s="222"/>
      <c r="M3081" s="223"/>
      <c r="Z3081" s="222"/>
      <c r="AA3081" s="222"/>
      <c r="AB3081" s="222"/>
      <c r="AC3081" s="223"/>
      <c r="BO3081" s="202"/>
    </row>
    <row r="3082" customFormat="false" ht="17.5" hidden="false" customHeight="false" outlineLevel="0" collapsed="false">
      <c r="A3082" s="220"/>
      <c r="B3082" s="221"/>
      <c r="C3082" s="221"/>
      <c r="D3082" s="59"/>
      <c r="E3082" s="3"/>
      <c r="F3082" s="59"/>
      <c r="G3082" s="59"/>
      <c r="J3082" s="222"/>
      <c r="K3082" s="222"/>
      <c r="L3082" s="222"/>
      <c r="M3082" s="223"/>
      <c r="Z3082" s="222"/>
      <c r="AA3082" s="222"/>
      <c r="AB3082" s="222"/>
      <c r="AC3082" s="223"/>
      <c r="BO3082" s="202"/>
    </row>
    <row r="3083" customFormat="false" ht="17.5" hidden="false" customHeight="false" outlineLevel="0" collapsed="false">
      <c r="A3083" s="220"/>
      <c r="B3083" s="221"/>
      <c r="C3083" s="221"/>
      <c r="D3083" s="59"/>
      <c r="E3083" s="3"/>
      <c r="F3083" s="59"/>
      <c r="G3083" s="59"/>
      <c r="J3083" s="222"/>
      <c r="K3083" s="222"/>
      <c r="L3083" s="222"/>
      <c r="M3083" s="223"/>
      <c r="Z3083" s="222"/>
      <c r="AA3083" s="222"/>
      <c r="AB3083" s="222"/>
      <c r="AC3083" s="223"/>
      <c r="BO3083" s="202"/>
    </row>
    <row r="3084" customFormat="false" ht="17.5" hidden="false" customHeight="false" outlineLevel="0" collapsed="false">
      <c r="A3084" s="220"/>
      <c r="B3084" s="221"/>
      <c r="C3084" s="221"/>
      <c r="D3084" s="59"/>
      <c r="E3084" s="3"/>
      <c r="F3084" s="59"/>
      <c r="G3084" s="59"/>
      <c r="J3084" s="222"/>
      <c r="K3084" s="222"/>
      <c r="L3084" s="222"/>
      <c r="M3084" s="223"/>
      <c r="Z3084" s="222"/>
      <c r="AA3084" s="222"/>
      <c r="AB3084" s="222"/>
      <c r="AC3084" s="223"/>
      <c r="BO3084" s="202"/>
    </row>
    <row r="3085" customFormat="false" ht="17.5" hidden="false" customHeight="false" outlineLevel="0" collapsed="false">
      <c r="A3085" s="220"/>
      <c r="B3085" s="221"/>
      <c r="C3085" s="221"/>
      <c r="D3085" s="59"/>
      <c r="E3085" s="3"/>
      <c r="F3085" s="59"/>
      <c r="G3085" s="59"/>
      <c r="J3085" s="222"/>
      <c r="K3085" s="222"/>
      <c r="L3085" s="222"/>
      <c r="M3085" s="223"/>
      <c r="Z3085" s="222"/>
      <c r="AA3085" s="222"/>
      <c r="AB3085" s="222"/>
      <c r="AC3085" s="223"/>
      <c r="BO3085" s="202"/>
    </row>
    <row r="3086" customFormat="false" ht="17.5" hidden="false" customHeight="false" outlineLevel="0" collapsed="false">
      <c r="A3086" s="220"/>
      <c r="B3086" s="221"/>
      <c r="C3086" s="221"/>
      <c r="D3086" s="59"/>
      <c r="E3086" s="3"/>
      <c r="F3086" s="59"/>
      <c r="G3086" s="59"/>
      <c r="J3086" s="222"/>
      <c r="K3086" s="222"/>
      <c r="L3086" s="222"/>
      <c r="M3086" s="223"/>
      <c r="Z3086" s="222"/>
      <c r="AA3086" s="222"/>
      <c r="AB3086" s="222"/>
      <c r="AC3086" s="223"/>
      <c r="BO3086" s="202"/>
    </row>
    <row r="3087" customFormat="false" ht="17.5" hidden="false" customHeight="false" outlineLevel="0" collapsed="false">
      <c r="A3087" s="220"/>
      <c r="B3087" s="221"/>
      <c r="C3087" s="221"/>
      <c r="D3087" s="59"/>
      <c r="E3087" s="3"/>
      <c r="F3087" s="59"/>
      <c r="G3087" s="59"/>
      <c r="J3087" s="222"/>
      <c r="K3087" s="222"/>
      <c r="L3087" s="222"/>
      <c r="M3087" s="223"/>
      <c r="Z3087" s="222"/>
      <c r="AA3087" s="222"/>
      <c r="AB3087" s="222"/>
      <c r="AC3087" s="223"/>
      <c r="BO3087" s="202"/>
    </row>
    <row r="3088" customFormat="false" ht="17.5" hidden="false" customHeight="false" outlineLevel="0" collapsed="false">
      <c r="A3088" s="220"/>
      <c r="B3088" s="221"/>
      <c r="C3088" s="221"/>
      <c r="D3088" s="59"/>
      <c r="E3088" s="3"/>
      <c r="F3088" s="59"/>
      <c r="G3088" s="59"/>
      <c r="J3088" s="222"/>
      <c r="K3088" s="222"/>
      <c r="L3088" s="222"/>
      <c r="M3088" s="223"/>
      <c r="Z3088" s="222"/>
      <c r="AA3088" s="222"/>
      <c r="AB3088" s="222"/>
      <c r="AC3088" s="223"/>
      <c r="BO3088" s="202"/>
    </row>
    <row r="3089" customFormat="false" ht="17.5" hidden="false" customHeight="false" outlineLevel="0" collapsed="false">
      <c r="A3089" s="220"/>
      <c r="B3089" s="221"/>
      <c r="C3089" s="221"/>
      <c r="D3089" s="59"/>
      <c r="E3089" s="3"/>
      <c r="F3089" s="59"/>
      <c r="G3089" s="59"/>
      <c r="J3089" s="222"/>
      <c r="K3089" s="222"/>
      <c r="L3089" s="222"/>
      <c r="M3089" s="223"/>
      <c r="Z3089" s="222"/>
      <c r="AA3089" s="222"/>
      <c r="AB3089" s="222"/>
      <c r="AC3089" s="223"/>
      <c r="BO3089" s="202"/>
    </row>
    <row r="3090" customFormat="false" ht="17.5" hidden="false" customHeight="false" outlineLevel="0" collapsed="false">
      <c r="A3090" s="220"/>
      <c r="B3090" s="221"/>
      <c r="C3090" s="221"/>
      <c r="D3090" s="59"/>
      <c r="E3090" s="3"/>
      <c r="F3090" s="59"/>
      <c r="G3090" s="59"/>
      <c r="J3090" s="222"/>
      <c r="K3090" s="222"/>
      <c r="L3090" s="222"/>
      <c r="M3090" s="223"/>
      <c r="Z3090" s="222"/>
      <c r="AA3090" s="222"/>
      <c r="AB3090" s="222"/>
      <c r="AC3090" s="223"/>
      <c r="BO3090" s="202"/>
    </row>
    <row r="3091" customFormat="false" ht="17.5" hidden="false" customHeight="false" outlineLevel="0" collapsed="false">
      <c r="A3091" s="220"/>
      <c r="B3091" s="221"/>
      <c r="C3091" s="221"/>
      <c r="D3091" s="59"/>
      <c r="E3091" s="3"/>
      <c r="F3091" s="59"/>
      <c r="G3091" s="59"/>
      <c r="J3091" s="222"/>
      <c r="K3091" s="222"/>
      <c r="L3091" s="222"/>
      <c r="M3091" s="223"/>
      <c r="Z3091" s="222"/>
      <c r="AA3091" s="222"/>
      <c r="AB3091" s="222"/>
      <c r="AC3091" s="223"/>
      <c r="BO3091" s="202"/>
    </row>
    <row r="3092" customFormat="false" ht="17.5" hidden="false" customHeight="false" outlineLevel="0" collapsed="false">
      <c r="A3092" s="220"/>
      <c r="B3092" s="221"/>
      <c r="C3092" s="221"/>
      <c r="D3092" s="59"/>
      <c r="E3092" s="3"/>
      <c r="F3092" s="59"/>
      <c r="G3092" s="59"/>
      <c r="J3092" s="222"/>
      <c r="K3092" s="222"/>
      <c r="L3092" s="222"/>
      <c r="M3092" s="223"/>
      <c r="Z3092" s="222"/>
      <c r="AA3092" s="222"/>
      <c r="AB3092" s="222"/>
      <c r="AC3092" s="223"/>
      <c r="BO3092" s="202"/>
    </row>
    <row r="3093" customFormat="false" ht="17.5" hidden="false" customHeight="false" outlineLevel="0" collapsed="false">
      <c r="A3093" s="220"/>
      <c r="B3093" s="221"/>
      <c r="C3093" s="221"/>
      <c r="D3093" s="59"/>
      <c r="E3093" s="3"/>
      <c r="F3093" s="59"/>
      <c r="G3093" s="59"/>
      <c r="J3093" s="222"/>
      <c r="K3093" s="222"/>
      <c r="L3093" s="222"/>
      <c r="M3093" s="223"/>
      <c r="Z3093" s="222"/>
      <c r="AA3093" s="222"/>
      <c r="AB3093" s="222"/>
      <c r="AC3093" s="223"/>
      <c r="BO3093" s="202"/>
    </row>
    <row r="3094" customFormat="false" ht="17.5" hidden="false" customHeight="false" outlineLevel="0" collapsed="false">
      <c r="A3094" s="220"/>
      <c r="B3094" s="221"/>
      <c r="C3094" s="221"/>
      <c r="D3094" s="59"/>
      <c r="E3094" s="3"/>
      <c r="F3094" s="59"/>
      <c r="G3094" s="59"/>
      <c r="J3094" s="222"/>
      <c r="K3094" s="222"/>
      <c r="L3094" s="222"/>
      <c r="M3094" s="223"/>
      <c r="Z3094" s="222"/>
      <c r="AA3094" s="222"/>
      <c r="AB3094" s="222"/>
      <c r="AC3094" s="223"/>
      <c r="BO3094" s="202"/>
    </row>
    <row r="3095" customFormat="false" ht="17.5" hidden="false" customHeight="false" outlineLevel="0" collapsed="false">
      <c r="A3095" s="220"/>
      <c r="B3095" s="221"/>
      <c r="C3095" s="221"/>
      <c r="D3095" s="59"/>
      <c r="E3095" s="3"/>
      <c r="F3095" s="59"/>
      <c r="G3095" s="59"/>
      <c r="J3095" s="222"/>
      <c r="K3095" s="222"/>
      <c r="L3095" s="222"/>
      <c r="M3095" s="223"/>
      <c r="Z3095" s="222"/>
      <c r="AA3095" s="222"/>
      <c r="AB3095" s="222"/>
      <c r="AC3095" s="223"/>
      <c r="BO3095" s="202"/>
    </row>
    <row r="3096" customFormat="false" ht="17.5" hidden="false" customHeight="false" outlineLevel="0" collapsed="false">
      <c r="A3096" s="220"/>
      <c r="B3096" s="221"/>
      <c r="C3096" s="221"/>
      <c r="D3096" s="59"/>
      <c r="E3096" s="3"/>
      <c r="F3096" s="59"/>
      <c r="G3096" s="59"/>
      <c r="J3096" s="222"/>
      <c r="K3096" s="222"/>
      <c r="L3096" s="222"/>
      <c r="M3096" s="223"/>
      <c r="Z3096" s="222"/>
      <c r="AA3096" s="222"/>
      <c r="AB3096" s="222"/>
      <c r="AC3096" s="223"/>
      <c r="BO3096" s="202"/>
    </row>
    <row r="3097" customFormat="false" ht="17.5" hidden="false" customHeight="false" outlineLevel="0" collapsed="false">
      <c r="A3097" s="220"/>
      <c r="B3097" s="221"/>
      <c r="C3097" s="221"/>
      <c r="D3097" s="59"/>
      <c r="E3097" s="3"/>
      <c r="F3097" s="59"/>
      <c r="G3097" s="59"/>
      <c r="J3097" s="222"/>
      <c r="K3097" s="222"/>
      <c r="L3097" s="222"/>
      <c r="M3097" s="223"/>
      <c r="Z3097" s="222"/>
      <c r="AA3097" s="222"/>
      <c r="AB3097" s="222"/>
      <c r="AC3097" s="223"/>
      <c r="BO3097" s="202"/>
    </row>
    <row r="3098" customFormat="false" ht="17.5" hidden="false" customHeight="false" outlineLevel="0" collapsed="false">
      <c r="A3098" s="220"/>
      <c r="B3098" s="221"/>
      <c r="C3098" s="221"/>
      <c r="D3098" s="59"/>
      <c r="E3098" s="3"/>
      <c r="F3098" s="59"/>
      <c r="G3098" s="59"/>
      <c r="J3098" s="222"/>
      <c r="K3098" s="222"/>
      <c r="L3098" s="222"/>
      <c r="M3098" s="223"/>
      <c r="Z3098" s="222"/>
      <c r="AA3098" s="222"/>
      <c r="AB3098" s="222"/>
      <c r="AC3098" s="223"/>
      <c r="BO3098" s="202"/>
    </row>
    <row r="3099" customFormat="false" ht="17.5" hidden="false" customHeight="false" outlineLevel="0" collapsed="false">
      <c r="A3099" s="220"/>
      <c r="B3099" s="221"/>
      <c r="C3099" s="221"/>
      <c r="D3099" s="59"/>
      <c r="E3099" s="3"/>
      <c r="F3099" s="59"/>
      <c r="G3099" s="59"/>
      <c r="J3099" s="222"/>
      <c r="K3099" s="222"/>
      <c r="L3099" s="222"/>
      <c r="M3099" s="223"/>
      <c r="Z3099" s="222"/>
      <c r="AA3099" s="222"/>
      <c r="AB3099" s="222"/>
      <c r="AC3099" s="223"/>
      <c r="BO3099" s="202"/>
    </row>
    <row r="3100" customFormat="false" ht="17.5" hidden="false" customHeight="false" outlineLevel="0" collapsed="false">
      <c r="A3100" s="220"/>
      <c r="B3100" s="221"/>
      <c r="C3100" s="221"/>
      <c r="D3100" s="59"/>
      <c r="E3100" s="3"/>
      <c r="F3100" s="59"/>
      <c r="G3100" s="59"/>
      <c r="J3100" s="222"/>
      <c r="K3100" s="222"/>
      <c r="L3100" s="222"/>
      <c r="M3100" s="223"/>
      <c r="Z3100" s="222"/>
      <c r="AA3100" s="222"/>
      <c r="AB3100" s="222"/>
      <c r="AC3100" s="223"/>
      <c r="BO3100" s="202"/>
    </row>
    <row r="3101" customFormat="false" ht="17.5" hidden="false" customHeight="false" outlineLevel="0" collapsed="false">
      <c r="A3101" s="220"/>
      <c r="B3101" s="221"/>
      <c r="C3101" s="221"/>
      <c r="D3101" s="59"/>
      <c r="E3101" s="3"/>
      <c r="F3101" s="59"/>
      <c r="G3101" s="59"/>
      <c r="J3101" s="222"/>
      <c r="K3101" s="222"/>
      <c r="L3101" s="222"/>
      <c r="M3101" s="223"/>
      <c r="Z3101" s="222"/>
      <c r="AA3101" s="222"/>
      <c r="AB3101" s="222"/>
      <c r="AC3101" s="223"/>
      <c r="BO3101" s="202"/>
    </row>
    <row r="3102" customFormat="false" ht="17.5" hidden="false" customHeight="false" outlineLevel="0" collapsed="false">
      <c r="A3102" s="220"/>
      <c r="B3102" s="221"/>
      <c r="C3102" s="221"/>
      <c r="D3102" s="59"/>
      <c r="E3102" s="3"/>
      <c r="F3102" s="59"/>
      <c r="G3102" s="59"/>
      <c r="J3102" s="222"/>
      <c r="K3102" s="222"/>
      <c r="L3102" s="222"/>
      <c r="M3102" s="223"/>
      <c r="Z3102" s="222"/>
      <c r="AA3102" s="222"/>
      <c r="AB3102" s="222"/>
      <c r="AC3102" s="223"/>
      <c r="BO3102" s="202"/>
    </row>
    <row r="3103" customFormat="false" ht="17.5" hidden="false" customHeight="false" outlineLevel="0" collapsed="false">
      <c r="A3103" s="220"/>
      <c r="B3103" s="221"/>
      <c r="C3103" s="221"/>
      <c r="D3103" s="59"/>
      <c r="E3103" s="3"/>
      <c r="F3103" s="59"/>
      <c r="G3103" s="59"/>
      <c r="J3103" s="222"/>
      <c r="K3103" s="222"/>
      <c r="L3103" s="222"/>
      <c r="M3103" s="223"/>
      <c r="Z3103" s="222"/>
      <c r="AA3103" s="222"/>
      <c r="AB3103" s="222"/>
      <c r="AC3103" s="223"/>
      <c r="BO3103" s="202"/>
    </row>
    <row r="3104" customFormat="false" ht="17.5" hidden="false" customHeight="false" outlineLevel="0" collapsed="false">
      <c r="A3104" s="220"/>
      <c r="B3104" s="221"/>
      <c r="C3104" s="221"/>
      <c r="D3104" s="59"/>
      <c r="E3104" s="3"/>
      <c r="F3104" s="59"/>
      <c r="G3104" s="59"/>
      <c r="J3104" s="222"/>
      <c r="K3104" s="222"/>
      <c r="L3104" s="222"/>
      <c r="M3104" s="223"/>
      <c r="Z3104" s="222"/>
      <c r="AA3104" s="222"/>
      <c r="AB3104" s="222"/>
      <c r="AC3104" s="223"/>
      <c r="BO3104" s="202"/>
    </row>
    <row r="3105" customFormat="false" ht="17.5" hidden="false" customHeight="false" outlineLevel="0" collapsed="false">
      <c r="A3105" s="220"/>
      <c r="B3105" s="221"/>
      <c r="C3105" s="221"/>
      <c r="D3105" s="59"/>
      <c r="E3105" s="3"/>
      <c r="F3105" s="59"/>
      <c r="G3105" s="59"/>
      <c r="J3105" s="222"/>
      <c r="K3105" s="222"/>
      <c r="L3105" s="222"/>
      <c r="M3105" s="223"/>
      <c r="Z3105" s="222"/>
      <c r="AA3105" s="222"/>
      <c r="AB3105" s="222"/>
      <c r="AC3105" s="223"/>
      <c r="BO3105" s="202"/>
    </row>
    <row r="3106" customFormat="false" ht="17.5" hidden="false" customHeight="false" outlineLevel="0" collapsed="false">
      <c r="A3106" s="220"/>
      <c r="B3106" s="221"/>
      <c r="C3106" s="221"/>
      <c r="D3106" s="59"/>
      <c r="E3106" s="3"/>
      <c r="F3106" s="59"/>
      <c r="G3106" s="59"/>
      <c r="J3106" s="222"/>
      <c r="K3106" s="222"/>
      <c r="L3106" s="222"/>
      <c r="M3106" s="223"/>
      <c r="Z3106" s="222"/>
      <c r="AA3106" s="222"/>
      <c r="AB3106" s="222"/>
      <c r="AC3106" s="223"/>
      <c r="BO3106" s="202"/>
    </row>
    <row r="3107" customFormat="false" ht="17.5" hidden="false" customHeight="false" outlineLevel="0" collapsed="false">
      <c r="A3107" s="220"/>
      <c r="B3107" s="221"/>
      <c r="C3107" s="221"/>
      <c r="D3107" s="59"/>
      <c r="E3107" s="3"/>
      <c r="F3107" s="59"/>
      <c r="G3107" s="59"/>
      <c r="J3107" s="222"/>
      <c r="K3107" s="222"/>
      <c r="L3107" s="222"/>
      <c r="M3107" s="223"/>
      <c r="Z3107" s="222"/>
      <c r="AA3107" s="222"/>
      <c r="AB3107" s="222"/>
      <c r="AC3107" s="223"/>
      <c r="BO3107" s="202"/>
    </row>
    <row r="3108" customFormat="false" ht="17.5" hidden="false" customHeight="false" outlineLevel="0" collapsed="false">
      <c r="A3108" s="220"/>
      <c r="B3108" s="221"/>
      <c r="C3108" s="221"/>
      <c r="D3108" s="59"/>
      <c r="E3108" s="3"/>
      <c r="F3108" s="59"/>
      <c r="G3108" s="59"/>
      <c r="J3108" s="222"/>
      <c r="K3108" s="222"/>
      <c r="L3108" s="222"/>
      <c r="M3108" s="223"/>
      <c r="Z3108" s="222"/>
      <c r="AA3108" s="222"/>
      <c r="AB3108" s="222"/>
      <c r="AC3108" s="223"/>
      <c r="BO3108" s="202"/>
    </row>
    <row r="3109" customFormat="false" ht="17.5" hidden="false" customHeight="false" outlineLevel="0" collapsed="false">
      <c r="A3109" s="220"/>
      <c r="B3109" s="221"/>
      <c r="C3109" s="221"/>
      <c r="D3109" s="59"/>
      <c r="E3109" s="3"/>
      <c r="F3109" s="59"/>
      <c r="G3109" s="59"/>
      <c r="J3109" s="222"/>
      <c r="K3109" s="222"/>
      <c r="L3109" s="222"/>
      <c r="M3109" s="223"/>
      <c r="Z3109" s="222"/>
      <c r="AA3109" s="222"/>
      <c r="AB3109" s="222"/>
      <c r="AC3109" s="223"/>
      <c r="BO3109" s="202"/>
    </row>
    <row r="3110" customFormat="false" ht="17.5" hidden="false" customHeight="false" outlineLevel="0" collapsed="false">
      <c r="A3110" s="220"/>
      <c r="B3110" s="221"/>
      <c r="C3110" s="221"/>
      <c r="D3110" s="59"/>
      <c r="E3110" s="3"/>
      <c r="F3110" s="59"/>
      <c r="G3110" s="59"/>
      <c r="J3110" s="222"/>
      <c r="K3110" s="222"/>
      <c r="L3110" s="222"/>
      <c r="M3110" s="223"/>
      <c r="Z3110" s="222"/>
      <c r="AA3110" s="222"/>
      <c r="AB3110" s="222"/>
      <c r="AC3110" s="223"/>
      <c r="BO3110" s="202"/>
    </row>
    <row r="3111" customFormat="false" ht="17.5" hidden="false" customHeight="false" outlineLevel="0" collapsed="false">
      <c r="A3111" s="220"/>
      <c r="B3111" s="221"/>
      <c r="C3111" s="221"/>
      <c r="D3111" s="59"/>
      <c r="E3111" s="3"/>
      <c r="F3111" s="59"/>
      <c r="G3111" s="59"/>
      <c r="J3111" s="222"/>
      <c r="K3111" s="222"/>
      <c r="L3111" s="222"/>
      <c r="M3111" s="223"/>
      <c r="Z3111" s="222"/>
      <c r="AA3111" s="222"/>
      <c r="AB3111" s="222"/>
      <c r="AC3111" s="223"/>
      <c r="BO3111" s="202"/>
    </row>
    <row r="3112" customFormat="false" ht="17.5" hidden="false" customHeight="false" outlineLevel="0" collapsed="false">
      <c r="A3112" s="220"/>
      <c r="B3112" s="221"/>
      <c r="C3112" s="221"/>
      <c r="D3112" s="59"/>
      <c r="E3112" s="3"/>
      <c r="F3112" s="59"/>
      <c r="G3112" s="59"/>
      <c r="J3112" s="222"/>
      <c r="K3112" s="222"/>
      <c r="L3112" s="222"/>
      <c r="M3112" s="223"/>
      <c r="Z3112" s="222"/>
      <c r="AA3112" s="222"/>
      <c r="AB3112" s="222"/>
      <c r="AC3112" s="223"/>
      <c r="BO3112" s="202"/>
    </row>
    <row r="3113" customFormat="false" ht="17.5" hidden="false" customHeight="false" outlineLevel="0" collapsed="false">
      <c r="A3113" s="220"/>
      <c r="B3113" s="221"/>
      <c r="C3113" s="221"/>
      <c r="D3113" s="59"/>
      <c r="E3113" s="3"/>
      <c r="F3113" s="59"/>
      <c r="G3113" s="59"/>
      <c r="J3113" s="222"/>
      <c r="K3113" s="222"/>
      <c r="L3113" s="222"/>
      <c r="M3113" s="223"/>
      <c r="Z3113" s="222"/>
      <c r="AA3113" s="222"/>
      <c r="AB3113" s="222"/>
      <c r="AC3113" s="223"/>
      <c r="BO3113" s="202"/>
    </row>
    <row r="3114" customFormat="false" ht="17.5" hidden="false" customHeight="false" outlineLevel="0" collapsed="false">
      <c r="A3114" s="220"/>
      <c r="B3114" s="221"/>
      <c r="C3114" s="221"/>
      <c r="D3114" s="59"/>
      <c r="E3114" s="3"/>
      <c r="F3114" s="59"/>
      <c r="G3114" s="59"/>
      <c r="J3114" s="222"/>
      <c r="K3114" s="222"/>
      <c r="L3114" s="222"/>
      <c r="M3114" s="223"/>
      <c r="Z3114" s="222"/>
      <c r="AA3114" s="222"/>
      <c r="AB3114" s="222"/>
      <c r="AC3114" s="223"/>
      <c r="BO3114" s="202"/>
    </row>
    <row r="3115" customFormat="false" ht="17.5" hidden="false" customHeight="false" outlineLevel="0" collapsed="false">
      <c r="A3115" s="220"/>
      <c r="B3115" s="221"/>
      <c r="C3115" s="221"/>
      <c r="D3115" s="59"/>
      <c r="E3115" s="3"/>
      <c r="F3115" s="59"/>
      <c r="G3115" s="59"/>
      <c r="J3115" s="222"/>
      <c r="K3115" s="222"/>
      <c r="L3115" s="222"/>
      <c r="M3115" s="223"/>
      <c r="Z3115" s="222"/>
      <c r="AA3115" s="222"/>
      <c r="AB3115" s="222"/>
      <c r="AC3115" s="223"/>
      <c r="BO3115" s="202"/>
    </row>
    <row r="3116" customFormat="false" ht="17.5" hidden="false" customHeight="false" outlineLevel="0" collapsed="false">
      <c r="A3116" s="220"/>
      <c r="B3116" s="221"/>
      <c r="C3116" s="221"/>
      <c r="D3116" s="59"/>
      <c r="E3116" s="3"/>
      <c r="F3116" s="59"/>
      <c r="G3116" s="59"/>
      <c r="J3116" s="222"/>
      <c r="K3116" s="222"/>
      <c r="L3116" s="222"/>
      <c r="M3116" s="223"/>
      <c r="Z3116" s="222"/>
      <c r="AA3116" s="222"/>
      <c r="AB3116" s="222"/>
      <c r="AC3116" s="223"/>
      <c r="BO3116" s="202"/>
    </row>
    <row r="3117" customFormat="false" ht="17.5" hidden="false" customHeight="false" outlineLevel="0" collapsed="false">
      <c r="A3117" s="220"/>
      <c r="B3117" s="221"/>
      <c r="C3117" s="221"/>
      <c r="D3117" s="59"/>
      <c r="E3117" s="3"/>
      <c r="F3117" s="59"/>
      <c r="G3117" s="59"/>
      <c r="J3117" s="222"/>
      <c r="K3117" s="222"/>
      <c r="L3117" s="222"/>
      <c r="M3117" s="223"/>
      <c r="Z3117" s="222"/>
      <c r="AA3117" s="222"/>
      <c r="AB3117" s="222"/>
      <c r="AC3117" s="223"/>
      <c r="BO3117" s="202"/>
    </row>
    <row r="3118" customFormat="false" ht="17.5" hidden="false" customHeight="false" outlineLevel="0" collapsed="false">
      <c r="A3118" s="220"/>
      <c r="B3118" s="221"/>
      <c r="C3118" s="221"/>
      <c r="D3118" s="59"/>
      <c r="E3118" s="3"/>
      <c r="F3118" s="59"/>
      <c r="G3118" s="59"/>
      <c r="J3118" s="222"/>
      <c r="K3118" s="222"/>
      <c r="L3118" s="222"/>
      <c r="M3118" s="223"/>
      <c r="Z3118" s="222"/>
      <c r="AA3118" s="222"/>
      <c r="AB3118" s="222"/>
      <c r="AC3118" s="223"/>
      <c r="BO3118" s="202"/>
    </row>
    <row r="3119" customFormat="false" ht="17.5" hidden="false" customHeight="false" outlineLevel="0" collapsed="false">
      <c r="A3119" s="220"/>
      <c r="B3119" s="221"/>
      <c r="C3119" s="221"/>
      <c r="D3119" s="59"/>
      <c r="E3119" s="3"/>
      <c r="F3119" s="59"/>
      <c r="G3119" s="59"/>
      <c r="J3119" s="222"/>
      <c r="K3119" s="222"/>
      <c r="L3119" s="222"/>
      <c r="M3119" s="223"/>
      <c r="Z3119" s="222"/>
      <c r="AA3119" s="222"/>
      <c r="AB3119" s="222"/>
      <c r="AC3119" s="223"/>
      <c r="BO3119" s="202"/>
    </row>
    <row r="3120" customFormat="false" ht="17.5" hidden="false" customHeight="false" outlineLevel="0" collapsed="false">
      <c r="A3120" s="220"/>
      <c r="B3120" s="221"/>
      <c r="C3120" s="221"/>
      <c r="D3120" s="59"/>
      <c r="E3120" s="3"/>
      <c r="F3120" s="59"/>
      <c r="G3120" s="59"/>
      <c r="J3120" s="222"/>
      <c r="K3120" s="222"/>
      <c r="L3120" s="222"/>
      <c r="M3120" s="223"/>
      <c r="Z3120" s="222"/>
      <c r="AA3120" s="222"/>
      <c r="AB3120" s="222"/>
      <c r="AC3120" s="223"/>
      <c r="BO3120" s="202"/>
    </row>
    <row r="3121" customFormat="false" ht="17.5" hidden="false" customHeight="false" outlineLevel="0" collapsed="false">
      <c r="A3121" s="220"/>
      <c r="B3121" s="221"/>
      <c r="C3121" s="221"/>
      <c r="D3121" s="59"/>
      <c r="E3121" s="3"/>
      <c r="F3121" s="59"/>
      <c r="G3121" s="59"/>
      <c r="J3121" s="222"/>
      <c r="K3121" s="222"/>
      <c r="L3121" s="222"/>
      <c r="M3121" s="223"/>
      <c r="Z3121" s="222"/>
      <c r="AA3121" s="222"/>
      <c r="AB3121" s="222"/>
      <c r="AC3121" s="223"/>
      <c r="BO3121" s="202"/>
    </row>
    <row r="3122" customFormat="false" ht="17.5" hidden="false" customHeight="false" outlineLevel="0" collapsed="false">
      <c r="A3122" s="220"/>
      <c r="B3122" s="221"/>
      <c r="C3122" s="221"/>
      <c r="D3122" s="59"/>
      <c r="E3122" s="3"/>
      <c r="F3122" s="59"/>
      <c r="G3122" s="59"/>
      <c r="J3122" s="222"/>
      <c r="K3122" s="222"/>
      <c r="L3122" s="222"/>
      <c r="M3122" s="223"/>
      <c r="Z3122" s="222"/>
      <c r="AA3122" s="222"/>
      <c r="AB3122" s="222"/>
      <c r="AC3122" s="223"/>
      <c r="BO3122" s="202"/>
    </row>
    <row r="3123" customFormat="false" ht="17.5" hidden="false" customHeight="false" outlineLevel="0" collapsed="false">
      <c r="A3123" s="220"/>
      <c r="B3123" s="221"/>
      <c r="C3123" s="221"/>
      <c r="D3123" s="59"/>
      <c r="E3123" s="3"/>
      <c r="F3123" s="59"/>
      <c r="G3123" s="59"/>
      <c r="J3123" s="222"/>
      <c r="K3123" s="222"/>
      <c r="L3123" s="222"/>
      <c r="M3123" s="223"/>
      <c r="Z3123" s="222"/>
      <c r="AA3123" s="222"/>
      <c r="AB3123" s="222"/>
      <c r="AC3123" s="223"/>
      <c r="BO3123" s="202"/>
    </row>
    <row r="3124" customFormat="false" ht="17.5" hidden="false" customHeight="false" outlineLevel="0" collapsed="false">
      <c r="A3124" s="220"/>
      <c r="B3124" s="221"/>
      <c r="C3124" s="221"/>
      <c r="D3124" s="59"/>
      <c r="E3124" s="3"/>
      <c r="F3124" s="59"/>
      <c r="G3124" s="59"/>
      <c r="J3124" s="222"/>
      <c r="K3124" s="222"/>
      <c r="L3124" s="222"/>
      <c r="M3124" s="223"/>
      <c r="Z3124" s="222"/>
      <c r="AA3124" s="222"/>
      <c r="AB3124" s="222"/>
      <c r="AC3124" s="223"/>
      <c r="BO3124" s="202"/>
    </row>
    <row r="3125" customFormat="false" ht="17.5" hidden="false" customHeight="false" outlineLevel="0" collapsed="false">
      <c r="A3125" s="220"/>
      <c r="B3125" s="221"/>
      <c r="C3125" s="221"/>
      <c r="D3125" s="59"/>
      <c r="E3125" s="3"/>
      <c r="F3125" s="59"/>
      <c r="G3125" s="59"/>
      <c r="J3125" s="222"/>
      <c r="K3125" s="222"/>
      <c r="L3125" s="222"/>
      <c r="M3125" s="223"/>
      <c r="Z3125" s="222"/>
      <c r="AA3125" s="222"/>
      <c r="AB3125" s="222"/>
      <c r="AC3125" s="223"/>
      <c r="BO3125" s="202"/>
    </row>
    <row r="3126" customFormat="false" ht="17.5" hidden="false" customHeight="false" outlineLevel="0" collapsed="false">
      <c r="A3126" s="220"/>
      <c r="B3126" s="221"/>
      <c r="C3126" s="221"/>
      <c r="D3126" s="59"/>
      <c r="E3126" s="3"/>
      <c r="F3126" s="59"/>
      <c r="G3126" s="59"/>
      <c r="J3126" s="222"/>
      <c r="K3126" s="222"/>
      <c r="L3126" s="222"/>
      <c r="M3126" s="223"/>
      <c r="Z3126" s="222"/>
      <c r="AA3126" s="222"/>
      <c r="AB3126" s="222"/>
      <c r="AC3126" s="223"/>
      <c r="BO3126" s="202"/>
    </row>
    <row r="3127" customFormat="false" ht="17.5" hidden="false" customHeight="false" outlineLevel="0" collapsed="false">
      <c r="A3127" s="220"/>
      <c r="B3127" s="221"/>
      <c r="C3127" s="221"/>
      <c r="D3127" s="59"/>
      <c r="E3127" s="3"/>
      <c r="F3127" s="59"/>
      <c r="G3127" s="59"/>
      <c r="J3127" s="222"/>
      <c r="K3127" s="222"/>
      <c r="L3127" s="222"/>
      <c r="M3127" s="223"/>
      <c r="Z3127" s="222"/>
      <c r="AA3127" s="222"/>
      <c r="AB3127" s="222"/>
      <c r="AC3127" s="223"/>
      <c r="BO3127" s="202"/>
    </row>
    <row r="3128" customFormat="false" ht="17.5" hidden="false" customHeight="false" outlineLevel="0" collapsed="false">
      <c r="A3128" s="220"/>
      <c r="B3128" s="221"/>
      <c r="C3128" s="221"/>
      <c r="D3128" s="59"/>
      <c r="E3128" s="3"/>
      <c r="F3128" s="59"/>
      <c r="G3128" s="59"/>
      <c r="J3128" s="222"/>
      <c r="K3128" s="222"/>
      <c r="L3128" s="222"/>
      <c r="M3128" s="223"/>
      <c r="Z3128" s="222"/>
      <c r="AA3128" s="222"/>
      <c r="AB3128" s="222"/>
      <c r="AC3128" s="223"/>
      <c r="BO3128" s="202"/>
    </row>
    <row r="3129" customFormat="false" ht="17.5" hidden="false" customHeight="false" outlineLevel="0" collapsed="false">
      <c r="A3129" s="220"/>
      <c r="B3129" s="221"/>
      <c r="C3129" s="221"/>
      <c r="D3129" s="59"/>
      <c r="E3129" s="3"/>
      <c r="F3129" s="59"/>
      <c r="G3129" s="59"/>
      <c r="J3129" s="222"/>
      <c r="K3129" s="222"/>
      <c r="L3129" s="222"/>
      <c r="M3129" s="223"/>
      <c r="Z3129" s="222"/>
      <c r="AA3129" s="222"/>
      <c r="AB3129" s="222"/>
      <c r="AC3129" s="223"/>
      <c r="BO3129" s="202"/>
    </row>
    <row r="3130" customFormat="false" ht="17.5" hidden="false" customHeight="false" outlineLevel="0" collapsed="false">
      <c r="A3130" s="220"/>
      <c r="B3130" s="221"/>
      <c r="C3130" s="221"/>
      <c r="D3130" s="59"/>
      <c r="E3130" s="3"/>
      <c r="F3130" s="59"/>
      <c r="G3130" s="59"/>
      <c r="J3130" s="222"/>
      <c r="K3130" s="222"/>
      <c r="L3130" s="222"/>
      <c r="M3130" s="223"/>
      <c r="Z3130" s="222"/>
      <c r="AA3130" s="222"/>
      <c r="AB3130" s="222"/>
      <c r="AC3130" s="223"/>
      <c r="BO3130" s="202"/>
    </row>
    <row r="3131" customFormat="false" ht="17.5" hidden="false" customHeight="false" outlineLevel="0" collapsed="false">
      <c r="A3131" s="220"/>
      <c r="B3131" s="221"/>
      <c r="C3131" s="221"/>
      <c r="D3131" s="59"/>
      <c r="E3131" s="3"/>
      <c r="F3131" s="59"/>
      <c r="G3131" s="59"/>
      <c r="J3131" s="222"/>
      <c r="K3131" s="222"/>
      <c r="L3131" s="222"/>
      <c r="M3131" s="223"/>
      <c r="Z3131" s="222"/>
      <c r="AA3131" s="222"/>
      <c r="AB3131" s="222"/>
      <c r="AC3131" s="223"/>
      <c r="BO3131" s="202"/>
    </row>
    <row r="3132" customFormat="false" ht="17.5" hidden="false" customHeight="false" outlineLevel="0" collapsed="false">
      <c r="A3132" s="220"/>
      <c r="B3132" s="221"/>
      <c r="C3132" s="221"/>
      <c r="D3132" s="59"/>
      <c r="E3132" s="3"/>
      <c r="F3132" s="59"/>
      <c r="G3132" s="59"/>
      <c r="J3132" s="222"/>
      <c r="K3132" s="222"/>
      <c r="L3132" s="222"/>
      <c r="M3132" s="223"/>
      <c r="Z3132" s="222"/>
      <c r="AA3132" s="222"/>
      <c r="AB3132" s="222"/>
      <c r="AC3132" s="223"/>
      <c r="BO3132" s="202"/>
    </row>
    <row r="3133" customFormat="false" ht="17.5" hidden="false" customHeight="false" outlineLevel="0" collapsed="false">
      <c r="A3133" s="220"/>
      <c r="B3133" s="221"/>
      <c r="C3133" s="221"/>
      <c r="D3133" s="59"/>
      <c r="E3133" s="3"/>
      <c r="F3133" s="59"/>
      <c r="G3133" s="59"/>
      <c r="J3133" s="222"/>
      <c r="K3133" s="222"/>
      <c r="L3133" s="222"/>
      <c r="M3133" s="223"/>
      <c r="Z3133" s="222"/>
      <c r="AA3133" s="222"/>
      <c r="AB3133" s="222"/>
      <c r="AC3133" s="223"/>
      <c r="BO3133" s="202"/>
    </row>
    <row r="3134" customFormat="false" ht="17.5" hidden="false" customHeight="false" outlineLevel="0" collapsed="false">
      <c r="A3134" s="220"/>
      <c r="B3134" s="221"/>
      <c r="C3134" s="221"/>
      <c r="D3134" s="59"/>
      <c r="E3134" s="3"/>
      <c r="F3134" s="59"/>
      <c r="G3134" s="59"/>
      <c r="J3134" s="222"/>
      <c r="K3134" s="222"/>
      <c r="L3134" s="222"/>
      <c r="M3134" s="223"/>
      <c r="Z3134" s="222"/>
      <c r="AA3134" s="222"/>
      <c r="AB3134" s="222"/>
      <c r="AC3134" s="223"/>
      <c r="BO3134" s="202"/>
    </row>
    <row r="3135" customFormat="false" ht="17.5" hidden="false" customHeight="false" outlineLevel="0" collapsed="false">
      <c r="A3135" s="220"/>
      <c r="B3135" s="221"/>
      <c r="C3135" s="221"/>
      <c r="D3135" s="59"/>
      <c r="E3135" s="3"/>
      <c r="F3135" s="59"/>
      <c r="G3135" s="59"/>
      <c r="J3135" s="222"/>
      <c r="K3135" s="222"/>
      <c r="L3135" s="222"/>
      <c r="M3135" s="223"/>
      <c r="Z3135" s="222"/>
      <c r="AA3135" s="222"/>
      <c r="AB3135" s="222"/>
      <c r="AC3135" s="223"/>
      <c r="BO3135" s="202"/>
    </row>
    <row r="3136" customFormat="false" ht="17.5" hidden="false" customHeight="false" outlineLevel="0" collapsed="false">
      <c r="A3136" s="220"/>
      <c r="B3136" s="221"/>
      <c r="C3136" s="221"/>
      <c r="D3136" s="59"/>
      <c r="E3136" s="3"/>
      <c r="F3136" s="59"/>
      <c r="G3136" s="59"/>
      <c r="J3136" s="222"/>
      <c r="K3136" s="222"/>
      <c r="L3136" s="222"/>
      <c r="M3136" s="223"/>
      <c r="Z3136" s="222"/>
      <c r="AA3136" s="222"/>
      <c r="AB3136" s="222"/>
      <c r="AC3136" s="223"/>
      <c r="BO3136" s="202"/>
    </row>
    <row r="3137" customFormat="false" ht="17.5" hidden="false" customHeight="false" outlineLevel="0" collapsed="false">
      <c r="A3137" s="220"/>
      <c r="B3137" s="221"/>
      <c r="C3137" s="221"/>
      <c r="D3137" s="59"/>
      <c r="E3137" s="3"/>
      <c r="F3137" s="59"/>
      <c r="G3137" s="59"/>
      <c r="J3137" s="222"/>
      <c r="K3137" s="222"/>
      <c r="L3137" s="222"/>
      <c r="M3137" s="223"/>
      <c r="Z3137" s="222"/>
      <c r="AA3137" s="222"/>
      <c r="AB3137" s="222"/>
      <c r="AC3137" s="223"/>
      <c r="BO3137" s="202"/>
    </row>
    <row r="3138" customFormat="false" ht="17.5" hidden="false" customHeight="false" outlineLevel="0" collapsed="false">
      <c r="A3138" s="220"/>
      <c r="B3138" s="221"/>
      <c r="C3138" s="221"/>
      <c r="D3138" s="59"/>
      <c r="E3138" s="3"/>
      <c r="F3138" s="59"/>
      <c r="G3138" s="59"/>
      <c r="J3138" s="222"/>
      <c r="K3138" s="222"/>
      <c r="L3138" s="222"/>
      <c r="M3138" s="223"/>
      <c r="Z3138" s="222"/>
      <c r="AA3138" s="222"/>
      <c r="AB3138" s="222"/>
      <c r="AC3138" s="223"/>
      <c r="BO3138" s="202"/>
    </row>
    <row r="3139" customFormat="false" ht="17.5" hidden="false" customHeight="false" outlineLevel="0" collapsed="false">
      <c r="A3139" s="220"/>
      <c r="B3139" s="221"/>
      <c r="C3139" s="221"/>
      <c r="D3139" s="59"/>
      <c r="E3139" s="3"/>
      <c r="F3139" s="59"/>
      <c r="G3139" s="59"/>
      <c r="J3139" s="222"/>
      <c r="K3139" s="222"/>
      <c r="L3139" s="222"/>
      <c r="M3139" s="223"/>
      <c r="Z3139" s="222"/>
      <c r="AA3139" s="222"/>
      <c r="AB3139" s="222"/>
      <c r="AC3139" s="223"/>
      <c r="BO3139" s="202"/>
    </row>
    <row r="3140" customFormat="false" ht="17.5" hidden="false" customHeight="false" outlineLevel="0" collapsed="false">
      <c r="A3140" s="220"/>
      <c r="B3140" s="221"/>
      <c r="C3140" s="221"/>
      <c r="D3140" s="59"/>
      <c r="E3140" s="3"/>
      <c r="F3140" s="59"/>
      <c r="G3140" s="59"/>
      <c r="J3140" s="222"/>
      <c r="K3140" s="222"/>
      <c r="L3140" s="222"/>
      <c r="M3140" s="223"/>
      <c r="Z3140" s="222"/>
      <c r="AA3140" s="222"/>
      <c r="AB3140" s="222"/>
      <c r="AC3140" s="223"/>
      <c r="BO3140" s="202"/>
    </row>
    <row r="3141" customFormat="false" ht="17.5" hidden="false" customHeight="false" outlineLevel="0" collapsed="false">
      <c r="A3141" s="220"/>
      <c r="B3141" s="221"/>
      <c r="C3141" s="221"/>
      <c r="D3141" s="59"/>
      <c r="E3141" s="3"/>
      <c r="F3141" s="59"/>
      <c r="G3141" s="59"/>
      <c r="J3141" s="222"/>
      <c r="K3141" s="222"/>
      <c r="L3141" s="222"/>
      <c r="M3141" s="223"/>
      <c r="Z3141" s="222"/>
      <c r="AA3141" s="222"/>
      <c r="AB3141" s="222"/>
      <c r="AC3141" s="223"/>
      <c r="BO3141" s="202"/>
    </row>
    <row r="3142" customFormat="false" ht="17.5" hidden="false" customHeight="false" outlineLevel="0" collapsed="false">
      <c r="A3142" s="220"/>
      <c r="B3142" s="221"/>
      <c r="C3142" s="221"/>
      <c r="D3142" s="59"/>
      <c r="E3142" s="3"/>
      <c r="F3142" s="59"/>
      <c r="G3142" s="59"/>
      <c r="J3142" s="222"/>
      <c r="K3142" s="222"/>
      <c r="L3142" s="222"/>
      <c r="M3142" s="223"/>
      <c r="Z3142" s="222"/>
      <c r="AA3142" s="222"/>
      <c r="AB3142" s="222"/>
      <c r="AC3142" s="223"/>
      <c r="BO3142" s="202"/>
    </row>
    <row r="3143" customFormat="false" ht="17.5" hidden="false" customHeight="false" outlineLevel="0" collapsed="false">
      <c r="A3143" s="220"/>
      <c r="B3143" s="221"/>
      <c r="C3143" s="221"/>
      <c r="D3143" s="59"/>
      <c r="E3143" s="3"/>
      <c r="F3143" s="59"/>
      <c r="G3143" s="59"/>
      <c r="J3143" s="222"/>
      <c r="K3143" s="222"/>
      <c r="L3143" s="222"/>
      <c r="M3143" s="223"/>
      <c r="Z3143" s="222"/>
      <c r="AA3143" s="222"/>
      <c r="AB3143" s="222"/>
      <c r="AC3143" s="223"/>
      <c r="BO3143" s="202"/>
    </row>
    <row r="3144" customFormat="false" ht="17.5" hidden="false" customHeight="false" outlineLevel="0" collapsed="false">
      <c r="A3144" s="220"/>
      <c r="B3144" s="221"/>
      <c r="C3144" s="221"/>
      <c r="D3144" s="59"/>
      <c r="E3144" s="3"/>
      <c r="F3144" s="59"/>
      <c r="G3144" s="59"/>
      <c r="J3144" s="222"/>
      <c r="K3144" s="222"/>
      <c r="L3144" s="222"/>
      <c r="M3144" s="223"/>
      <c r="Z3144" s="222"/>
      <c r="AA3144" s="222"/>
      <c r="AB3144" s="222"/>
      <c r="AC3144" s="223"/>
      <c r="BO3144" s="202"/>
    </row>
    <row r="3145" customFormat="false" ht="17.5" hidden="false" customHeight="false" outlineLevel="0" collapsed="false">
      <c r="A3145" s="220"/>
      <c r="B3145" s="221"/>
      <c r="C3145" s="221"/>
      <c r="D3145" s="59"/>
      <c r="E3145" s="3"/>
      <c r="F3145" s="59"/>
      <c r="G3145" s="59"/>
      <c r="J3145" s="222"/>
      <c r="K3145" s="222"/>
      <c r="L3145" s="222"/>
      <c r="M3145" s="223"/>
      <c r="Z3145" s="222"/>
      <c r="AA3145" s="222"/>
      <c r="AB3145" s="222"/>
      <c r="AC3145" s="223"/>
      <c r="BO3145" s="202"/>
    </row>
    <row r="3146" customFormat="false" ht="17.5" hidden="false" customHeight="false" outlineLevel="0" collapsed="false">
      <c r="A3146" s="220"/>
      <c r="B3146" s="221"/>
      <c r="C3146" s="221"/>
      <c r="D3146" s="59"/>
      <c r="E3146" s="3"/>
      <c r="F3146" s="59"/>
      <c r="G3146" s="59"/>
      <c r="J3146" s="222"/>
      <c r="K3146" s="222"/>
      <c r="L3146" s="222"/>
      <c r="M3146" s="223"/>
      <c r="Z3146" s="222"/>
      <c r="AA3146" s="222"/>
      <c r="AB3146" s="222"/>
      <c r="AC3146" s="223"/>
      <c r="BO3146" s="202"/>
    </row>
    <row r="3147" customFormat="false" ht="17.5" hidden="false" customHeight="false" outlineLevel="0" collapsed="false">
      <c r="A3147" s="220"/>
      <c r="B3147" s="221"/>
      <c r="C3147" s="221"/>
      <c r="D3147" s="59"/>
      <c r="E3147" s="3"/>
      <c r="F3147" s="59"/>
      <c r="G3147" s="59"/>
      <c r="J3147" s="222"/>
      <c r="K3147" s="222"/>
      <c r="L3147" s="222"/>
      <c r="M3147" s="223"/>
      <c r="Z3147" s="222"/>
      <c r="AA3147" s="222"/>
      <c r="AB3147" s="222"/>
      <c r="AC3147" s="223"/>
      <c r="BO3147" s="202"/>
    </row>
    <row r="3148" customFormat="false" ht="17.5" hidden="false" customHeight="false" outlineLevel="0" collapsed="false">
      <c r="A3148" s="220"/>
      <c r="B3148" s="221"/>
      <c r="C3148" s="221"/>
      <c r="D3148" s="59"/>
      <c r="E3148" s="3"/>
      <c r="F3148" s="59"/>
      <c r="G3148" s="59"/>
      <c r="J3148" s="222"/>
      <c r="K3148" s="222"/>
      <c r="L3148" s="222"/>
      <c r="M3148" s="223"/>
      <c r="Z3148" s="222"/>
      <c r="AA3148" s="222"/>
      <c r="AB3148" s="222"/>
      <c r="AC3148" s="223"/>
      <c r="BO3148" s="202"/>
    </row>
    <row r="3149" customFormat="false" ht="17.5" hidden="false" customHeight="false" outlineLevel="0" collapsed="false">
      <c r="A3149" s="220"/>
      <c r="B3149" s="221"/>
      <c r="C3149" s="221"/>
      <c r="D3149" s="59"/>
      <c r="E3149" s="3"/>
      <c r="F3149" s="59"/>
      <c r="G3149" s="59"/>
      <c r="J3149" s="222"/>
      <c r="K3149" s="222"/>
      <c r="L3149" s="222"/>
      <c r="M3149" s="223"/>
      <c r="Z3149" s="222"/>
      <c r="AA3149" s="222"/>
      <c r="AB3149" s="222"/>
      <c r="AC3149" s="223"/>
      <c r="BO3149" s="202"/>
    </row>
    <row r="3150" customFormat="false" ht="17.5" hidden="false" customHeight="false" outlineLevel="0" collapsed="false">
      <c r="A3150" s="220"/>
      <c r="B3150" s="221"/>
      <c r="C3150" s="221"/>
      <c r="D3150" s="59"/>
      <c r="E3150" s="3"/>
      <c r="F3150" s="59"/>
      <c r="G3150" s="59"/>
      <c r="J3150" s="222"/>
      <c r="K3150" s="222"/>
      <c r="L3150" s="222"/>
      <c r="M3150" s="223"/>
      <c r="Z3150" s="222"/>
      <c r="AA3150" s="222"/>
      <c r="AB3150" s="222"/>
      <c r="AC3150" s="223"/>
      <c r="BO3150" s="202"/>
    </row>
    <row r="3151" customFormat="false" ht="17.5" hidden="false" customHeight="false" outlineLevel="0" collapsed="false">
      <c r="A3151" s="220"/>
      <c r="B3151" s="221"/>
      <c r="C3151" s="221"/>
      <c r="D3151" s="59"/>
      <c r="E3151" s="3"/>
      <c r="F3151" s="59"/>
      <c r="G3151" s="59"/>
      <c r="J3151" s="222"/>
      <c r="K3151" s="222"/>
      <c r="L3151" s="222"/>
      <c r="M3151" s="223"/>
      <c r="Z3151" s="222"/>
      <c r="AA3151" s="222"/>
      <c r="AB3151" s="222"/>
      <c r="AC3151" s="223"/>
      <c r="BO3151" s="202"/>
    </row>
    <row r="3152" customFormat="false" ht="17.5" hidden="false" customHeight="false" outlineLevel="0" collapsed="false">
      <c r="A3152" s="220"/>
      <c r="B3152" s="221"/>
      <c r="C3152" s="221"/>
      <c r="D3152" s="59"/>
      <c r="E3152" s="3"/>
      <c r="F3152" s="59"/>
      <c r="G3152" s="59"/>
      <c r="J3152" s="222"/>
      <c r="K3152" s="222"/>
      <c r="L3152" s="222"/>
      <c r="M3152" s="223"/>
      <c r="Z3152" s="222"/>
      <c r="AA3152" s="222"/>
      <c r="AB3152" s="222"/>
      <c r="AC3152" s="223"/>
      <c r="BO3152" s="202"/>
    </row>
    <row r="3153" customFormat="false" ht="17.5" hidden="false" customHeight="false" outlineLevel="0" collapsed="false">
      <c r="A3153" s="220"/>
      <c r="B3153" s="221"/>
      <c r="C3153" s="221"/>
      <c r="D3153" s="59"/>
      <c r="E3153" s="3"/>
      <c r="F3153" s="59"/>
      <c r="G3153" s="59"/>
      <c r="J3153" s="222"/>
      <c r="K3153" s="222"/>
      <c r="L3153" s="222"/>
      <c r="M3153" s="223"/>
      <c r="Z3153" s="222"/>
      <c r="AA3153" s="222"/>
      <c r="AB3153" s="222"/>
      <c r="AC3153" s="223"/>
      <c r="BO3153" s="202"/>
    </row>
    <row r="3154" customFormat="false" ht="17.5" hidden="false" customHeight="false" outlineLevel="0" collapsed="false">
      <c r="A3154" s="220"/>
      <c r="B3154" s="221"/>
      <c r="C3154" s="221"/>
      <c r="D3154" s="59"/>
      <c r="E3154" s="3"/>
      <c r="F3154" s="59"/>
      <c r="G3154" s="59"/>
      <c r="J3154" s="222"/>
      <c r="K3154" s="222"/>
      <c r="L3154" s="222"/>
      <c r="M3154" s="223"/>
      <c r="Z3154" s="222"/>
      <c r="AA3154" s="222"/>
      <c r="AB3154" s="222"/>
      <c r="AC3154" s="223"/>
      <c r="BO3154" s="202"/>
    </row>
    <row r="3155" customFormat="false" ht="17.5" hidden="false" customHeight="false" outlineLevel="0" collapsed="false">
      <c r="A3155" s="220"/>
      <c r="B3155" s="221"/>
      <c r="C3155" s="221"/>
      <c r="D3155" s="59"/>
      <c r="E3155" s="3"/>
      <c r="F3155" s="59"/>
      <c r="G3155" s="59"/>
      <c r="J3155" s="222"/>
      <c r="K3155" s="222"/>
      <c r="L3155" s="222"/>
      <c r="M3155" s="223"/>
      <c r="Z3155" s="222"/>
      <c r="AA3155" s="222"/>
      <c r="AB3155" s="222"/>
      <c r="AC3155" s="223"/>
      <c r="BO3155" s="202"/>
    </row>
    <row r="3156" customFormat="false" ht="17.5" hidden="false" customHeight="false" outlineLevel="0" collapsed="false">
      <c r="A3156" s="220"/>
      <c r="B3156" s="221"/>
      <c r="C3156" s="221"/>
      <c r="D3156" s="59"/>
      <c r="E3156" s="3"/>
      <c r="F3156" s="59"/>
      <c r="G3156" s="59"/>
      <c r="J3156" s="222"/>
      <c r="K3156" s="222"/>
      <c r="L3156" s="222"/>
      <c r="M3156" s="223"/>
      <c r="Z3156" s="222"/>
      <c r="AA3156" s="222"/>
      <c r="AB3156" s="222"/>
      <c r="AC3156" s="223"/>
      <c r="BO3156" s="202"/>
    </row>
    <row r="3157" customFormat="false" ht="17.5" hidden="false" customHeight="false" outlineLevel="0" collapsed="false">
      <c r="A3157" s="220"/>
      <c r="B3157" s="221"/>
      <c r="C3157" s="221"/>
      <c r="D3157" s="59"/>
      <c r="E3157" s="3"/>
      <c r="F3157" s="59"/>
      <c r="G3157" s="59"/>
      <c r="J3157" s="222"/>
      <c r="K3157" s="222"/>
      <c r="L3157" s="222"/>
      <c r="M3157" s="223"/>
      <c r="Z3157" s="222"/>
      <c r="AA3157" s="222"/>
      <c r="AB3157" s="222"/>
      <c r="AC3157" s="223"/>
      <c r="BO3157" s="202"/>
    </row>
    <row r="3158" customFormat="false" ht="17.5" hidden="false" customHeight="false" outlineLevel="0" collapsed="false">
      <c r="A3158" s="220"/>
      <c r="B3158" s="221"/>
      <c r="C3158" s="221"/>
      <c r="D3158" s="59"/>
      <c r="E3158" s="3"/>
      <c r="F3158" s="59"/>
      <c r="G3158" s="59"/>
      <c r="J3158" s="222"/>
      <c r="K3158" s="222"/>
      <c r="L3158" s="222"/>
      <c r="M3158" s="223"/>
      <c r="Z3158" s="222"/>
      <c r="AA3158" s="222"/>
      <c r="AB3158" s="222"/>
      <c r="AC3158" s="223"/>
      <c r="BO3158" s="202"/>
    </row>
    <row r="3159" customFormat="false" ht="17.5" hidden="false" customHeight="false" outlineLevel="0" collapsed="false">
      <c r="A3159" s="220"/>
      <c r="B3159" s="221"/>
      <c r="C3159" s="221"/>
      <c r="D3159" s="59"/>
      <c r="E3159" s="3"/>
      <c r="F3159" s="59"/>
      <c r="G3159" s="59"/>
      <c r="J3159" s="222"/>
      <c r="K3159" s="222"/>
      <c r="L3159" s="222"/>
      <c r="M3159" s="223"/>
      <c r="Z3159" s="222"/>
      <c r="AA3159" s="222"/>
      <c r="AB3159" s="222"/>
      <c r="AC3159" s="223"/>
      <c r="BO3159" s="202"/>
    </row>
    <row r="3160" customFormat="false" ht="17.5" hidden="false" customHeight="false" outlineLevel="0" collapsed="false">
      <c r="A3160" s="220"/>
      <c r="B3160" s="221"/>
      <c r="C3160" s="221"/>
      <c r="D3160" s="59"/>
      <c r="E3160" s="3"/>
      <c r="F3160" s="59"/>
      <c r="G3160" s="59"/>
      <c r="J3160" s="222"/>
      <c r="K3160" s="222"/>
      <c r="L3160" s="222"/>
      <c r="M3160" s="223"/>
      <c r="Z3160" s="222"/>
      <c r="AA3160" s="222"/>
      <c r="AB3160" s="222"/>
      <c r="AC3160" s="223"/>
      <c r="BO3160" s="202"/>
    </row>
    <row r="3161" customFormat="false" ht="17.5" hidden="false" customHeight="false" outlineLevel="0" collapsed="false">
      <c r="A3161" s="220"/>
      <c r="B3161" s="221"/>
      <c r="C3161" s="221"/>
      <c r="D3161" s="59"/>
      <c r="E3161" s="3"/>
      <c r="F3161" s="59"/>
      <c r="G3161" s="59"/>
      <c r="J3161" s="222"/>
      <c r="K3161" s="222"/>
      <c r="L3161" s="222"/>
      <c r="M3161" s="223"/>
      <c r="Z3161" s="222"/>
      <c r="AA3161" s="222"/>
      <c r="AB3161" s="222"/>
      <c r="AC3161" s="223"/>
      <c r="BO3161" s="202"/>
    </row>
    <row r="3162" customFormat="false" ht="17.5" hidden="false" customHeight="false" outlineLevel="0" collapsed="false">
      <c r="A3162" s="220"/>
      <c r="B3162" s="221"/>
      <c r="C3162" s="221"/>
      <c r="D3162" s="59"/>
      <c r="E3162" s="3"/>
      <c r="F3162" s="59"/>
      <c r="G3162" s="59"/>
      <c r="J3162" s="222"/>
      <c r="K3162" s="222"/>
      <c r="L3162" s="222"/>
      <c r="M3162" s="223"/>
      <c r="Z3162" s="222"/>
      <c r="AA3162" s="222"/>
      <c r="AB3162" s="222"/>
      <c r="AC3162" s="223"/>
      <c r="BO3162" s="202"/>
    </row>
    <row r="3163" customFormat="false" ht="17.5" hidden="false" customHeight="false" outlineLevel="0" collapsed="false">
      <c r="A3163" s="220"/>
      <c r="B3163" s="221"/>
      <c r="C3163" s="221"/>
      <c r="D3163" s="59"/>
      <c r="E3163" s="3"/>
      <c r="F3163" s="59"/>
      <c r="G3163" s="59"/>
      <c r="J3163" s="222"/>
      <c r="K3163" s="222"/>
      <c r="L3163" s="222"/>
      <c r="M3163" s="223"/>
      <c r="Z3163" s="222"/>
      <c r="AA3163" s="222"/>
      <c r="AB3163" s="222"/>
      <c r="AC3163" s="223"/>
      <c r="BO3163" s="202"/>
    </row>
    <row r="3164" customFormat="false" ht="17.5" hidden="false" customHeight="false" outlineLevel="0" collapsed="false">
      <c r="A3164" s="220"/>
      <c r="B3164" s="221"/>
      <c r="C3164" s="221"/>
      <c r="D3164" s="59"/>
      <c r="E3164" s="3"/>
      <c r="F3164" s="59"/>
      <c r="G3164" s="59"/>
      <c r="J3164" s="222"/>
      <c r="K3164" s="222"/>
      <c r="L3164" s="222"/>
      <c r="M3164" s="223"/>
      <c r="Z3164" s="222"/>
      <c r="AA3164" s="222"/>
      <c r="AB3164" s="222"/>
      <c r="AC3164" s="223"/>
      <c r="BO3164" s="202"/>
    </row>
    <row r="3165" customFormat="false" ht="17.5" hidden="false" customHeight="false" outlineLevel="0" collapsed="false">
      <c r="A3165" s="220"/>
      <c r="B3165" s="221"/>
      <c r="C3165" s="221"/>
      <c r="D3165" s="59"/>
      <c r="E3165" s="3"/>
      <c r="F3165" s="59"/>
      <c r="G3165" s="59"/>
      <c r="J3165" s="222"/>
      <c r="K3165" s="222"/>
      <c r="L3165" s="222"/>
      <c r="M3165" s="223"/>
      <c r="Z3165" s="222"/>
      <c r="AA3165" s="222"/>
      <c r="AB3165" s="222"/>
      <c r="AC3165" s="223"/>
      <c r="BO3165" s="202"/>
    </row>
    <row r="3166" customFormat="false" ht="17.5" hidden="false" customHeight="false" outlineLevel="0" collapsed="false">
      <c r="A3166" s="220"/>
      <c r="B3166" s="221"/>
      <c r="C3166" s="221"/>
      <c r="D3166" s="59"/>
      <c r="E3166" s="3"/>
      <c r="F3166" s="59"/>
      <c r="G3166" s="59"/>
      <c r="J3166" s="222"/>
      <c r="K3166" s="222"/>
      <c r="L3166" s="222"/>
      <c r="M3166" s="223"/>
      <c r="Z3166" s="222"/>
      <c r="AA3166" s="222"/>
      <c r="AB3166" s="222"/>
      <c r="AC3166" s="223"/>
      <c r="BO3166" s="202"/>
    </row>
    <row r="3167" customFormat="false" ht="17.5" hidden="false" customHeight="false" outlineLevel="0" collapsed="false">
      <c r="A3167" s="220"/>
      <c r="B3167" s="221"/>
      <c r="C3167" s="221"/>
      <c r="D3167" s="59"/>
      <c r="E3167" s="3"/>
      <c r="F3167" s="59"/>
      <c r="G3167" s="59"/>
      <c r="J3167" s="222"/>
      <c r="K3167" s="222"/>
      <c r="L3167" s="222"/>
      <c r="M3167" s="223"/>
      <c r="Z3167" s="222"/>
      <c r="AA3167" s="222"/>
      <c r="AB3167" s="222"/>
      <c r="AC3167" s="223"/>
      <c r="BO3167" s="202"/>
    </row>
    <row r="3168" customFormat="false" ht="17.5" hidden="false" customHeight="false" outlineLevel="0" collapsed="false">
      <c r="A3168" s="220"/>
      <c r="B3168" s="221"/>
      <c r="C3168" s="221"/>
      <c r="D3168" s="59"/>
      <c r="E3168" s="3"/>
      <c r="F3168" s="59"/>
      <c r="G3168" s="59"/>
      <c r="J3168" s="222"/>
      <c r="K3168" s="222"/>
      <c r="L3168" s="222"/>
      <c r="M3168" s="223"/>
      <c r="Z3168" s="222"/>
      <c r="AA3168" s="222"/>
      <c r="AB3168" s="222"/>
      <c r="AC3168" s="223"/>
      <c r="BO3168" s="202"/>
    </row>
    <row r="3169" customFormat="false" ht="17.5" hidden="false" customHeight="false" outlineLevel="0" collapsed="false">
      <c r="A3169" s="220"/>
      <c r="B3169" s="221"/>
      <c r="C3169" s="221"/>
      <c r="D3169" s="59"/>
      <c r="E3169" s="3"/>
      <c r="F3169" s="59"/>
      <c r="G3169" s="59"/>
      <c r="J3169" s="222"/>
      <c r="K3169" s="222"/>
      <c r="L3169" s="222"/>
      <c r="M3169" s="223"/>
      <c r="Z3169" s="222"/>
      <c r="AA3169" s="222"/>
      <c r="AB3169" s="222"/>
      <c r="AC3169" s="223"/>
      <c r="BO3169" s="202"/>
    </row>
    <row r="3170" customFormat="false" ht="17.5" hidden="false" customHeight="false" outlineLevel="0" collapsed="false">
      <c r="A3170" s="220"/>
      <c r="B3170" s="221"/>
      <c r="C3170" s="221"/>
      <c r="D3170" s="59"/>
      <c r="E3170" s="3"/>
      <c r="F3170" s="59"/>
      <c r="G3170" s="59"/>
      <c r="J3170" s="222"/>
      <c r="K3170" s="222"/>
      <c r="L3170" s="222"/>
      <c r="M3170" s="223"/>
      <c r="Z3170" s="222"/>
      <c r="AA3170" s="222"/>
      <c r="AB3170" s="222"/>
      <c r="AC3170" s="223"/>
      <c r="BO3170" s="202"/>
    </row>
    <row r="3171" customFormat="false" ht="17.5" hidden="false" customHeight="false" outlineLevel="0" collapsed="false">
      <c r="A3171" s="220"/>
      <c r="B3171" s="221"/>
      <c r="C3171" s="221"/>
      <c r="D3171" s="59"/>
      <c r="E3171" s="3"/>
      <c r="F3171" s="59"/>
      <c r="G3171" s="59"/>
      <c r="J3171" s="222"/>
      <c r="K3171" s="222"/>
      <c r="L3171" s="222"/>
      <c r="M3171" s="223"/>
      <c r="Z3171" s="222"/>
      <c r="AA3171" s="222"/>
      <c r="AB3171" s="222"/>
      <c r="AC3171" s="223"/>
      <c r="BO3171" s="202"/>
    </row>
    <row r="3172" customFormat="false" ht="17.5" hidden="false" customHeight="false" outlineLevel="0" collapsed="false">
      <c r="A3172" s="220"/>
      <c r="B3172" s="221"/>
      <c r="C3172" s="221"/>
      <c r="D3172" s="59"/>
      <c r="E3172" s="3"/>
      <c r="F3172" s="59"/>
      <c r="G3172" s="59"/>
      <c r="J3172" s="222"/>
      <c r="K3172" s="222"/>
      <c r="L3172" s="222"/>
      <c r="M3172" s="223"/>
      <c r="Z3172" s="222"/>
      <c r="AA3172" s="222"/>
      <c r="AB3172" s="222"/>
      <c r="AC3172" s="223"/>
      <c r="BO3172" s="202"/>
    </row>
    <row r="3173" customFormat="false" ht="17.5" hidden="false" customHeight="false" outlineLevel="0" collapsed="false">
      <c r="A3173" s="220"/>
      <c r="B3173" s="221"/>
      <c r="C3173" s="221"/>
      <c r="D3173" s="59"/>
      <c r="E3173" s="3"/>
      <c r="F3173" s="59"/>
      <c r="G3173" s="59"/>
      <c r="J3173" s="222"/>
      <c r="K3173" s="222"/>
      <c r="L3173" s="222"/>
      <c r="M3173" s="223"/>
      <c r="Z3173" s="222"/>
      <c r="AA3173" s="222"/>
      <c r="AB3173" s="222"/>
      <c r="AC3173" s="223"/>
      <c r="BO3173" s="202"/>
    </row>
    <row r="3174" customFormat="false" ht="17.5" hidden="false" customHeight="false" outlineLevel="0" collapsed="false">
      <c r="A3174" s="220"/>
      <c r="B3174" s="221"/>
      <c r="C3174" s="221"/>
      <c r="D3174" s="59"/>
      <c r="E3174" s="3"/>
      <c r="F3174" s="59"/>
      <c r="G3174" s="59"/>
      <c r="J3174" s="222"/>
      <c r="K3174" s="222"/>
      <c r="L3174" s="222"/>
      <c r="M3174" s="223"/>
      <c r="Z3174" s="222"/>
      <c r="AA3174" s="222"/>
      <c r="AB3174" s="222"/>
      <c r="AC3174" s="223"/>
      <c r="BO3174" s="202"/>
    </row>
    <row r="3175" customFormat="false" ht="17.5" hidden="false" customHeight="false" outlineLevel="0" collapsed="false">
      <c r="A3175" s="220"/>
      <c r="B3175" s="221"/>
      <c r="C3175" s="221"/>
      <c r="D3175" s="59"/>
      <c r="E3175" s="3"/>
      <c r="F3175" s="59"/>
      <c r="G3175" s="59"/>
      <c r="J3175" s="222"/>
      <c r="K3175" s="222"/>
      <c r="L3175" s="222"/>
      <c r="M3175" s="223"/>
      <c r="Z3175" s="222"/>
      <c r="AA3175" s="222"/>
      <c r="AB3175" s="222"/>
      <c r="AC3175" s="223"/>
      <c r="BO3175" s="202"/>
    </row>
    <row r="3176" customFormat="false" ht="17.5" hidden="false" customHeight="false" outlineLevel="0" collapsed="false">
      <c r="A3176" s="220"/>
      <c r="B3176" s="221"/>
      <c r="C3176" s="221"/>
      <c r="D3176" s="59"/>
      <c r="E3176" s="3"/>
      <c r="F3176" s="59"/>
      <c r="G3176" s="59"/>
      <c r="J3176" s="222"/>
      <c r="K3176" s="222"/>
      <c r="L3176" s="222"/>
      <c r="M3176" s="223"/>
      <c r="Z3176" s="222"/>
      <c r="AA3176" s="222"/>
      <c r="AB3176" s="222"/>
      <c r="AC3176" s="223"/>
      <c r="BO3176" s="202"/>
    </row>
    <row r="3177" customFormat="false" ht="17.5" hidden="false" customHeight="false" outlineLevel="0" collapsed="false">
      <c r="A3177" s="220"/>
      <c r="B3177" s="221"/>
      <c r="C3177" s="221"/>
      <c r="D3177" s="59"/>
      <c r="E3177" s="3"/>
      <c r="F3177" s="59"/>
      <c r="G3177" s="59"/>
      <c r="J3177" s="222"/>
      <c r="K3177" s="222"/>
      <c r="L3177" s="222"/>
      <c r="M3177" s="223"/>
      <c r="Z3177" s="222"/>
      <c r="AA3177" s="222"/>
      <c r="AB3177" s="222"/>
      <c r="AC3177" s="223"/>
      <c r="BO3177" s="202"/>
    </row>
    <row r="3178" customFormat="false" ht="17.5" hidden="false" customHeight="false" outlineLevel="0" collapsed="false">
      <c r="A3178" s="220"/>
      <c r="B3178" s="221"/>
      <c r="C3178" s="221"/>
      <c r="D3178" s="59"/>
      <c r="E3178" s="3"/>
      <c r="F3178" s="59"/>
      <c r="G3178" s="59"/>
      <c r="J3178" s="222"/>
      <c r="K3178" s="222"/>
      <c r="L3178" s="222"/>
      <c r="M3178" s="223"/>
      <c r="Z3178" s="222"/>
      <c r="AA3178" s="222"/>
      <c r="AB3178" s="222"/>
      <c r="AC3178" s="223"/>
      <c r="BO3178" s="202"/>
    </row>
    <row r="3179" customFormat="false" ht="17.5" hidden="false" customHeight="false" outlineLevel="0" collapsed="false">
      <c r="A3179" s="220"/>
      <c r="B3179" s="221"/>
      <c r="C3179" s="221"/>
      <c r="D3179" s="59"/>
      <c r="E3179" s="3"/>
      <c r="F3179" s="59"/>
      <c r="G3179" s="59"/>
      <c r="J3179" s="222"/>
      <c r="K3179" s="222"/>
      <c r="L3179" s="222"/>
      <c r="M3179" s="223"/>
      <c r="Z3179" s="222"/>
      <c r="AA3179" s="222"/>
      <c r="AB3179" s="222"/>
      <c r="AC3179" s="223"/>
      <c r="BO3179" s="202"/>
    </row>
    <row r="3180" customFormat="false" ht="17.5" hidden="false" customHeight="false" outlineLevel="0" collapsed="false">
      <c r="A3180" s="220"/>
      <c r="B3180" s="221"/>
      <c r="C3180" s="221"/>
      <c r="D3180" s="59"/>
      <c r="E3180" s="3"/>
      <c r="F3180" s="59"/>
      <c r="G3180" s="59"/>
      <c r="J3180" s="222"/>
      <c r="K3180" s="222"/>
      <c r="L3180" s="222"/>
      <c r="M3180" s="223"/>
      <c r="Z3180" s="222"/>
      <c r="AA3180" s="222"/>
      <c r="AB3180" s="222"/>
      <c r="AC3180" s="223"/>
      <c r="BO3180" s="202"/>
    </row>
    <row r="3181" customFormat="false" ht="17.5" hidden="false" customHeight="false" outlineLevel="0" collapsed="false">
      <c r="A3181" s="220"/>
      <c r="B3181" s="221"/>
      <c r="C3181" s="221"/>
      <c r="D3181" s="59"/>
      <c r="E3181" s="3"/>
      <c r="F3181" s="59"/>
      <c r="G3181" s="59"/>
      <c r="J3181" s="222"/>
      <c r="K3181" s="222"/>
      <c r="L3181" s="222"/>
      <c r="M3181" s="223"/>
      <c r="Z3181" s="222"/>
      <c r="AA3181" s="222"/>
      <c r="AB3181" s="222"/>
      <c r="AC3181" s="223"/>
      <c r="BO3181" s="202"/>
    </row>
    <row r="3182" customFormat="false" ht="17.5" hidden="false" customHeight="false" outlineLevel="0" collapsed="false">
      <c r="A3182" s="220"/>
      <c r="B3182" s="221"/>
      <c r="C3182" s="221"/>
      <c r="D3182" s="59"/>
      <c r="E3182" s="3"/>
      <c r="F3182" s="59"/>
      <c r="G3182" s="59"/>
      <c r="J3182" s="222"/>
      <c r="K3182" s="222"/>
      <c r="L3182" s="222"/>
      <c r="M3182" s="223"/>
      <c r="Z3182" s="222"/>
      <c r="AA3182" s="222"/>
      <c r="AB3182" s="222"/>
      <c r="AC3182" s="223"/>
      <c r="BO3182" s="202"/>
    </row>
    <row r="3183" customFormat="false" ht="17.5" hidden="false" customHeight="false" outlineLevel="0" collapsed="false">
      <c r="A3183" s="220"/>
      <c r="B3183" s="221"/>
      <c r="C3183" s="221"/>
      <c r="D3183" s="59"/>
      <c r="E3183" s="3"/>
      <c r="F3183" s="59"/>
      <c r="G3183" s="59"/>
      <c r="J3183" s="222"/>
      <c r="K3183" s="222"/>
      <c r="L3183" s="222"/>
      <c r="M3183" s="223"/>
      <c r="Z3183" s="222"/>
      <c r="AA3183" s="222"/>
      <c r="AB3183" s="222"/>
      <c r="AC3183" s="223"/>
      <c r="BO3183" s="202"/>
    </row>
    <row r="3184" customFormat="false" ht="17.5" hidden="false" customHeight="false" outlineLevel="0" collapsed="false">
      <c r="A3184" s="220"/>
      <c r="B3184" s="221"/>
      <c r="C3184" s="221"/>
      <c r="D3184" s="59"/>
      <c r="E3184" s="3"/>
      <c r="F3184" s="59"/>
      <c r="G3184" s="59"/>
      <c r="J3184" s="222"/>
      <c r="K3184" s="222"/>
      <c r="L3184" s="222"/>
      <c r="M3184" s="223"/>
      <c r="Z3184" s="222"/>
      <c r="AA3184" s="222"/>
      <c r="AB3184" s="222"/>
      <c r="AC3184" s="223"/>
      <c r="BO3184" s="202"/>
    </row>
    <row r="3185" customFormat="false" ht="17.5" hidden="false" customHeight="false" outlineLevel="0" collapsed="false">
      <c r="A3185" s="220"/>
      <c r="B3185" s="221"/>
      <c r="C3185" s="221"/>
      <c r="D3185" s="59"/>
      <c r="E3185" s="3"/>
      <c r="F3185" s="59"/>
      <c r="G3185" s="59"/>
      <c r="J3185" s="222"/>
      <c r="K3185" s="222"/>
      <c r="L3185" s="222"/>
      <c r="M3185" s="223"/>
      <c r="Z3185" s="222"/>
      <c r="AA3185" s="222"/>
      <c r="AB3185" s="222"/>
      <c r="AC3185" s="223"/>
      <c r="BO3185" s="202"/>
    </row>
    <row r="3186" customFormat="false" ht="17.5" hidden="false" customHeight="false" outlineLevel="0" collapsed="false">
      <c r="A3186" s="220"/>
      <c r="B3186" s="221"/>
      <c r="C3186" s="221"/>
      <c r="D3186" s="59"/>
      <c r="E3186" s="3"/>
      <c r="F3186" s="59"/>
      <c r="G3186" s="59"/>
      <c r="J3186" s="222"/>
      <c r="K3186" s="222"/>
      <c r="L3186" s="222"/>
      <c r="M3186" s="223"/>
      <c r="Z3186" s="222"/>
      <c r="AA3186" s="222"/>
      <c r="AB3186" s="222"/>
      <c r="AC3186" s="223"/>
      <c r="BO3186" s="202"/>
    </row>
    <row r="3187" customFormat="false" ht="17.5" hidden="false" customHeight="false" outlineLevel="0" collapsed="false">
      <c r="A3187" s="220"/>
      <c r="B3187" s="221"/>
      <c r="C3187" s="221"/>
      <c r="D3187" s="59"/>
      <c r="E3187" s="3"/>
      <c r="F3187" s="59"/>
      <c r="G3187" s="59"/>
      <c r="J3187" s="222"/>
      <c r="K3187" s="222"/>
      <c r="L3187" s="222"/>
      <c r="M3187" s="223"/>
      <c r="Z3187" s="222"/>
      <c r="AA3187" s="222"/>
      <c r="AB3187" s="222"/>
      <c r="AC3187" s="223"/>
      <c r="BO3187" s="202"/>
    </row>
    <row r="3188" customFormat="false" ht="17.5" hidden="false" customHeight="false" outlineLevel="0" collapsed="false">
      <c r="A3188" s="220"/>
      <c r="B3188" s="221"/>
      <c r="C3188" s="221"/>
      <c r="D3188" s="59"/>
      <c r="E3188" s="3"/>
      <c r="F3188" s="59"/>
      <c r="G3188" s="59"/>
      <c r="J3188" s="222"/>
      <c r="K3188" s="222"/>
      <c r="L3188" s="222"/>
      <c r="M3188" s="223"/>
      <c r="Z3188" s="222"/>
      <c r="AA3188" s="222"/>
      <c r="AB3188" s="222"/>
      <c r="AC3188" s="223"/>
      <c r="BO3188" s="202"/>
    </row>
    <row r="3189" customFormat="false" ht="17.5" hidden="false" customHeight="false" outlineLevel="0" collapsed="false">
      <c r="A3189" s="220"/>
      <c r="B3189" s="221"/>
      <c r="C3189" s="221"/>
      <c r="D3189" s="59"/>
      <c r="E3189" s="3"/>
      <c r="F3189" s="59"/>
      <c r="G3189" s="59"/>
      <c r="J3189" s="222"/>
      <c r="K3189" s="222"/>
      <c r="L3189" s="222"/>
      <c r="M3189" s="223"/>
      <c r="Z3189" s="222"/>
      <c r="AA3189" s="222"/>
      <c r="AB3189" s="222"/>
      <c r="AC3189" s="223"/>
      <c r="BO3189" s="202"/>
    </row>
    <row r="3190" customFormat="false" ht="17.5" hidden="false" customHeight="false" outlineLevel="0" collapsed="false">
      <c r="A3190" s="220"/>
      <c r="B3190" s="221"/>
      <c r="C3190" s="221"/>
      <c r="D3190" s="59"/>
      <c r="E3190" s="3"/>
      <c r="F3190" s="59"/>
      <c r="G3190" s="59"/>
      <c r="J3190" s="222"/>
      <c r="K3190" s="222"/>
      <c r="L3190" s="222"/>
      <c r="M3190" s="223"/>
      <c r="Z3190" s="222"/>
      <c r="AA3190" s="222"/>
      <c r="AB3190" s="222"/>
      <c r="AC3190" s="223"/>
      <c r="BO3190" s="202"/>
    </row>
    <row r="3191" customFormat="false" ht="17.5" hidden="false" customHeight="false" outlineLevel="0" collapsed="false">
      <c r="A3191" s="220"/>
      <c r="B3191" s="221"/>
      <c r="C3191" s="221"/>
      <c r="D3191" s="59"/>
      <c r="E3191" s="3"/>
      <c r="F3191" s="59"/>
      <c r="G3191" s="59"/>
      <c r="J3191" s="222"/>
      <c r="K3191" s="222"/>
      <c r="L3191" s="222"/>
      <c r="M3191" s="223"/>
      <c r="Z3191" s="222"/>
      <c r="AA3191" s="222"/>
      <c r="AB3191" s="222"/>
      <c r="AC3191" s="223"/>
      <c r="BO3191" s="202"/>
    </row>
    <row r="3192" customFormat="false" ht="17.5" hidden="false" customHeight="false" outlineLevel="0" collapsed="false">
      <c r="A3192" s="220"/>
      <c r="B3192" s="221"/>
      <c r="C3192" s="221"/>
      <c r="D3192" s="59"/>
      <c r="E3192" s="3"/>
      <c r="F3192" s="59"/>
      <c r="G3192" s="59"/>
      <c r="J3192" s="222"/>
      <c r="K3192" s="222"/>
      <c r="L3192" s="222"/>
      <c r="M3192" s="223"/>
      <c r="Z3192" s="222"/>
      <c r="AA3192" s="222"/>
      <c r="AB3192" s="222"/>
      <c r="AC3192" s="223"/>
      <c r="BO3192" s="202"/>
    </row>
    <row r="3193" customFormat="false" ht="17.5" hidden="false" customHeight="false" outlineLevel="0" collapsed="false">
      <c r="A3193" s="220"/>
      <c r="B3193" s="221"/>
      <c r="C3193" s="221"/>
      <c r="D3193" s="59"/>
      <c r="E3193" s="3"/>
      <c r="F3193" s="59"/>
      <c r="G3193" s="59"/>
      <c r="J3193" s="222"/>
      <c r="K3193" s="222"/>
      <c r="L3193" s="222"/>
      <c r="M3193" s="223"/>
      <c r="Z3193" s="222"/>
      <c r="AA3193" s="222"/>
      <c r="AB3193" s="222"/>
      <c r="AC3193" s="223"/>
      <c r="BO3193" s="202"/>
    </row>
    <row r="3194" customFormat="false" ht="17.5" hidden="false" customHeight="false" outlineLevel="0" collapsed="false">
      <c r="A3194" s="220"/>
      <c r="B3194" s="221"/>
      <c r="C3194" s="221"/>
      <c r="D3194" s="59"/>
      <c r="E3194" s="3"/>
      <c r="F3194" s="59"/>
      <c r="G3194" s="59"/>
      <c r="J3194" s="222"/>
      <c r="K3194" s="222"/>
      <c r="L3194" s="222"/>
      <c r="M3194" s="223"/>
      <c r="Z3194" s="222"/>
      <c r="AA3194" s="222"/>
      <c r="AB3194" s="222"/>
      <c r="AC3194" s="223"/>
      <c r="BO3194" s="202"/>
    </row>
    <row r="3195" customFormat="false" ht="17.5" hidden="false" customHeight="false" outlineLevel="0" collapsed="false">
      <c r="A3195" s="220"/>
      <c r="B3195" s="221"/>
      <c r="C3195" s="221"/>
      <c r="D3195" s="59"/>
      <c r="E3195" s="3"/>
      <c r="F3195" s="59"/>
      <c r="G3195" s="59"/>
      <c r="J3195" s="222"/>
      <c r="K3195" s="222"/>
      <c r="L3195" s="222"/>
      <c r="M3195" s="223"/>
      <c r="Z3195" s="222"/>
      <c r="AA3195" s="222"/>
      <c r="AB3195" s="222"/>
      <c r="AC3195" s="223"/>
      <c r="BO3195" s="202"/>
    </row>
    <row r="3196" customFormat="false" ht="17.5" hidden="false" customHeight="false" outlineLevel="0" collapsed="false">
      <c r="A3196" s="220"/>
      <c r="B3196" s="221"/>
      <c r="C3196" s="221"/>
      <c r="D3196" s="59"/>
      <c r="E3196" s="3"/>
      <c r="F3196" s="59"/>
      <c r="G3196" s="59"/>
      <c r="J3196" s="222"/>
      <c r="K3196" s="222"/>
      <c r="L3196" s="222"/>
      <c r="M3196" s="223"/>
      <c r="Z3196" s="222"/>
      <c r="AA3196" s="222"/>
      <c r="AB3196" s="222"/>
      <c r="AC3196" s="223"/>
      <c r="BO3196" s="202"/>
    </row>
    <row r="3197" customFormat="false" ht="17.5" hidden="false" customHeight="false" outlineLevel="0" collapsed="false">
      <c r="A3197" s="220"/>
      <c r="B3197" s="221"/>
      <c r="C3197" s="221"/>
      <c r="D3197" s="59"/>
      <c r="E3197" s="3"/>
      <c r="F3197" s="59"/>
      <c r="G3197" s="59"/>
      <c r="J3197" s="222"/>
      <c r="K3197" s="222"/>
      <c r="L3197" s="222"/>
      <c r="M3197" s="223"/>
      <c r="Z3197" s="222"/>
      <c r="AA3197" s="222"/>
      <c r="AB3197" s="222"/>
      <c r="AC3197" s="223"/>
      <c r="BO3197" s="202"/>
    </row>
    <row r="3198" customFormat="false" ht="17.5" hidden="false" customHeight="false" outlineLevel="0" collapsed="false">
      <c r="A3198" s="220"/>
      <c r="B3198" s="221"/>
      <c r="C3198" s="221"/>
      <c r="D3198" s="59"/>
      <c r="E3198" s="3"/>
      <c r="F3198" s="59"/>
      <c r="G3198" s="59"/>
      <c r="J3198" s="222"/>
      <c r="K3198" s="222"/>
      <c r="L3198" s="222"/>
      <c r="M3198" s="223"/>
      <c r="Z3198" s="222"/>
      <c r="AA3198" s="222"/>
      <c r="AB3198" s="222"/>
      <c r="AC3198" s="223"/>
      <c r="BO3198" s="202"/>
    </row>
    <row r="3199" customFormat="false" ht="17.5" hidden="false" customHeight="false" outlineLevel="0" collapsed="false">
      <c r="A3199" s="220"/>
      <c r="B3199" s="221"/>
      <c r="C3199" s="221"/>
      <c r="D3199" s="59"/>
      <c r="E3199" s="3"/>
      <c r="F3199" s="59"/>
      <c r="G3199" s="59"/>
      <c r="J3199" s="222"/>
      <c r="K3199" s="222"/>
      <c r="L3199" s="222"/>
      <c r="M3199" s="223"/>
      <c r="Z3199" s="222"/>
      <c r="AA3199" s="222"/>
      <c r="AB3199" s="222"/>
      <c r="AC3199" s="223"/>
      <c r="BO3199" s="202"/>
    </row>
    <row r="3200" customFormat="false" ht="17.5" hidden="false" customHeight="false" outlineLevel="0" collapsed="false">
      <c r="A3200" s="220"/>
      <c r="B3200" s="221"/>
      <c r="C3200" s="221"/>
      <c r="D3200" s="59"/>
      <c r="E3200" s="3"/>
      <c r="F3200" s="59"/>
      <c r="G3200" s="59"/>
      <c r="J3200" s="222"/>
      <c r="K3200" s="222"/>
      <c r="L3200" s="222"/>
      <c r="M3200" s="223"/>
      <c r="Z3200" s="222"/>
      <c r="AA3200" s="222"/>
      <c r="AB3200" s="222"/>
      <c r="AC3200" s="223"/>
      <c r="BO3200" s="202"/>
    </row>
    <row r="3201" customFormat="false" ht="17.5" hidden="false" customHeight="false" outlineLevel="0" collapsed="false">
      <c r="A3201" s="220"/>
      <c r="B3201" s="221"/>
      <c r="C3201" s="221"/>
      <c r="D3201" s="59"/>
      <c r="E3201" s="3"/>
      <c r="F3201" s="59"/>
      <c r="G3201" s="59"/>
      <c r="J3201" s="222"/>
      <c r="K3201" s="222"/>
      <c r="L3201" s="222"/>
      <c r="M3201" s="223"/>
      <c r="Z3201" s="222"/>
      <c r="AA3201" s="222"/>
      <c r="AB3201" s="222"/>
      <c r="AC3201" s="223"/>
      <c r="BO3201" s="202"/>
    </row>
    <row r="3202" customFormat="false" ht="17.5" hidden="false" customHeight="false" outlineLevel="0" collapsed="false">
      <c r="A3202" s="220"/>
      <c r="B3202" s="221"/>
      <c r="C3202" s="221"/>
      <c r="D3202" s="59"/>
      <c r="E3202" s="3"/>
      <c r="F3202" s="59"/>
      <c r="G3202" s="59"/>
      <c r="J3202" s="222"/>
      <c r="K3202" s="222"/>
      <c r="L3202" s="222"/>
      <c r="M3202" s="223"/>
      <c r="Z3202" s="222"/>
      <c r="AA3202" s="222"/>
      <c r="AB3202" s="222"/>
      <c r="AC3202" s="223"/>
      <c r="BO3202" s="202"/>
    </row>
    <row r="3203" customFormat="false" ht="17.5" hidden="false" customHeight="false" outlineLevel="0" collapsed="false">
      <c r="A3203" s="220"/>
      <c r="B3203" s="221"/>
      <c r="C3203" s="221"/>
      <c r="D3203" s="59"/>
      <c r="E3203" s="3"/>
      <c r="F3203" s="59"/>
      <c r="G3203" s="59"/>
      <c r="J3203" s="222"/>
      <c r="K3203" s="222"/>
      <c r="L3203" s="222"/>
      <c r="M3203" s="223"/>
      <c r="Z3203" s="222"/>
      <c r="AA3203" s="222"/>
      <c r="AB3203" s="222"/>
      <c r="AC3203" s="223"/>
      <c r="BO3203" s="202"/>
    </row>
    <row r="3204" customFormat="false" ht="17.5" hidden="false" customHeight="false" outlineLevel="0" collapsed="false">
      <c r="A3204" s="220"/>
      <c r="B3204" s="221"/>
      <c r="C3204" s="221"/>
      <c r="D3204" s="59"/>
      <c r="E3204" s="3"/>
      <c r="F3204" s="59"/>
      <c r="G3204" s="59"/>
      <c r="J3204" s="222"/>
      <c r="K3204" s="222"/>
      <c r="L3204" s="222"/>
      <c r="M3204" s="223"/>
      <c r="Z3204" s="222"/>
      <c r="AA3204" s="222"/>
      <c r="AB3204" s="222"/>
      <c r="AC3204" s="223"/>
      <c r="BO3204" s="202"/>
    </row>
    <row r="3205" customFormat="false" ht="17.5" hidden="false" customHeight="false" outlineLevel="0" collapsed="false">
      <c r="A3205" s="220"/>
      <c r="B3205" s="221"/>
      <c r="C3205" s="221"/>
      <c r="D3205" s="59"/>
      <c r="E3205" s="3"/>
      <c r="F3205" s="59"/>
      <c r="G3205" s="59"/>
      <c r="J3205" s="222"/>
      <c r="K3205" s="222"/>
      <c r="L3205" s="222"/>
      <c r="M3205" s="223"/>
      <c r="Z3205" s="222"/>
      <c r="AA3205" s="222"/>
      <c r="AB3205" s="222"/>
      <c r="AC3205" s="223"/>
      <c r="BO3205" s="202"/>
    </row>
    <row r="3206" customFormat="false" ht="17.5" hidden="false" customHeight="false" outlineLevel="0" collapsed="false">
      <c r="A3206" s="220"/>
      <c r="B3206" s="221"/>
      <c r="C3206" s="221"/>
      <c r="D3206" s="59"/>
      <c r="E3206" s="3"/>
      <c r="F3206" s="59"/>
      <c r="G3206" s="59"/>
      <c r="J3206" s="222"/>
      <c r="K3206" s="222"/>
      <c r="L3206" s="222"/>
      <c r="M3206" s="223"/>
      <c r="Z3206" s="222"/>
      <c r="AA3206" s="222"/>
      <c r="AB3206" s="222"/>
      <c r="AC3206" s="223"/>
      <c r="BO3206" s="202"/>
    </row>
    <row r="3207" customFormat="false" ht="17.5" hidden="false" customHeight="false" outlineLevel="0" collapsed="false">
      <c r="A3207" s="220"/>
      <c r="B3207" s="221"/>
      <c r="C3207" s="221"/>
      <c r="D3207" s="59"/>
      <c r="E3207" s="3"/>
      <c r="F3207" s="59"/>
      <c r="G3207" s="59"/>
      <c r="J3207" s="222"/>
      <c r="K3207" s="222"/>
      <c r="L3207" s="222"/>
      <c r="M3207" s="223"/>
      <c r="Z3207" s="222"/>
      <c r="AA3207" s="222"/>
      <c r="AB3207" s="222"/>
      <c r="AC3207" s="223"/>
      <c r="BO3207" s="202"/>
    </row>
    <row r="3208" customFormat="false" ht="17.5" hidden="false" customHeight="false" outlineLevel="0" collapsed="false">
      <c r="A3208" s="220"/>
      <c r="B3208" s="221"/>
      <c r="C3208" s="221"/>
      <c r="D3208" s="59"/>
      <c r="E3208" s="3"/>
      <c r="F3208" s="59"/>
      <c r="G3208" s="59"/>
      <c r="J3208" s="222"/>
      <c r="K3208" s="222"/>
      <c r="L3208" s="222"/>
      <c r="M3208" s="223"/>
      <c r="Z3208" s="222"/>
      <c r="AA3208" s="222"/>
      <c r="AB3208" s="222"/>
      <c r="AC3208" s="223"/>
      <c r="BO3208" s="202"/>
    </row>
    <row r="3209" customFormat="false" ht="17.5" hidden="false" customHeight="false" outlineLevel="0" collapsed="false">
      <c r="A3209" s="220"/>
      <c r="B3209" s="221"/>
      <c r="C3209" s="221"/>
      <c r="D3209" s="59"/>
      <c r="E3209" s="3"/>
      <c r="F3209" s="59"/>
      <c r="G3209" s="59"/>
      <c r="J3209" s="222"/>
      <c r="K3209" s="222"/>
      <c r="L3209" s="222"/>
      <c r="M3209" s="223"/>
      <c r="Z3209" s="222"/>
      <c r="AA3209" s="222"/>
      <c r="AB3209" s="222"/>
      <c r="AC3209" s="223"/>
      <c r="BO3209" s="202"/>
    </row>
    <row r="3210" customFormat="false" ht="17.5" hidden="false" customHeight="false" outlineLevel="0" collapsed="false">
      <c r="A3210" s="220"/>
      <c r="B3210" s="221"/>
      <c r="C3210" s="221"/>
      <c r="D3210" s="59"/>
      <c r="E3210" s="3"/>
      <c r="F3210" s="59"/>
      <c r="G3210" s="59"/>
      <c r="J3210" s="222"/>
      <c r="K3210" s="222"/>
      <c r="L3210" s="222"/>
      <c r="M3210" s="223"/>
      <c r="Z3210" s="222"/>
      <c r="AA3210" s="222"/>
      <c r="AB3210" s="222"/>
      <c r="AC3210" s="223"/>
      <c r="BO3210" s="202"/>
    </row>
    <row r="3211" customFormat="false" ht="17.5" hidden="false" customHeight="false" outlineLevel="0" collapsed="false">
      <c r="A3211" s="220"/>
      <c r="B3211" s="221"/>
      <c r="C3211" s="221"/>
      <c r="D3211" s="59"/>
      <c r="E3211" s="3"/>
      <c r="F3211" s="59"/>
      <c r="G3211" s="59"/>
      <c r="J3211" s="222"/>
      <c r="K3211" s="222"/>
      <c r="L3211" s="222"/>
      <c r="M3211" s="223"/>
      <c r="Z3211" s="222"/>
      <c r="AA3211" s="222"/>
      <c r="AB3211" s="222"/>
      <c r="AC3211" s="223"/>
      <c r="BO3211" s="202"/>
    </row>
    <row r="3212" customFormat="false" ht="17.5" hidden="false" customHeight="false" outlineLevel="0" collapsed="false">
      <c r="A3212" s="220"/>
      <c r="B3212" s="221"/>
      <c r="C3212" s="221"/>
      <c r="D3212" s="59"/>
      <c r="E3212" s="3"/>
      <c r="F3212" s="59"/>
      <c r="G3212" s="59"/>
      <c r="J3212" s="222"/>
      <c r="K3212" s="222"/>
      <c r="L3212" s="222"/>
      <c r="M3212" s="223"/>
      <c r="Z3212" s="222"/>
      <c r="AA3212" s="222"/>
      <c r="AB3212" s="222"/>
      <c r="AC3212" s="223"/>
      <c r="BO3212" s="202"/>
    </row>
    <row r="3213" customFormat="false" ht="17.5" hidden="false" customHeight="false" outlineLevel="0" collapsed="false">
      <c r="A3213" s="220"/>
      <c r="B3213" s="221"/>
      <c r="C3213" s="221"/>
      <c r="D3213" s="59"/>
      <c r="E3213" s="3"/>
      <c r="F3213" s="59"/>
      <c r="G3213" s="59"/>
      <c r="J3213" s="222"/>
      <c r="K3213" s="222"/>
      <c r="L3213" s="222"/>
      <c r="M3213" s="223"/>
      <c r="Z3213" s="222"/>
      <c r="AA3213" s="222"/>
      <c r="AB3213" s="222"/>
      <c r="AC3213" s="223"/>
      <c r="BO3213" s="202"/>
    </row>
    <row r="3214" customFormat="false" ht="17.5" hidden="false" customHeight="false" outlineLevel="0" collapsed="false">
      <c r="A3214" s="220"/>
      <c r="B3214" s="221"/>
      <c r="C3214" s="221"/>
      <c r="D3214" s="59"/>
      <c r="E3214" s="3"/>
      <c r="F3214" s="59"/>
      <c r="G3214" s="59"/>
      <c r="J3214" s="222"/>
      <c r="K3214" s="222"/>
      <c r="L3214" s="222"/>
      <c r="M3214" s="223"/>
      <c r="Z3214" s="222"/>
      <c r="AA3214" s="222"/>
      <c r="AB3214" s="222"/>
      <c r="AC3214" s="223"/>
      <c r="BO3214" s="202"/>
    </row>
    <row r="3215" customFormat="false" ht="17.5" hidden="false" customHeight="false" outlineLevel="0" collapsed="false">
      <c r="A3215" s="220"/>
      <c r="B3215" s="221"/>
      <c r="C3215" s="221"/>
      <c r="D3215" s="59"/>
      <c r="E3215" s="3"/>
      <c r="F3215" s="59"/>
      <c r="G3215" s="59"/>
      <c r="J3215" s="222"/>
      <c r="K3215" s="222"/>
      <c r="L3215" s="222"/>
      <c r="M3215" s="223"/>
      <c r="Z3215" s="222"/>
      <c r="AA3215" s="222"/>
      <c r="AB3215" s="222"/>
      <c r="AC3215" s="223"/>
      <c r="BO3215" s="202"/>
    </row>
    <row r="3216" customFormat="false" ht="17.5" hidden="false" customHeight="false" outlineLevel="0" collapsed="false">
      <c r="A3216" s="220"/>
      <c r="B3216" s="221"/>
      <c r="C3216" s="221"/>
      <c r="D3216" s="59"/>
      <c r="E3216" s="3"/>
      <c r="F3216" s="59"/>
      <c r="G3216" s="59"/>
      <c r="J3216" s="222"/>
      <c r="K3216" s="222"/>
      <c r="L3216" s="222"/>
      <c r="M3216" s="223"/>
      <c r="Z3216" s="222"/>
      <c r="AA3216" s="222"/>
      <c r="AB3216" s="222"/>
      <c r="AC3216" s="223"/>
      <c r="BO3216" s="202"/>
    </row>
    <row r="3217" customFormat="false" ht="17.5" hidden="false" customHeight="false" outlineLevel="0" collapsed="false">
      <c r="A3217" s="220"/>
      <c r="B3217" s="221"/>
      <c r="C3217" s="221"/>
      <c r="D3217" s="59"/>
      <c r="E3217" s="3"/>
      <c r="F3217" s="59"/>
      <c r="G3217" s="59"/>
      <c r="J3217" s="222"/>
      <c r="K3217" s="222"/>
      <c r="L3217" s="222"/>
      <c r="M3217" s="223"/>
      <c r="Z3217" s="222"/>
      <c r="AA3217" s="222"/>
      <c r="AB3217" s="222"/>
      <c r="AC3217" s="223"/>
      <c r="BO3217" s="202"/>
    </row>
    <row r="3218" customFormat="false" ht="17.5" hidden="false" customHeight="false" outlineLevel="0" collapsed="false">
      <c r="A3218" s="220"/>
      <c r="B3218" s="221"/>
      <c r="C3218" s="221"/>
      <c r="D3218" s="59"/>
      <c r="E3218" s="3"/>
      <c r="F3218" s="59"/>
      <c r="G3218" s="59"/>
      <c r="J3218" s="222"/>
      <c r="K3218" s="222"/>
      <c r="L3218" s="222"/>
      <c r="M3218" s="223"/>
      <c r="Z3218" s="222"/>
      <c r="AA3218" s="222"/>
      <c r="AB3218" s="222"/>
      <c r="AC3218" s="223"/>
      <c r="BO3218" s="202"/>
    </row>
    <row r="3219" customFormat="false" ht="17.5" hidden="false" customHeight="false" outlineLevel="0" collapsed="false">
      <c r="A3219" s="220"/>
      <c r="B3219" s="221"/>
      <c r="C3219" s="221"/>
      <c r="D3219" s="59"/>
      <c r="E3219" s="3"/>
      <c r="F3219" s="59"/>
      <c r="G3219" s="59"/>
      <c r="J3219" s="222"/>
      <c r="K3219" s="222"/>
      <c r="L3219" s="222"/>
      <c r="M3219" s="223"/>
      <c r="Z3219" s="222"/>
      <c r="AA3219" s="222"/>
      <c r="AB3219" s="222"/>
      <c r="AC3219" s="223"/>
      <c r="BO3219" s="202"/>
    </row>
    <row r="3220" customFormat="false" ht="17.5" hidden="false" customHeight="false" outlineLevel="0" collapsed="false">
      <c r="A3220" s="220"/>
      <c r="B3220" s="221"/>
      <c r="C3220" s="221"/>
      <c r="D3220" s="59"/>
      <c r="E3220" s="3"/>
      <c r="F3220" s="59"/>
      <c r="G3220" s="59"/>
      <c r="J3220" s="222"/>
      <c r="K3220" s="222"/>
      <c r="L3220" s="222"/>
      <c r="M3220" s="223"/>
      <c r="Z3220" s="222"/>
      <c r="AA3220" s="222"/>
      <c r="AB3220" s="222"/>
      <c r="AC3220" s="223"/>
      <c r="BO3220" s="202"/>
    </row>
    <row r="3221" customFormat="false" ht="17.5" hidden="false" customHeight="false" outlineLevel="0" collapsed="false">
      <c r="A3221" s="220"/>
      <c r="B3221" s="221"/>
      <c r="C3221" s="221"/>
      <c r="D3221" s="59"/>
      <c r="E3221" s="3"/>
      <c r="F3221" s="59"/>
      <c r="G3221" s="59"/>
      <c r="J3221" s="222"/>
      <c r="K3221" s="222"/>
      <c r="L3221" s="222"/>
      <c r="M3221" s="223"/>
      <c r="Z3221" s="222"/>
      <c r="AA3221" s="222"/>
      <c r="AB3221" s="222"/>
      <c r="AC3221" s="223"/>
      <c r="BO3221" s="202"/>
    </row>
    <row r="3222" customFormat="false" ht="17.5" hidden="false" customHeight="false" outlineLevel="0" collapsed="false">
      <c r="A3222" s="220"/>
      <c r="B3222" s="221"/>
      <c r="C3222" s="221"/>
      <c r="D3222" s="59"/>
      <c r="E3222" s="3"/>
      <c r="F3222" s="59"/>
      <c r="G3222" s="59"/>
      <c r="J3222" s="222"/>
      <c r="K3222" s="222"/>
      <c r="L3222" s="222"/>
      <c r="M3222" s="223"/>
      <c r="Z3222" s="222"/>
      <c r="AA3222" s="222"/>
      <c r="AB3222" s="222"/>
      <c r="AC3222" s="223"/>
      <c r="BO3222" s="202"/>
    </row>
    <row r="3223" customFormat="false" ht="17.5" hidden="false" customHeight="false" outlineLevel="0" collapsed="false">
      <c r="A3223" s="220"/>
      <c r="B3223" s="221"/>
      <c r="C3223" s="221"/>
      <c r="D3223" s="59"/>
      <c r="E3223" s="3"/>
      <c r="F3223" s="59"/>
      <c r="G3223" s="59"/>
      <c r="J3223" s="222"/>
      <c r="K3223" s="222"/>
      <c r="L3223" s="222"/>
      <c r="M3223" s="223"/>
      <c r="Z3223" s="222"/>
      <c r="AA3223" s="222"/>
      <c r="AB3223" s="222"/>
      <c r="AC3223" s="223"/>
      <c r="BO3223" s="202"/>
    </row>
    <row r="3224" customFormat="false" ht="17.5" hidden="false" customHeight="false" outlineLevel="0" collapsed="false">
      <c r="A3224" s="220"/>
      <c r="B3224" s="221"/>
      <c r="C3224" s="221"/>
      <c r="D3224" s="59"/>
      <c r="E3224" s="3"/>
      <c r="F3224" s="59"/>
      <c r="G3224" s="59"/>
      <c r="J3224" s="222"/>
      <c r="K3224" s="222"/>
      <c r="L3224" s="222"/>
      <c r="M3224" s="223"/>
      <c r="Z3224" s="222"/>
      <c r="AA3224" s="222"/>
      <c r="AB3224" s="222"/>
      <c r="AC3224" s="223"/>
      <c r="BO3224" s="202"/>
    </row>
    <row r="3225" customFormat="false" ht="17.5" hidden="false" customHeight="false" outlineLevel="0" collapsed="false">
      <c r="A3225" s="220"/>
      <c r="B3225" s="221"/>
      <c r="C3225" s="221"/>
      <c r="D3225" s="59"/>
      <c r="E3225" s="3"/>
      <c r="F3225" s="59"/>
      <c r="G3225" s="59"/>
      <c r="J3225" s="222"/>
      <c r="K3225" s="222"/>
      <c r="L3225" s="222"/>
      <c r="M3225" s="223"/>
      <c r="Z3225" s="222"/>
      <c r="AA3225" s="222"/>
      <c r="AB3225" s="222"/>
      <c r="AC3225" s="223"/>
      <c r="BO3225" s="202"/>
    </row>
    <row r="3226" customFormat="false" ht="17.5" hidden="false" customHeight="false" outlineLevel="0" collapsed="false">
      <c r="A3226" s="220"/>
      <c r="B3226" s="221"/>
      <c r="C3226" s="221"/>
      <c r="D3226" s="59"/>
      <c r="E3226" s="3"/>
      <c r="F3226" s="59"/>
      <c r="G3226" s="59"/>
      <c r="J3226" s="222"/>
      <c r="K3226" s="222"/>
      <c r="L3226" s="222"/>
      <c r="M3226" s="223"/>
      <c r="Z3226" s="222"/>
      <c r="AA3226" s="222"/>
      <c r="AB3226" s="222"/>
      <c r="AC3226" s="223"/>
      <c r="BO3226" s="202"/>
    </row>
    <row r="3227" customFormat="false" ht="17.5" hidden="false" customHeight="false" outlineLevel="0" collapsed="false">
      <c r="A3227" s="220"/>
      <c r="B3227" s="221"/>
      <c r="C3227" s="221"/>
      <c r="D3227" s="59"/>
      <c r="E3227" s="3"/>
      <c r="F3227" s="59"/>
      <c r="G3227" s="59"/>
      <c r="J3227" s="222"/>
      <c r="K3227" s="222"/>
      <c r="L3227" s="222"/>
      <c r="M3227" s="223"/>
      <c r="Z3227" s="222"/>
      <c r="AA3227" s="222"/>
      <c r="AB3227" s="222"/>
      <c r="AC3227" s="223"/>
      <c r="BO3227" s="202"/>
    </row>
    <row r="3228" customFormat="false" ht="17.5" hidden="false" customHeight="false" outlineLevel="0" collapsed="false">
      <c r="A3228" s="220"/>
      <c r="B3228" s="221"/>
      <c r="C3228" s="221"/>
      <c r="D3228" s="59"/>
      <c r="E3228" s="3"/>
      <c r="F3228" s="59"/>
      <c r="G3228" s="59"/>
      <c r="J3228" s="222"/>
      <c r="K3228" s="222"/>
      <c r="L3228" s="222"/>
      <c r="M3228" s="223"/>
      <c r="Z3228" s="222"/>
      <c r="AA3228" s="222"/>
      <c r="AB3228" s="222"/>
      <c r="AC3228" s="223"/>
      <c r="BO3228" s="202"/>
    </row>
    <row r="3229" customFormat="false" ht="17.5" hidden="false" customHeight="false" outlineLevel="0" collapsed="false">
      <c r="A3229" s="220"/>
      <c r="B3229" s="221"/>
      <c r="C3229" s="221"/>
      <c r="D3229" s="59"/>
      <c r="E3229" s="3"/>
      <c r="F3229" s="59"/>
      <c r="G3229" s="59"/>
      <c r="J3229" s="222"/>
      <c r="K3229" s="222"/>
      <c r="L3229" s="222"/>
      <c r="M3229" s="223"/>
      <c r="Z3229" s="222"/>
      <c r="AA3229" s="222"/>
      <c r="AB3229" s="222"/>
      <c r="AC3229" s="223"/>
      <c r="BO3229" s="202"/>
    </row>
    <row r="3230" customFormat="false" ht="17.5" hidden="false" customHeight="false" outlineLevel="0" collapsed="false">
      <c r="A3230" s="220"/>
      <c r="B3230" s="221"/>
      <c r="C3230" s="221"/>
      <c r="D3230" s="59"/>
      <c r="E3230" s="3"/>
      <c r="F3230" s="59"/>
      <c r="G3230" s="59"/>
      <c r="J3230" s="222"/>
      <c r="K3230" s="222"/>
      <c r="L3230" s="222"/>
      <c r="M3230" s="223"/>
      <c r="Z3230" s="222"/>
      <c r="AA3230" s="222"/>
      <c r="AB3230" s="222"/>
      <c r="AC3230" s="223"/>
      <c r="BO3230" s="202"/>
    </row>
    <row r="3231" customFormat="false" ht="17.5" hidden="false" customHeight="false" outlineLevel="0" collapsed="false">
      <c r="A3231" s="220"/>
      <c r="B3231" s="221"/>
      <c r="C3231" s="221"/>
      <c r="D3231" s="59"/>
      <c r="E3231" s="3"/>
      <c r="F3231" s="59"/>
      <c r="G3231" s="59"/>
      <c r="J3231" s="222"/>
      <c r="K3231" s="222"/>
      <c r="L3231" s="222"/>
      <c r="M3231" s="223"/>
      <c r="Z3231" s="222"/>
      <c r="AA3231" s="222"/>
      <c r="AB3231" s="222"/>
      <c r="AC3231" s="223"/>
      <c r="BO3231" s="202"/>
    </row>
    <row r="3232" customFormat="false" ht="17.5" hidden="false" customHeight="false" outlineLevel="0" collapsed="false">
      <c r="A3232" s="220"/>
      <c r="B3232" s="221"/>
      <c r="C3232" s="221"/>
      <c r="D3232" s="59"/>
      <c r="E3232" s="3"/>
      <c r="F3232" s="59"/>
      <c r="G3232" s="59"/>
      <c r="J3232" s="222"/>
      <c r="K3232" s="222"/>
      <c r="L3232" s="222"/>
      <c r="M3232" s="223"/>
      <c r="Z3232" s="222"/>
      <c r="AA3232" s="222"/>
      <c r="AB3232" s="222"/>
      <c r="AC3232" s="223"/>
      <c r="BO3232" s="202"/>
    </row>
    <row r="3233" customFormat="false" ht="17.5" hidden="false" customHeight="false" outlineLevel="0" collapsed="false">
      <c r="A3233" s="220"/>
      <c r="B3233" s="221"/>
      <c r="C3233" s="221"/>
      <c r="D3233" s="59"/>
      <c r="E3233" s="3"/>
      <c r="F3233" s="59"/>
      <c r="G3233" s="59"/>
      <c r="J3233" s="222"/>
      <c r="K3233" s="222"/>
      <c r="L3233" s="222"/>
      <c r="M3233" s="223"/>
      <c r="Z3233" s="222"/>
      <c r="AA3233" s="222"/>
      <c r="AB3233" s="222"/>
      <c r="AC3233" s="223"/>
      <c r="BO3233" s="202"/>
    </row>
    <row r="3234" customFormat="false" ht="17.5" hidden="false" customHeight="false" outlineLevel="0" collapsed="false">
      <c r="A3234" s="220"/>
      <c r="B3234" s="221"/>
      <c r="C3234" s="221"/>
      <c r="D3234" s="59"/>
      <c r="E3234" s="3"/>
      <c r="F3234" s="59"/>
      <c r="G3234" s="59"/>
      <c r="J3234" s="222"/>
      <c r="K3234" s="222"/>
      <c r="L3234" s="222"/>
      <c r="M3234" s="223"/>
      <c r="Z3234" s="222"/>
      <c r="AA3234" s="222"/>
      <c r="AB3234" s="222"/>
      <c r="AC3234" s="223"/>
      <c r="BO3234" s="202"/>
    </row>
    <row r="3235" customFormat="false" ht="17.5" hidden="false" customHeight="false" outlineLevel="0" collapsed="false">
      <c r="A3235" s="220"/>
      <c r="B3235" s="221"/>
      <c r="C3235" s="221"/>
      <c r="D3235" s="59"/>
      <c r="E3235" s="3"/>
      <c r="F3235" s="59"/>
      <c r="G3235" s="59"/>
      <c r="J3235" s="222"/>
      <c r="K3235" s="222"/>
      <c r="L3235" s="222"/>
      <c r="M3235" s="223"/>
      <c r="Z3235" s="222"/>
      <c r="AA3235" s="222"/>
      <c r="AB3235" s="222"/>
      <c r="AC3235" s="223"/>
      <c r="BO3235" s="202"/>
    </row>
    <row r="3236" customFormat="false" ht="17.5" hidden="false" customHeight="false" outlineLevel="0" collapsed="false">
      <c r="A3236" s="220"/>
      <c r="B3236" s="221"/>
      <c r="C3236" s="221"/>
      <c r="D3236" s="59"/>
      <c r="E3236" s="3"/>
      <c r="F3236" s="59"/>
      <c r="G3236" s="59"/>
      <c r="J3236" s="222"/>
      <c r="K3236" s="222"/>
      <c r="L3236" s="222"/>
      <c r="M3236" s="223"/>
      <c r="Z3236" s="222"/>
      <c r="AA3236" s="222"/>
      <c r="AB3236" s="222"/>
      <c r="AC3236" s="223"/>
      <c r="BO3236" s="202"/>
    </row>
    <row r="3237" customFormat="false" ht="17.5" hidden="false" customHeight="false" outlineLevel="0" collapsed="false">
      <c r="A3237" s="220"/>
      <c r="B3237" s="221"/>
      <c r="C3237" s="221"/>
      <c r="D3237" s="59"/>
      <c r="E3237" s="3"/>
      <c r="F3237" s="59"/>
      <c r="G3237" s="59"/>
      <c r="J3237" s="222"/>
      <c r="K3237" s="222"/>
      <c r="L3237" s="222"/>
      <c r="M3237" s="223"/>
      <c r="Z3237" s="222"/>
      <c r="AA3237" s="222"/>
      <c r="AB3237" s="222"/>
      <c r="AC3237" s="223"/>
      <c r="BO3237" s="202"/>
    </row>
    <row r="3238" customFormat="false" ht="17.5" hidden="false" customHeight="false" outlineLevel="0" collapsed="false">
      <c r="A3238" s="220"/>
      <c r="B3238" s="221"/>
      <c r="C3238" s="221"/>
      <c r="D3238" s="59"/>
      <c r="E3238" s="3"/>
      <c r="F3238" s="59"/>
      <c r="G3238" s="59"/>
      <c r="J3238" s="222"/>
      <c r="K3238" s="222"/>
      <c r="L3238" s="222"/>
      <c r="M3238" s="223"/>
      <c r="Z3238" s="222"/>
      <c r="AA3238" s="222"/>
      <c r="AB3238" s="222"/>
      <c r="AC3238" s="223"/>
      <c r="BO3238" s="202"/>
    </row>
    <row r="3239" customFormat="false" ht="17.5" hidden="false" customHeight="false" outlineLevel="0" collapsed="false">
      <c r="A3239" s="220"/>
      <c r="B3239" s="221"/>
      <c r="C3239" s="221"/>
      <c r="D3239" s="59"/>
      <c r="E3239" s="3"/>
      <c r="F3239" s="59"/>
      <c r="G3239" s="59"/>
      <c r="J3239" s="222"/>
      <c r="K3239" s="222"/>
      <c r="L3239" s="222"/>
      <c r="M3239" s="223"/>
      <c r="Z3239" s="222"/>
      <c r="AA3239" s="222"/>
      <c r="AB3239" s="222"/>
      <c r="AC3239" s="223"/>
      <c r="BO3239" s="202"/>
    </row>
    <row r="3240" customFormat="false" ht="17.5" hidden="false" customHeight="false" outlineLevel="0" collapsed="false">
      <c r="A3240" s="220"/>
      <c r="B3240" s="221"/>
      <c r="C3240" s="221"/>
      <c r="D3240" s="59"/>
      <c r="E3240" s="3"/>
      <c r="F3240" s="59"/>
      <c r="G3240" s="59"/>
      <c r="J3240" s="222"/>
      <c r="K3240" s="222"/>
      <c r="L3240" s="222"/>
      <c r="M3240" s="223"/>
      <c r="Z3240" s="222"/>
      <c r="AA3240" s="222"/>
      <c r="AB3240" s="222"/>
      <c r="AC3240" s="223"/>
      <c r="BO3240" s="202"/>
    </row>
    <row r="3241" customFormat="false" ht="17.5" hidden="false" customHeight="false" outlineLevel="0" collapsed="false">
      <c r="A3241" s="220"/>
      <c r="B3241" s="221"/>
      <c r="C3241" s="221"/>
      <c r="D3241" s="59"/>
      <c r="E3241" s="3"/>
      <c r="F3241" s="59"/>
      <c r="G3241" s="59"/>
      <c r="J3241" s="222"/>
      <c r="K3241" s="222"/>
      <c r="L3241" s="222"/>
      <c r="M3241" s="223"/>
      <c r="Z3241" s="222"/>
      <c r="AA3241" s="222"/>
      <c r="AB3241" s="222"/>
      <c r="AC3241" s="223"/>
      <c r="BO3241" s="202"/>
    </row>
    <row r="3242" customFormat="false" ht="17.5" hidden="false" customHeight="false" outlineLevel="0" collapsed="false">
      <c r="A3242" s="220"/>
      <c r="B3242" s="221"/>
      <c r="C3242" s="221"/>
      <c r="D3242" s="59"/>
      <c r="E3242" s="3"/>
      <c r="F3242" s="59"/>
      <c r="G3242" s="59"/>
      <c r="J3242" s="222"/>
      <c r="K3242" s="222"/>
      <c r="L3242" s="222"/>
      <c r="M3242" s="223"/>
      <c r="Z3242" s="222"/>
      <c r="AA3242" s="222"/>
      <c r="AB3242" s="222"/>
      <c r="AC3242" s="223"/>
      <c r="BO3242" s="202"/>
    </row>
    <row r="3243" customFormat="false" ht="17.5" hidden="false" customHeight="false" outlineLevel="0" collapsed="false">
      <c r="A3243" s="220"/>
      <c r="B3243" s="221"/>
      <c r="C3243" s="221"/>
      <c r="D3243" s="59"/>
      <c r="E3243" s="3"/>
      <c r="F3243" s="59"/>
      <c r="G3243" s="59"/>
      <c r="J3243" s="222"/>
      <c r="K3243" s="222"/>
      <c r="L3243" s="222"/>
      <c r="M3243" s="223"/>
      <c r="Z3243" s="222"/>
      <c r="AA3243" s="222"/>
      <c r="AB3243" s="222"/>
      <c r="AC3243" s="223"/>
      <c r="BO3243" s="202"/>
    </row>
    <row r="3244" customFormat="false" ht="17.5" hidden="false" customHeight="false" outlineLevel="0" collapsed="false">
      <c r="A3244" s="220"/>
      <c r="B3244" s="221"/>
      <c r="C3244" s="221"/>
      <c r="D3244" s="59"/>
      <c r="E3244" s="3"/>
      <c r="F3244" s="59"/>
      <c r="G3244" s="59"/>
      <c r="J3244" s="222"/>
      <c r="K3244" s="222"/>
      <c r="L3244" s="222"/>
      <c r="M3244" s="223"/>
      <c r="Z3244" s="222"/>
      <c r="AA3244" s="222"/>
      <c r="AB3244" s="222"/>
      <c r="AC3244" s="223"/>
      <c r="BO3244" s="202"/>
    </row>
    <row r="3245" customFormat="false" ht="17.5" hidden="false" customHeight="false" outlineLevel="0" collapsed="false">
      <c r="A3245" s="220"/>
      <c r="B3245" s="221"/>
      <c r="C3245" s="221"/>
      <c r="D3245" s="59"/>
      <c r="E3245" s="3"/>
      <c r="F3245" s="59"/>
      <c r="G3245" s="59"/>
      <c r="J3245" s="222"/>
      <c r="K3245" s="222"/>
      <c r="L3245" s="222"/>
      <c r="M3245" s="223"/>
      <c r="Z3245" s="222"/>
      <c r="AA3245" s="222"/>
      <c r="AB3245" s="222"/>
      <c r="AC3245" s="223"/>
      <c r="BO3245" s="202"/>
    </row>
    <row r="3246" customFormat="false" ht="17.5" hidden="false" customHeight="false" outlineLevel="0" collapsed="false">
      <c r="A3246" s="220"/>
      <c r="B3246" s="221"/>
      <c r="C3246" s="221"/>
      <c r="D3246" s="59"/>
      <c r="E3246" s="3"/>
      <c r="F3246" s="59"/>
      <c r="G3246" s="59"/>
      <c r="J3246" s="222"/>
      <c r="K3246" s="222"/>
      <c r="L3246" s="222"/>
      <c r="M3246" s="223"/>
      <c r="Z3246" s="222"/>
      <c r="AA3246" s="222"/>
      <c r="AB3246" s="222"/>
      <c r="AC3246" s="223"/>
      <c r="BO3246" s="202"/>
    </row>
    <row r="3247" customFormat="false" ht="17.5" hidden="false" customHeight="false" outlineLevel="0" collapsed="false">
      <c r="A3247" s="220"/>
      <c r="B3247" s="221"/>
      <c r="C3247" s="221"/>
      <c r="D3247" s="59"/>
      <c r="E3247" s="3"/>
      <c r="F3247" s="59"/>
      <c r="G3247" s="59"/>
      <c r="J3247" s="222"/>
      <c r="K3247" s="222"/>
      <c r="L3247" s="222"/>
      <c r="M3247" s="223"/>
      <c r="Z3247" s="222"/>
      <c r="AA3247" s="222"/>
      <c r="AB3247" s="222"/>
      <c r="AC3247" s="223"/>
      <c r="BO3247" s="202"/>
    </row>
    <row r="3248" customFormat="false" ht="17.5" hidden="false" customHeight="false" outlineLevel="0" collapsed="false">
      <c r="A3248" s="220"/>
      <c r="B3248" s="221"/>
      <c r="C3248" s="221"/>
      <c r="D3248" s="59"/>
      <c r="E3248" s="3"/>
      <c r="F3248" s="59"/>
      <c r="G3248" s="59"/>
      <c r="J3248" s="222"/>
      <c r="K3248" s="222"/>
      <c r="L3248" s="222"/>
      <c r="M3248" s="223"/>
      <c r="Z3248" s="222"/>
      <c r="AA3248" s="222"/>
      <c r="AB3248" s="222"/>
      <c r="AC3248" s="223"/>
      <c r="BO3248" s="202"/>
    </row>
    <row r="3249" customFormat="false" ht="17.5" hidden="false" customHeight="false" outlineLevel="0" collapsed="false">
      <c r="A3249" s="220"/>
      <c r="B3249" s="221"/>
      <c r="C3249" s="221"/>
      <c r="D3249" s="59"/>
      <c r="E3249" s="3"/>
      <c r="F3249" s="59"/>
      <c r="G3249" s="59"/>
      <c r="J3249" s="222"/>
      <c r="K3249" s="222"/>
      <c r="L3249" s="222"/>
      <c r="M3249" s="223"/>
      <c r="Z3249" s="222"/>
      <c r="AA3249" s="222"/>
      <c r="AB3249" s="222"/>
      <c r="AC3249" s="223"/>
      <c r="BO3249" s="202"/>
    </row>
    <row r="3250" customFormat="false" ht="17.5" hidden="false" customHeight="false" outlineLevel="0" collapsed="false">
      <c r="A3250" s="220"/>
      <c r="B3250" s="221"/>
      <c r="C3250" s="221"/>
      <c r="D3250" s="59"/>
      <c r="E3250" s="3"/>
      <c r="F3250" s="59"/>
      <c r="G3250" s="59"/>
      <c r="J3250" s="222"/>
      <c r="K3250" s="222"/>
      <c r="L3250" s="222"/>
      <c r="M3250" s="223"/>
      <c r="Z3250" s="222"/>
      <c r="AA3250" s="222"/>
      <c r="AB3250" s="222"/>
      <c r="AC3250" s="223"/>
      <c r="BO3250" s="202"/>
    </row>
    <row r="3251" customFormat="false" ht="17.5" hidden="false" customHeight="false" outlineLevel="0" collapsed="false">
      <c r="A3251" s="220"/>
      <c r="B3251" s="221"/>
      <c r="C3251" s="221"/>
      <c r="D3251" s="59"/>
      <c r="E3251" s="3"/>
      <c r="F3251" s="59"/>
      <c r="G3251" s="59"/>
      <c r="J3251" s="222"/>
      <c r="K3251" s="222"/>
      <c r="L3251" s="222"/>
      <c r="M3251" s="223"/>
      <c r="Z3251" s="222"/>
      <c r="AA3251" s="222"/>
      <c r="AB3251" s="222"/>
      <c r="AC3251" s="223"/>
      <c r="BO3251" s="202"/>
    </row>
    <row r="3252" customFormat="false" ht="17.5" hidden="false" customHeight="false" outlineLevel="0" collapsed="false">
      <c r="A3252" s="220"/>
      <c r="B3252" s="221"/>
      <c r="C3252" s="221"/>
      <c r="D3252" s="59"/>
      <c r="E3252" s="3"/>
      <c r="F3252" s="59"/>
      <c r="G3252" s="59"/>
      <c r="J3252" s="222"/>
      <c r="K3252" s="222"/>
      <c r="L3252" s="222"/>
      <c r="M3252" s="223"/>
      <c r="Z3252" s="222"/>
      <c r="AA3252" s="222"/>
      <c r="AB3252" s="222"/>
      <c r="AC3252" s="223"/>
      <c r="BO3252" s="202"/>
    </row>
    <row r="3253" customFormat="false" ht="17.5" hidden="false" customHeight="false" outlineLevel="0" collapsed="false">
      <c r="A3253" s="220"/>
      <c r="B3253" s="221"/>
      <c r="C3253" s="221"/>
      <c r="D3253" s="59"/>
      <c r="E3253" s="3"/>
      <c r="F3253" s="59"/>
      <c r="G3253" s="59"/>
      <c r="J3253" s="222"/>
      <c r="K3253" s="222"/>
      <c r="L3253" s="222"/>
      <c r="M3253" s="223"/>
      <c r="Z3253" s="222"/>
      <c r="AA3253" s="222"/>
      <c r="AB3253" s="222"/>
      <c r="AC3253" s="223"/>
      <c r="BO3253" s="202"/>
    </row>
    <row r="3254" customFormat="false" ht="17.5" hidden="false" customHeight="false" outlineLevel="0" collapsed="false">
      <c r="A3254" s="220"/>
      <c r="B3254" s="221"/>
      <c r="C3254" s="221"/>
      <c r="D3254" s="59"/>
      <c r="E3254" s="3"/>
      <c r="F3254" s="59"/>
      <c r="G3254" s="59"/>
      <c r="J3254" s="222"/>
      <c r="K3254" s="222"/>
      <c r="L3254" s="222"/>
      <c r="M3254" s="223"/>
      <c r="Z3254" s="222"/>
      <c r="AA3254" s="222"/>
      <c r="AB3254" s="222"/>
      <c r="AC3254" s="223"/>
      <c r="BO3254" s="202"/>
    </row>
    <row r="3255" customFormat="false" ht="17.5" hidden="false" customHeight="false" outlineLevel="0" collapsed="false">
      <c r="A3255" s="220"/>
      <c r="B3255" s="221"/>
      <c r="C3255" s="221"/>
      <c r="D3255" s="59"/>
      <c r="E3255" s="3"/>
      <c r="F3255" s="59"/>
      <c r="G3255" s="59"/>
      <c r="J3255" s="222"/>
      <c r="K3255" s="222"/>
      <c r="L3255" s="222"/>
      <c r="M3255" s="223"/>
      <c r="Z3255" s="222"/>
      <c r="AA3255" s="222"/>
      <c r="AB3255" s="222"/>
      <c r="AC3255" s="223"/>
      <c r="BO3255" s="202"/>
    </row>
    <row r="3256" customFormat="false" ht="17.5" hidden="false" customHeight="false" outlineLevel="0" collapsed="false">
      <c r="A3256" s="220"/>
      <c r="B3256" s="221"/>
      <c r="C3256" s="221"/>
      <c r="D3256" s="59"/>
      <c r="E3256" s="3"/>
      <c r="F3256" s="59"/>
      <c r="G3256" s="59"/>
      <c r="J3256" s="222"/>
      <c r="K3256" s="222"/>
      <c r="L3256" s="222"/>
      <c r="M3256" s="223"/>
      <c r="Z3256" s="222"/>
      <c r="AA3256" s="222"/>
      <c r="AB3256" s="222"/>
      <c r="AC3256" s="223"/>
      <c r="BO3256" s="202"/>
    </row>
    <row r="3257" customFormat="false" ht="17.5" hidden="false" customHeight="false" outlineLevel="0" collapsed="false">
      <c r="A3257" s="220"/>
      <c r="B3257" s="221"/>
      <c r="C3257" s="221"/>
      <c r="D3257" s="59"/>
      <c r="E3257" s="3"/>
      <c r="F3257" s="59"/>
      <c r="G3257" s="59"/>
      <c r="J3257" s="222"/>
      <c r="K3257" s="222"/>
      <c r="L3257" s="222"/>
      <c r="M3257" s="223"/>
      <c r="Z3257" s="222"/>
      <c r="AA3257" s="222"/>
      <c r="AB3257" s="222"/>
      <c r="AC3257" s="223"/>
      <c r="BO3257" s="202"/>
    </row>
    <row r="3258" customFormat="false" ht="17.5" hidden="false" customHeight="false" outlineLevel="0" collapsed="false">
      <c r="A3258" s="220"/>
      <c r="B3258" s="221"/>
      <c r="C3258" s="221"/>
      <c r="D3258" s="59"/>
      <c r="E3258" s="3"/>
      <c r="F3258" s="59"/>
      <c r="G3258" s="59"/>
      <c r="J3258" s="222"/>
      <c r="K3258" s="222"/>
      <c r="L3258" s="222"/>
      <c r="M3258" s="223"/>
      <c r="Z3258" s="222"/>
      <c r="AA3258" s="222"/>
      <c r="AB3258" s="222"/>
      <c r="AC3258" s="223"/>
      <c r="BO3258" s="202"/>
    </row>
    <row r="3259" customFormat="false" ht="17.5" hidden="false" customHeight="false" outlineLevel="0" collapsed="false">
      <c r="A3259" s="220"/>
      <c r="B3259" s="221"/>
      <c r="C3259" s="221"/>
      <c r="D3259" s="59"/>
      <c r="E3259" s="3"/>
      <c r="F3259" s="59"/>
      <c r="G3259" s="59"/>
      <c r="J3259" s="222"/>
      <c r="K3259" s="222"/>
      <c r="L3259" s="222"/>
      <c r="M3259" s="223"/>
      <c r="Z3259" s="222"/>
      <c r="AA3259" s="222"/>
      <c r="AB3259" s="222"/>
      <c r="AC3259" s="223"/>
      <c r="BO3259" s="202"/>
    </row>
    <row r="3260" customFormat="false" ht="17.5" hidden="false" customHeight="false" outlineLevel="0" collapsed="false">
      <c r="A3260" s="220"/>
      <c r="B3260" s="221"/>
      <c r="C3260" s="221"/>
      <c r="D3260" s="59"/>
      <c r="E3260" s="3"/>
      <c r="F3260" s="59"/>
      <c r="G3260" s="59"/>
      <c r="J3260" s="222"/>
      <c r="K3260" s="222"/>
      <c r="L3260" s="222"/>
      <c r="M3260" s="223"/>
      <c r="Z3260" s="222"/>
      <c r="AA3260" s="222"/>
      <c r="AB3260" s="222"/>
      <c r="AC3260" s="223"/>
      <c r="BO3260" s="202"/>
    </row>
    <row r="3261" customFormat="false" ht="17.5" hidden="false" customHeight="false" outlineLevel="0" collapsed="false">
      <c r="A3261" s="220"/>
      <c r="B3261" s="221"/>
      <c r="C3261" s="221"/>
      <c r="D3261" s="59"/>
      <c r="E3261" s="3"/>
      <c r="F3261" s="59"/>
      <c r="G3261" s="59"/>
      <c r="J3261" s="222"/>
      <c r="K3261" s="222"/>
      <c r="L3261" s="222"/>
      <c r="M3261" s="223"/>
      <c r="Z3261" s="222"/>
      <c r="AA3261" s="222"/>
      <c r="AB3261" s="222"/>
      <c r="AC3261" s="223"/>
      <c r="BO3261" s="202"/>
    </row>
    <row r="3262" customFormat="false" ht="17.5" hidden="false" customHeight="false" outlineLevel="0" collapsed="false">
      <c r="A3262" s="220"/>
      <c r="B3262" s="221"/>
      <c r="C3262" s="221"/>
      <c r="D3262" s="59"/>
      <c r="E3262" s="3"/>
      <c r="F3262" s="59"/>
      <c r="G3262" s="59"/>
      <c r="J3262" s="222"/>
      <c r="K3262" s="222"/>
      <c r="L3262" s="222"/>
      <c r="M3262" s="223"/>
      <c r="Z3262" s="222"/>
      <c r="AA3262" s="222"/>
      <c r="AB3262" s="222"/>
      <c r="AC3262" s="223"/>
      <c r="BO3262" s="202"/>
    </row>
    <row r="3263" customFormat="false" ht="17.5" hidden="false" customHeight="false" outlineLevel="0" collapsed="false">
      <c r="A3263" s="220"/>
      <c r="B3263" s="221"/>
      <c r="C3263" s="221"/>
      <c r="D3263" s="59"/>
      <c r="E3263" s="3"/>
      <c r="F3263" s="59"/>
      <c r="G3263" s="59"/>
      <c r="J3263" s="222"/>
      <c r="K3263" s="222"/>
      <c r="L3263" s="222"/>
      <c r="M3263" s="223"/>
      <c r="Z3263" s="222"/>
      <c r="AA3263" s="222"/>
      <c r="AB3263" s="222"/>
      <c r="AC3263" s="223"/>
      <c r="BO3263" s="202"/>
    </row>
    <row r="3264" customFormat="false" ht="17.5" hidden="false" customHeight="false" outlineLevel="0" collapsed="false">
      <c r="A3264" s="220"/>
      <c r="B3264" s="221"/>
      <c r="C3264" s="221"/>
      <c r="D3264" s="59"/>
      <c r="E3264" s="3"/>
      <c r="F3264" s="59"/>
      <c r="G3264" s="59"/>
      <c r="J3264" s="222"/>
      <c r="K3264" s="222"/>
      <c r="L3264" s="222"/>
      <c r="M3264" s="223"/>
      <c r="Z3264" s="222"/>
      <c r="AA3264" s="222"/>
      <c r="AB3264" s="222"/>
      <c r="AC3264" s="223"/>
      <c r="BO3264" s="202"/>
    </row>
    <row r="3265" customFormat="false" ht="17.5" hidden="false" customHeight="false" outlineLevel="0" collapsed="false">
      <c r="A3265" s="220"/>
      <c r="B3265" s="221"/>
      <c r="C3265" s="221"/>
      <c r="D3265" s="59"/>
      <c r="E3265" s="3"/>
      <c r="F3265" s="59"/>
      <c r="G3265" s="59"/>
      <c r="J3265" s="222"/>
      <c r="K3265" s="222"/>
      <c r="L3265" s="222"/>
      <c r="M3265" s="223"/>
      <c r="Z3265" s="222"/>
      <c r="AA3265" s="222"/>
      <c r="AB3265" s="222"/>
      <c r="AC3265" s="223"/>
      <c r="BO3265" s="202"/>
    </row>
    <row r="3266" customFormat="false" ht="17.5" hidden="false" customHeight="false" outlineLevel="0" collapsed="false">
      <c r="A3266" s="220"/>
      <c r="B3266" s="221"/>
      <c r="C3266" s="221"/>
      <c r="D3266" s="59"/>
      <c r="E3266" s="3"/>
      <c r="F3266" s="59"/>
      <c r="G3266" s="59"/>
      <c r="J3266" s="222"/>
      <c r="K3266" s="222"/>
      <c r="L3266" s="222"/>
      <c r="M3266" s="223"/>
      <c r="Z3266" s="222"/>
      <c r="AA3266" s="222"/>
      <c r="AB3266" s="222"/>
      <c r="AC3266" s="223"/>
      <c r="BO3266" s="202"/>
    </row>
    <row r="3267" customFormat="false" ht="17.5" hidden="false" customHeight="false" outlineLevel="0" collapsed="false">
      <c r="A3267" s="220"/>
      <c r="B3267" s="221"/>
      <c r="C3267" s="221"/>
      <c r="D3267" s="59"/>
      <c r="E3267" s="3"/>
      <c r="F3267" s="59"/>
      <c r="G3267" s="59"/>
      <c r="J3267" s="222"/>
      <c r="K3267" s="222"/>
      <c r="L3267" s="222"/>
      <c r="M3267" s="223"/>
      <c r="Z3267" s="222"/>
      <c r="AA3267" s="222"/>
      <c r="AB3267" s="222"/>
      <c r="AC3267" s="223"/>
      <c r="BO3267" s="202"/>
    </row>
    <row r="3268" customFormat="false" ht="17.5" hidden="false" customHeight="false" outlineLevel="0" collapsed="false">
      <c r="A3268" s="220"/>
      <c r="B3268" s="221"/>
      <c r="C3268" s="221"/>
      <c r="D3268" s="59"/>
      <c r="E3268" s="3"/>
      <c r="F3268" s="59"/>
      <c r="G3268" s="59"/>
      <c r="J3268" s="222"/>
      <c r="K3268" s="222"/>
      <c r="L3268" s="222"/>
      <c r="M3268" s="223"/>
      <c r="Z3268" s="222"/>
      <c r="AA3268" s="222"/>
      <c r="AB3268" s="222"/>
      <c r="AC3268" s="223"/>
      <c r="BO3268" s="202"/>
    </row>
    <row r="3269" customFormat="false" ht="17.5" hidden="false" customHeight="false" outlineLevel="0" collapsed="false">
      <c r="A3269" s="220"/>
      <c r="B3269" s="221"/>
      <c r="C3269" s="221"/>
      <c r="D3269" s="59"/>
      <c r="E3269" s="3"/>
      <c r="F3269" s="59"/>
      <c r="G3269" s="59"/>
      <c r="J3269" s="222"/>
      <c r="K3269" s="222"/>
      <c r="L3269" s="222"/>
      <c r="M3269" s="223"/>
      <c r="Z3269" s="222"/>
      <c r="AA3269" s="222"/>
      <c r="AB3269" s="222"/>
      <c r="AC3269" s="223"/>
      <c r="BO3269" s="202"/>
    </row>
    <row r="3270" customFormat="false" ht="17.5" hidden="false" customHeight="false" outlineLevel="0" collapsed="false">
      <c r="A3270" s="220"/>
      <c r="B3270" s="221"/>
      <c r="C3270" s="221"/>
      <c r="D3270" s="59"/>
      <c r="E3270" s="3"/>
      <c r="F3270" s="59"/>
      <c r="G3270" s="59"/>
      <c r="J3270" s="222"/>
      <c r="K3270" s="222"/>
      <c r="L3270" s="222"/>
      <c r="M3270" s="223"/>
      <c r="Z3270" s="222"/>
      <c r="AA3270" s="222"/>
      <c r="AB3270" s="222"/>
      <c r="AC3270" s="223"/>
      <c r="BO3270" s="202"/>
    </row>
    <row r="3271" customFormat="false" ht="17.5" hidden="false" customHeight="false" outlineLevel="0" collapsed="false">
      <c r="A3271" s="220"/>
      <c r="B3271" s="221"/>
      <c r="C3271" s="221"/>
      <c r="D3271" s="59"/>
      <c r="E3271" s="3"/>
      <c r="F3271" s="59"/>
      <c r="G3271" s="59"/>
      <c r="J3271" s="222"/>
      <c r="K3271" s="222"/>
      <c r="L3271" s="222"/>
      <c r="M3271" s="223"/>
      <c r="Z3271" s="222"/>
      <c r="AA3271" s="222"/>
      <c r="AB3271" s="222"/>
      <c r="AC3271" s="223"/>
      <c r="BO3271" s="202"/>
    </row>
    <row r="3272" customFormat="false" ht="17.5" hidden="false" customHeight="false" outlineLevel="0" collapsed="false">
      <c r="A3272" s="220"/>
      <c r="B3272" s="221"/>
      <c r="C3272" s="221"/>
      <c r="D3272" s="59"/>
      <c r="E3272" s="3"/>
      <c r="F3272" s="59"/>
      <c r="G3272" s="59"/>
      <c r="J3272" s="222"/>
      <c r="K3272" s="222"/>
      <c r="L3272" s="222"/>
      <c r="M3272" s="223"/>
      <c r="Z3272" s="222"/>
      <c r="AA3272" s="222"/>
      <c r="AB3272" s="222"/>
      <c r="AC3272" s="223"/>
      <c r="BO3272" s="202"/>
    </row>
    <row r="3273" customFormat="false" ht="17.5" hidden="false" customHeight="false" outlineLevel="0" collapsed="false">
      <c r="A3273" s="220"/>
      <c r="B3273" s="221"/>
      <c r="C3273" s="221"/>
      <c r="D3273" s="59"/>
      <c r="E3273" s="3"/>
      <c r="F3273" s="59"/>
      <c r="G3273" s="59"/>
      <c r="J3273" s="222"/>
      <c r="K3273" s="222"/>
      <c r="L3273" s="222"/>
      <c r="M3273" s="223"/>
      <c r="Z3273" s="222"/>
      <c r="AA3273" s="222"/>
      <c r="AB3273" s="222"/>
      <c r="AC3273" s="223"/>
      <c r="BO3273" s="202"/>
    </row>
    <row r="3274" customFormat="false" ht="17.5" hidden="false" customHeight="false" outlineLevel="0" collapsed="false">
      <c r="A3274" s="220"/>
      <c r="B3274" s="221"/>
      <c r="C3274" s="221"/>
      <c r="D3274" s="59"/>
      <c r="E3274" s="3"/>
      <c r="F3274" s="59"/>
      <c r="G3274" s="59"/>
      <c r="J3274" s="222"/>
      <c r="K3274" s="222"/>
      <c r="L3274" s="222"/>
      <c r="M3274" s="223"/>
      <c r="Z3274" s="222"/>
      <c r="AA3274" s="222"/>
      <c r="AB3274" s="222"/>
      <c r="AC3274" s="223"/>
      <c r="BO3274" s="202"/>
    </row>
    <row r="3275" customFormat="false" ht="17.5" hidden="false" customHeight="false" outlineLevel="0" collapsed="false">
      <c r="A3275" s="220"/>
      <c r="B3275" s="221"/>
      <c r="C3275" s="221"/>
      <c r="D3275" s="59"/>
      <c r="E3275" s="3"/>
      <c r="F3275" s="59"/>
      <c r="G3275" s="59"/>
      <c r="J3275" s="222"/>
      <c r="K3275" s="222"/>
      <c r="L3275" s="222"/>
      <c r="M3275" s="223"/>
      <c r="Z3275" s="222"/>
      <c r="AA3275" s="222"/>
      <c r="AB3275" s="222"/>
      <c r="AC3275" s="223"/>
      <c r="BO3275" s="202"/>
    </row>
    <row r="3276" customFormat="false" ht="17.5" hidden="false" customHeight="false" outlineLevel="0" collapsed="false">
      <c r="A3276" s="220"/>
      <c r="B3276" s="221"/>
      <c r="C3276" s="221"/>
      <c r="D3276" s="59"/>
      <c r="E3276" s="3"/>
      <c r="F3276" s="59"/>
      <c r="G3276" s="59"/>
      <c r="J3276" s="222"/>
      <c r="K3276" s="222"/>
      <c r="L3276" s="222"/>
      <c r="M3276" s="223"/>
      <c r="Z3276" s="222"/>
      <c r="AA3276" s="222"/>
      <c r="AB3276" s="222"/>
      <c r="AC3276" s="223"/>
      <c r="BO3276" s="202"/>
    </row>
    <row r="3277" customFormat="false" ht="17.5" hidden="false" customHeight="false" outlineLevel="0" collapsed="false">
      <c r="A3277" s="220"/>
      <c r="B3277" s="221"/>
      <c r="C3277" s="221"/>
      <c r="D3277" s="59"/>
      <c r="E3277" s="3"/>
      <c r="F3277" s="59"/>
      <c r="G3277" s="59"/>
      <c r="J3277" s="222"/>
      <c r="K3277" s="222"/>
      <c r="L3277" s="222"/>
      <c r="M3277" s="223"/>
      <c r="Z3277" s="222"/>
      <c r="AA3277" s="222"/>
      <c r="AB3277" s="222"/>
      <c r="AC3277" s="223"/>
      <c r="BO3277" s="202"/>
    </row>
    <row r="3278" customFormat="false" ht="17.5" hidden="false" customHeight="false" outlineLevel="0" collapsed="false">
      <c r="A3278" s="220"/>
      <c r="B3278" s="221"/>
      <c r="C3278" s="221"/>
      <c r="D3278" s="59"/>
      <c r="E3278" s="3"/>
      <c r="F3278" s="59"/>
      <c r="G3278" s="59"/>
      <c r="J3278" s="222"/>
      <c r="K3278" s="222"/>
      <c r="L3278" s="222"/>
      <c r="M3278" s="223"/>
      <c r="Z3278" s="222"/>
      <c r="AA3278" s="222"/>
      <c r="AB3278" s="222"/>
      <c r="AC3278" s="223"/>
      <c r="BO3278" s="202"/>
    </row>
    <row r="3279" customFormat="false" ht="17.5" hidden="false" customHeight="false" outlineLevel="0" collapsed="false">
      <c r="A3279" s="220"/>
      <c r="B3279" s="221"/>
      <c r="C3279" s="221"/>
      <c r="D3279" s="59"/>
      <c r="E3279" s="3"/>
      <c r="F3279" s="59"/>
      <c r="G3279" s="59"/>
      <c r="J3279" s="222"/>
      <c r="K3279" s="222"/>
      <c r="L3279" s="222"/>
      <c r="M3279" s="223"/>
      <c r="Z3279" s="222"/>
      <c r="AA3279" s="222"/>
      <c r="AB3279" s="222"/>
      <c r="AC3279" s="223"/>
      <c r="BO3279" s="202"/>
    </row>
    <row r="3280" customFormat="false" ht="17.5" hidden="false" customHeight="false" outlineLevel="0" collapsed="false">
      <c r="A3280" s="220"/>
      <c r="B3280" s="221"/>
      <c r="C3280" s="221"/>
      <c r="D3280" s="59"/>
      <c r="E3280" s="3"/>
      <c r="F3280" s="59"/>
      <c r="G3280" s="59"/>
      <c r="J3280" s="222"/>
      <c r="K3280" s="222"/>
      <c r="L3280" s="222"/>
      <c r="M3280" s="223"/>
      <c r="Z3280" s="222"/>
      <c r="AA3280" s="222"/>
      <c r="AB3280" s="222"/>
      <c r="AC3280" s="223"/>
      <c r="BO3280" s="202"/>
    </row>
    <row r="3281" customFormat="false" ht="17.5" hidden="false" customHeight="false" outlineLevel="0" collapsed="false">
      <c r="A3281" s="220"/>
      <c r="B3281" s="221"/>
      <c r="C3281" s="221"/>
      <c r="D3281" s="59"/>
      <c r="E3281" s="3"/>
      <c r="F3281" s="59"/>
      <c r="G3281" s="59"/>
      <c r="J3281" s="222"/>
      <c r="K3281" s="222"/>
      <c r="L3281" s="222"/>
      <c r="M3281" s="223"/>
      <c r="Z3281" s="222"/>
      <c r="AA3281" s="222"/>
      <c r="AB3281" s="222"/>
      <c r="AC3281" s="223"/>
      <c r="BO3281" s="202"/>
    </row>
    <row r="3282" customFormat="false" ht="17.5" hidden="false" customHeight="false" outlineLevel="0" collapsed="false">
      <c r="A3282" s="220"/>
      <c r="B3282" s="221"/>
      <c r="C3282" s="221"/>
      <c r="D3282" s="59"/>
      <c r="E3282" s="3"/>
      <c r="F3282" s="59"/>
      <c r="G3282" s="59"/>
      <c r="J3282" s="222"/>
      <c r="K3282" s="222"/>
      <c r="L3282" s="222"/>
      <c r="M3282" s="223"/>
      <c r="Z3282" s="222"/>
      <c r="AA3282" s="222"/>
      <c r="AB3282" s="222"/>
      <c r="AC3282" s="223"/>
      <c r="BO3282" s="202"/>
    </row>
    <row r="3283" customFormat="false" ht="17.5" hidden="false" customHeight="false" outlineLevel="0" collapsed="false">
      <c r="A3283" s="220"/>
      <c r="B3283" s="221"/>
      <c r="C3283" s="221"/>
      <c r="D3283" s="59"/>
      <c r="E3283" s="3"/>
      <c r="F3283" s="59"/>
      <c r="G3283" s="59"/>
      <c r="J3283" s="222"/>
      <c r="K3283" s="222"/>
      <c r="L3283" s="222"/>
      <c r="M3283" s="223"/>
      <c r="Z3283" s="222"/>
      <c r="AA3283" s="222"/>
      <c r="AB3283" s="222"/>
      <c r="AC3283" s="223"/>
      <c r="BO3283" s="202"/>
    </row>
    <row r="3284" customFormat="false" ht="17.5" hidden="false" customHeight="false" outlineLevel="0" collapsed="false">
      <c r="A3284" s="220"/>
      <c r="B3284" s="221"/>
      <c r="C3284" s="221"/>
      <c r="D3284" s="59"/>
      <c r="E3284" s="3"/>
      <c r="F3284" s="59"/>
      <c r="G3284" s="59"/>
      <c r="J3284" s="222"/>
      <c r="K3284" s="222"/>
      <c r="L3284" s="222"/>
      <c r="M3284" s="223"/>
      <c r="Z3284" s="222"/>
      <c r="AA3284" s="222"/>
      <c r="AB3284" s="222"/>
      <c r="AC3284" s="223"/>
      <c r="BO3284" s="202"/>
    </row>
    <row r="3285" customFormat="false" ht="17.5" hidden="false" customHeight="false" outlineLevel="0" collapsed="false">
      <c r="A3285" s="220"/>
      <c r="B3285" s="221"/>
      <c r="C3285" s="221"/>
      <c r="D3285" s="59"/>
      <c r="E3285" s="3"/>
      <c r="F3285" s="59"/>
      <c r="G3285" s="59"/>
      <c r="J3285" s="222"/>
      <c r="K3285" s="222"/>
      <c r="L3285" s="222"/>
      <c r="M3285" s="223"/>
      <c r="Z3285" s="222"/>
      <c r="AA3285" s="222"/>
      <c r="AB3285" s="222"/>
      <c r="AC3285" s="223"/>
      <c r="BO3285" s="202"/>
    </row>
    <row r="3286" customFormat="false" ht="17.5" hidden="false" customHeight="false" outlineLevel="0" collapsed="false">
      <c r="A3286" s="220"/>
      <c r="B3286" s="221"/>
      <c r="C3286" s="221"/>
      <c r="D3286" s="59"/>
      <c r="E3286" s="3"/>
      <c r="F3286" s="59"/>
      <c r="G3286" s="59"/>
      <c r="J3286" s="222"/>
      <c r="K3286" s="222"/>
      <c r="L3286" s="222"/>
      <c r="M3286" s="223"/>
      <c r="Z3286" s="222"/>
      <c r="AA3286" s="222"/>
      <c r="AB3286" s="222"/>
      <c r="AC3286" s="223"/>
      <c r="BO3286" s="202"/>
    </row>
    <row r="3287" customFormat="false" ht="17.5" hidden="false" customHeight="false" outlineLevel="0" collapsed="false">
      <c r="A3287" s="220"/>
      <c r="B3287" s="221"/>
      <c r="C3287" s="221"/>
      <c r="D3287" s="59"/>
      <c r="E3287" s="3"/>
      <c r="F3287" s="59"/>
      <c r="G3287" s="59"/>
      <c r="J3287" s="222"/>
      <c r="K3287" s="222"/>
      <c r="L3287" s="222"/>
      <c r="M3287" s="223"/>
      <c r="Z3287" s="222"/>
      <c r="AA3287" s="222"/>
      <c r="AB3287" s="222"/>
      <c r="AC3287" s="223"/>
      <c r="BO3287" s="202"/>
    </row>
    <row r="3288" customFormat="false" ht="17.5" hidden="false" customHeight="false" outlineLevel="0" collapsed="false">
      <c r="A3288" s="220"/>
      <c r="B3288" s="221"/>
      <c r="C3288" s="221"/>
      <c r="D3288" s="59"/>
      <c r="E3288" s="3"/>
      <c r="F3288" s="59"/>
      <c r="G3288" s="59"/>
      <c r="J3288" s="222"/>
      <c r="K3288" s="222"/>
      <c r="L3288" s="222"/>
      <c r="M3288" s="223"/>
      <c r="Z3288" s="222"/>
      <c r="AA3288" s="222"/>
      <c r="AB3288" s="222"/>
      <c r="AC3288" s="223"/>
      <c r="BO3288" s="202"/>
    </row>
    <row r="3289" customFormat="false" ht="17.5" hidden="false" customHeight="false" outlineLevel="0" collapsed="false">
      <c r="A3289" s="220"/>
      <c r="B3289" s="221"/>
      <c r="C3289" s="221"/>
      <c r="D3289" s="59"/>
      <c r="E3289" s="3"/>
      <c r="F3289" s="59"/>
      <c r="G3289" s="59"/>
      <c r="J3289" s="222"/>
      <c r="K3289" s="222"/>
      <c r="L3289" s="222"/>
      <c r="M3289" s="223"/>
      <c r="Z3289" s="222"/>
      <c r="AA3289" s="222"/>
      <c r="AB3289" s="222"/>
      <c r="AC3289" s="223"/>
      <c r="BO3289" s="202"/>
    </row>
    <row r="3290" customFormat="false" ht="17.5" hidden="false" customHeight="false" outlineLevel="0" collapsed="false">
      <c r="A3290" s="220"/>
      <c r="B3290" s="221"/>
      <c r="C3290" s="221"/>
      <c r="D3290" s="59"/>
      <c r="E3290" s="3"/>
      <c r="F3290" s="59"/>
      <c r="G3290" s="59"/>
      <c r="J3290" s="222"/>
      <c r="K3290" s="222"/>
      <c r="L3290" s="222"/>
      <c r="M3290" s="223"/>
      <c r="Z3290" s="222"/>
      <c r="AA3290" s="222"/>
      <c r="AB3290" s="222"/>
      <c r="AC3290" s="223"/>
      <c r="BO3290" s="202"/>
    </row>
    <row r="3291" customFormat="false" ht="17.5" hidden="false" customHeight="false" outlineLevel="0" collapsed="false">
      <c r="A3291" s="220"/>
      <c r="B3291" s="221"/>
      <c r="C3291" s="221"/>
      <c r="D3291" s="59"/>
      <c r="E3291" s="3"/>
      <c r="F3291" s="59"/>
      <c r="G3291" s="59"/>
      <c r="J3291" s="222"/>
      <c r="K3291" s="222"/>
      <c r="L3291" s="222"/>
      <c r="M3291" s="223"/>
      <c r="Z3291" s="222"/>
      <c r="AA3291" s="222"/>
      <c r="AB3291" s="222"/>
      <c r="AC3291" s="223"/>
      <c r="BO3291" s="202"/>
    </row>
    <row r="3292" customFormat="false" ht="17.5" hidden="false" customHeight="false" outlineLevel="0" collapsed="false">
      <c r="A3292" s="220"/>
      <c r="B3292" s="221"/>
      <c r="C3292" s="221"/>
      <c r="D3292" s="59"/>
      <c r="E3292" s="3"/>
      <c r="F3292" s="59"/>
      <c r="G3292" s="59"/>
      <c r="J3292" s="222"/>
      <c r="K3292" s="222"/>
      <c r="L3292" s="222"/>
      <c r="M3292" s="223"/>
      <c r="Z3292" s="222"/>
      <c r="AA3292" s="222"/>
      <c r="AB3292" s="222"/>
      <c r="AC3292" s="223"/>
      <c r="BO3292" s="202"/>
    </row>
    <row r="3293" customFormat="false" ht="17.5" hidden="false" customHeight="false" outlineLevel="0" collapsed="false">
      <c r="A3293" s="220"/>
      <c r="B3293" s="221"/>
      <c r="C3293" s="221"/>
      <c r="D3293" s="59"/>
      <c r="E3293" s="3"/>
      <c r="F3293" s="59"/>
      <c r="G3293" s="59"/>
      <c r="J3293" s="222"/>
      <c r="K3293" s="222"/>
      <c r="L3293" s="222"/>
      <c r="M3293" s="223"/>
      <c r="Z3293" s="222"/>
      <c r="AA3293" s="222"/>
      <c r="AB3293" s="222"/>
      <c r="AC3293" s="223"/>
      <c r="BO3293" s="202"/>
    </row>
    <row r="3294" customFormat="false" ht="17.5" hidden="false" customHeight="false" outlineLevel="0" collapsed="false">
      <c r="A3294" s="220"/>
      <c r="B3294" s="221"/>
      <c r="C3294" s="221"/>
      <c r="D3294" s="59"/>
      <c r="E3294" s="3"/>
      <c r="F3294" s="59"/>
      <c r="G3294" s="59"/>
      <c r="J3294" s="222"/>
      <c r="K3294" s="222"/>
      <c r="L3294" s="222"/>
      <c r="M3294" s="223"/>
      <c r="Z3294" s="222"/>
      <c r="AA3294" s="222"/>
      <c r="AB3294" s="222"/>
      <c r="AC3294" s="223"/>
      <c r="BO3294" s="202"/>
    </row>
    <row r="3295" customFormat="false" ht="17.5" hidden="false" customHeight="false" outlineLevel="0" collapsed="false">
      <c r="A3295" s="220"/>
      <c r="B3295" s="221"/>
      <c r="C3295" s="221"/>
      <c r="D3295" s="59"/>
      <c r="E3295" s="3"/>
      <c r="F3295" s="59"/>
      <c r="G3295" s="59"/>
      <c r="J3295" s="222"/>
      <c r="K3295" s="222"/>
      <c r="L3295" s="222"/>
      <c r="M3295" s="223"/>
      <c r="Z3295" s="222"/>
      <c r="AA3295" s="222"/>
      <c r="AB3295" s="222"/>
      <c r="AC3295" s="223"/>
      <c r="BO3295" s="202"/>
    </row>
    <row r="3296" customFormat="false" ht="17.5" hidden="false" customHeight="false" outlineLevel="0" collapsed="false">
      <c r="A3296" s="220"/>
      <c r="B3296" s="221"/>
      <c r="C3296" s="221"/>
      <c r="D3296" s="59"/>
      <c r="E3296" s="3"/>
      <c r="F3296" s="59"/>
      <c r="G3296" s="59"/>
      <c r="J3296" s="222"/>
      <c r="K3296" s="222"/>
      <c r="L3296" s="222"/>
      <c r="M3296" s="223"/>
      <c r="Z3296" s="222"/>
      <c r="AA3296" s="222"/>
      <c r="AB3296" s="222"/>
      <c r="AC3296" s="223"/>
      <c r="BO3296" s="202"/>
    </row>
    <row r="3297" customFormat="false" ht="17.5" hidden="false" customHeight="false" outlineLevel="0" collapsed="false">
      <c r="A3297" s="220"/>
      <c r="B3297" s="221"/>
      <c r="C3297" s="221"/>
      <c r="D3297" s="59"/>
      <c r="E3297" s="3"/>
      <c r="F3297" s="59"/>
      <c r="G3297" s="59"/>
      <c r="J3297" s="222"/>
      <c r="K3297" s="222"/>
      <c r="L3297" s="222"/>
      <c r="M3297" s="223"/>
      <c r="Z3297" s="222"/>
      <c r="AA3297" s="222"/>
      <c r="AB3297" s="222"/>
      <c r="AC3297" s="223"/>
      <c r="BO3297" s="202"/>
    </row>
    <row r="3298" customFormat="false" ht="17.5" hidden="false" customHeight="false" outlineLevel="0" collapsed="false">
      <c r="A3298" s="220"/>
      <c r="B3298" s="221"/>
      <c r="C3298" s="221"/>
      <c r="D3298" s="59"/>
      <c r="E3298" s="3"/>
      <c r="F3298" s="59"/>
      <c r="G3298" s="59"/>
      <c r="J3298" s="222"/>
      <c r="K3298" s="222"/>
      <c r="L3298" s="222"/>
      <c r="M3298" s="223"/>
      <c r="Z3298" s="222"/>
      <c r="AA3298" s="222"/>
      <c r="AB3298" s="222"/>
      <c r="AC3298" s="223"/>
      <c r="BO3298" s="202"/>
    </row>
    <row r="3299" customFormat="false" ht="17.5" hidden="false" customHeight="false" outlineLevel="0" collapsed="false">
      <c r="A3299" s="220"/>
      <c r="B3299" s="221"/>
      <c r="C3299" s="221"/>
      <c r="D3299" s="59"/>
      <c r="E3299" s="3"/>
      <c r="F3299" s="59"/>
      <c r="G3299" s="59"/>
      <c r="J3299" s="222"/>
      <c r="K3299" s="222"/>
      <c r="L3299" s="222"/>
      <c r="M3299" s="223"/>
      <c r="Z3299" s="222"/>
      <c r="AA3299" s="222"/>
      <c r="AB3299" s="222"/>
      <c r="AC3299" s="223"/>
      <c r="BO3299" s="202"/>
    </row>
    <row r="3300" customFormat="false" ht="17.5" hidden="false" customHeight="false" outlineLevel="0" collapsed="false">
      <c r="A3300" s="220"/>
      <c r="B3300" s="221"/>
      <c r="C3300" s="221"/>
      <c r="D3300" s="59"/>
      <c r="E3300" s="3"/>
      <c r="F3300" s="59"/>
      <c r="G3300" s="59"/>
      <c r="J3300" s="222"/>
      <c r="K3300" s="222"/>
      <c r="L3300" s="222"/>
      <c r="M3300" s="223"/>
      <c r="Z3300" s="222"/>
      <c r="AA3300" s="222"/>
      <c r="AB3300" s="222"/>
      <c r="AC3300" s="223"/>
      <c r="BO3300" s="202"/>
    </row>
    <row r="3301" customFormat="false" ht="17.5" hidden="false" customHeight="false" outlineLevel="0" collapsed="false">
      <c r="A3301" s="220"/>
      <c r="B3301" s="221"/>
      <c r="C3301" s="221"/>
      <c r="D3301" s="59"/>
      <c r="E3301" s="3"/>
      <c r="F3301" s="59"/>
      <c r="G3301" s="59"/>
      <c r="J3301" s="222"/>
      <c r="K3301" s="222"/>
      <c r="L3301" s="222"/>
      <c r="M3301" s="223"/>
      <c r="Z3301" s="222"/>
      <c r="AA3301" s="222"/>
      <c r="AB3301" s="222"/>
      <c r="AC3301" s="223"/>
      <c r="BO3301" s="202"/>
    </row>
    <row r="3302" customFormat="false" ht="17.5" hidden="false" customHeight="false" outlineLevel="0" collapsed="false">
      <c r="A3302" s="220"/>
      <c r="B3302" s="221"/>
      <c r="C3302" s="221"/>
      <c r="D3302" s="59"/>
      <c r="E3302" s="3"/>
      <c r="F3302" s="59"/>
      <c r="G3302" s="59"/>
      <c r="J3302" s="222"/>
      <c r="K3302" s="222"/>
      <c r="L3302" s="222"/>
      <c r="M3302" s="223"/>
      <c r="Z3302" s="222"/>
      <c r="AA3302" s="222"/>
      <c r="AB3302" s="222"/>
      <c r="AC3302" s="223"/>
      <c r="BO3302" s="202"/>
    </row>
    <row r="3303" customFormat="false" ht="17.5" hidden="false" customHeight="false" outlineLevel="0" collapsed="false">
      <c r="A3303" s="220"/>
      <c r="B3303" s="221"/>
      <c r="C3303" s="221"/>
      <c r="D3303" s="59"/>
      <c r="E3303" s="3"/>
      <c r="F3303" s="59"/>
      <c r="G3303" s="59"/>
      <c r="J3303" s="222"/>
      <c r="K3303" s="222"/>
      <c r="L3303" s="222"/>
      <c r="M3303" s="223"/>
      <c r="Z3303" s="222"/>
      <c r="AA3303" s="222"/>
      <c r="AB3303" s="222"/>
      <c r="AC3303" s="223"/>
      <c r="BO3303" s="202"/>
    </row>
    <row r="3304" customFormat="false" ht="17.5" hidden="false" customHeight="false" outlineLevel="0" collapsed="false">
      <c r="A3304" s="220"/>
      <c r="B3304" s="221"/>
      <c r="C3304" s="221"/>
      <c r="D3304" s="59"/>
      <c r="E3304" s="3"/>
      <c r="F3304" s="59"/>
      <c r="G3304" s="59"/>
      <c r="J3304" s="222"/>
      <c r="K3304" s="222"/>
      <c r="L3304" s="222"/>
      <c r="M3304" s="223"/>
      <c r="Z3304" s="222"/>
      <c r="AA3304" s="222"/>
      <c r="AB3304" s="222"/>
      <c r="AC3304" s="223"/>
      <c r="BO3304" s="202"/>
    </row>
    <row r="3305" customFormat="false" ht="17.5" hidden="false" customHeight="false" outlineLevel="0" collapsed="false">
      <c r="A3305" s="220"/>
      <c r="B3305" s="221"/>
      <c r="C3305" s="221"/>
      <c r="D3305" s="59"/>
      <c r="E3305" s="3"/>
      <c r="F3305" s="59"/>
      <c r="G3305" s="59"/>
      <c r="J3305" s="222"/>
      <c r="K3305" s="222"/>
      <c r="L3305" s="222"/>
      <c r="M3305" s="223"/>
      <c r="Z3305" s="222"/>
      <c r="AA3305" s="222"/>
      <c r="AB3305" s="222"/>
      <c r="AC3305" s="223"/>
      <c r="BO3305" s="202"/>
    </row>
    <row r="3306" customFormat="false" ht="17.5" hidden="false" customHeight="false" outlineLevel="0" collapsed="false">
      <c r="A3306" s="220"/>
      <c r="B3306" s="221"/>
      <c r="C3306" s="221"/>
      <c r="D3306" s="59"/>
      <c r="E3306" s="3"/>
      <c r="F3306" s="59"/>
      <c r="G3306" s="59"/>
      <c r="J3306" s="222"/>
      <c r="K3306" s="222"/>
      <c r="L3306" s="222"/>
      <c r="M3306" s="223"/>
      <c r="Z3306" s="222"/>
      <c r="AA3306" s="222"/>
      <c r="AB3306" s="222"/>
      <c r="AC3306" s="223"/>
      <c r="BO3306" s="202"/>
    </row>
    <row r="3307" customFormat="false" ht="17.5" hidden="false" customHeight="false" outlineLevel="0" collapsed="false">
      <c r="A3307" s="220"/>
      <c r="B3307" s="221"/>
      <c r="C3307" s="221"/>
      <c r="D3307" s="59"/>
      <c r="E3307" s="3"/>
      <c r="F3307" s="59"/>
      <c r="G3307" s="59"/>
      <c r="J3307" s="222"/>
      <c r="K3307" s="222"/>
      <c r="L3307" s="222"/>
      <c r="M3307" s="223"/>
      <c r="Z3307" s="222"/>
      <c r="AA3307" s="222"/>
      <c r="AB3307" s="222"/>
      <c r="AC3307" s="223"/>
      <c r="BO3307" s="202"/>
    </row>
    <row r="3308" customFormat="false" ht="17.5" hidden="false" customHeight="false" outlineLevel="0" collapsed="false">
      <c r="A3308" s="220"/>
      <c r="B3308" s="221"/>
      <c r="C3308" s="221"/>
      <c r="D3308" s="59"/>
      <c r="E3308" s="3"/>
      <c r="F3308" s="59"/>
      <c r="G3308" s="59"/>
      <c r="J3308" s="222"/>
      <c r="K3308" s="222"/>
      <c r="L3308" s="222"/>
      <c r="M3308" s="223"/>
      <c r="Z3308" s="222"/>
      <c r="AA3308" s="222"/>
      <c r="AB3308" s="222"/>
      <c r="AC3308" s="223"/>
      <c r="BO3308" s="202"/>
    </row>
    <row r="3309" customFormat="false" ht="17.5" hidden="false" customHeight="false" outlineLevel="0" collapsed="false">
      <c r="A3309" s="220"/>
      <c r="B3309" s="221"/>
      <c r="C3309" s="221"/>
      <c r="D3309" s="59"/>
      <c r="E3309" s="3"/>
      <c r="F3309" s="59"/>
      <c r="G3309" s="59"/>
      <c r="J3309" s="222"/>
      <c r="K3309" s="222"/>
      <c r="L3309" s="222"/>
      <c r="M3309" s="223"/>
      <c r="Z3309" s="222"/>
      <c r="AA3309" s="222"/>
      <c r="AB3309" s="222"/>
      <c r="AC3309" s="223"/>
      <c r="BO3309" s="202"/>
    </row>
    <row r="3310" customFormat="false" ht="17.5" hidden="false" customHeight="false" outlineLevel="0" collapsed="false">
      <c r="A3310" s="220"/>
      <c r="B3310" s="221"/>
      <c r="C3310" s="221"/>
      <c r="D3310" s="59"/>
      <c r="E3310" s="3"/>
      <c r="F3310" s="59"/>
      <c r="G3310" s="59"/>
      <c r="J3310" s="222"/>
      <c r="K3310" s="222"/>
      <c r="L3310" s="222"/>
      <c r="M3310" s="223"/>
      <c r="Z3310" s="222"/>
      <c r="AA3310" s="222"/>
      <c r="AB3310" s="222"/>
      <c r="AC3310" s="223"/>
      <c r="BO3310" s="202"/>
    </row>
    <row r="3311" customFormat="false" ht="17.5" hidden="false" customHeight="false" outlineLevel="0" collapsed="false">
      <c r="A3311" s="220"/>
      <c r="B3311" s="221"/>
      <c r="C3311" s="221"/>
      <c r="D3311" s="59"/>
      <c r="E3311" s="3"/>
      <c r="F3311" s="59"/>
      <c r="G3311" s="59"/>
      <c r="J3311" s="222"/>
      <c r="K3311" s="222"/>
      <c r="L3311" s="222"/>
      <c r="M3311" s="223"/>
      <c r="Z3311" s="222"/>
      <c r="AA3311" s="222"/>
      <c r="AB3311" s="222"/>
      <c r="AC3311" s="223"/>
      <c r="BO3311" s="202"/>
    </row>
    <row r="3312" customFormat="false" ht="17.5" hidden="false" customHeight="false" outlineLevel="0" collapsed="false">
      <c r="A3312" s="220"/>
      <c r="B3312" s="221"/>
      <c r="C3312" s="221"/>
      <c r="D3312" s="59"/>
      <c r="E3312" s="3"/>
      <c r="F3312" s="59"/>
      <c r="G3312" s="59"/>
      <c r="J3312" s="222"/>
      <c r="K3312" s="222"/>
      <c r="L3312" s="222"/>
      <c r="M3312" s="223"/>
      <c r="Z3312" s="222"/>
      <c r="AA3312" s="222"/>
      <c r="AB3312" s="222"/>
      <c r="AC3312" s="223"/>
      <c r="BO3312" s="202"/>
    </row>
    <row r="3313" customFormat="false" ht="17.5" hidden="false" customHeight="false" outlineLevel="0" collapsed="false">
      <c r="A3313" s="220"/>
      <c r="B3313" s="221"/>
      <c r="C3313" s="221"/>
      <c r="D3313" s="59"/>
      <c r="E3313" s="3"/>
      <c r="F3313" s="59"/>
      <c r="G3313" s="59"/>
      <c r="J3313" s="222"/>
      <c r="K3313" s="222"/>
      <c r="L3313" s="222"/>
      <c r="M3313" s="223"/>
      <c r="Z3313" s="222"/>
      <c r="AA3313" s="222"/>
      <c r="AB3313" s="222"/>
      <c r="AC3313" s="223"/>
      <c r="BO3313" s="202"/>
    </row>
    <row r="3314" customFormat="false" ht="17.5" hidden="false" customHeight="false" outlineLevel="0" collapsed="false">
      <c r="A3314" s="220"/>
      <c r="B3314" s="221"/>
      <c r="C3314" s="221"/>
      <c r="D3314" s="59"/>
      <c r="E3314" s="3"/>
      <c r="F3314" s="59"/>
      <c r="G3314" s="59"/>
      <c r="J3314" s="222"/>
      <c r="K3314" s="222"/>
      <c r="L3314" s="222"/>
      <c r="M3314" s="223"/>
      <c r="Z3314" s="222"/>
      <c r="AA3314" s="222"/>
      <c r="AB3314" s="222"/>
      <c r="AC3314" s="223"/>
      <c r="BO3314" s="202"/>
    </row>
    <row r="3315" customFormat="false" ht="17.5" hidden="false" customHeight="false" outlineLevel="0" collapsed="false">
      <c r="A3315" s="220"/>
      <c r="B3315" s="221"/>
      <c r="C3315" s="221"/>
      <c r="D3315" s="59"/>
      <c r="E3315" s="3"/>
      <c r="F3315" s="59"/>
      <c r="G3315" s="59"/>
      <c r="J3315" s="222"/>
      <c r="K3315" s="222"/>
      <c r="L3315" s="222"/>
      <c r="M3315" s="223"/>
      <c r="Z3315" s="222"/>
      <c r="AA3315" s="222"/>
      <c r="AB3315" s="222"/>
      <c r="AC3315" s="223"/>
      <c r="BO3315" s="202"/>
    </row>
    <row r="3316" customFormat="false" ht="17.5" hidden="false" customHeight="false" outlineLevel="0" collapsed="false">
      <c r="A3316" s="220"/>
      <c r="B3316" s="221"/>
      <c r="C3316" s="221"/>
      <c r="D3316" s="59"/>
      <c r="E3316" s="3"/>
      <c r="F3316" s="59"/>
      <c r="G3316" s="59"/>
      <c r="J3316" s="222"/>
      <c r="K3316" s="222"/>
      <c r="L3316" s="222"/>
      <c r="M3316" s="223"/>
      <c r="Z3316" s="222"/>
      <c r="AA3316" s="222"/>
      <c r="AB3316" s="222"/>
      <c r="AC3316" s="223"/>
      <c r="BO3316" s="202"/>
    </row>
    <row r="3317" customFormat="false" ht="17.5" hidden="false" customHeight="false" outlineLevel="0" collapsed="false">
      <c r="A3317" s="220"/>
      <c r="B3317" s="221"/>
      <c r="C3317" s="221"/>
      <c r="D3317" s="59"/>
      <c r="E3317" s="3"/>
      <c r="F3317" s="59"/>
      <c r="G3317" s="59"/>
      <c r="J3317" s="222"/>
      <c r="K3317" s="222"/>
      <c r="L3317" s="222"/>
      <c r="M3317" s="223"/>
      <c r="Z3317" s="222"/>
      <c r="AA3317" s="222"/>
      <c r="AB3317" s="222"/>
      <c r="AC3317" s="223"/>
      <c r="BO3317" s="202"/>
    </row>
    <row r="3318" customFormat="false" ht="17.5" hidden="false" customHeight="false" outlineLevel="0" collapsed="false">
      <c r="A3318" s="220"/>
      <c r="B3318" s="221"/>
      <c r="C3318" s="221"/>
      <c r="D3318" s="59"/>
      <c r="E3318" s="3"/>
      <c r="F3318" s="59"/>
      <c r="G3318" s="59"/>
      <c r="J3318" s="222"/>
      <c r="K3318" s="222"/>
      <c r="L3318" s="222"/>
      <c r="M3318" s="223"/>
      <c r="Z3318" s="222"/>
      <c r="AA3318" s="222"/>
      <c r="AB3318" s="222"/>
      <c r="AC3318" s="223"/>
      <c r="BO3318" s="202"/>
    </row>
    <row r="3319" customFormat="false" ht="17.5" hidden="false" customHeight="false" outlineLevel="0" collapsed="false">
      <c r="A3319" s="220"/>
      <c r="B3319" s="221"/>
      <c r="C3319" s="221"/>
      <c r="D3319" s="59"/>
      <c r="E3319" s="3"/>
      <c r="F3319" s="59"/>
      <c r="G3319" s="59"/>
      <c r="J3319" s="222"/>
      <c r="K3319" s="222"/>
      <c r="L3319" s="222"/>
      <c r="M3319" s="223"/>
      <c r="Z3319" s="222"/>
      <c r="AA3319" s="222"/>
      <c r="AB3319" s="222"/>
      <c r="AC3319" s="223"/>
      <c r="BO3319" s="202"/>
    </row>
    <row r="3320" customFormat="false" ht="17.5" hidden="false" customHeight="false" outlineLevel="0" collapsed="false">
      <c r="A3320" s="220"/>
      <c r="B3320" s="221"/>
      <c r="C3320" s="221"/>
      <c r="D3320" s="59"/>
      <c r="E3320" s="3"/>
      <c r="F3320" s="59"/>
      <c r="G3320" s="59"/>
      <c r="J3320" s="222"/>
      <c r="K3320" s="222"/>
      <c r="L3320" s="222"/>
      <c r="M3320" s="223"/>
      <c r="Z3320" s="222"/>
      <c r="AA3320" s="222"/>
      <c r="AB3320" s="222"/>
      <c r="AC3320" s="223"/>
      <c r="BO3320" s="202"/>
    </row>
    <row r="3321" customFormat="false" ht="17.5" hidden="false" customHeight="false" outlineLevel="0" collapsed="false">
      <c r="A3321" s="220"/>
      <c r="B3321" s="221"/>
      <c r="C3321" s="221"/>
      <c r="D3321" s="59"/>
      <c r="E3321" s="3"/>
      <c r="F3321" s="59"/>
      <c r="G3321" s="59"/>
      <c r="J3321" s="222"/>
      <c r="K3321" s="222"/>
      <c r="L3321" s="222"/>
      <c r="M3321" s="223"/>
      <c r="Z3321" s="222"/>
      <c r="AA3321" s="222"/>
      <c r="AB3321" s="222"/>
      <c r="AC3321" s="223"/>
      <c r="BO3321" s="202"/>
    </row>
    <row r="3322" customFormat="false" ht="17.5" hidden="false" customHeight="false" outlineLevel="0" collapsed="false">
      <c r="A3322" s="220"/>
      <c r="B3322" s="221"/>
      <c r="C3322" s="221"/>
      <c r="D3322" s="59"/>
      <c r="E3322" s="3"/>
      <c r="F3322" s="59"/>
      <c r="G3322" s="59"/>
      <c r="J3322" s="222"/>
      <c r="K3322" s="222"/>
      <c r="L3322" s="222"/>
      <c r="M3322" s="223"/>
      <c r="Z3322" s="222"/>
      <c r="AA3322" s="222"/>
      <c r="AB3322" s="222"/>
      <c r="AC3322" s="223"/>
      <c r="BO3322" s="202"/>
    </row>
    <row r="3323" customFormat="false" ht="17.5" hidden="false" customHeight="false" outlineLevel="0" collapsed="false">
      <c r="A3323" s="220"/>
      <c r="B3323" s="221"/>
      <c r="C3323" s="221"/>
      <c r="D3323" s="59"/>
      <c r="E3323" s="3"/>
      <c r="F3323" s="59"/>
      <c r="G3323" s="59"/>
      <c r="J3323" s="222"/>
      <c r="K3323" s="222"/>
      <c r="L3323" s="222"/>
      <c r="M3323" s="223"/>
      <c r="Z3323" s="222"/>
      <c r="AA3323" s="222"/>
      <c r="AB3323" s="222"/>
      <c r="AC3323" s="223"/>
      <c r="BO3323" s="202"/>
    </row>
    <row r="3324" customFormat="false" ht="17.5" hidden="false" customHeight="false" outlineLevel="0" collapsed="false">
      <c r="A3324" s="220"/>
      <c r="B3324" s="221"/>
      <c r="C3324" s="221"/>
      <c r="D3324" s="59"/>
      <c r="E3324" s="3"/>
      <c r="F3324" s="59"/>
      <c r="G3324" s="59"/>
      <c r="J3324" s="222"/>
      <c r="K3324" s="222"/>
      <c r="L3324" s="222"/>
      <c r="M3324" s="223"/>
      <c r="Z3324" s="222"/>
      <c r="AA3324" s="222"/>
      <c r="AB3324" s="222"/>
      <c r="AC3324" s="223"/>
      <c r="BO3324" s="202"/>
    </row>
    <row r="3325" customFormat="false" ht="17.5" hidden="false" customHeight="false" outlineLevel="0" collapsed="false">
      <c r="A3325" s="220"/>
      <c r="B3325" s="221"/>
      <c r="C3325" s="221"/>
      <c r="D3325" s="59"/>
      <c r="E3325" s="3"/>
      <c r="F3325" s="59"/>
      <c r="G3325" s="59"/>
      <c r="J3325" s="222"/>
      <c r="K3325" s="222"/>
      <c r="L3325" s="222"/>
      <c r="M3325" s="223"/>
      <c r="Z3325" s="222"/>
      <c r="AA3325" s="222"/>
      <c r="AB3325" s="222"/>
      <c r="AC3325" s="223"/>
      <c r="BO3325" s="202"/>
    </row>
    <row r="3326" customFormat="false" ht="17.5" hidden="false" customHeight="false" outlineLevel="0" collapsed="false">
      <c r="A3326" s="220"/>
      <c r="B3326" s="221"/>
      <c r="C3326" s="221"/>
      <c r="D3326" s="59"/>
      <c r="E3326" s="3"/>
      <c r="F3326" s="59"/>
      <c r="G3326" s="59"/>
      <c r="J3326" s="222"/>
      <c r="K3326" s="222"/>
      <c r="L3326" s="222"/>
      <c r="M3326" s="223"/>
      <c r="Z3326" s="222"/>
      <c r="AA3326" s="222"/>
      <c r="AB3326" s="222"/>
      <c r="AC3326" s="223"/>
      <c r="BO3326" s="202"/>
    </row>
    <row r="3327" customFormat="false" ht="17.5" hidden="false" customHeight="false" outlineLevel="0" collapsed="false">
      <c r="A3327" s="220"/>
      <c r="B3327" s="221"/>
      <c r="C3327" s="221"/>
      <c r="D3327" s="59"/>
      <c r="E3327" s="3"/>
      <c r="F3327" s="59"/>
      <c r="G3327" s="59"/>
      <c r="J3327" s="222"/>
      <c r="K3327" s="222"/>
      <c r="L3327" s="222"/>
      <c r="M3327" s="223"/>
      <c r="Z3327" s="222"/>
      <c r="AA3327" s="222"/>
      <c r="AB3327" s="222"/>
      <c r="AC3327" s="223"/>
      <c r="BO3327" s="202"/>
    </row>
    <row r="3328" customFormat="false" ht="17.5" hidden="false" customHeight="false" outlineLevel="0" collapsed="false">
      <c r="A3328" s="220"/>
      <c r="B3328" s="221"/>
      <c r="C3328" s="221"/>
      <c r="D3328" s="59"/>
      <c r="E3328" s="3"/>
      <c r="F3328" s="59"/>
      <c r="G3328" s="59"/>
      <c r="J3328" s="222"/>
      <c r="K3328" s="222"/>
      <c r="L3328" s="222"/>
      <c r="M3328" s="223"/>
      <c r="Z3328" s="222"/>
      <c r="AA3328" s="222"/>
      <c r="AB3328" s="222"/>
      <c r="AC3328" s="223"/>
      <c r="BO3328" s="202"/>
    </row>
    <row r="3329" customFormat="false" ht="17.5" hidden="false" customHeight="false" outlineLevel="0" collapsed="false">
      <c r="A3329" s="220"/>
      <c r="B3329" s="221"/>
      <c r="C3329" s="221"/>
      <c r="D3329" s="59"/>
      <c r="E3329" s="3"/>
      <c r="F3329" s="59"/>
      <c r="G3329" s="59"/>
      <c r="J3329" s="222"/>
      <c r="K3329" s="222"/>
      <c r="L3329" s="222"/>
      <c r="M3329" s="223"/>
      <c r="Z3329" s="222"/>
      <c r="AA3329" s="222"/>
      <c r="AB3329" s="222"/>
      <c r="AC3329" s="223"/>
      <c r="BO3329" s="202"/>
    </row>
    <row r="3330" customFormat="false" ht="17.5" hidden="false" customHeight="false" outlineLevel="0" collapsed="false">
      <c r="A3330" s="220"/>
      <c r="B3330" s="221"/>
      <c r="C3330" s="221"/>
      <c r="D3330" s="59"/>
      <c r="E3330" s="3"/>
      <c r="F3330" s="59"/>
      <c r="G3330" s="59"/>
      <c r="J3330" s="222"/>
      <c r="K3330" s="222"/>
      <c r="L3330" s="222"/>
      <c r="M3330" s="223"/>
      <c r="Z3330" s="222"/>
      <c r="AA3330" s="222"/>
      <c r="AB3330" s="222"/>
      <c r="AC3330" s="223"/>
      <c r="BO3330" s="202"/>
    </row>
    <row r="3331" customFormat="false" ht="17.5" hidden="false" customHeight="false" outlineLevel="0" collapsed="false">
      <c r="A3331" s="220"/>
      <c r="B3331" s="221"/>
      <c r="C3331" s="221"/>
      <c r="D3331" s="59"/>
      <c r="E3331" s="3"/>
      <c r="F3331" s="59"/>
      <c r="G3331" s="59"/>
      <c r="J3331" s="222"/>
      <c r="K3331" s="222"/>
      <c r="L3331" s="222"/>
      <c r="M3331" s="223"/>
      <c r="Z3331" s="222"/>
      <c r="AA3331" s="222"/>
      <c r="AB3331" s="222"/>
      <c r="AC3331" s="223"/>
      <c r="BO3331" s="202"/>
    </row>
    <row r="3332" customFormat="false" ht="17.5" hidden="false" customHeight="false" outlineLevel="0" collapsed="false">
      <c r="A3332" s="220"/>
      <c r="B3332" s="221"/>
      <c r="C3332" s="221"/>
      <c r="D3332" s="59"/>
      <c r="E3332" s="3"/>
      <c r="F3332" s="59"/>
      <c r="G3332" s="59"/>
      <c r="J3332" s="222"/>
      <c r="K3332" s="222"/>
      <c r="L3332" s="222"/>
      <c r="M3332" s="223"/>
      <c r="Z3332" s="222"/>
      <c r="AA3332" s="222"/>
      <c r="AB3332" s="222"/>
      <c r="AC3332" s="223"/>
      <c r="BO3332" s="202"/>
    </row>
    <row r="3333" customFormat="false" ht="17.5" hidden="false" customHeight="false" outlineLevel="0" collapsed="false">
      <c r="A3333" s="220"/>
      <c r="B3333" s="221"/>
      <c r="C3333" s="221"/>
      <c r="D3333" s="59"/>
      <c r="E3333" s="3"/>
      <c r="F3333" s="59"/>
      <c r="G3333" s="59"/>
      <c r="J3333" s="222"/>
      <c r="K3333" s="222"/>
      <c r="L3333" s="222"/>
      <c r="M3333" s="223"/>
      <c r="Z3333" s="222"/>
      <c r="AA3333" s="222"/>
      <c r="AB3333" s="222"/>
      <c r="AC3333" s="223"/>
      <c r="BO3333" s="202"/>
    </row>
    <row r="3334" customFormat="false" ht="17.5" hidden="false" customHeight="false" outlineLevel="0" collapsed="false">
      <c r="A3334" s="220"/>
      <c r="B3334" s="221"/>
      <c r="C3334" s="221"/>
      <c r="D3334" s="59"/>
      <c r="E3334" s="3"/>
      <c r="F3334" s="59"/>
      <c r="G3334" s="59"/>
      <c r="J3334" s="222"/>
      <c r="K3334" s="222"/>
      <c r="L3334" s="222"/>
      <c r="M3334" s="223"/>
      <c r="Z3334" s="222"/>
      <c r="AA3334" s="222"/>
      <c r="AB3334" s="222"/>
      <c r="AC3334" s="223"/>
      <c r="BO3334" s="202"/>
    </row>
    <row r="3335" customFormat="false" ht="17.5" hidden="false" customHeight="false" outlineLevel="0" collapsed="false">
      <c r="A3335" s="220"/>
      <c r="B3335" s="221"/>
      <c r="C3335" s="221"/>
      <c r="D3335" s="59"/>
      <c r="E3335" s="3"/>
      <c r="F3335" s="59"/>
      <c r="G3335" s="59"/>
      <c r="J3335" s="222"/>
      <c r="K3335" s="222"/>
      <c r="L3335" s="222"/>
      <c r="M3335" s="223"/>
      <c r="Z3335" s="222"/>
      <c r="AA3335" s="222"/>
      <c r="AB3335" s="222"/>
      <c r="AC3335" s="223"/>
      <c r="BO3335" s="202"/>
    </row>
    <row r="3336" customFormat="false" ht="17.5" hidden="false" customHeight="false" outlineLevel="0" collapsed="false">
      <c r="A3336" s="220"/>
      <c r="B3336" s="221"/>
      <c r="C3336" s="221"/>
      <c r="D3336" s="59"/>
      <c r="E3336" s="3"/>
      <c r="F3336" s="59"/>
      <c r="G3336" s="59"/>
      <c r="J3336" s="222"/>
      <c r="K3336" s="222"/>
      <c r="L3336" s="222"/>
      <c r="M3336" s="223"/>
      <c r="Z3336" s="222"/>
      <c r="AA3336" s="222"/>
      <c r="AB3336" s="222"/>
      <c r="AC3336" s="223"/>
      <c r="BO3336" s="202"/>
    </row>
    <row r="3337" customFormat="false" ht="17.5" hidden="false" customHeight="false" outlineLevel="0" collapsed="false">
      <c r="A3337" s="220"/>
      <c r="B3337" s="221"/>
      <c r="C3337" s="221"/>
      <c r="D3337" s="59"/>
      <c r="E3337" s="3"/>
      <c r="F3337" s="59"/>
      <c r="G3337" s="59"/>
      <c r="J3337" s="222"/>
      <c r="K3337" s="222"/>
      <c r="L3337" s="222"/>
      <c r="M3337" s="223"/>
      <c r="Z3337" s="222"/>
      <c r="AA3337" s="222"/>
      <c r="AB3337" s="222"/>
      <c r="AC3337" s="223"/>
      <c r="BO3337" s="202"/>
    </row>
    <row r="3338" customFormat="false" ht="17.5" hidden="false" customHeight="false" outlineLevel="0" collapsed="false">
      <c r="A3338" s="220"/>
      <c r="B3338" s="221"/>
      <c r="C3338" s="221"/>
      <c r="D3338" s="59"/>
      <c r="E3338" s="3"/>
      <c r="F3338" s="59"/>
      <c r="G3338" s="59"/>
      <c r="J3338" s="222"/>
      <c r="K3338" s="222"/>
      <c r="L3338" s="222"/>
      <c r="M3338" s="223"/>
      <c r="Z3338" s="222"/>
      <c r="AA3338" s="222"/>
      <c r="AB3338" s="222"/>
      <c r="AC3338" s="223"/>
      <c r="BO3338" s="202"/>
    </row>
    <row r="3339" customFormat="false" ht="17.5" hidden="false" customHeight="false" outlineLevel="0" collapsed="false">
      <c r="A3339" s="220"/>
      <c r="B3339" s="221"/>
      <c r="C3339" s="221"/>
      <c r="D3339" s="59"/>
      <c r="E3339" s="3"/>
      <c r="F3339" s="59"/>
      <c r="G3339" s="59"/>
      <c r="J3339" s="222"/>
      <c r="K3339" s="222"/>
      <c r="L3339" s="222"/>
      <c r="M3339" s="223"/>
      <c r="Z3339" s="222"/>
      <c r="AA3339" s="222"/>
      <c r="AB3339" s="222"/>
      <c r="AC3339" s="223"/>
      <c r="BO3339" s="202"/>
    </row>
    <row r="3340" customFormat="false" ht="17.5" hidden="false" customHeight="false" outlineLevel="0" collapsed="false">
      <c r="A3340" s="220"/>
      <c r="B3340" s="221"/>
      <c r="C3340" s="221"/>
      <c r="D3340" s="59"/>
      <c r="E3340" s="3"/>
      <c r="F3340" s="59"/>
      <c r="G3340" s="59"/>
      <c r="J3340" s="222"/>
      <c r="K3340" s="222"/>
      <c r="L3340" s="222"/>
      <c r="M3340" s="223"/>
      <c r="Z3340" s="222"/>
      <c r="AA3340" s="222"/>
      <c r="AB3340" s="222"/>
      <c r="AC3340" s="223"/>
      <c r="BO3340" s="202"/>
    </row>
    <row r="3341" customFormat="false" ht="17.5" hidden="false" customHeight="false" outlineLevel="0" collapsed="false">
      <c r="A3341" s="220"/>
      <c r="B3341" s="221"/>
      <c r="C3341" s="221"/>
      <c r="D3341" s="59"/>
      <c r="E3341" s="3"/>
      <c r="F3341" s="59"/>
      <c r="G3341" s="59"/>
      <c r="J3341" s="222"/>
      <c r="K3341" s="222"/>
      <c r="L3341" s="222"/>
      <c r="M3341" s="223"/>
      <c r="Z3341" s="222"/>
      <c r="AA3341" s="222"/>
      <c r="AB3341" s="222"/>
      <c r="AC3341" s="223"/>
      <c r="BO3341" s="202"/>
    </row>
    <row r="3342" customFormat="false" ht="17.5" hidden="false" customHeight="false" outlineLevel="0" collapsed="false">
      <c r="A3342" s="220"/>
      <c r="B3342" s="221"/>
      <c r="C3342" s="221"/>
      <c r="D3342" s="59"/>
      <c r="E3342" s="3"/>
      <c r="F3342" s="59"/>
      <c r="G3342" s="59"/>
      <c r="J3342" s="222"/>
      <c r="K3342" s="222"/>
      <c r="L3342" s="222"/>
      <c r="M3342" s="223"/>
      <c r="Z3342" s="222"/>
      <c r="AA3342" s="222"/>
      <c r="AB3342" s="222"/>
      <c r="AC3342" s="223"/>
      <c r="BO3342" s="202"/>
    </row>
    <row r="3343" customFormat="false" ht="17.5" hidden="false" customHeight="false" outlineLevel="0" collapsed="false">
      <c r="A3343" s="220"/>
      <c r="B3343" s="221"/>
      <c r="C3343" s="221"/>
      <c r="D3343" s="59"/>
      <c r="E3343" s="3"/>
      <c r="F3343" s="59"/>
      <c r="G3343" s="59"/>
      <c r="J3343" s="222"/>
      <c r="K3343" s="222"/>
      <c r="L3343" s="222"/>
      <c r="M3343" s="223"/>
      <c r="Z3343" s="222"/>
      <c r="AA3343" s="222"/>
      <c r="AB3343" s="222"/>
      <c r="AC3343" s="223"/>
      <c r="BO3343" s="202"/>
    </row>
    <row r="3344" customFormat="false" ht="17.5" hidden="false" customHeight="false" outlineLevel="0" collapsed="false">
      <c r="A3344" s="220"/>
      <c r="B3344" s="221"/>
      <c r="C3344" s="221"/>
      <c r="D3344" s="59"/>
      <c r="E3344" s="3"/>
      <c r="F3344" s="59"/>
      <c r="G3344" s="59"/>
      <c r="J3344" s="222"/>
      <c r="K3344" s="222"/>
      <c r="L3344" s="222"/>
      <c r="M3344" s="223"/>
      <c r="Z3344" s="222"/>
      <c r="AA3344" s="222"/>
      <c r="AB3344" s="222"/>
      <c r="AC3344" s="223"/>
      <c r="BO3344" s="202"/>
    </row>
    <row r="3345" customFormat="false" ht="17.5" hidden="false" customHeight="false" outlineLevel="0" collapsed="false">
      <c r="A3345" s="220"/>
      <c r="B3345" s="221"/>
      <c r="C3345" s="221"/>
      <c r="D3345" s="59"/>
      <c r="E3345" s="3"/>
      <c r="F3345" s="59"/>
      <c r="G3345" s="59"/>
      <c r="J3345" s="222"/>
      <c r="K3345" s="222"/>
      <c r="L3345" s="222"/>
      <c r="M3345" s="223"/>
      <c r="Z3345" s="222"/>
      <c r="AA3345" s="222"/>
      <c r="AB3345" s="222"/>
      <c r="AC3345" s="223"/>
      <c r="BO3345" s="202"/>
    </row>
    <row r="3346" customFormat="false" ht="17.5" hidden="false" customHeight="false" outlineLevel="0" collapsed="false">
      <c r="A3346" s="220"/>
      <c r="B3346" s="221"/>
      <c r="C3346" s="221"/>
      <c r="D3346" s="59"/>
      <c r="E3346" s="3"/>
      <c r="F3346" s="59"/>
      <c r="G3346" s="59"/>
      <c r="J3346" s="222"/>
      <c r="K3346" s="222"/>
      <c r="L3346" s="222"/>
      <c r="M3346" s="223"/>
      <c r="Z3346" s="222"/>
      <c r="AA3346" s="222"/>
      <c r="AB3346" s="222"/>
      <c r="AC3346" s="223"/>
      <c r="BO3346" s="202"/>
    </row>
    <row r="3347" customFormat="false" ht="17.5" hidden="false" customHeight="false" outlineLevel="0" collapsed="false">
      <c r="A3347" s="220"/>
      <c r="B3347" s="221"/>
      <c r="C3347" s="221"/>
      <c r="D3347" s="59"/>
      <c r="E3347" s="3"/>
      <c r="F3347" s="59"/>
      <c r="G3347" s="59"/>
      <c r="J3347" s="222"/>
      <c r="K3347" s="222"/>
      <c r="L3347" s="222"/>
      <c r="M3347" s="223"/>
      <c r="Z3347" s="222"/>
      <c r="AA3347" s="222"/>
      <c r="AB3347" s="222"/>
      <c r="AC3347" s="223"/>
      <c r="BO3347" s="202"/>
    </row>
    <row r="3348" customFormat="false" ht="17.5" hidden="false" customHeight="false" outlineLevel="0" collapsed="false">
      <c r="A3348" s="220"/>
      <c r="B3348" s="221"/>
      <c r="C3348" s="221"/>
      <c r="D3348" s="59"/>
      <c r="E3348" s="3"/>
      <c r="F3348" s="59"/>
      <c r="G3348" s="59"/>
      <c r="J3348" s="222"/>
      <c r="K3348" s="222"/>
      <c r="L3348" s="222"/>
      <c r="M3348" s="223"/>
      <c r="Z3348" s="222"/>
      <c r="AA3348" s="222"/>
      <c r="AB3348" s="222"/>
      <c r="AC3348" s="223"/>
      <c r="BO3348" s="202"/>
    </row>
    <row r="3349" customFormat="false" ht="17.5" hidden="false" customHeight="false" outlineLevel="0" collapsed="false">
      <c r="A3349" s="220"/>
      <c r="B3349" s="221"/>
      <c r="C3349" s="221"/>
      <c r="D3349" s="59"/>
      <c r="E3349" s="3"/>
      <c r="F3349" s="59"/>
      <c r="G3349" s="59"/>
      <c r="J3349" s="222"/>
      <c r="K3349" s="222"/>
      <c r="L3349" s="222"/>
      <c r="M3349" s="223"/>
      <c r="Z3349" s="222"/>
      <c r="AA3349" s="222"/>
      <c r="AB3349" s="222"/>
      <c r="AC3349" s="223"/>
      <c r="BO3349" s="202"/>
    </row>
    <row r="3350" customFormat="false" ht="17.5" hidden="false" customHeight="false" outlineLevel="0" collapsed="false">
      <c r="A3350" s="220"/>
      <c r="B3350" s="221"/>
      <c r="C3350" s="221"/>
      <c r="D3350" s="59"/>
      <c r="E3350" s="3"/>
      <c r="F3350" s="59"/>
      <c r="G3350" s="59"/>
      <c r="J3350" s="222"/>
      <c r="K3350" s="222"/>
      <c r="L3350" s="222"/>
      <c r="M3350" s="223"/>
      <c r="Z3350" s="222"/>
      <c r="AA3350" s="222"/>
      <c r="AB3350" s="222"/>
      <c r="AC3350" s="223"/>
      <c r="BO3350" s="202"/>
    </row>
    <row r="3351" customFormat="false" ht="17.5" hidden="false" customHeight="false" outlineLevel="0" collapsed="false">
      <c r="A3351" s="220"/>
      <c r="B3351" s="221"/>
      <c r="C3351" s="221"/>
      <c r="D3351" s="59"/>
      <c r="E3351" s="3"/>
      <c r="F3351" s="59"/>
      <c r="G3351" s="59"/>
      <c r="J3351" s="222"/>
      <c r="K3351" s="222"/>
      <c r="L3351" s="222"/>
      <c r="M3351" s="223"/>
      <c r="Z3351" s="222"/>
      <c r="AA3351" s="222"/>
      <c r="AB3351" s="222"/>
      <c r="AC3351" s="223"/>
      <c r="BO3351" s="202"/>
    </row>
    <row r="3352" customFormat="false" ht="17.5" hidden="false" customHeight="false" outlineLevel="0" collapsed="false">
      <c r="A3352" s="220"/>
      <c r="B3352" s="221"/>
      <c r="C3352" s="221"/>
      <c r="D3352" s="59"/>
      <c r="E3352" s="3"/>
      <c r="F3352" s="59"/>
      <c r="G3352" s="59"/>
      <c r="J3352" s="222"/>
      <c r="K3352" s="222"/>
      <c r="L3352" s="222"/>
      <c r="M3352" s="223"/>
      <c r="Z3352" s="222"/>
      <c r="AA3352" s="222"/>
      <c r="AB3352" s="222"/>
      <c r="AC3352" s="223"/>
      <c r="BO3352" s="202"/>
    </row>
    <row r="3353" customFormat="false" ht="17.5" hidden="false" customHeight="false" outlineLevel="0" collapsed="false">
      <c r="A3353" s="220"/>
      <c r="B3353" s="221"/>
      <c r="C3353" s="221"/>
      <c r="D3353" s="59"/>
      <c r="E3353" s="3"/>
      <c r="F3353" s="59"/>
      <c r="G3353" s="59"/>
      <c r="J3353" s="222"/>
      <c r="K3353" s="222"/>
      <c r="L3353" s="222"/>
      <c r="M3353" s="223"/>
      <c r="Z3353" s="222"/>
      <c r="AA3353" s="222"/>
      <c r="AB3353" s="222"/>
      <c r="AC3353" s="223"/>
      <c r="BO3353" s="202"/>
    </row>
    <row r="3354" customFormat="false" ht="17.5" hidden="false" customHeight="false" outlineLevel="0" collapsed="false">
      <c r="A3354" s="220"/>
      <c r="B3354" s="221"/>
      <c r="C3354" s="221"/>
      <c r="D3354" s="59"/>
      <c r="E3354" s="3"/>
      <c r="F3354" s="59"/>
      <c r="G3354" s="59"/>
      <c r="J3354" s="222"/>
      <c r="K3354" s="222"/>
      <c r="L3354" s="222"/>
      <c r="M3354" s="223"/>
      <c r="Z3354" s="222"/>
      <c r="AA3354" s="222"/>
      <c r="AB3354" s="222"/>
      <c r="AC3354" s="223"/>
      <c r="BO3354" s="202"/>
    </row>
    <row r="3355" customFormat="false" ht="17.5" hidden="false" customHeight="false" outlineLevel="0" collapsed="false">
      <c r="A3355" s="220"/>
      <c r="B3355" s="221"/>
      <c r="C3355" s="221"/>
      <c r="D3355" s="59"/>
      <c r="E3355" s="3"/>
      <c r="F3355" s="59"/>
      <c r="G3355" s="59"/>
      <c r="J3355" s="222"/>
      <c r="K3355" s="222"/>
      <c r="L3355" s="222"/>
      <c r="M3355" s="223"/>
      <c r="Z3355" s="222"/>
      <c r="AA3355" s="222"/>
      <c r="AB3355" s="222"/>
      <c r="AC3355" s="223"/>
      <c r="BO3355" s="202"/>
    </row>
    <row r="3356" customFormat="false" ht="17.5" hidden="false" customHeight="false" outlineLevel="0" collapsed="false">
      <c r="A3356" s="220"/>
      <c r="B3356" s="221"/>
      <c r="C3356" s="221"/>
      <c r="D3356" s="59"/>
      <c r="E3356" s="3"/>
      <c r="F3356" s="59"/>
      <c r="G3356" s="59"/>
      <c r="J3356" s="222"/>
      <c r="K3356" s="222"/>
      <c r="L3356" s="222"/>
      <c r="M3356" s="223"/>
      <c r="Z3356" s="222"/>
      <c r="AA3356" s="222"/>
      <c r="AB3356" s="222"/>
      <c r="AC3356" s="223"/>
      <c r="BO3356" s="202"/>
    </row>
    <row r="3357" customFormat="false" ht="17.5" hidden="false" customHeight="false" outlineLevel="0" collapsed="false">
      <c r="A3357" s="220"/>
      <c r="B3357" s="221"/>
      <c r="C3357" s="221"/>
      <c r="D3357" s="59"/>
      <c r="E3357" s="3"/>
      <c r="F3357" s="59"/>
      <c r="G3357" s="59"/>
      <c r="J3357" s="222"/>
      <c r="K3357" s="222"/>
      <c r="L3357" s="222"/>
      <c r="M3357" s="223"/>
      <c r="Z3357" s="222"/>
      <c r="AA3357" s="222"/>
      <c r="AB3357" s="222"/>
      <c r="AC3357" s="223"/>
      <c r="BO3357" s="202"/>
    </row>
    <row r="3358" customFormat="false" ht="17.5" hidden="false" customHeight="false" outlineLevel="0" collapsed="false">
      <c r="A3358" s="220"/>
      <c r="B3358" s="221"/>
      <c r="C3358" s="221"/>
      <c r="D3358" s="59"/>
      <c r="E3358" s="3"/>
      <c r="F3358" s="59"/>
      <c r="G3358" s="59"/>
      <c r="J3358" s="222"/>
      <c r="K3358" s="222"/>
      <c r="L3358" s="222"/>
      <c r="M3358" s="223"/>
      <c r="Z3358" s="222"/>
      <c r="AA3358" s="222"/>
      <c r="AB3358" s="222"/>
      <c r="AC3358" s="223"/>
      <c r="BO3358" s="202"/>
    </row>
    <row r="3359" customFormat="false" ht="17.5" hidden="false" customHeight="false" outlineLevel="0" collapsed="false">
      <c r="A3359" s="220"/>
      <c r="B3359" s="221"/>
      <c r="C3359" s="221"/>
      <c r="D3359" s="59"/>
      <c r="E3359" s="3"/>
      <c r="F3359" s="59"/>
      <c r="G3359" s="59"/>
      <c r="J3359" s="222"/>
      <c r="K3359" s="222"/>
      <c r="L3359" s="222"/>
      <c r="M3359" s="223"/>
      <c r="Z3359" s="222"/>
      <c r="AA3359" s="222"/>
      <c r="AB3359" s="222"/>
      <c r="AC3359" s="223"/>
      <c r="BO3359" s="202"/>
    </row>
    <row r="3360" customFormat="false" ht="17.5" hidden="false" customHeight="false" outlineLevel="0" collapsed="false">
      <c r="A3360" s="220"/>
      <c r="B3360" s="221"/>
      <c r="C3360" s="221"/>
      <c r="D3360" s="59"/>
      <c r="E3360" s="3"/>
      <c r="F3360" s="59"/>
      <c r="G3360" s="59"/>
      <c r="J3360" s="222"/>
      <c r="K3360" s="222"/>
      <c r="L3360" s="222"/>
      <c r="M3360" s="223"/>
      <c r="Z3360" s="222"/>
      <c r="AA3360" s="222"/>
      <c r="AB3360" s="222"/>
      <c r="AC3360" s="223"/>
      <c r="BO3360" s="202"/>
    </row>
    <row r="3361" customFormat="false" ht="17.5" hidden="false" customHeight="false" outlineLevel="0" collapsed="false">
      <c r="A3361" s="220"/>
      <c r="B3361" s="221"/>
      <c r="C3361" s="221"/>
      <c r="D3361" s="59"/>
      <c r="E3361" s="3"/>
      <c r="F3361" s="59"/>
      <c r="G3361" s="59"/>
      <c r="J3361" s="222"/>
      <c r="K3361" s="222"/>
      <c r="L3361" s="222"/>
      <c r="M3361" s="223"/>
      <c r="Z3361" s="222"/>
      <c r="AA3361" s="222"/>
      <c r="AB3361" s="222"/>
      <c r="AC3361" s="223"/>
      <c r="BO3361" s="202"/>
    </row>
    <row r="3362" customFormat="false" ht="17.5" hidden="false" customHeight="false" outlineLevel="0" collapsed="false">
      <c r="A3362" s="220"/>
      <c r="B3362" s="221"/>
      <c r="C3362" s="221"/>
      <c r="D3362" s="59"/>
      <c r="E3362" s="3"/>
      <c r="F3362" s="59"/>
      <c r="G3362" s="59"/>
      <c r="J3362" s="222"/>
      <c r="K3362" s="222"/>
      <c r="L3362" s="222"/>
      <c r="M3362" s="223"/>
      <c r="Z3362" s="222"/>
      <c r="AA3362" s="222"/>
      <c r="AB3362" s="222"/>
      <c r="AC3362" s="223"/>
      <c r="BO3362" s="202"/>
    </row>
    <row r="3363" customFormat="false" ht="17.5" hidden="false" customHeight="false" outlineLevel="0" collapsed="false">
      <c r="A3363" s="220"/>
      <c r="B3363" s="221"/>
      <c r="C3363" s="221"/>
      <c r="D3363" s="59"/>
      <c r="E3363" s="3"/>
      <c r="F3363" s="59"/>
      <c r="G3363" s="59"/>
      <c r="J3363" s="222"/>
      <c r="K3363" s="222"/>
      <c r="L3363" s="222"/>
      <c r="M3363" s="223"/>
      <c r="Z3363" s="222"/>
      <c r="AA3363" s="222"/>
      <c r="AB3363" s="222"/>
      <c r="AC3363" s="223"/>
      <c r="BO3363" s="202"/>
    </row>
    <row r="3364" customFormat="false" ht="17.5" hidden="false" customHeight="false" outlineLevel="0" collapsed="false">
      <c r="A3364" s="220"/>
      <c r="B3364" s="221"/>
      <c r="C3364" s="221"/>
      <c r="D3364" s="59"/>
      <c r="E3364" s="3"/>
      <c r="F3364" s="59"/>
      <c r="G3364" s="59"/>
      <c r="J3364" s="222"/>
      <c r="K3364" s="222"/>
      <c r="L3364" s="222"/>
      <c r="M3364" s="223"/>
      <c r="Z3364" s="222"/>
      <c r="AA3364" s="222"/>
      <c r="AB3364" s="222"/>
      <c r="AC3364" s="223"/>
      <c r="BO3364" s="202"/>
    </row>
    <row r="3365" customFormat="false" ht="17.5" hidden="false" customHeight="false" outlineLevel="0" collapsed="false">
      <c r="A3365" s="220"/>
      <c r="B3365" s="221"/>
      <c r="C3365" s="221"/>
      <c r="D3365" s="59"/>
      <c r="E3365" s="3"/>
      <c r="F3365" s="59"/>
      <c r="G3365" s="59"/>
      <c r="J3365" s="222"/>
      <c r="K3365" s="222"/>
      <c r="L3365" s="222"/>
      <c r="M3365" s="223"/>
      <c r="Z3365" s="222"/>
      <c r="AA3365" s="222"/>
      <c r="AB3365" s="222"/>
      <c r="AC3365" s="223"/>
      <c r="BO3365" s="202"/>
    </row>
    <row r="3366" customFormat="false" ht="17.5" hidden="false" customHeight="false" outlineLevel="0" collapsed="false">
      <c r="A3366" s="220"/>
      <c r="B3366" s="221"/>
      <c r="C3366" s="221"/>
      <c r="D3366" s="59"/>
      <c r="E3366" s="3"/>
      <c r="F3366" s="59"/>
      <c r="G3366" s="59"/>
      <c r="J3366" s="222"/>
      <c r="K3366" s="222"/>
      <c r="L3366" s="222"/>
      <c r="M3366" s="223"/>
      <c r="Z3366" s="222"/>
      <c r="AA3366" s="222"/>
      <c r="AB3366" s="222"/>
      <c r="AC3366" s="223"/>
      <c r="BO3366" s="202"/>
    </row>
    <row r="3367" customFormat="false" ht="17.5" hidden="false" customHeight="false" outlineLevel="0" collapsed="false">
      <c r="A3367" s="220"/>
      <c r="B3367" s="221"/>
      <c r="C3367" s="221"/>
      <c r="D3367" s="59"/>
      <c r="E3367" s="3"/>
      <c r="F3367" s="59"/>
      <c r="G3367" s="59"/>
      <c r="J3367" s="222"/>
      <c r="K3367" s="222"/>
      <c r="L3367" s="222"/>
      <c r="M3367" s="223"/>
      <c r="Z3367" s="222"/>
      <c r="AA3367" s="222"/>
      <c r="AB3367" s="222"/>
      <c r="AC3367" s="223"/>
      <c r="BO3367" s="202"/>
    </row>
    <row r="3368" customFormat="false" ht="17.5" hidden="false" customHeight="false" outlineLevel="0" collapsed="false">
      <c r="A3368" s="220"/>
      <c r="B3368" s="221"/>
      <c r="C3368" s="221"/>
      <c r="D3368" s="59"/>
      <c r="E3368" s="3"/>
      <c r="F3368" s="59"/>
      <c r="G3368" s="59"/>
      <c r="J3368" s="222"/>
      <c r="K3368" s="222"/>
      <c r="L3368" s="222"/>
      <c r="M3368" s="223"/>
      <c r="Z3368" s="222"/>
      <c r="AA3368" s="222"/>
      <c r="AB3368" s="222"/>
      <c r="AC3368" s="223"/>
      <c r="BO3368" s="202"/>
    </row>
    <row r="3369" customFormat="false" ht="17.5" hidden="false" customHeight="false" outlineLevel="0" collapsed="false">
      <c r="A3369" s="220"/>
      <c r="B3369" s="221"/>
      <c r="C3369" s="221"/>
      <c r="D3369" s="59"/>
      <c r="E3369" s="3"/>
      <c r="F3369" s="59"/>
      <c r="G3369" s="59"/>
      <c r="J3369" s="222"/>
      <c r="K3369" s="222"/>
      <c r="L3369" s="222"/>
      <c r="M3369" s="223"/>
      <c r="Z3369" s="222"/>
      <c r="AA3369" s="222"/>
      <c r="AB3369" s="222"/>
      <c r="AC3369" s="223"/>
      <c r="BO3369" s="202"/>
    </row>
    <row r="3370" customFormat="false" ht="17.5" hidden="false" customHeight="false" outlineLevel="0" collapsed="false">
      <c r="A3370" s="220"/>
      <c r="B3370" s="221"/>
      <c r="C3370" s="221"/>
      <c r="D3370" s="59"/>
      <c r="E3370" s="3"/>
      <c r="F3370" s="59"/>
      <c r="G3370" s="59"/>
      <c r="J3370" s="222"/>
      <c r="K3370" s="222"/>
      <c r="L3370" s="222"/>
      <c r="M3370" s="223"/>
      <c r="Z3370" s="222"/>
      <c r="AA3370" s="222"/>
      <c r="AB3370" s="222"/>
      <c r="AC3370" s="223"/>
      <c r="BO3370" s="202"/>
    </row>
    <row r="3371" customFormat="false" ht="17.5" hidden="false" customHeight="false" outlineLevel="0" collapsed="false">
      <c r="A3371" s="220"/>
      <c r="B3371" s="221"/>
      <c r="C3371" s="221"/>
      <c r="D3371" s="59"/>
      <c r="E3371" s="3"/>
      <c r="F3371" s="59"/>
      <c r="G3371" s="59"/>
      <c r="J3371" s="222"/>
      <c r="K3371" s="222"/>
      <c r="L3371" s="222"/>
      <c r="M3371" s="223"/>
      <c r="Z3371" s="222"/>
      <c r="AA3371" s="222"/>
      <c r="AB3371" s="222"/>
      <c r="AC3371" s="223"/>
      <c r="BO3371" s="202"/>
    </row>
    <row r="3372" customFormat="false" ht="17.5" hidden="false" customHeight="false" outlineLevel="0" collapsed="false">
      <c r="A3372" s="220"/>
      <c r="B3372" s="221"/>
      <c r="C3372" s="221"/>
      <c r="D3372" s="59"/>
      <c r="E3372" s="3"/>
      <c r="F3372" s="59"/>
      <c r="G3372" s="59"/>
      <c r="J3372" s="222"/>
      <c r="K3372" s="222"/>
      <c r="L3372" s="222"/>
      <c r="M3372" s="223"/>
      <c r="Z3372" s="222"/>
      <c r="AA3372" s="222"/>
      <c r="AB3372" s="222"/>
      <c r="AC3372" s="223"/>
      <c r="BO3372" s="202"/>
    </row>
    <row r="3373" customFormat="false" ht="17.5" hidden="false" customHeight="false" outlineLevel="0" collapsed="false">
      <c r="A3373" s="220"/>
      <c r="B3373" s="221"/>
      <c r="C3373" s="221"/>
      <c r="D3373" s="59"/>
      <c r="E3373" s="3"/>
      <c r="F3373" s="59"/>
      <c r="G3373" s="59"/>
      <c r="J3373" s="222"/>
      <c r="K3373" s="222"/>
      <c r="L3373" s="222"/>
      <c r="M3373" s="223"/>
      <c r="Z3373" s="222"/>
      <c r="AA3373" s="222"/>
      <c r="AB3373" s="222"/>
      <c r="AC3373" s="223"/>
      <c r="BO3373" s="202"/>
    </row>
    <row r="3374" customFormat="false" ht="17.5" hidden="false" customHeight="false" outlineLevel="0" collapsed="false">
      <c r="A3374" s="220"/>
      <c r="B3374" s="221"/>
      <c r="C3374" s="221"/>
      <c r="D3374" s="59"/>
      <c r="E3374" s="3"/>
      <c r="F3374" s="59"/>
      <c r="G3374" s="59"/>
      <c r="J3374" s="222"/>
      <c r="K3374" s="222"/>
      <c r="L3374" s="222"/>
      <c r="M3374" s="223"/>
      <c r="Z3374" s="222"/>
      <c r="AA3374" s="222"/>
      <c r="AB3374" s="222"/>
      <c r="AC3374" s="223"/>
      <c r="BO3374" s="202"/>
    </row>
    <row r="3375" customFormat="false" ht="17.5" hidden="false" customHeight="false" outlineLevel="0" collapsed="false">
      <c r="A3375" s="220"/>
      <c r="B3375" s="221"/>
      <c r="C3375" s="221"/>
      <c r="D3375" s="59"/>
      <c r="E3375" s="3"/>
      <c r="F3375" s="59"/>
      <c r="G3375" s="59"/>
      <c r="J3375" s="222"/>
      <c r="K3375" s="222"/>
      <c r="L3375" s="222"/>
      <c r="M3375" s="223"/>
      <c r="Z3375" s="222"/>
      <c r="AA3375" s="222"/>
      <c r="AB3375" s="222"/>
      <c r="AC3375" s="223"/>
      <c r="BO3375" s="202"/>
    </row>
    <row r="3376" customFormat="false" ht="17.5" hidden="false" customHeight="false" outlineLevel="0" collapsed="false">
      <c r="A3376" s="220"/>
      <c r="B3376" s="221"/>
      <c r="C3376" s="221"/>
      <c r="D3376" s="59"/>
      <c r="E3376" s="3"/>
      <c r="F3376" s="59"/>
      <c r="G3376" s="59"/>
      <c r="J3376" s="222"/>
      <c r="K3376" s="222"/>
      <c r="L3376" s="222"/>
      <c r="M3376" s="223"/>
      <c r="Z3376" s="222"/>
      <c r="AA3376" s="222"/>
      <c r="AB3376" s="222"/>
      <c r="AC3376" s="223"/>
      <c r="BO3376" s="202"/>
    </row>
    <row r="3377" customFormat="false" ht="17.5" hidden="false" customHeight="false" outlineLevel="0" collapsed="false">
      <c r="A3377" s="220"/>
      <c r="B3377" s="221"/>
      <c r="C3377" s="221"/>
      <c r="D3377" s="59"/>
      <c r="E3377" s="3"/>
      <c r="F3377" s="59"/>
      <c r="G3377" s="59"/>
      <c r="J3377" s="222"/>
      <c r="K3377" s="222"/>
      <c r="L3377" s="222"/>
      <c r="M3377" s="223"/>
      <c r="Z3377" s="222"/>
      <c r="AA3377" s="222"/>
      <c r="AB3377" s="222"/>
      <c r="AC3377" s="223"/>
      <c r="BO3377" s="202"/>
    </row>
    <row r="3378" customFormat="false" ht="17.5" hidden="false" customHeight="false" outlineLevel="0" collapsed="false">
      <c r="A3378" s="220"/>
      <c r="B3378" s="221"/>
      <c r="C3378" s="221"/>
      <c r="D3378" s="59"/>
      <c r="E3378" s="3"/>
      <c r="F3378" s="59"/>
      <c r="G3378" s="59"/>
      <c r="J3378" s="222"/>
      <c r="K3378" s="222"/>
      <c r="L3378" s="222"/>
      <c r="M3378" s="223"/>
      <c r="Z3378" s="222"/>
      <c r="AA3378" s="222"/>
      <c r="AB3378" s="222"/>
      <c r="AC3378" s="223"/>
      <c r="BO3378" s="202"/>
    </row>
    <row r="3379" customFormat="false" ht="17.5" hidden="false" customHeight="false" outlineLevel="0" collapsed="false">
      <c r="A3379" s="220"/>
      <c r="B3379" s="221"/>
      <c r="C3379" s="221"/>
      <c r="D3379" s="59"/>
      <c r="E3379" s="3"/>
      <c r="F3379" s="59"/>
      <c r="G3379" s="59"/>
      <c r="J3379" s="222"/>
      <c r="K3379" s="222"/>
      <c r="L3379" s="222"/>
      <c r="M3379" s="223"/>
      <c r="Z3379" s="222"/>
      <c r="AA3379" s="222"/>
      <c r="AB3379" s="222"/>
      <c r="AC3379" s="223"/>
      <c r="BO3379" s="202"/>
    </row>
    <row r="3380" customFormat="false" ht="17.5" hidden="false" customHeight="false" outlineLevel="0" collapsed="false">
      <c r="A3380" s="220"/>
      <c r="B3380" s="221"/>
      <c r="C3380" s="221"/>
      <c r="D3380" s="59"/>
      <c r="E3380" s="3"/>
      <c r="F3380" s="59"/>
      <c r="G3380" s="59"/>
      <c r="J3380" s="222"/>
      <c r="K3380" s="222"/>
      <c r="L3380" s="222"/>
      <c r="M3380" s="223"/>
      <c r="Z3380" s="222"/>
      <c r="AA3380" s="222"/>
      <c r="AB3380" s="222"/>
      <c r="AC3380" s="223"/>
      <c r="BO3380" s="202"/>
    </row>
    <row r="3381" customFormat="false" ht="17.5" hidden="false" customHeight="false" outlineLevel="0" collapsed="false">
      <c r="A3381" s="220"/>
      <c r="B3381" s="221"/>
      <c r="C3381" s="221"/>
      <c r="D3381" s="59"/>
      <c r="E3381" s="3"/>
      <c r="F3381" s="59"/>
      <c r="G3381" s="59"/>
      <c r="J3381" s="222"/>
      <c r="K3381" s="222"/>
      <c r="L3381" s="222"/>
      <c r="M3381" s="223"/>
      <c r="Z3381" s="222"/>
      <c r="AA3381" s="222"/>
      <c r="AB3381" s="222"/>
      <c r="AC3381" s="223"/>
      <c r="BO3381" s="202"/>
    </row>
    <row r="3382" customFormat="false" ht="17.5" hidden="false" customHeight="false" outlineLevel="0" collapsed="false">
      <c r="A3382" s="220"/>
      <c r="B3382" s="221"/>
      <c r="C3382" s="221"/>
      <c r="D3382" s="59"/>
      <c r="E3382" s="3"/>
      <c r="F3382" s="59"/>
      <c r="G3382" s="59"/>
      <c r="J3382" s="222"/>
      <c r="K3382" s="222"/>
      <c r="L3382" s="222"/>
      <c r="M3382" s="223"/>
      <c r="Z3382" s="222"/>
      <c r="AA3382" s="222"/>
      <c r="AB3382" s="222"/>
      <c r="AC3382" s="223"/>
      <c r="BO3382" s="202"/>
    </row>
    <row r="3383" customFormat="false" ht="17.5" hidden="false" customHeight="false" outlineLevel="0" collapsed="false">
      <c r="A3383" s="220"/>
      <c r="B3383" s="221"/>
      <c r="C3383" s="221"/>
      <c r="D3383" s="59"/>
      <c r="E3383" s="3"/>
      <c r="F3383" s="59"/>
      <c r="G3383" s="59"/>
      <c r="J3383" s="222"/>
      <c r="K3383" s="222"/>
      <c r="L3383" s="222"/>
      <c r="M3383" s="223"/>
      <c r="Z3383" s="222"/>
      <c r="AA3383" s="222"/>
      <c r="AB3383" s="222"/>
      <c r="AC3383" s="223"/>
      <c r="BO3383" s="202"/>
    </row>
    <row r="3384" customFormat="false" ht="17.5" hidden="false" customHeight="false" outlineLevel="0" collapsed="false">
      <c r="A3384" s="220"/>
      <c r="B3384" s="221"/>
      <c r="C3384" s="221"/>
      <c r="D3384" s="59"/>
      <c r="E3384" s="3"/>
      <c r="F3384" s="59"/>
      <c r="G3384" s="59"/>
      <c r="J3384" s="222"/>
      <c r="K3384" s="222"/>
      <c r="L3384" s="222"/>
      <c r="M3384" s="223"/>
      <c r="Z3384" s="222"/>
      <c r="AA3384" s="222"/>
      <c r="AB3384" s="222"/>
      <c r="AC3384" s="223"/>
      <c r="BO3384" s="202"/>
    </row>
    <row r="3385" customFormat="false" ht="17.5" hidden="false" customHeight="false" outlineLevel="0" collapsed="false">
      <c r="A3385" s="220"/>
      <c r="B3385" s="221"/>
      <c r="C3385" s="221"/>
      <c r="D3385" s="59"/>
      <c r="E3385" s="3"/>
      <c r="F3385" s="59"/>
      <c r="G3385" s="59"/>
      <c r="J3385" s="222"/>
      <c r="K3385" s="222"/>
      <c r="L3385" s="222"/>
      <c r="M3385" s="223"/>
      <c r="Z3385" s="222"/>
      <c r="AA3385" s="222"/>
      <c r="AB3385" s="222"/>
      <c r="AC3385" s="223"/>
      <c r="BO3385" s="202"/>
    </row>
    <row r="3386" customFormat="false" ht="17.5" hidden="false" customHeight="false" outlineLevel="0" collapsed="false">
      <c r="A3386" s="220"/>
      <c r="B3386" s="221"/>
      <c r="C3386" s="221"/>
      <c r="D3386" s="59"/>
      <c r="E3386" s="3"/>
      <c r="F3386" s="59"/>
      <c r="G3386" s="59"/>
      <c r="J3386" s="222"/>
      <c r="K3386" s="222"/>
      <c r="L3386" s="222"/>
      <c r="M3386" s="223"/>
      <c r="Z3386" s="222"/>
      <c r="AA3386" s="222"/>
      <c r="AB3386" s="222"/>
      <c r="AC3386" s="223"/>
      <c r="BO3386" s="202"/>
    </row>
    <row r="3387" customFormat="false" ht="17.5" hidden="false" customHeight="false" outlineLevel="0" collapsed="false">
      <c r="A3387" s="220"/>
      <c r="B3387" s="221"/>
      <c r="C3387" s="221"/>
      <c r="D3387" s="59"/>
      <c r="E3387" s="3"/>
      <c r="F3387" s="59"/>
      <c r="G3387" s="59"/>
      <c r="J3387" s="222"/>
      <c r="K3387" s="222"/>
      <c r="L3387" s="222"/>
      <c r="M3387" s="223"/>
      <c r="Z3387" s="222"/>
      <c r="AA3387" s="222"/>
      <c r="AB3387" s="222"/>
      <c r="AC3387" s="223"/>
      <c r="BO3387" s="202"/>
    </row>
    <row r="3388" customFormat="false" ht="17.5" hidden="false" customHeight="false" outlineLevel="0" collapsed="false">
      <c r="A3388" s="220"/>
      <c r="B3388" s="221"/>
      <c r="C3388" s="221"/>
      <c r="D3388" s="59"/>
      <c r="E3388" s="3"/>
      <c r="F3388" s="59"/>
      <c r="G3388" s="59"/>
      <c r="J3388" s="222"/>
      <c r="K3388" s="222"/>
      <c r="L3388" s="222"/>
      <c r="M3388" s="223"/>
      <c r="Z3388" s="222"/>
      <c r="AA3388" s="222"/>
      <c r="AB3388" s="222"/>
      <c r="AC3388" s="223"/>
      <c r="BO3388" s="202"/>
    </row>
    <row r="3389" customFormat="false" ht="17.5" hidden="false" customHeight="false" outlineLevel="0" collapsed="false">
      <c r="A3389" s="220"/>
      <c r="B3389" s="221"/>
      <c r="C3389" s="221"/>
      <c r="D3389" s="59"/>
      <c r="E3389" s="3"/>
      <c r="F3389" s="59"/>
      <c r="G3389" s="59"/>
      <c r="J3389" s="222"/>
      <c r="K3389" s="222"/>
      <c r="L3389" s="222"/>
      <c r="M3389" s="223"/>
      <c r="Z3389" s="222"/>
      <c r="AA3389" s="222"/>
      <c r="AB3389" s="222"/>
      <c r="AC3389" s="223"/>
      <c r="BO3389" s="202"/>
    </row>
    <row r="3390" customFormat="false" ht="17.5" hidden="false" customHeight="false" outlineLevel="0" collapsed="false">
      <c r="A3390" s="220"/>
      <c r="B3390" s="221"/>
      <c r="C3390" s="221"/>
      <c r="D3390" s="59"/>
      <c r="E3390" s="3"/>
      <c r="F3390" s="59"/>
      <c r="G3390" s="59"/>
      <c r="J3390" s="222"/>
      <c r="K3390" s="222"/>
      <c r="L3390" s="222"/>
      <c r="M3390" s="223"/>
      <c r="Z3390" s="222"/>
      <c r="AA3390" s="222"/>
      <c r="AB3390" s="222"/>
      <c r="AC3390" s="223"/>
      <c r="BO3390" s="202"/>
    </row>
    <row r="3391" customFormat="false" ht="17.5" hidden="false" customHeight="false" outlineLevel="0" collapsed="false">
      <c r="A3391" s="220"/>
      <c r="B3391" s="221"/>
      <c r="C3391" s="221"/>
      <c r="D3391" s="59"/>
      <c r="E3391" s="3"/>
      <c r="F3391" s="59"/>
      <c r="G3391" s="59"/>
      <c r="J3391" s="222"/>
      <c r="K3391" s="222"/>
      <c r="L3391" s="222"/>
      <c r="M3391" s="223"/>
      <c r="Z3391" s="222"/>
      <c r="AA3391" s="222"/>
      <c r="AB3391" s="222"/>
      <c r="AC3391" s="223"/>
      <c r="BO3391" s="202"/>
    </row>
    <row r="3392" customFormat="false" ht="17.5" hidden="false" customHeight="false" outlineLevel="0" collapsed="false">
      <c r="A3392" s="220"/>
      <c r="B3392" s="221"/>
      <c r="C3392" s="221"/>
      <c r="D3392" s="59"/>
      <c r="E3392" s="3"/>
      <c r="F3392" s="59"/>
      <c r="G3392" s="59"/>
      <c r="J3392" s="222"/>
      <c r="K3392" s="222"/>
      <c r="L3392" s="222"/>
      <c r="M3392" s="223"/>
      <c r="Z3392" s="222"/>
      <c r="AA3392" s="222"/>
      <c r="AB3392" s="222"/>
      <c r="AC3392" s="223"/>
      <c r="BO3392" s="202"/>
    </row>
    <row r="3393" customFormat="false" ht="17.5" hidden="false" customHeight="false" outlineLevel="0" collapsed="false">
      <c r="A3393" s="220"/>
      <c r="B3393" s="221"/>
      <c r="C3393" s="221"/>
      <c r="D3393" s="59"/>
      <c r="E3393" s="3"/>
      <c r="F3393" s="59"/>
      <c r="G3393" s="59"/>
      <c r="J3393" s="222"/>
      <c r="K3393" s="222"/>
      <c r="L3393" s="222"/>
      <c r="M3393" s="223"/>
      <c r="Z3393" s="222"/>
      <c r="AA3393" s="222"/>
      <c r="AB3393" s="222"/>
      <c r="AC3393" s="223"/>
      <c r="BO3393" s="202"/>
    </row>
    <row r="3394" customFormat="false" ht="17.5" hidden="false" customHeight="false" outlineLevel="0" collapsed="false">
      <c r="A3394" s="220"/>
      <c r="B3394" s="221"/>
      <c r="C3394" s="221"/>
      <c r="D3394" s="59"/>
      <c r="E3394" s="3"/>
      <c r="F3394" s="59"/>
      <c r="G3394" s="59"/>
      <c r="J3394" s="222"/>
      <c r="K3394" s="222"/>
      <c r="L3394" s="222"/>
      <c r="M3394" s="223"/>
      <c r="Z3394" s="222"/>
      <c r="AA3394" s="222"/>
      <c r="AB3394" s="222"/>
      <c r="AC3394" s="223"/>
      <c r="BO3394" s="202"/>
    </row>
    <row r="3395" customFormat="false" ht="17.5" hidden="false" customHeight="false" outlineLevel="0" collapsed="false">
      <c r="A3395" s="220"/>
      <c r="B3395" s="221"/>
      <c r="C3395" s="221"/>
      <c r="D3395" s="59"/>
      <c r="E3395" s="3"/>
      <c r="F3395" s="59"/>
      <c r="G3395" s="59"/>
      <c r="J3395" s="222"/>
      <c r="K3395" s="222"/>
      <c r="L3395" s="222"/>
      <c r="M3395" s="223"/>
      <c r="Z3395" s="222"/>
      <c r="AA3395" s="222"/>
      <c r="AB3395" s="222"/>
      <c r="AC3395" s="223"/>
      <c r="BO3395" s="202"/>
    </row>
    <row r="3396" customFormat="false" ht="17.5" hidden="false" customHeight="false" outlineLevel="0" collapsed="false">
      <c r="A3396" s="220"/>
      <c r="B3396" s="221"/>
      <c r="C3396" s="221"/>
      <c r="D3396" s="59"/>
      <c r="E3396" s="3"/>
      <c r="F3396" s="59"/>
      <c r="G3396" s="59"/>
      <c r="J3396" s="222"/>
      <c r="K3396" s="222"/>
      <c r="L3396" s="222"/>
      <c r="M3396" s="223"/>
      <c r="Z3396" s="222"/>
      <c r="AA3396" s="222"/>
      <c r="AB3396" s="222"/>
      <c r="AC3396" s="223"/>
      <c r="BO3396" s="202"/>
    </row>
    <row r="3397" customFormat="false" ht="17.5" hidden="false" customHeight="false" outlineLevel="0" collapsed="false">
      <c r="A3397" s="220"/>
      <c r="B3397" s="221"/>
      <c r="C3397" s="221"/>
      <c r="D3397" s="59"/>
      <c r="E3397" s="3"/>
      <c r="F3397" s="59"/>
      <c r="G3397" s="59"/>
      <c r="J3397" s="222"/>
      <c r="K3397" s="222"/>
      <c r="L3397" s="222"/>
      <c r="M3397" s="223"/>
      <c r="Z3397" s="222"/>
      <c r="AA3397" s="222"/>
      <c r="AB3397" s="222"/>
      <c r="AC3397" s="223"/>
      <c r="BO3397" s="202"/>
    </row>
    <row r="3398" customFormat="false" ht="17.5" hidden="false" customHeight="false" outlineLevel="0" collapsed="false">
      <c r="A3398" s="220"/>
      <c r="B3398" s="221"/>
      <c r="C3398" s="221"/>
      <c r="D3398" s="59"/>
      <c r="E3398" s="3"/>
      <c r="F3398" s="59"/>
      <c r="G3398" s="59"/>
      <c r="J3398" s="222"/>
      <c r="K3398" s="222"/>
      <c r="L3398" s="222"/>
      <c r="M3398" s="223"/>
      <c r="Z3398" s="222"/>
      <c r="AA3398" s="222"/>
      <c r="AB3398" s="222"/>
      <c r="AC3398" s="223"/>
      <c r="BO3398" s="202"/>
    </row>
    <row r="3399" customFormat="false" ht="17.5" hidden="false" customHeight="false" outlineLevel="0" collapsed="false">
      <c r="A3399" s="220"/>
      <c r="B3399" s="221"/>
      <c r="C3399" s="221"/>
      <c r="D3399" s="59"/>
      <c r="E3399" s="3"/>
      <c r="F3399" s="59"/>
      <c r="G3399" s="59"/>
      <c r="J3399" s="222"/>
      <c r="K3399" s="222"/>
      <c r="L3399" s="222"/>
      <c r="M3399" s="223"/>
      <c r="Z3399" s="222"/>
      <c r="AA3399" s="222"/>
      <c r="AB3399" s="222"/>
      <c r="AC3399" s="223"/>
      <c r="BO3399" s="202"/>
    </row>
    <row r="3400" customFormat="false" ht="17.5" hidden="false" customHeight="false" outlineLevel="0" collapsed="false">
      <c r="A3400" s="220"/>
      <c r="B3400" s="221"/>
      <c r="C3400" s="221"/>
      <c r="D3400" s="59"/>
      <c r="E3400" s="3"/>
      <c r="F3400" s="59"/>
      <c r="G3400" s="59"/>
      <c r="J3400" s="222"/>
      <c r="K3400" s="222"/>
      <c r="L3400" s="222"/>
      <c r="M3400" s="223"/>
      <c r="Z3400" s="222"/>
      <c r="AA3400" s="222"/>
      <c r="AB3400" s="222"/>
      <c r="AC3400" s="223"/>
      <c r="BO3400" s="202"/>
    </row>
    <row r="3401" customFormat="false" ht="17.5" hidden="false" customHeight="false" outlineLevel="0" collapsed="false">
      <c r="A3401" s="220"/>
      <c r="B3401" s="221"/>
      <c r="C3401" s="221"/>
      <c r="D3401" s="59"/>
      <c r="E3401" s="3"/>
      <c r="F3401" s="59"/>
      <c r="G3401" s="59"/>
      <c r="J3401" s="222"/>
      <c r="K3401" s="222"/>
      <c r="L3401" s="222"/>
      <c r="M3401" s="223"/>
      <c r="Z3401" s="222"/>
      <c r="AA3401" s="222"/>
      <c r="AB3401" s="222"/>
      <c r="AC3401" s="223"/>
      <c r="BO3401" s="202"/>
    </row>
    <row r="3402" customFormat="false" ht="17.5" hidden="false" customHeight="false" outlineLevel="0" collapsed="false">
      <c r="A3402" s="220"/>
      <c r="B3402" s="221"/>
      <c r="C3402" s="221"/>
      <c r="D3402" s="59"/>
      <c r="E3402" s="3"/>
      <c r="F3402" s="59"/>
      <c r="G3402" s="59"/>
      <c r="J3402" s="222"/>
      <c r="K3402" s="222"/>
      <c r="L3402" s="222"/>
      <c r="M3402" s="223"/>
      <c r="Z3402" s="222"/>
      <c r="AA3402" s="222"/>
      <c r="AB3402" s="222"/>
      <c r="AC3402" s="223"/>
      <c r="BO3402" s="202"/>
    </row>
    <row r="3403" customFormat="false" ht="17.5" hidden="false" customHeight="false" outlineLevel="0" collapsed="false">
      <c r="A3403" s="220"/>
      <c r="B3403" s="221"/>
      <c r="C3403" s="221"/>
      <c r="D3403" s="59"/>
      <c r="E3403" s="3"/>
      <c r="F3403" s="59"/>
      <c r="G3403" s="59"/>
      <c r="J3403" s="222"/>
      <c r="K3403" s="222"/>
      <c r="L3403" s="222"/>
      <c r="M3403" s="223"/>
      <c r="Z3403" s="222"/>
      <c r="AA3403" s="222"/>
      <c r="AB3403" s="222"/>
      <c r="AC3403" s="223"/>
      <c r="BO3403" s="202"/>
    </row>
    <row r="3404" customFormat="false" ht="17.5" hidden="false" customHeight="false" outlineLevel="0" collapsed="false">
      <c r="A3404" s="220"/>
      <c r="B3404" s="221"/>
      <c r="C3404" s="221"/>
      <c r="D3404" s="59"/>
      <c r="E3404" s="3"/>
      <c r="F3404" s="59"/>
      <c r="G3404" s="59"/>
      <c r="J3404" s="222"/>
      <c r="K3404" s="222"/>
      <c r="L3404" s="222"/>
      <c r="M3404" s="223"/>
      <c r="Z3404" s="222"/>
      <c r="AA3404" s="222"/>
      <c r="AB3404" s="222"/>
      <c r="AC3404" s="223"/>
      <c r="BO3404" s="202"/>
    </row>
    <row r="3405" customFormat="false" ht="17.5" hidden="false" customHeight="false" outlineLevel="0" collapsed="false">
      <c r="A3405" s="220"/>
      <c r="B3405" s="221"/>
      <c r="C3405" s="221"/>
      <c r="D3405" s="59"/>
      <c r="E3405" s="3"/>
      <c r="F3405" s="59"/>
      <c r="G3405" s="59"/>
      <c r="J3405" s="222"/>
      <c r="K3405" s="222"/>
      <c r="L3405" s="222"/>
      <c r="M3405" s="223"/>
      <c r="Z3405" s="222"/>
      <c r="AA3405" s="222"/>
      <c r="AB3405" s="222"/>
      <c r="AC3405" s="223"/>
      <c r="BO3405" s="202"/>
    </row>
    <row r="3406" customFormat="false" ht="17.5" hidden="false" customHeight="false" outlineLevel="0" collapsed="false">
      <c r="A3406" s="220"/>
      <c r="B3406" s="221"/>
      <c r="C3406" s="221"/>
      <c r="D3406" s="59"/>
      <c r="E3406" s="3"/>
      <c r="F3406" s="59"/>
      <c r="G3406" s="59"/>
      <c r="J3406" s="222"/>
      <c r="K3406" s="222"/>
      <c r="L3406" s="222"/>
      <c r="M3406" s="223"/>
      <c r="Z3406" s="222"/>
      <c r="AA3406" s="222"/>
      <c r="AB3406" s="222"/>
      <c r="AC3406" s="223"/>
      <c r="BO3406" s="202"/>
    </row>
    <row r="3407" customFormat="false" ht="17.5" hidden="false" customHeight="false" outlineLevel="0" collapsed="false">
      <c r="A3407" s="220"/>
      <c r="B3407" s="221"/>
      <c r="C3407" s="221"/>
      <c r="D3407" s="59"/>
      <c r="E3407" s="3"/>
      <c r="F3407" s="59"/>
      <c r="G3407" s="59"/>
      <c r="J3407" s="222"/>
      <c r="K3407" s="222"/>
      <c r="L3407" s="222"/>
      <c r="M3407" s="223"/>
      <c r="Z3407" s="222"/>
      <c r="AA3407" s="222"/>
      <c r="AB3407" s="222"/>
      <c r="AC3407" s="223"/>
      <c r="BO3407" s="202"/>
    </row>
    <row r="3408" customFormat="false" ht="17.5" hidden="false" customHeight="false" outlineLevel="0" collapsed="false">
      <c r="A3408" s="220"/>
      <c r="B3408" s="221"/>
      <c r="C3408" s="221"/>
      <c r="D3408" s="59"/>
      <c r="E3408" s="3"/>
      <c r="F3408" s="59"/>
      <c r="G3408" s="59"/>
      <c r="J3408" s="222"/>
      <c r="K3408" s="222"/>
      <c r="L3408" s="222"/>
      <c r="M3408" s="223"/>
      <c r="Z3408" s="222"/>
      <c r="AA3408" s="222"/>
      <c r="AB3408" s="222"/>
      <c r="AC3408" s="223"/>
      <c r="BO3408" s="202"/>
    </row>
    <row r="3409" customFormat="false" ht="17.5" hidden="false" customHeight="false" outlineLevel="0" collapsed="false">
      <c r="A3409" s="220"/>
      <c r="B3409" s="221"/>
      <c r="C3409" s="221"/>
      <c r="D3409" s="59"/>
      <c r="E3409" s="3"/>
      <c r="F3409" s="59"/>
      <c r="G3409" s="59"/>
      <c r="J3409" s="222"/>
      <c r="K3409" s="222"/>
      <c r="L3409" s="222"/>
      <c r="M3409" s="223"/>
      <c r="Z3409" s="222"/>
      <c r="AA3409" s="222"/>
      <c r="AB3409" s="222"/>
      <c r="AC3409" s="223"/>
      <c r="BO3409" s="202"/>
    </row>
    <row r="3410" customFormat="false" ht="17.5" hidden="false" customHeight="false" outlineLevel="0" collapsed="false">
      <c r="A3410" s="220"/>
      <c r="B3410" s="221"/>
      <c r="C3410" s="221"/>
      <c r="D3410" s="59"/>
      <c r="E3410" s="3"/>
      <c r="F3410" s="59"/>
      <c r="G3410" s="59"/>
      <c r="J3410" s="222"/>
      <c r="K3410" s="222"/>
      <c r="L3410" s="222"/>
      <c r="M3410" s="223"/>
      <c r="Z3410" s="222"/>
      <c r="AA3410" s="222"/>
      <c r="AB3410" s="222"/>
      <c r="AC3410" s="223"/>
      <c r="BO3410" s="202"/>
    </row>
    <row r="3411" customFormat="false" ht="17.5" hidden="false" customHeight="false" outlineLevel="0" collapsed="false">
      <c r="A3411" s="220"/>
      <c r="B3411" s="221"/>
      <c r="C3411" s="221"/>
      <c r="D3411" s="59"/>
      <c r="E3411" s="3"/>
      <c r="F3411" s="59"/>
      <c r="G3411" s="59"/>
      <c r="J3411" s="222"/>
      <c r="K3411" s="222"/>
      <c r="L3411" s="222"/>
      <c r="M3411" s="223"/>
      <c r="Z3411" s="222"/>
      <c r="AA3411" s="222"/>
      <c r="AB3411" s="222"/>
      <c r="AC3411" s="223"/>
      <c r="BO3411" s="202"/>
    </row>
    <row r="3412" customFormat="false" ht="17.5" hidden="false" customHeight="false" outlineLevel="0" collapsed="false">
      <c r="A3412" s="220"/>
      <c r="B3412" s="221"/>
      <c r="C3412" s="221"/>
      <c r="D3412" s="59"/>
      <c r="E3412" s="3"/>
      <c r="F3412" s="59"/>
      <c r="G3412" s="59"/>
      <c r="J3412" s="222"/>
      <c r="K3412" s="222"/>
      <c r="L3412" s="222"/>
      <c r="M3412" s="223"/>
      <c r="Z3412" s="222"/>
      <c r="AA3412" s="222"/>
      <c r="AB3412" s="222"/>
      <c r="AC3412" s="223"/>
      <c r="BO3412" s="202"/>
    </row>
    <row r="3413" customFormat="false" ht="17.5" hidden="false" customHeight="false" outlineLevel="0" collapsed="false">
      <c r="A3413" s="220"/>
      <c r="B3413" s="221"/>
      <c r="C3413" s="221"/>
      <c r="D3413" s="59"/>
      <c r="E3413" s="3"/>
      <c r="F3413" s="59"/>
      <c r="G3413" s="59"/>
      <c r="J3413" s="222"/>
      <c r="K3413" s="222"/>
      <c r="L3413" s="222"/>
      <c r="M3413" s="223"/>
      <c r="Z3413" s="222"/>
      <c r="AA3413" s="222"/>
      <c r="AB3413" s="222"/>
      <c r="AC3413" s="223"/>
      <c r="BO3413" s="202"/>
    </row>
    <row r="3414" customFormat="false" ht="17.5" hidden="false" customHeight="false" outlineLevel="0" collapsed="false">
      <c r="A3414" s="220"/>
      <c r="B3414" s="221"/>
      <c r="C3414" s="221"/>
      <c r="D3414" s="59"/>
      <c r="E3414" s="3"/>
      <c r="F3414" s="59"/>
      <c r="G3414" s="59"/>
      <c r="J3414" s="222"/>
      <c r="K3414" s="222"/>
      <c r="L3414" s="222"/>
      <c r="M3414" s="223"/>
      <c r="Z3414" s="222"/>
      <c r="AA3414" s="222"/>
      <c r="AB3414" s="222"/>
      <c r="AC3414" s="223"/>
      <c r="BO3414" s="202"/>
    </row>
    <row r="3415" customFormat="false" ht="17.5" hidden="false" customHeight="false" outlineLevel="0" collapsed="false">
      <c r="A3415" s="220"/>
      <c r="B3415" s="221"/>
      <c r="C3415" s="221"/>
      <c r="D3415" s="59"/>
      <c r="E3415" s="3"/>
      <c r="F3415" s="59"/>
      <c r="G3415" s="59"/>
      <c r="J3415" s="222"/>
      <c r="K3415" s="222"/>
      <c r="L3415" s="222"/>
      <c r="M3415" s="223"/>
      <c r="Z3415" s="222"/>
      <c r="AA3415" s="222"/>
      <c r="AB3415" s="222"/>
      <c r="AC3415" s="223"/>
      <c r="BO3415" s="202"/>
    </row>
    <row r="3416" customFormat="false" ht="17.5" hidden="false" customHeight="false" outlineLevel="0" collapsed="false">
      <c r="A3416" s="220"/>
      <c r="B3416" s="221"/>
      <c r="C3416" s="221"/>
      <c r="D3416" s="59"/>
      <c r="E3416" s="3"/>
      <c r="F3416" s="59"/>
      <c r="G3416" s="59"/>
      <c r="J3416" s="222"/>
      <c r="K3416" s="222"/>
      <c r="L3416" s="222"/>
      <c r="M3416" s="223"/>
      <c r="Z3416" s="222"/>
      <c r="AA3416" s="222"/>
      <c r="AB3416" s="222"/>
      <c r="AC3416" s="223"/>
      <c r="BO3416" s="202"/>
    </row>
    <row r="3417" customFormat="false" ht="17.5" hidden="false" customHeight="false" outlineLevel="0" collapsed="false">
      <c r="A3417" s="220"/>
      <c r="B3417" s="221"/>
      <c r="C3417" s="221"/>
      <c r="D3417" s="59"/>
      <c r="E3417" s="3"/>
      <c r="F3417" s="59"/>
      <c r="G3417" s="59"/>
      <c r="J3417" s="222"/>
      <c r="K3417" s="222"/>
      <c r="L3417" s="222"/>
      <c r="M3417" s="223"/>
      <c r="Z3417" s="222"/>
      <c r="AA3417" s="222"/>
      <c r="AB3417" s="222"/>
      <c r="AC3417" s="223"/>
      <c r="BO3417" s="202"/>
    </row>
    <row r="3418" customFormat="false" ht="17.5" hidden="false" customHeight="false" outlineLevel="0" collapsed="false">
      <c r="A3418" s="220"/>
      <c r="B3418" s="221"/>
      <c r="C3418" s="221"/>
      <c r="D3418" s="59"/>
      <c r="E3418" s="3"/>
      <c r="F3418" s="59"/>
      <c r="G3418" s="59"/>
      <c r="J3418" s="222"/>
      <c r="K3418" s="222"/>
      <c r="L3418" s="222"/>
      <c r="M3418" s="223"/>
      <c r="Z3418" s="222"/>
      <c r="AA3418" s="222"/>
      <c r="AB3418" s="222"/>
      <c r="AC3418" s="223"/>
      <c r="BO3418" s="202"/>
    </row>
    <row r="3419" customFormat="false" ht="17.5" hidden="false" customHeight="false" outlineLevel="0" collapsed="false">
      <c r="A3419" s="220"/>
      <c r="B3419" s="221"/>
      <c r="C3419" s="221"/>
      <c r="D3419" s="59"/>
      <c r="E3419" s="3"/>
      <c r="F3419" s="59"/>
      <c r="G3419" s="59"/>
      <c r="J3419" s="222"/>
      <c r="K3419" s="222"/>
      <c r="L3419" s="222"/>
      <c r="M3419" s="223"/>
      <c r="Z3419" s="222"/>
      <c r="AA3419" s="222"/>
      <c r="AB3419" s="222"/>
      <c r="AC3419" s="223"/>
      <c r="BO3419" s="202"/>
    </row>
    <row r="3420" customFormat="false" ht="17.5" hidden="false" customHeight="false" outlineLevel="0" collapsed="false">
      <c r="A3420" s="220"/>
      <c r="B3420" s="221"/>
      <c r="C3420" s="221"/>
      <c r="D3420" s="59"/>
      <c r="E3420" s="3"/>
      <c r="F3420" s="59"/>
      <c r="G3420" s="59"/>
      <c r="J3420" s="222"/>
      <c r="K3420" s="222"/>
      <c r="L3420" s="222"/>
      <c r="M3420" s="223"/>
      <c r="Z3420" s="222"/>
      <c r="AA3420" s="222"/>
      <c r="AB3420" s="222"/>
      <c r="AC3420" s="223"/>
      <c r="BO3420" s="202"/>
    </row>
    <row r="3421" customFormat="false" ht="17.5" hidden="false" customHeight="false" outlineLevel="0" collapsed="false">
      <c r="A3421" s="220"/>
      <c r="B3421" s="221"/>
      <c r="C3421" s="221"/>
      <c r="D3421" s="59"/>
      <c r="E3421" s="3"/>
      <c r="F3421" s="59"/>
      <c r="G3421" s="59"/>
      <c r="J3421" s="222"/>
      <c r="K3421" s="222"/>
      <c r="L3421" s="222"/>
      <c r="M3421" s="223"/>
      <c r="Z3421" s="222"/>
      <c r="AA3421" s="222"/>
      <c r="AB3421" s="222"/>
      <c r="AC3421" s="223"/>
      <c r="BO3421" s="202"/>
    </row>
    <row r="3422" customFormat="false" ht="17.5" hidden="false" customHeight="false" outlineLevel="0" collapsed="false">
      <c r="A3422" s="220"/>
      <c r="B3422" s="221"/>
      <c r="C3422" s="221"/>
      <c r="D3422" s="59"/>
      <c r="E3422" s="3"/>
      <c r="F3422" s="59"/>
      <c r="G3422" s="59"/>
      <c r="J3422" s="222"/>
      <c r="K3422" s="222"/>
      <c r="L3422" s="222"/>
      <c r="M3422" s="223"/>
      <c r="Z3422" s="222"/>
      <c r="AA3422" s="222"/>
      <c r="AB3422" s="222"/>
      <c r="AC3422" s="223"/>
      <c r="BO3422" s="202"/>
    </row>
    <row r="3423" customFormat="false" ht="17.5" hidden="false" customHeight="false" outlineLevel="0" collapsed="false">
      <c r="A3423" s="220"/>
      <c r="B3423" s="221"/>
      <c r="C3423" s="221"/>
      <c r="D3423" s="59"/>
      <c r="E3423" s="3"/>
      <c r="F3423" s="59"/>
      <c r="G3423" s="59"/>
      <c r="J3423" s="222"/>
      <c r="K3423" s="222"/>
      <c r="L3423" s="222"/>
      <c r="M3423" s="223"/>
      <c r="Z3423" s="222"/>
      <c r="AA3423" s="222"/>
      <c r="AB3423" s="222"/>
      <c r="AC3423" s="223"/>
      <c r="BO3423" s="202"/>
    </row>
    <row r="3424" customFormat="false" ht="17.5" hidden="false" customHeight="false" outlineLevel="0" collapsed="false">
      <c r="A3424" s="220"/>
      <c r="B3424" s="221"/>
      <c r="C3424" s="221"/>
      <c r="D3424" s="59"/>
      <c r="E3424" s="3"/>
      <c r="F3424" s="59"/>
      <c r="G3424" s="59"/>
      <c r="J3424" s="222"/>
      <c r="K3424" s="222"/>
      <c r="L3424" s="222"/>
      <c r="M3424" s="223"/>
      <c r="Z3424" s="222"/>
      <c r="AA3424" s="222"/>
      <c r="AB3424" s="222"/>
      <c r="AC3424" s="223"/>
      <c r="BO3424" s="202"/>
    </row>
    <row r="3425" customFormat="false" ht="17.5" hidden="false" customHeight="false" outlineLevel="0" collapsed="false">
      <c r="A3425" s="220"/>
      <c r="B3425" s="221"/>
      <c r="C3425" s="221"/>
      <c r="D3425" s="59"/>
      <c r="E3425" s="3"/>
      <c r="F3425" s="59"/>
      <c r="G3425" s="59"/>
      <c r="J3425" s="222"/>
      <c r="K3425" s="222"/>
      <c r="L3425" s="222"/>
      <c r="M3425" s="223"/>
      <c r="Z3425" s="222"/>
      <c r="AA3425" s="222"/>
      <c r="AB3425" s="222"/>
      <c r="AC3425" s="223"/>
      <c r="BO3425" s="202"/>
    </row>
    <row r="3426" customFormat="false" ht="17.5" hidden="false" customHeight="false" outlineLevel="0" collapsed="false">
      <c r="A3426" s="220"/>
      <c r="B3426" s="221"/>
      <c r="C3426" s="221"/>
      <c r="D3426" s="59"/>
      <c r="E3426" s="3"/>
      <c r="F3426" s="59"/>
      <c r="G3426" s="59"/>
      <c r="J3426" s="222"/>
      <c r="K3426" s="222"/>
      <c r="L3426" s="222"/>
      <c r="M3426" s="223"/>
      <c r="Z3426" s="222"/>
      <c r="AA3426" s="222"/>
      <c r="AB3426" s="222"/>
      <c r="AC3426" s="223"/>
      <c r="BO3426" s="202"/>
    </row>
    <row r="3427" customFormat="false" ht="17.5" hidden="false" customHeight="false" outlineLevel="0" collapsed="false">
      <c r="A3427" s="220"/>
      <c r="B3427" s="221"/>
      <c r="C3427" s="221"/>
      <c r="D3427" s="59"/>
      <c r="E3427" s="3"/>
      <c r="F3427" s="59"/>
      <c r="G3427" s="59"/>
      <c r="J3427" s="222"/>
      <c r="K3427" s="222"/>
      <c r="L3427" s="222"/>
      <c r="M3427" s="223"/>
      <c r="Z3427" s="222"/>
      <c r="AA3427" s="222"/>
      <c r="AB3427" s="222"/>
      <c r="AC3427" s="223"/>
      <c r="BO3427" s="202"/>
    </row>
    <row r="3428" customFormat="false" ht="17.5" hidden="false" customHeight="false" outlineLevel="0" collapsed="false">
      <c r="A3428" s="220"/>
      <c r="B3428" s="221"/>
      <c r="C3428" s="221"/>
      <c r="D3428" s="59"/>
      <c r="E3428" s="3"/>
      <c r="F3428" s="59"/>
      <c r="G3428" s="59"/>
      <c r="J3428" s="222"/>
      <c r="K3428" s="222"/>
      <c r="L3428" s="222"/>
      <c r="M3428" s="223"/>
      <c r="Z3428" s="222"/>
      <c r="AA3428" s="222"/>
      <c r="AB3428" s="222"/>
      <c r="AC3428" s="223"/>
      <c r="BO3428" s="202"/>
    </row>
    <row r="3429" customFormat="false" ht="17.5" hidden="false" customHeight="false" outlineLevel="0" collapsed="false">
      <c r="A3429" s="220"/>
      <c r="B3429" s="221"/>
      <c r="C3429" s="221"/>
      <c r="D3429" s="59"/>
      <c r="E3429" s="3"/>
      <c r="F3429" s="59"/>
      <c r="G3429" s="59"/>
      <c r="J3429" s="222"/>
      <c r="K3429" s="222"/>
      <c r="L3429" s="222"/>
      <c r="M3429" s="223"/>
      <c r="Z3429" s="222"/>
      <c r="AA3429" s="222"/>
      <c r="AB3429" s="222"/>
      <c r="AC3429" s="223"/>
      <c r="BO3429" s="202"/>
    </row>
    <row r="3430" customFormat="false" ht="17.5" hidden="false" customHeight="false" outlineLevel="0" collapsed="false">
      <c r="A3430" s="220"/>
      <c r="B3430" s="221"/>
      <c r="C3430" s="221"/>
      <c r="D3430" s="59"/>
      <c r="E3430" s="3"/>
      <c r="F3430" s="59"/>
      <c r="G3430" s="59"/>
      <c r="J3430" s="222"/>
      <c r="K3430" s="222"/>
      <c r="L3430" s="222"/>
      <c r="M3430" s="223"/>
      <c r="Z3430" s="222"/>
      <c r="AA3430" s="222"/>
      <c r="AB3430" s="222"/>
      <c r="AC3430" s="223"/>
      <c r="BO3430" s="202"/>
    </row>
    <row r="3431" customFormat="false" ht="17.5" hidden="false" customHeight="false" outlineLevel="0" collapsed="false">
      <c r="A3431" s="220"/>
      <c r="B3431" s="221"/>
      <c r="C3431" s="221"/>
      <c r="D3431" s="59"/>
      <c r="E3431" s="3"/>
      <c r="F3431" s="59"/>
      <c r="G3431" s="59"/>
      <c r="J3431" s="222"/>
      <c r="K3431" s="222"/>
      <c r="L3431" s="222"/>
      <c r="M3431" s="223"/>
      <c r="Z3431" s="222"/>
      <c r="AA3431" s="222"/>
      <c r="AB3431" s="222"/>
      <c r="AC3431" s="223"/>
      <c r="BO3431" s="202"/>
    </row>
    <row r="3432" customFormat="false" ht="17.5" hidden="false" customHeight="false" outlineLevel="0" collapsed="false">
      <c r="A3432" s="220"/>
      <c r="B3432" s="221"/>
      <c r="C3432" s="221"/>
      <c r="D3432" s="59"/>
      <c r="E3432" s="3"/>
      <c r="F3432" s="59"/>
      <c r="G3432" s="59"/>
      <c r="J3432" s="222"/>
      <c r="K3432" s="222"/>
      <c r="L3432" s="222"/>
      <c r="M3432" s="223"/>
      <c r="Z3432" s="222"/>
      <c r="AA3432" s="222"/>
      <c r="AB3432" s="222"/>
      <c r="AC3432" s="223"/>
      <c r="BO3432" s="202"/>
    </row>
    <row r="3433" customFormat="false" ht="17.5" hidden="false" customHeight="false" outlineLevel="0" collapsed="false">
      <c r="A3433" s="220"/>
      <c r="B3433" s="221"/>
      <c r="C3433" s="221"/>
      <c r="D3433" s="59"/>
      <c r="E3433" s="3"/>
      <c r="F3433" s="59"/>
      <c r="G3433" s="59"/>
      <c r="J3433" s="222"/>
      <c r="K3433" s="222"/>
      <c r="L3433" s="222"/>
      <c r="M3433" s="223"/>
      <c r="Z3433" s="222"/>
      <c r="AA3433" s="222"/>
      <c r="AB3433" s="222"/>
      <c r="AC3433" s="223"/>
      <c r="BO3433" s="202"/>
    </row>
    <row r="3434" customFormat="false" ht="17.5" hidden="false" customHeight="false" outlineLevel="0" collapsed="false">
      <c r="A3434" s="220"/>
      <c r="B3434" s="221"/>
      <c r="C3434" s="221"/>
      <c r="D3434" s="59"/>
      <c r="E3434" s="3"/>
      <c r="F3434" s="59"/>
      <c r="G3434" s="59"/>
      <c r="J3434" s="222"/>
      <c r="K3434" s="222"/>
      <c r="L3434" s="222"/>
      <c r="M3434" s="223"/>
      <c r="Z3434" s="222"/>
      <c r="AA3434" s="222"/>
      <c r="AB3434" s="222"/>
      <c r="AC3434" s="223"/>
      <c r="BO3434" s="202"/>
    </row>
    <row r="3435" customFormat="false" ht="17.5" hidden="false" customHeight="false" outlineLevel="0" collapsed="false">
      <c r="A3435" s="220"/>
      <c r="B3435" s="221"/>
      <c r="C3435" s="221"/>
      <c r="D3435" s="59"/>
      <c r="E3435" s="3"/>
      <c r="F3435" s="59"/>
      <c r="G3435" s="59"/>
      <c r="J3435" s="222"/>
      <c r="K3435" s="222"/>
      <c r="L3435" s="222"/>
      <c r="M3435" s="223"/>
      <c r="Z3435" s="222"/>
      <c r="AA3435" s="222"/>
      <c r="AB3435" s="222"/>
      <c r="AC3435" s="223"/>
      <c r="BO3435" s="202"/>
    </row>
    <row r="3436" customFormat="false" ht="17.5" hidden="false" customHeight="false" outlineLevel="0" collapsed="false">
      <c r="A3436" s="220"/>
      <c r="B3436" s="221"/>
      <c r="C3436" s="221"/>
      <c r="D3436" s="59"/>
      <c r="E3436" s="3"/>
      <c r="F3436" s="59"/>
      <c r="G3436" s="59"/>
      <c r="J3436" s="222"/>
      <c r="K3436" s="222"/>
      <c r="L3436" s="222"/>
      <c r="M3436" s="223"/>
      <c r="Z3436" s="222"/>
      <c r="AA3436" s="222"/>
      <c r="AB3436" s="222"/>
      <c r="AC3436" s="223"/>
      <c r="BO3436" s="202"/>
    </row>
    <row r="3437" customFormat="false" ht="17.5" hidden="false" customHeight="false" outlineLevel="0" collapsed="false">
      <c r="A3437" s="220"/>
      <c r="B3437" s="221"/>
      <c r="C3437" s="221"/>
      <c r="D3437" s="59"/>
      <c r="E3437" s="3"/>
      <c r="F3437" s="59"/>
      <c r="G3437" s="59"/>
      <c r="J3437" s="222"/>
      <c r="K3437" s="222"/>
      <c r="L3437" s="222"/>
      <c r="M3437" s="223"/>
      <c r="Z3437" s="222"/>
      <c r="AA3437" s="222"/>
      <c r="AB3437" s="222"/>
      <c r="AC3437" s="223"/>
      <c r="BO3437" s="202"/>
    </row>
    <row r="3438" customFormat="false" ht="17.5" hidden="false" customHeight="false" outlineLevel="0" collapsed="false">
      <c r="A3438" s="220"/>
      <c r="B3438" s="221"/>
      <c r="C3438" s="221"/>
      <c r="D3438" s="59"/>
      <c r="E3438" s="3"/>
      <c r="F3438" s="59"/>
      <c r="G3438" s="59"/>
      <c r="J3438" s="222"/>
      <c r="K3438" s="222"/>
      <c r="L3438" s="222"/>
      <c r="M3438" s="223"/>
      <c r="Z3438" s="222"/>
      <c r="AA3438" s="222"/>
      <c r="AB3438" s="222"/>
      <c r="AC3438" s="223"/>
      <c r="BO3438" s="202"/>
    </row>
    <row r="3439" customFormat="false" ht="17.5" hidden="false" customHeight="false" outlineLevel="0" collapsed="false">
      <c r="A3439" s="220"/>
      <c r="B3439" s="221"/>
      <c r="C3439" s="221"/>
      <c r="D3439" s="59"/>
      <c r="E3439" s="3"/>
      <c r="F3439" s="59"/>
      <c r="G3439" s="59"/>
      <c r="J3439" s="222"/>
      <c r="K3439" s="222"/>
      <c r="L3439" s="222"/>
      <c r="M3439" s="223"/>
      <c r="Z3439" s="222"/>
      <c r="AA3439" s="222"/>
      <c r="AB3439" s="222"/>
      <c r="AC3439" s="223"/>
      <c r="BO3439" s="202"/>
    </row>
    <row r="3440" customFormat="false" ht="17.5" hidden="false" customHeight="false" outlineLevel="0" collapsed="false">
      <c r="A3440" s="220"/>
      <c r="B3440" s="221"/>
      <c r="C3440" s="221"/>
      <c r="D3440" s="59"/>
      <c r="E3440" s="3"/>
      <c r="F3440" s="59"/>
      <c r="G3440" s="59"/>
      <c r="J3440" s="222"/>
      <c r="K3440" s="222"/>
      <c r="L3440" s="222"/>
      <c r="M3440" s="223"/>
      <c r="Z3440" s="222"/>
      <c r="AA3440" s="222"/>
      <c r="AB3440" s="222"/>
      <c r="AC3440" s="223"/>
      <c r="BO3440" s="202"/>
    </row>
    <row r="3441" customFormat="false" ht="17.5" hidden="false" customHeight="false" outlineLevel="0" collapsed="false">
      <c r="A3441" s="220"/>
      <c r="B3441" s="221"/>
      <c r="C3441" s="221"/>
      <c r="D3441" s="59"/>
      <c r="E3441" s="3"/>
      <c r="F3441" s="59"/>
      <c r="G3441" s="59"/>
      <c r="J3441" s="222"/>
      <c r="K3441" s="222"/>
      <c r="L3441" s="222"/>
      <c r="M3441" s="223"/>
      <c r="Z3441" s="222"/>
      <c r="AA3441" s="222"/>
      <c r="AB3441" s="222"/>
      <c r="AC3441" s="223"/>
      <c r="BO3441" s="202"/>
    </row>
    <row r="3442" customFormat="false" ht="17.5" hidden="false" customHeight="false" outlineLevel="0" collapsed="false">
      <c r="A3442" s="220"/>
      <c r="B3442" s="221"/>
      <c r="C3442" s="221"/>
      <c r="D3442" s="59"/>
      <c r="E3442" s="3"/>
      <c r="F3442" s="59"/>
      <c r="G3442" s="59"/>
      <c r="J3442" s="222"/>
      <c r="K3442" s="222"/>
      <c r="L3442" s="222"/>
      <c r="M3442" s="223"/>
      <c r="Z3442" s="222"/>
      <c r="AA3442" s="222"/>
      <c r="AB3442" s="222"/>
      <c r="AC3442" s="223"/>
      <c r="BO3442" s="202"/>
    </row>
    <row r="3443" customFormat="false" ht="17.5" hidden="false" customHeight="false" outlineLevel="0" collapsed="false">
      <c r="A3443" s="220"/>
      <c r="B3443" s="221"/>
      <c r="C3443" s="221"/>
      <c r="D3443" s="59"/>
      <c r="E3443" s="3"/>
      <c r="F3443" s="59"/>
      <c r="G3443" s="59"/>
      <c r="J3443" s="222"/>
      <c r="K3443" s="222"/>
      <c r="L3443" s="222"/>
      <c r="M3443" s="223"/>
      <c r="Z3443" s="222"/>
      <c r="AA3443" s="222"/>
      <c r="AB3443" s="222"/>
      <c r="AC3443" s="223"/>
      <c r="BO3443" s="202"/>
    </row>
    <row r="3444" customFormat="false" ht="17.5" hidden="false" customHeight="false" outlineLevel="0" collapsed="false">
      <c r="A3444" s="220"/>
      <c r="B3444" s="221"/>
      <c r="C3444" s="221"/>
      <c r="D3444" s="59"/>
      <c r="E3444" s="3"/>
      <c r="F3444" s="59"/>
      <c r="G3444" s="59"/>
      <c r="J3444" s="222"/>
      <c r="K3444" s="222"/>
      <c r="L3444" s="222"/>
      <c r="M3444" s="223"/>
      <c r="Z3444" s="222"/>
      <c r="AA3444" s="222"/>
      <c r="AB3444" s="222"/>
      <c r="AC3444" s="223"/>
      <c r="BO3444" s="202"/>
    </row>
    <row r="3445" customFormat="false" ht="17.5" hidden="false" customHeight="false" outlineLevel="0" collapsed="false">
      <c r="A3445" s="220"/>
      <c r="B3445" s="221"/>
      <c r="C3445" s="221"/>
      <c r="D3445" s="59"/>
      <c r="E3445" s="3"/>
      <c r="F3445" s="59"/>
      <c r="G3445" s="59"/>
      <c r="J3445" s="222"/>
      <c r="K3445" s="222"/>
      <c r="L3445" s="222"/>
      <c r="M3445" s="223"/>
      <c r="Z3445" s="222"/>
      <c r="AA3445" s="222"/>
      <c r="AB3445" s="222"/>
      <c r="AC3445" s="223"/>
      <c r="BO3445" s="202"/>
    </row>
    <row r="3446" customFormat="false" ht="17.5" hidden="false" customHeight="false" outlineLevel="0" collapsed="false">
      <c r="A3446" s="220"/>
      <c r="B3446" s="221"/>
      <c r="C3446" s="221"/>
      <c r="D3446" s="59"/>
      <c r="E3446" s="3"/>
      <c r="F3446" s="59"/>
      <c r="G3446" s="59"/>
      <c r="J3446" s="222"/>
      <c r="K3446" s="222"/>
      <c r="L3446" s="222"/>
      <c r="M3446" s="223"/>
      <c r="Z3446" s="222"/>
      <c r="AA3446" s="222"/>
      <c r="AB3446" s="222"/>
      <c r="AC3446" s="223"/>
      <c r="BO3446" s="202"/>
    </row>
    <row r="3447" customFormat="false" ht="17.5" hidden="false" customHeight="false" outlineLevel="0" collapsed="false">
      <c r="A3447" s="220"/>
      <c r="B3447" s="221"/>
      <c r="C3447" s="221"/>
      <c r="D3447" s="59"/>
      <c r="E3447" s="3"/>
      <c r="F3447" s="59"/>
      <c r="G3447" s="59"/>
      <c r="J3447" s="222"/>
      <c r="K3447" s="222"/>
      <c r="L3447" s="222"/>
      <c r="M3447" s="223"/>
      <c r="Z3447" s="222"/>
      <c r="AA3447" s="222"/>
      <c r="AB3447" s="222"/>
      <c r="AC3447" s="223"/>
      <c r="BO3447" s="202"/>
    </row>
    <row r="3448" customFormat="false" ht="17.5" hidden="false" customHeight="false" outlineLevel="0" collapsed="false">
      <c r="A3448" s="220"/>
      <c r="B3448" s="221"/>
      <c r="C3448" s="221"/>
      <c r="D3448" s="59"/>
      <c r="E3448" s="3"/>
      <c r="F3448" s="59"/>
      <c r="G3448" s="59"/>
      <c r="J3448" s="222"/>
      <c r="K3448" s="222"/>
      <c r="L3448" s="222"/>
      <c r="M3448" s="223"/>
      <c r="Z3448" s="222"/>
      <c r="AA3448" s="222"/>
      <c r="AB3448" s="222"/>
      <c r="AC3448" s="223"/>
      <c r="BO3448" s="202"/>
    </row>
    <row r="3449" customFormat="false" ht="17.5" hidden="false" customHeight="false" outlineLevel="0" collapsed="false">
      <c r="A3449" s="220"/>
      <c r="B3449" s="221"/>
      <c r="C3449" s="221"/>
      <c r="D3449" s="59"/>
      <c r="E3449" s="3"/>
      <c r="F3449" s="59"/>
      <c r="G3449" s="59"/>
      <c r="J3449" s="222"/>
      <c r="K3449" s="222"/>
      <c r="L3449" s="222"/>
      <c r="M3449" s="223"/>
      <c r="Z3449" s="222"/>
      <c r="AA3449" s="222"/>
      <c r="AB3449" s="222"/>
      <c r="AC3449" s="223"/>
      <c r="BO3449" s="202"/>
    </row>
    <row r="3450" customFormat="false" ht="17.5" hidden="false" customHeight="false" outlineLevel="0" collapsed="false">
      <c r="A3450" s="220"/>
      <c r="B3450" s="221"/>
      <c r="C3450" s="221"/>
      <c r="D3450" s="59"/>
      <c r="E3450" s="3"/>
      <c r="F3450" s="59"/>
      <c r="G3450" s="59"/>
      <c r="J3450" s="222"/>
      <c r="K3450" s="222"/>
      <c r="L3450" s="222"/>
      <c r="M3450" s="223"/>
      <c r="Z3450" s="222"/>
      <c r="AA3450" s="222"/>
      <c r="AB3450" s="222"/>
      <c r="AC3450" s="223"/>
      <c r="BO3450" s="202"/>
    </row>
    <row r="3451" customFormat="false" ht="17.5" hidden="false" customHeight="false" outlineLevel="0" collapsed="false">
      <c r="A3451" s="220"/>
      <c r="B3451" s="221"/>
      <c r="C3451" s="221"/>
      <c r="D3451" s="59"/>
      <c r="E3451" s="3"/>
      <c r="F3451" s="59"/>
      <c r="G3451" s="59"/>
      <c r="J3451" s="222"/>
      <c r="K3451" s="222"/>
      <c r="L3451" s="222"/>
      <c r="M3451" s="223"/>
      <c r="Z3451" s="222"/>
      <c r="AA3451" s="222"/>
      <c r="AB3451" s="222"/>
      <c r="AC3451" s="223"/>
      <c r="BO3451" s="202"/>
    </row>
    <row r="3452" customFormat="false" ht="17.5" hidden="false" customHeight="false" outlineLevel="0" collapsed="false">
      <c r="A3452" s="220"/>
      <c r="B3452" s="221"/>
      <c r="C3452" s="221"/>
      <c r="D3452" s="59"/>
      <c r="E3452" s="3"/>
      <c r="F3452" s="59"/>
      <c r="G3452" s="59"/>
      <c r="J3452" s="222"/>
      <c r="K3452" s="222"/>
      <c r="L3452" s="222"/>
      <c r="M3452" s="223"/>
      <c r="Z3452" s="222"/>
      <c r="AA3452" s="222"/>
      <c r="AB3452" s="222"/>
      <c r="AC3452" s="223"/>
      <c r="BO3452" s="202"/>
    </row>
    <row r="3453" customFormat="false" ht="17.5" hidden="false" customHeight="false" outlineLevel="0" collapsed="false">
      <c r="A3453" s="220"/>
      <c r="B3453" s="221"/>
      <c r="C3453" s="221"/>
      <c r="D3453" s="59"/>
      <c r="E3453" s="3"/>
      <c r="F3453" s="59"/>
      <c r="G3453" s="59"/>
      <c r="J3453" s="222"/>
      <c r="K3453" s="222"/>
      <c r="L3453" s="222"/>
      <c r="M3453" s="223"/>
      <c r="Z3453" s="222"/>
      <c r="AA3453" s="222"/>
      <c r="AB3453" s="222"/>
      <c r="AC3453" s="223"/>
      <c r="BO3453" s="202"/>
    </row>
    <row r="3454" customFormat="false" ht="17.5" hidden="false" customHeight="false" outlineLevel="0" collapsed="false">
      <c r="A3454" s="220"/>
      <c r="B3454" s="221"/>
      <c r="C3454" s="221"/>
      <c r="D3454" s="59"/>
      <c r="E3454" s="3"/>
      <c r="F3454" s="59"/>
      <c r="G3454" s="59"/>
      <c r="J3454" s="222"/>
      <c r="K3454" s="222"/>
      <c r="L3454" s="222"/>
      <c r="M3454" s="223"/>
      <c r="Z3454" s="222"/>
      <c r="AA3454" s="222"/>
      <c r="AB3454" s="222"/>
      <c r="AC3454" s="223"/>
      <c r="BO3454" s="202"/>
    </row>
    <row r="3455" customFormat="false" ht="17.5" hidden="false" customHeight="false" outlineLevel="0" collapsed="false">
      <c r="A3455" s="220"/>
      <c r="B3455" s="221"/>
      <c r="C3455" s="221"/>
      <c r="D3455" s="59"/>
      <c r="E3455" s="3"/>
      <c r="F3455" s="59"/>
      <c r="G3455" s="59"/>
      <c r="J3455" s="222"/>
      <c r="K3455" s="222"/>
      <c r="L3455" s="222"/>
      <c r="M3455" s="223"/>
      <c r="Z3455" s="222"/>
      <c r="AA3455" s="222"/>
      <c r="AB3455" s="222"/>
      <c r="AC3455" s="223"/>
      <c r="BO3455" s="202"/>
    </row>
    <row r="3456" customFormat="false" ht="17.5" hidden="false" customHeight="false" outlineLevel="0" collapsed="false">
      <c r="A3456" s="220"/>
      <c r="B3456" s="221"/>
      <c r="C3456" s="221"/>
      <c r="D3456" s="59"/>
      <c r="E3456" s="3"/>
      <c r="F3456" s="59"/>
      <c r="G3456" s="59"/>
      <c r="J3456" s="222"/>
      <c r="K3456" s="222"/>
      <c r="L3456" s="222"/>
      <c r="M3456" s="223"/>
      <c r="Z3456" s="222"/>
      <c r="AA3456" s="222"/>
      <c r="AB3456" s="222"/>
      <c r="AC3456" s="223"/>
      <c r="BO3456" s="202"/>
    </row>
    <row r="3457" customFormat="false" ht="17.5" hidden="false" customHeight="false" outlineLevel="0" collapsed="false">
      <c r="A3457" s="220"/>
      <c r="B3457" s="221"/>
      <c r="C3457" s="221"/>
      <c r="D3457" s="59"/>
      <c r="E3457" s="3"/>
      <c r="F3457" s="59"/>
      <c r="G3457" s="59"/>
      <c r="J3457" s="222"/>
      <c r="K3457" s="222"/>
      <c r="L3457" s="222"/>
      <c r="M3457" s="223"/>
      <c r="Z3457" s="222"/>
      <c r="AA3457" s="222"/>
      <c r="AB3457" s="222"/>
      <c r="AC3457" s="223"/>
      <c r="BO3457" s="202"/>
    </row>
    <row r="3458" customFormat="false" ht="17.5" hidden="false" customHeight="false" outlineLevel="0" collapsed="false">
      <c r="A3458" s="220"/>
      <c r="B3458" s="221"/>
      <c r="C3458" s="221"/>
      <c r="D3458" s="59"/>
      <c r="E3458" s="3"/>
      <c r="F3458" s="59"/>
      <c r="G3458" s="59"/>
      <c r="J3458" s="222"/>
      <c r="K3458" s="222"/>
      <c r="L3458" s="222"/>
      <c r="M3458" s="223"/>
      <c r="Z3458" s="222"/>
      <c r="AA3458" s="222"/>
      <c r="AB3458" s="222"/>
      <c r="AC3458" s="223"/>
      <c r="BO3458" s="202"/>
    </row>
    <row r="3459" customFormat="false" ht="17.5" hidden="false" customHeight="false" outlineLevel="0" collapsed="false">
      <c r="A3459" s="220"/>
      <c r="B3459" s="221"/>
      <c r="C3459" s="221"/>
      <c r="D3459" s="59"/>
      <c r="E3459" s="3"/>
      <c r="F3459" s="59"/>
      <c r="G3459" s="59"/>
      <c r="J3459" s="222"/>
      <c r="K3459" s="222"/>
      <c r="L3459" s="222"/>
      <c r="M3459" s="223"/>
      <c r="Z3459" s="222"/>
      <c r="AA3459" s="222"/>
      <c r="AB3459" s="222"/>
      <c r="AC3459" s="223"/>
      <c r="BO3459" s="202"/>
    </row>
    <row r="3460" customFormat="false" ht="17.5" hidden="false" customHeight="false" outlineLevel="0" collapsed="false">
      <c r="A3460" s="220"/>
      <c r="B3460" s="221"/>
      <c r="C3460" s="221"/>
      <c r="D3460" s="59"/>
      <c r="E3460" s="3"/>
      <c r="F3460" s="59"/>
      <c r="G3460" s="59"/>
      <c r="J3460" s="222"/>
      <c r="K3460" s="222"/>
      <c r="L3460" s="222"/>
      <c r="M3460" s="223"/>
      <c r="Z3460" s="222"/>
      <c r="AA3460" s="222"/>
      <c r="AB3460" s="222"/>
      <c r="AC3460" s="223"/>
      <c r="BO3460" s="202"/>
    </row>
    <row r="3461" customFormat="false" ht="17.5" hidden="false" customHeight="false" outlineLevel="0" collapsed="false">
      <c r="A3461" s="220"/>
      <c r="B3461" s="221"/>
      <c r="C3461" s="221"/>
      <c r="D3461" s="59"/>
      <c r="E3461" s="3"/>
      <c r="F3461" s="59"/>
      <c r="G3461" s="59"/>
      <c r="J3461" s="222"/>
      <c r="K3461" s="222"/>
      <c r="L3461" s="222"/>
      <c r="M3461" s="223"/>
      <c r="Z3461" s="222"/>
      <c r="AA3461" s="222"/>
      <c r="AB3461" s="222"/>
      <c r="AC3461" s="223"/>
      <c r="BO3461" s="202"/>
    </row>
    <row r="3462" customFormat="false" ht="17.5" hidden="false" customHeight="false" outlineLevel="0" collapsed="false">
      <c r="A3462" s="220"/>
      <c r="B3462" s="221"/>
      <c r="C3462" s="221"/>
      <c r="D3462" s="59"/>
      <c r="E3462" s="3"/>
      <c r="F3462" s="59"/>
      <c r="G3462" s="59"/>
      <c r="J3462" s="222"/>
      <c r="K3462" s="222"/>
      <c r="L3462" s="222"/>
      <c r="M3462" s="223"/>
      <c r="Z3462" s="222"/>
      <c r="AA3462" s="222"/>
      <c r="AB3462" s="222"/>
      <c r="AC3462" s="223"/>
      <c r="BO3462" s="202"/>
    </row>
    <row r="3463" customFormat="false" ht="17.5" hidden="false" customHeight="false" outlineLevel="0" collapsed="false">
      <c r="A3463" s="220"/>
      <c r="B3463" s="221"/>
      <c r="C3463" s="221"/>
      <c r="D3463" s="59"/>
      <c r="E3463" s="3"/>
      <c r="F3463" s="59"/>
      <c r="G3463" s="59"/>
      <c r="J3463" s="222"/>
      <c r="K3463" s="222"/>
      <c r="L3463" s="222"/>
      <c r="M3463" s="223"/>
      <c r="Z3463" s="222"/>
      <c r="AA3463" s="222"/>
      <c r="AB3463" s="222"/>
      <c r="AC3463" s="223"/>
      <c r="BO3463" s="202"/>
    </row>
    <row r="3464" customFormat="false" ht="17.5" hidden="false" customHeight="false" outlineLevel="0" collapsed="false">
      <c r="A3464" s="220"/>
      <c r="B3464" s="221"/>
      <c r="C3464" s="221"/>
      <c r="D3464" s="59"/>
      <c r="E3464" s="3"/>
      <c r="F3464" s="59"/>
      <c r="G3464" s="59"/>
      <c r="J3464" s="222"/>
      <c r="K3464" s="222"/>
      <c r="L3464" s="222"/>
      <c r="M3464" s="223"/>
      <c r="Z3464" s="222"/>
      <c r="AA3464" s="222"/>
      <c r="AB3464" s="222"/>
      <c r="AC3464" s="223"/>
      <c r="BO3464" s="202"/>
    </row>
    <row r="3465" customFormat="false" ht="17.5" hidden="false" customHeight="false" outlineLevel="0" collapsed="false">
      <c r="A3465" s="220"/>
      <c r="B3465" s="221"/>
      <c r="C3465" s="221"/>
      <c r="D3465" s="59"/>
      <c r="E3465" s="3"/>
      <c r="F3465" s="59"/>
      <c r="G3465" s="59"/>
      <c r="J3465" s="222"/>
      <c r="K3465" s="222"/>
      <c r="L3465" s="222"/>
      <c r="M3465" s="223"/>
      <c r="Z3465" s="222"/>
      <c r="AA3465" s="222"/>
      <c r="AB3465" s="222"/>
      <c r="AC3465" s="223"/>
      <c r="BO3465" s="202"/>
    </row>
    <row r="3466" customFormat="false" ht="17.5" hidden="false" customHeight="false" outlineLevel="0" collapsed="false">
      <c r="A3466" s="220"/>
      <c r="B3466" s="221"/>
      <c r="C3466" s="221"/>
      <c r="D3466" s="59"/>
      <c r="E3466" s="3"/>
      <c r="F3466" s="59"/>
      <c r="G3466" s="59"/>
      <c r="J3466" s="222"/>
      <c r="K3466" s="222"/>
      <c r="L3466" s="222"/>
      <c r="M3466" s="223"/>
      <c r="Z3466" s="222"/>
      <c r="AA3466" s="222"/>
      <c r="AB3466" s="222"/>
      <c r="AC3466" s="223"/>
      <c r="BO3466" s="202"/>
    </row>
    <row r="3467" customFormat="false" ht="17.5" hidden="false" customHeight="false" outlineLevel="0" collapsed="false">
      <c r="A3467" s="220"/>
      <c r="B3467" s="221"/>
      <c r="C3467" s="221"/>
      <c r="D3467" s="59"/>
      <c r="E3467" s="3"/>
      <c r="F3467" s="59"/>
      <c r="G3467" s="59"/>
      <c r="J3467" s="222"/>
      <c r="K3467" s="222"/>
      <c r="L3467" s="222"/>
      <c r="M3467" s="223"/>
      <c r="Z3467" s="222"/>
      <c r="AA3467" s="222"/>
      <c r="AB3467" s="222"/>
      <c r="AC3467" s="223"/>
      <c r="BO3467" s="202"/>
    </row>
    <row r="3468" customFormat="false" ht="17.5" hidden="false" customHeight="false" outlineLevel="0" collapsed="false">
      <c r="A3468" s="220"/>
      <c r="B3468" s="221"/>
      <c r="C3468" s="221"/>
      <c r="D3468" s="59"/>
      <c r="E3468" s="3"/>
      <c r="F3468" s="59"/>
      <c r="G3468" s="59"/>
      <c r="J3468" s="222"/>
      <c r="K3468" s="222"/>
      <c r="L3468" s="222"/>
      <c r="M3468" s="223"/>
      <c r="Z3468" s="222"/>
      <c r="AA3468" s="222"/>
      <c r="AB3468" s="222"/>
      <c r="AC3468" s="223"/>
      <c r="BO3468" s="202"/>
    </row>
    <row r="3469" customFormat="false" ht="17.5" hidden="false" customHeight="false" outlineLevel="0" collapsed="false">
      <c r="A3469" s="220"/>
      <c r="B3469" s="221"/>
      <c r="C3469" s="221"/>
      <c r="D3469" s="59"/>
      <c r="E3469" s="3"/>
      <c r="F3469" s="59"/>
      <c r="G3469" s="59"/>
      <c r="J3469" s="222"/>
      <c r="K3469" s="222"/>
      <c r="L3469" s="222"/>
      <c r="M3469" s="223"/>
      <c r="Z3469" s="222"/>
      <c r="AA3469" s="222"/>
      <c r="AB3469" s="222"/>
      <c r="AC3469" s="223"/>
      <c r="BO3469" s="202"/>
    </row>
    <row r="3470" customFormat="false" ht="17.5" hidden="false" customHeight="false" outlineLevel="0" collapsed="false">
      <c r="A3470" s="220"/>
      <c r="B3470" s="221"/>
      <c r="C3470" s="221"/>
      <c r="D3470" s="59"/>
      <c r="E3470" s="3"/>
      <c r="F3470" s="59"/>
      <c r="G3470" s="59"/>
      <c r="J3470" s="222"/>
      <c r="K3470" s="222"/>
      <c r="L3470" s="222"/>
      <c r="M3470" s="223"/>
      <c r="Z3470" s="222"/>
      <c r="AA3470" s="222"/>
      <c r="AB3470" s="222"/>
      <c r="AC3470" s="223"/>
      <c r="BO3470" s="202"/>
    </row>
    <row r="3471" customFormat="false" ht="17.5" hidden="false" customHeight="false" outlineLevel="0" collapsed="false">
      <c r="A3471" s="220"/>
      <c r="B3471" s="221"/>
      <c r="C3471" s="221"/>
      <c r="D3471" s="59"/>
      <c r="E3471" s="3"/>
      <c r="F3471" s="59"/>
      <c r="G3471" s="59"/>
      <c r="J3471" s="222"/>
      <c r="K3471" s="222"/>
      <c r="L3471" s="222"/>
      <c r="M3471" s="223"/>
      <c r="Z3471" s="222"/>
      <c r="AA3471" s="222"/>
      <c r="AB3471" s="222"/>
      <c r="AC3471" s="223"/>
      <c r="BO3471" s="202"/>
    </row>
    <row r="3472" customFormat="false" ht="17.5" hidden="false" customHeight="false" outlineLevel="0" collapsed="false">
      <c r="A3472" s="220"/>
      <c r="B3472" s="221"/>
      <c r="C3472" s="221"/>
      <c r="D3472" s="59"/>
      <c r="E3472" s="3"/>
      <c r="F3472" s="59"/>
      <c r="G3472" s="59"/>
      <c r="J3472" s="222"/>
      <c r="K3472" s="222"/>
      <c r="L3472" s="222"/>
      <c r="M3472" s="223"/>
      <c r="Z3472" s="222"/>
      <c r="AA3472" s="222"/>
      <c r="AB3472" s="222"/>
      <c r="AC3472" s="223"/>
      <c r="BO3472" s="202"/>
    </row>
    <row r="3473" customFormat="false" ht="17.5" hidden="false" customHeight="false" outlineLevel="0" collapsed="false">
      <c r="A3473" s="220"/>
      <c r="B3473" s="221"/>
      <c r="C3473" s="221"/>
      <c r="D3473" s="59"/>
      <c r="E3473" s="3"/>
      <c r="F3473" s="59"/>
      <c r="G3473" s="59"/>
      <c r="J3473" s="222"/>
      <c r="K3473" s="222"/>
      <c r="L3473" s="222"/>
      <c r="M3473" s="223"/>
      <c r="Z3473" s="222"/>
      <c r="AA3473" s="222"/>
      <c r="AB3473" s="222"/>
      <c r="AC3473" s="223"/>
      <c r="BO3473" s="202"/>
    </row>
    <row r="3474" customFormat="false" ht="17.5" hidden="false" customHeight="false" outlineLevel="0" collapsed="false">
      <c r="A3474" s="220"/>
      <c r="B3474" s="221"/>
      <c r="C3474" s="221"/>
      <c r="D3474" s="59"/>
      <c r="E3474" s="3"/>
      <c r="F3474" s="59"/>
      <c r="G3474" s="59"/>
      <c r="J3474" s="222"/>
      <c r="K3474" s="222"/>
      <c r="L3474" s="222"/>
      <c r="M3474" s="223"/>
      <c r="Z3474" s="222"/>
      <c r="AA3474" s="222"/>
      <c r="AB3474" s="222"/>
      <c r="AC3474" s="223"/>
      <c r="BO3474" s="202"/>
    </row>
    <row r="3475" customFormat="false" ht="17.5" hidden="false" customHeight="false" outlineLevel="0" collapsed="false">
      <c r="A3475" s="220"/>
      <c r="B3475" s="221"/>
      <c r="C3475" s="221"/>
      <c r="D3475" s="59"/>
      <c r="E3475" s="3"/>
      <c r="F3475" s="59"/>
      <c r="G3475" s="59"/>
      <c r="J3475" s="222"/>
      <c r="K3475" s="222"/>
      <c r="L3475" s="222"/>
      <c r="M3475" s="223"/>
      <c r="Z3475" s="222"/>
      <c r="AA3475" s="222"/>
      <c r="AB3475" s="222"/>
      <c r="AC3475" s="223"/>
      <c r="BO3475" s="202"/>
    </row>
    <row r="3476" customFormat="false" ht="17.5" hidden="false" customHeight="false" outlineLevel="0" collapsed="false">
      <c r="A3476" s="220"/>
      <c r="B3476" s="221"/>
      <c r="C3476" s="221"/>
      <c r="D3476" s="59"/>
      <c r="E3476" s="3"/>
      <c r="F3476" s="59"/>
      <c r="G3476" s="59"/>
      <c r="J3476" s="222"/>
      <c r="K3476" s="222"/>
      <c r="L3476" s="222"/>
      <c r="M3476" s="223"/>
      <c r="Z3476" s="222"/>
      <c r="AA3476" s="222"/>
      <c r="AB3476" s="222"/>
      <c r="AC3476" s="223"/>
      <c r="BO3476" s="202"/>
    </row>
    <row r="3477" customFormat="false" ht="17.5" hidden="false" customHeight="false" outlineLevel="0" collapsed="false">
      <c r="A3477" s="220"/>
      <c r="B3477" s="221"/>
      <c r="C3477" s="221"/>
      <c r="D3477" s="59"/>
      <c r="E3477" s="3"/>
      <c r="F3477" s="59"/>
      <c r="G3477" s="59"/>
      <c r="J3477" s="222"/>
      <c r="K3477" s="222"/>
      <c r="L3477" s="222"/>
      <c r="M3477" s="223"/>
      <c r="Z3477" s="222"/>
      <c r="AA3477" s="222"/>
      <c r="AB3477" s="222"/>
      <c r="AC3477" s="223"/>
      <c r="BO3477" s="202"/>
    </row>
    <row r="3478" customFormat="false" ht="17.5" hidden="false" customHeight="false" outlineLevel="0" collapsed="false">
      <c r="A3478" s="220"/>
      <c r="B3478" s="221"/>
      <c r="C3478" s="221"/>
      <c r="D3478" s="59"/>
      <c r="E3478" s="3"/>
      <c r="F3478" s="59"/>
      <c r="G3478" s="59"/>
      <c r="J3478" s="222"/>
      <c r="K3478" s="222"/>
      <c r="L3478" s="222"/>
      <c r="M3478" s="223"/>
      <c r="Z3478" s="222"/>
      <c r="AA3478" s="222"/>
      <c r="AB3478" s="222"/>
      <c r="AC3478" s="223"/>
      <c r="BO3478" s="202"/>
    </row>
    <row r="3479" customFormat="false" ht="17.5" hidden="false" customHeight="false" outlineLevel="0" collapsed="false">
      <c r="A3479" s="220"/>
      <c r="B3479" s="221"/>
      <c r="C3479" s="221"/>
      <c r="D3479" s="59"/>
      <c r="E3479" s="3"/>
      <c r="F3479" s="59"/>
      <c r="G3479" s="59"/>
      <c r="J3479" s="222"/>
      <c r="K3479" s="222"/>
      <c r="L3479" s="222"/>
      <c r="M3479" s="223"/>
      <c r="Z3479" s="222"/>
      <c r="AA3479" s="222"/>
      <c r="AB3479" s="222"/>
      <c r="AC3479" s="223"/>
      <c r="BO3479" s="202"/>
    </row>
    <row r="3480" customFormat="false" ht="17.5" hidden="false" customHeight="false" outlineLevel="0" collapsed="false">
      <c r="A3480" s="220"/>
      <c r="B3480" s="221"/>
      <c r="C3480" s="221"/>
      <c r="D3480" s="59"/>
      <c r="E3480" s="3"/>
      <c r="F3480" s="59"/>
      <c r="G3480" s="59"/>
      <c r="J3480" s="222"/>
      <c r="K3480" s="222"/>
      <c r="L3480" s="222"/>
      <c r="M3480" s="223"/>
      <c r="Z3480" s="222"/>
      <c r="AA3480" s="222"/>
      <c r="AB3480" s="222"/>
      <c r="AC3480" s="223"/>
      <c r="BO3480" s="202"/>
    </row>
    <row r="3481" customFormat="false" ht="17.5" hidden="false" customHeight="false" outlineLevel="0" collapsed="false">
      <c r="A3481" s="220"/>
      <c r="B3481" s="221"/>
      <c r="C3481" s="221"/>
      <c r="D3481" s="59"/>
      <c r="E3481" s="3"/>
      <c r="F3481" s="59"/>
      <c r="G3481" s="59"/>
      <c r="J3481" s="222"/>
      <c r="K3481" s="222"/>
      <c r="L3481" s="222"/>
      <c r="M3481" s="223"/>
      <c r="Z3481" s="222"/>
      <c r="AA3481" s="222"/>
      <c r="AB3481" s="222"/>
      <c r="AC3481" s="223"/>
      <c r="BO3481" s="202"/>
    </row>
    <row r="3482" customFormat="false" ht="17.5" hidden="false" customHeight="false" outlineLevel="0" collapsed="false">
      <c r="A3482" s="220"/>
      <c r="B3482" s="221"/>
      <c r="C3482" s="221"/>
      <c r="D3482" s="59"/>
      <c r="E3482" s="3"/>
      <c r="F3482" s="59"/>
      <c r="G3482" s="59"/>
      <c r="J3482" s="222"/>
      <c r="K3482" s="222"/>
      <c r="L3482" s="222"/>
      <c r="M3482" s="223"/>
      <c r="Z3482" s="222"/>
      <c r="AA3482" s="222"/>
      <c r="AB3482" s="222"/>
      <c r="AC3482" s="223"/>
      <c r="BO3482" s="202"/>
    </row>
    <row r="3483" customFormat="false" ht="17.5" hidden="false" customHeight="false" outlineLevel="0" collapsed="false">
      <c r="A3483" s="220"/>
      <c r="B3483" s="221"/>
      <c r="C3483" s="221"/>
      <c r="D3483" s="59"/>
      <c r="E3483" s="3"/>
      <c r="F3483" s="59"/>
      <c r="G3483" s="59"/>
      <c r="J3483" s="222"/>
      <c r="K3483" s="222"/>
      <c r="L3483" s="222"/>
      <c r="M3483" s="223"/>
      <c r="Z3483" s="222"/>
      <c r="AA3483" s="222"/>
      <c r="AB3483" s="222"/>
      <c r="AC3483" s="223"/>
      <c r="BO3483" s="202"/>
    </row>
    <row r="3484" customFormat="false" ht="17.5" hidden="false" customHeight="false" outlineLevel="0" collapsed="false">
      <c r="A3484" s="220"/>
      <c r="B3484" s="221"/>
      <c r="C3484" s="221"/>
      <c r="D3484" s="59"/>
      <c r="E3484" s="3"/>
      <c r="F3484" s="59"/>
      <c r="G3484" s="59"/>
      <c r="J3484" s="222"/>
      <c r="K3484" s="222"/>
      <c r="L3484" s="222"/>
      <c r="M3484" s="223"/>
      <c r="Z3484" s="222"/>
      <c r="AA3484" s="222"/>
      <c r="AB3484" s="222"/>
      <c r="AC3484" s="223"/>
      <c r="BO3484" s="202"/>
    </row>
    <row r="3485" customFormat="false" ht="17.5" hidden="false" customHeight="false" outlineLevel="0" collapsed="false">
      <c r="A3485" s="220"/>
      <c r="B3485" s="221"/>
      <c r="C3485" s="221"/>
      <c r="D3485" s="59"/>
      <c r="E3485" s="3"/>
      <c r="F3485" s="59"/>
      <c r="G3485" s="59"/>
      <c r="J3485" s="222"/>
      <c r="K3485" s="222"/>
      <c r="L3485" s="222"/>
      <c r="M3485" s="223"/>
      <c r="Z3485" s="222"/>
      <c r="AA3485" s="222"/>
      <c r="AB3485" s="222"/>
      <c r="AC3485" s="223"/>
      <c r="BO3485" s="202"/>
    </row>
    <row r="3486" customFormat="false" ht="17.5" hidden="false" customHeight="false" outlineLevel="0" collapsed="false">
      <c r="A3486" s="220"/>
      <c r="B3486" s="221"/>
      <c r="C3486" s="221"/>
      <c r="D3486" s="59"/>
      <c r="E3486" s="3"/>
      <c r="F3486" s="59"/>
      <c r="G3486" s="59"/>
      <c r="J3486" s="222"/>
      <c r="K3486" s="222"/>
      <c r="L3486" s="222"/>
      <c r="M3486" s="223"/>
      <c r="Z3486" s="222"/>
      <c r="AA3486" s="222"/>
      <c r="AB3486" s="222"/>
      <c r="AC3486" s="223"/>
      <c r="BO3486" s="202"/>
    </row>
    <row r="3487" customFormat="false" ht="17.5" hidden="false" customHeight="false" outlineLevel="0" collapsed="false">
      <c r="A3487" s="220"/>
      <c r="B3487" s="221"/>
      <c r="C3487" s="221"/>
      <c r="D3487" s="59"/>
      <c r="E3487" s="3"/>
      <c r="F3487" s="59"/>
      <c r="G3487" s="59"/>
      <c r="J3487" s="222"/>
      <c r="K3487" s="222"/>
      <c r="L3487" s="222"/>
      <c r="M3487" s="223"/>
      <c r="Z3487" s="222"/>
      <c r="AA3487" s="222"/>
      <c r="AB3487" s="222"/>
      <c r="AC3487" s="223"/>
      <c r="BO3487" s="202"/>
    </row>
    <row r="3488" customFormat="false" ht="17.5" hidden="false" customHeight="false" outlineLevel="0" collapsed="false">
      <c r="A3488" s="220"/>
      <c r="B3488" s="221"/>
      <c r="C3488" s="221"/>
      <c r="D3488" s="59"/>
      <c r="E3488" s="3"/>
      <c r="F3488" s="59"/>
      <c r="G3488" s="59"/>
      <c r="J3488" s="222"/>
      <c r="K3488" s="222"/>
      <c r="L3488" s="222"/>
      <c r="M3488" s="223"/>
      <c r="Z3488" s="222"/>
      <c r="AA3488" s="222"/>
      <c r="AB3488" s="222"/>
      <c r="AC3488" s="223"/>
      <c r="BO3488" s="202"/>
    </row>
    <row r="3489" customFormat="false" ht="17.5" hidden="false" customHeight="false" outlineLevel="0" collapsed="false">
      <c r="A3489" s="220"/>
      <c r="B3489" s="221"/>
      <c r="C3489" s="221"/>
      <c r="D3489" s="59"/>
      <c r="E3489" s="3"/>
      <c r="F3489" s="59"/>
      <c r="G3489" s="59"/>
      <c r="J3489" s="222"/>
      <c r="K3489" s="222"/>
      <c r="L3489" s="222"/>
      <c r="M3489" s="223"/>
      <c r="Z3489" s="222"/>
      <c r="AA3489" s="222"/>
      <c r="AB3489" s="222"/>
      <c r="AC3489" s="223"/>
      <c r="BO3489" s="202"/>
    </row>
    <row r="3490" customFormat="false" ht="17.5" hidden="false" customHeight="false" outlineLevel="0" collapsed="false">
      <c r="A3490" s="220"/>
      <c r="B3490" s="221"/>
      <c r="C3490" s="221"/>
      <c r="D3490" s="59"/>
      <c r="E3490" s="3"/>
      <c r="F3490" s="59"/>
      <c r="G3490" s="59"/>
      <c r="J3490" s="222"/>
      <c r="K3490" s="222"/>
      <c r="L3490" s="222"/>
      <c r="M3490" s="223"/>
      <c r="Z3490" s="222"/>
      <c r="AA3490" s="222"/>
      <c r="AB3490" s="222"/>
      <c r="AC3490" s="223"/>
      <c r="BO3490" s="202"/>
    </row>
    <row r="3491" customFormat="false" ht="17.5" hidden="false" customHeight="false" outlineLevel="0" collapsed="false">
      <c r="A3491" s="220"/>
      <c r="B3491" s="221"/>
      <c r="C3491" s="221"/>
      <c r="D3491" s="59"/>
      <c r="E3491" s="3"/>
      <c r="F3491" s="59"/>
      <c r="G3491" s="59"/>
      <c r="J3491" s="222"/>
      <c r="K3491" s="222"/>
      <c r="L3491" s="222"/>
      <c r="M3491" s="223"/>
      <c r="Z3491" s="222"/>
      <c r="AA3491" s="222"/>
      <c r="AB3491" s="222"/>
      <c r="AC3491" s="223"/>
      <c r="BO3491" s="202"/>
    </row>
    <row r="3492" customFormat="false" ht="17.5" hidden="false" customHeight="false" outlineLevel="0" collapsed="false">
      <c r="A3492" s="220"/>
      <c r="B3492" s="221"/>
      <c r="C3492" s="221"/>
      <c r="D3492" s="59"/>
      <c r="E3492" s="3"/>
      <c r="F3492" s="59"/>
      <c r="G3492" s="59"/>
      <c r="J3492" s="222"/>
      <c r="K3492" s="222"/>
      <c r="L3492" s="222"/>
      <c r="M3492" s="223"/>
      <c r="Z3492" s="222"/>
      <c r="AA3492" s="222"/>
      <c r="AB3492" s="222"/>
      <c r="AC3492" s="223"/>
      <c r="BO3492" s="202"/>
    </row>
    <row r="3493" customFormat="false" ht="17.5" hidden="false" customHeight="false" outlineLevel="0" collapsed="false">
      <c r="A3493" s="220"/>
      <c r="B3493" s="221"/>
      <c r="C3493" s="221"/>
      <c r="D3493" s="59"/>
      <c r="E3493" s="3"/>
      <c r="F3493" s="59"/>
      <c r="G3493" s="59"/>
      <c r="J3493" s="222"/>
      <c r="K3493" s="222"/>
      <c r="L3493" s="222"/>
      <c r="M3493" s="223"/>
      <c r="Z3493" s="222"/>
      <c r="AA3493" s="222"/>
      <c r="AB3493" s="222"/>
      <c r="AC3493" s="223"/>
      <c r="BO3493" s="202"/>
    </row>
    <row r="3494" customFormat="false" ht="17.5" hidden="false" customHeight="false" outlineLevel="0" collapsed="false">
      <c r="A3494" s="220"/>
      <c r="B3494" s="221"/>
      <c r="C3494" s="221"/>
      <c r="D3494" s="59"/>
      <c r="E3494" s="3"/>
      <c r="F3494" s="59"/>
      <c r="G3494" s="59"/>
      <c r="J3494" s="222"/>
      <c r="K3494" s="222"/>
      <c r="L3494" s="222"/>
      <c r="M3494" s="223"/>
      <c r="Z3494" s="222"/>
      <c r="AA3494" s="222"/>
      <c r="AB3494" s="222"/>
      <c r="AC3494" s="223"/>
      <c r="BO3494" s="202"/>
    </row>
    <row r="3495" customFormat="false" ht="17.5" hidden="false" customHeight="false" outlineLevel="0" collapsed="false">
      <c r="A3495" s="220"/>
      <c r="B3495" s="221"/>
      <c r="C3495" s="221"/>
      <c r="D3495" s="59"/>
      <c r="E3495" s="3"/>
      <c r="F3495" s="59"/>
      <c r="G3495" s="59"/>
      <c r="J3495" s="222"/>
      <c r="K3495" s="222"/>
      <c r="L3495" s="222"/>
      <c r="M3495" s="223"/>
      <c r="Z3495" s="222"/>
      <c r="AA3495" s="222"/>
      <c r="AB3495" s="222"/>
      <c r="AC3495" s="223"/>
      <c r="BO3495" s="202"/>
    </row>
    <row r="3496" customFormat="false" ht="17.5" hidden="false" customHeight="false" outlineLevel="0" collapsed="false">
      <c r="A3496" s="220"/>
      <c r="B3496" s="221"/>
      <c r="C3496" s="221"/>
      <c r="D3496" s="59"/>
      <c r="E3496" s="3"/>
      <c r="F3496" s="59"/>
      <c r="G3496" s="59"/>
      <c r="J3496" s="222"/>
      <c r="K3496" s="222"/>
      <c r="L3496" s="222"/>
      <c r="M3496" s="223"/>
      <c r="Z3496" s="222"/>
      <c r="AA3496" s="222"/>
      <c r="AB3496" s="222"/>
      <c r="AC3496" s="223"/>
      <c r="BO3496" s="202"/>
    </row>
    <row r="3497" customFormat="false" ht="17.5" hidden="false" customHeight="false" outlineLevel="0" collapsed="false">
      <c r="A3497" s="220"/>
      <c r="B3497" s="221"/>
      <c r="C3497" s="221"/>
      <c r="D3497" s="59"/>
      <c r="E3497" s="3"/>
      <c r="F3497" s="59"/>
      <c r="G3497" s="59"/>
      <c r="J3497" s="222"/>
      <c r="K3497" s="222"/>
      <c r="L3497" s="222"/>
      <c r="M3497" s="223"/>
      <c r="Z3497" s="222"/>
      <c r="AA3497" s="222"/>
      <c r="AB3497" s="222"/>
      <c r="AC3497" s="223"/>
      <c r="BO3497" s="202"/>
    </row>
    <row r="3498" customFormat="false" ht="17.5" hidden="false" customHeight="false" outlineLevel="0" collapsed="false">
      <c r="A3498" s="220"/>
      <c r="B3498" s="221"/>
      <c r="C3498" s="221"/>
      <c r="D3498" s="59"/>
      <c r="E3498" s="3"/>
      <c r="F3498" s="59"/>
      <c r="G3498" s="59"/>
      <c r="J3498" s="222"/>
      <c r="K3498" s="222"/>
      <c r="L3498" s="222"/>
      <c r="M3498" s="223"/>
      <c r="Z3498" s="222"/>
      <c r="AA3498" s="222"/>
      <c r="AB3498" s="222"/>
      <c r="AC3498" s="223"/>
      <c r="BO3498" s="202"/>
    </row>
    <row r="3499" customFormat="false" ht="17.5" hidden="false" customHeight="false" outlineLevel="0" collapsed="false">
      <c r="A3499" s="220"/>
      <c r="B3499" s="221"/>
      <c r="C3499" s="221"/>
      <c r="D3499" s="59"/>
      <c r="E3499" s="3"/>
      <c r="F3499" s="59"/>
      <c r="G3499" s="59"/>
      <c r="J3499" s="222"/>
      <c r="K3499" s="222"/>
      <c r="L3499" s="222"/>
      <c r="M3499" s="223"/>
      <c r="Z3499" s="222"/>
      <c r="AA3499" s="222"/>
      <c r="AB3499" s="222"/>
      <c r="AC3499" s="223"/>
      <c r="BO3499" s="202"/>
    </row>
    <row r="3500" customFormat="false" ht="17.5" hidden="false" customHeight="false" outlineLevel="0" collapsed="false">
      <c r="A3500" s="220"/>
      <c r="B3500" s="221"/>
      <c r="C3500" s="221"/>
      <c r="D3500" s="59"/>
      <c r="E3500" s="3"/>
      <c r="F3500" s="59"/>
      <c r="G3500" s="59"/>
      <c r="J3500" s="222"/>
      <c r="K3500" s="222"/>
      <c r="L3500" s="222"/>
      <c r="M3500" s="223"/>
      <c r="Z3500" s="222"/>
      <c r="AA3500" s="222"/>
      <c r="AB3500" s="222"/>
      <c r="AC3500" s="223"/>
      <c r="BO3500" s="202"/>
    </row>
    <row r="3501" customFormat="false" ht="17.5" hidden="false" customHeight="false" outlineLevel="0" collapsed="false">
      <c r="A3501" s="220"/>
      <c r="B3501" s="221"/>
      <c r="C3501" s="221"/>
      <c r="D3501" s="59"/>
      <c r="E3501" s="3"/>
      <c r="F3501" s="59"/>
      <c r="G3501" s="59"/>
      <c r="J3501" s="222"/>
      <c r="K3501" s="222"/>
      <c r="L3501" s="222"/>
      <c r="M3501" s="223"/>
      <c r="Z3501" s="222"/>
      <c r="AA3501" s="222"/>
      <c r="AB3501" s="222"/>
      <c r="AC3501" s="223"/>
      <c r="BO3501" s="202"/>
    </row>
    <row r="3502" customFormat="false" ht="17.5" hidden="false" customHeight="false" outlineLevel="0" collapsed="false">
      <c r="A3502" s="220"/>
      <c r="B3502" s="221"/>
      <c r="C3502" s="221"/>
      <c r="D3502" s="59"/>
      <c r="E3502" s="3"/>
      <c r="F3502" s="59"/>
      <c r="G3502" s="59"/>
      <c r="J3502" s="222"/>
      <c r="K3502" s="222"/>
      <c r="L3502" s="222"/>
      <c r="M3502" s="223"/>
      <c r="Z3502" s="222"/>
      <c r="AA3502" s="222"/>
      <c r="AB3502" s="222"/>
      <c r="AC3502" s="223"/>
      <c r="BO3502" s="202"/>
    </row>
    <row r="3503" customFormat="false" ht="17.5" hidden="false" customHeight="false" outlineLevel="0" collapsed="false">
      <c r="A3503" s="220"/>
      <c r="B3503" s="221"/>
      <c r="C3503" s="221"/>
      <c r="D3503" s="59"/>
      <c r="E3503" s="3"/>
      <c r="F3503" s="59"/>
      <c r="G3503" s="59"/>
      <c r="J3503" s="222"/>
      <c r="K3503" s="222"/>
      <c r="L3503" s="222"/>
      <c r="M3503" s="223"/>
      <c r="Z3503" s="222"/>
      <c r="AA3503" s="222"/>
      <c r="AB3503" s="222"/>
      <c r="AC3503" s="223"/>
      <c r="BO3503" s="202"/>
    </row>
    <row r="3504" customFormat="false" ht="17.5" hidden="false" customHeight="false" outlineLevel="0" collapsed="false">
      <c r="A3504" s="220"/>
      <c r="B3504" s="221"/>
      <c r="C3504" s="221"/>
      <c r="D3504" s="59"/>
      <c r="E3504" s="3"/>
      <c r="F3504" s="59"/>
      <c r="G3504" s="59"/>
      <c r="J3504" s="222"/>
      <c r="K3504" s="222"/>
      <c r="L3504" s="222"/>
      <c r="M3504" s="223"/>
      <c r="Z3504" s="222"/>
      <c r="AA3504" s="222"/>
      <c r="AB3504" s="222"/>
      <c r="AC3504" s="223"/>
      <c r="BO3504" s="202"/>
    </row>
    <row r="3505" customFormat="false" ht="17.5" hidden="false" customHeight="false" outlineLevel="0" collapsed="false">
      <c r="A3505" s="220"/>
      <c r="B3505" s="221"/>
      <c r="C3505" s="221"/>
      <c r="D3505" s="59"/>
      <c r="E3505" s="3"/>
      <c r="F3505" s="59"/>
      <c r="G3505" s="59"/>
      <c r="J3505" s="222"/>
      <c r="K3505" s="222"/>
      <c r="L3505" s="222"/>
      <c r="M3505" s="223"/>
      <c r="Z3505" s="222"/>
      <c r="AA3505" s="222"/>
      <c r="AB3505" s="222"/>
      <c r="AC3505" s="223"/>
      <c r="BO3505" s="202"/>
    </row>
    <row r="3506" customFormat="false" ht="17.5" hidden="false" customHeight="false" outlineLevel="0" collapsed="false">
      <c r="A3506" s="220"/>
      <c r="B3506" s="221"/>
      <c r="C3506" s="221"/>
      <c r="D3506" s="59"/>
      <c r="E3506" s="3"/>
      <c r="F3506" s="59"/>
      <c r="G3506" s="59"/>
      <c r="J3506" s="222"/>
      <c r="K3506" s="222"/>
      <c r="L3506" s="222"/>
      <c r="M3506" s="223"/>
      <c r="Z3506" s="222"/>
      <c r="AA3506" s="222"/>
      <c r="AB3506" s="222"/>
      <c r="AC3506" s="223"/>
      <c r="BO3506" s="202"/>
    </row>
    <row r="3507" customFormat="false" ht="17.5" hidden="false" customHeight="false" outlineLevel="0" collapsed="false">
      <c r="A3507" s="220"/>
      <c r="B3507" s="221"/>
      <c r="C3507" s="221"/>
      <c r="D3507" s="59"/>
      <c r="E3507" s="3"/>
      <c r="F3507" s="59"/>
      <c r="G3507" s="59"/>
      <c r="J3507" s="222"/>
      <c r="K3507" s="222"/>
      <c r="L3507" s="222"/>
      <c r="M3507" s="223"/>
      <c r="Z3507" s="222"/>
      <c r="AA3507" s="222"/>
      <c r="AB3507" s="222"/>
      <c r="AC3507" s="223"/>
      <c r="BO3507" s="202"/>
    </row>
    <row r="3508" customFormat="false" ht="17.5" hidden="false" customHeight="false" outlineLevel="0" collapsed="false">
      <c r="A3508" s="220"/>
      <c r="B3508" s="221"/>
      <c r="C3508" s="221"/>
      <c r="D3508" s="59"/>
      <c r="E3508" s="3"/>
      <c r="F3508" s="59"/>
      <c r="G3508" s="59"/>
      <c r="J3508" s="222"/>
      <c r="K3508" s="222"/>
      <c r="L3508" s="222"/>
      <c r="M3508" s="223"/>
      <c r="Z3508" s="222"/>
      <c r="AA3508" s="222"/>
      <c r="AB3508" s="222"/>
      <c r="AC3508" s="223"/>
      <c r="BO3508" s="202"/>
    </row>
    <row r="3509" customFormat="false" ht="17.5" hidden="false" customHeight="false" outlineLevel="0" collapsed="false">
      <c r="A3509" s="220"/>
      <c r="B3509" s="221"/>
      <c r="C3509" s="221"/>
      <c r="D3509" s="59"/>
      <c r="E3509" s="3"/>
      <c r="F3509" s="59"/>
      <c r="G3509" s="59"/>
      <c r="J3509" s="222"/>
      <c r="K3509" s="222"/>
      <c r="L3509" s="222"/>
      <c r="M3509" s="223"/>
      <c r="Z3509" s="222"/>
      <c r="AA3509" s="222"/>
      <c r="AB3509" s="222"/>
      <c r="AC3509" s="223"/>
      <c r="BO3509" s="202"/>
    </row>
    <row r="3510" customFormat="false" ht="17.5" hidden="false" customHeight="false" outlineLevel="0" collapsed="false">
      <c r="A3510" s="220"/>
      <c r="B3510" s="221"/>
      <c r="C3510" s="221"/>
      <c r="D3510" s="59"/>
      <c r="E3510" s="3"/>
      <c r="F3510" s="59"/>
      <c r="G3510" s="59"/>
      <c r="J3510" s="222"/>
      <c r="K3510" s="222"/>
      <c r="L3510" s="222"/>
      <c r="M3510" s="223"/>
      <c r="Z3510" s="222"/>
      <c r="AA3510" s="222"/>
      <c r="AB3510" s="222"/>
      <c r="AC3510" s="223"/>
      <c r="BO3510" s="202"/>
    </row>
    <row r="3511" customFormat="false" ht="17.5" hidden="false" customHeight="false" outlineLevel="0" collapsed="false">
      <c r="A3511" s="220"/>
      <c r="B3511" s="221"/>
      <c r="C3511" s="221"/>
      <c r="D3511" s="59"/>
      <c r="E3511" s="3"/>
      <c r="F3511" s="59"/>
      <c r="G3511" s="59"/>
      <c r="J3511" s="222"/>
      <c r="K3511" s="222"/>
      <c r="L3511" s="222"/>
      <c r="M3511" s="223"/>
      <c r="Z3511" s="222"/>
      <c r="AA3511" s="222"/>
      <c r="AB3511" s="222"/>
      <c r="AC3511" s="223"/>
      <c r="BO3511" s="202"/>
    </row>
    <row r="3512" customFormat="false" ht="17.5" hidden="false" customHeight="false" outlineLevel="0" collapsed="false">
      <c r="A3512" s="220"/>
      <c r="B3512" s="221"/>
      <c r="C3512" s="221"/>
      <c r="D3512" s="59"/>
      <c r="E3512" s="3"/>
      <c r="F3512" s="59"/>
      <c r="G3512" s="59"/>
      <c r="J3512" s="222"/>
      <c r="K3512" s="222"/>
      <c r="L3512" s="222"/>
      <c r="M3512" s="223"/>
      <c r="Z3512" s="222"/>
      <c r="AA3512" s="222"/>
      <c r="AB3512" s="222"/>
      <c r="AC3512" s="223"/>
      <c r="BO3512" s="202"/>
    </row>
    <row r="3513" customFormat="false" ht="17.5" hidden="false" customHeight="false" outlineLevel="0" collapsed="false">
      <c r="A3513" s="220"/>
      <c r="B3513" s="221"/>
      <c r="C3513" s="221"/>
      <c r="D3513" s="59"/>
      <c r="E3513" s="3"/>
      <c r="F3513" s="59"/>
      <c r="G3513" s="59"/>
      <c r="J3513" s="222"/>
      <c r="K3513" s="222"/>
      <c r="L3513" s="222"/>
      <c r="M3513" s="223"/>
      <c r="Z3513" s="222"/>
      <c r="AA3513" s="222"/>
      <c r="AB3513" s="222"/>
      <c r="AC3513" s="223"/>
      <c r="BO3513" s="202"/>
    </row>
    <row r="3514" customFormat="false" ht="17.5" hidden="false" customHeight="false" outlineLevel="0" collapsed="false">
      <c r="A3514" s="220"/>
      <c r="B3514" s="221"/>
      <c r="C3514" s="221"/>
      <c r="D3514" s="59"/>
      <c r="E3514" s="3"/>
      <c r="F3514" s="59"/>
      <c r="G3514" s="59"/>
      <c r="J3514" s="222"/>
      <c r="K3514" s="222"/>
      <c r="L3514" s="222"/>
      <c r="M3514" s="223"/>
      <c r="Z3514" s="222"/>
      <c r="AA3514" s="222"/>
      <c r="AB3514" s="222"/>
      <c r="AC3514" s="223"/>
      <c r="BO3514" s="202"/>
    </row>
    <row r="3515" customFormat="false" ht="17.5" hidden="false" customHeight="false" outlineLevel="0" collapsed="false">
      <c r="A3515" s="220"/>
      <c r="B3515" s="221"/>
      <c r="C3515" s="221"/>
      <c r="D3515" s="59"/>
      <c r="E3515" s="3"/>
      <c r="F3515" s="59"/>
      <c r="G3515" s="59"/>
      <c r="J3515" s="222"/>
      <c r="K3515" s="222"/>
      <c r="L3515" s="222"/>
      <c r="M3515" s="223"/>
      <c r="Z3515" s="222"/>
      <c r="AA3515" s="222"/>
      <c r="AB3515" s="222"/>
      <c r="AC3515" s="223"/>
      <c r="BO3515" s="202"/>
    </row>
    <row r="3516" customFormat="false" ht="17.5" hidden="false" customHeight="false" outlineLevel="0" collapsed="false">
      <c r="A3516" s="220"/>
      <c r="B3516" s="221"/>
      <c r="C3516" s="221"/>
      <c r="D3516" s="59"/>
      <c r="E3516" s="3"/>
      <c r="F3516" s="59"/>
      <c r="G3516" s="59"/>
      <c r="J3516" s="222"/>
      <c r="K3516" s="222"/>
      <c r="L3516" s="222"/>
      <c r="M3516" s="223"/>
      <c r="Z3516" s="222"/>
      <c r="AA3516" s="222"/>
      <c r="AB3516" s="222"/>
      <c r="AC3516" s="223"/>
      <c r="BO3516" s="202"/>
    </row>
    <row r="3517" customFormat="false" ht="17.5" hidden="false" customHeight="false" outlineLevel="0" collapsed="false">
      <c r="A3517" s="220"/>
      <c r="B3517" s="221"/>
      <c r="C3517" s="221"/>
      <c r="D3517" s="59"/>
      <c r="E3517" s="3"/>
      <c r="F3517" s="59"/>
      <c r="G3517" s="59"/>
      <c r="J3517" s="222"/>
      <c r="K3517" s="222"/>
      <c r="L3517" s="222"/>
      <c r="M3517" s="223"/>
      <c r="Z3517" s="222"/>
      <c r="AA3517" s="222"/>
      <c r="AB3517" s="222"/>
      <c r="AC3517" s="223"/>
      <c r="BO3517" s="202"/>
    </row>
    <row r="3518" customFormat="false" ht="17.5" hidden="false" customHeight="false" outlineLevel="0" collapsed="false">
      <c r="A3518" s="220"/>
      <c r="B3518" s="221"/>
      <c r="C3518" s="221"/>
      <c r="D3518" s="59"/>
      <c r="E3518" s="3"/>
      <c r="F3518" s="59"/>
      <c r="G3518" s="59"/>
      <c r="J3518" s="222"/>
      <c r="K3518" s="222"/>
      <c r="L3518" s="222"/>
      <c r="M3518" s="223"/>
      <c r="Z3518" s="222"/>
      <c r="AA3518" s="222"/>
      <c r="AB3518" s="222"/>
      <c r="AC3518" s="223"/>
      <c r="BO3518" s="202"/>
    </row>
    <row r="3519" customFormat="false" ht="17.5" hidden="false" customHeight="false" outlineLevel="0" collapsed="false">
      <c r="A3519" s="220"/>
      <c r="B3519" s="221"/>
      <c r="C3519" s="221"/>
      <c r="D3519" s="59"/>
      <c r="E3519" s="3"/>
      <c r="F3519" s="59"/>
      <c r="G3519" s="59"/>
      <c r="J3519" s="222"/>
      <c r="K3519" s="222"/>
      <c r="L3519" s="222"/>
      <c r="M3519" s="223"/>
      <c r="Z3519" s="222"/>
      <c r="AA3519" s="222"/>
      <c r="AB3519" s="222"/>
      <c r="AC3519" s="223"/>
      <c r="BO3519" s="202"/>
    </row>
    <row r="3520" customFormat="false" ht="17.5" hidden="false" customHeight="false" outlineLevel="0" collapsed="false">
      <c r="A3520" s="220"/>
      <c r="B3520" s="221"/>
      <c r="C3520" s="221"/>
      <c r="D3520" s="59"/>
      <c r="E3520" s="3"/>
      <c r="F3520" s="59"/>
      <c r="G3520" s="59"/>
      <c r="J3520" s="222"/>
      <c r="K3520" s="222"/>
      <c r="L3520" s="222"/>
      <c r="M3520" s="223"/>
      <c r="Z3520" s="222"/>
      <c r="AA3520" s="222"/>
      <c r="AB3520" s="222"/>
      <c r="AC3520" s="223"/>
      <c r="BO3520" s="202"/>
    </row>
    <row r="3521" customFormat="false" ht="17.5" hidden="false" customHeight="false" outlineLevel="0" collapsed="false">
      <c r="A3521" s="220"/>
      <c r="B3521" s="221"/>
      <c r="C3521" s="221"/>
      <c r="D3521" s="59"/>
      <c r="E3521" s="3"/>
      <c r="F3521" s="59"/>
      <c r="G3521" s="59"/>
      <c r="J3521" s="222"/>
      <c r="K3521" s="222"/>
      <c r="L3521" s="222"/>
      <c r="M3521" s="223"/>
      <c r="Z3521" s="222"/>
      <c r="AA3521" s="222"/>
      <c r="AB3521" s="222"/>
      <c r="AC3521" s="223"/>
      <c r="BO3521" s="202"/>
    </row>
    <row r="3522" customFormat="false" ht="17.5" hidden="false" customHeight="false" outlineLevel="0" collapsed="false">
      <c r="A3522" s="220"/>
      <c r="B3522" s="221"/>
      <c r="C3522" s="221"/>
      <c r="D3522" s="59"/>
      <c r="E3522" s="3"/>
      <c r="F3522" s="59"/>
      <c r="G3522" s="59"/>
      <c r="J3522" s="222"/>
      <c r="K3522" s="222"/>
      <c r="L3522" s="222"/>
      <c r="M3522" s="223"/>
      <c r="Z3522" s="222"/>
      <c r="AA3522" s="222"/>
      <c r="AB3522" s="222"/>
      <c r="AC3522" s="223"/>
      <c r="BO3522" s="202"/>
    </row>
    <row r="3523" customFormat="false" ht="17.5" hidden="false" customHeight="false" outlineLevel="0" collapsed="false">
      <c r="A3523" s="220"/>
      <c r="B3523" s="221"/>
      <c r="C3523" s="221"/>
      <c r="D3523" s="59"/>
      <c r="E3523" s="3"/>
      <c r="F3523" s="59"/>
      <c r="G3523" s="59"/>
      <c r="J3523" s="222"/>
      <c r="K3523" s="222"/>
      <c r="L3523" s="222"/>
      <c r="M3523" s="223"/>
      <c r="Z3523" s="222"/>
      <c r="AA3523" s="222"/>
      <c r="AB3523" s="222"/>
      <c r="AC3523" s="223"/>
      <c r="BO3523" s="202"/>
    </row>
    <row r="3524" customFormat="false" ht="17.5" hidden="false" customHeight="false" outlineLevel="0" collapsed="false">
      <c r="A3524" s="220"/>
      <c r="B3524" s="221"/>
      <c r="C3524" s="221"/>
      <c r="D3524" s="59"/>
      <c r="E3524" s="3"/>
      <c r="F3524" s="59"/>
      <c r="G3524" s="59"/>
      <c r="J3524" s="222"/>
      <c r="K3524" s="222"/>
      <c r="L3524" s="222"/>
      <c r="M3524" s="223"/>
      <c r="Z3524" s="222"/>
      <c r="AA3524" s="222"/>
      <c r="AB3524" s="222"/>
      <c r="AC3524" s="223"/>
      <c r="BO3524" s="202"/>
    </row>
    <row r="3525" customFormat="false" ht="17.5" hidden="false" customHeight="false" outlineLevel="0" collapsed="false">
      <c r="A3525" s="220"/>
      <c r="B3525" s="221"/>
      <c r="C3525" s="221"/>
      <c r="D3525" s="59"/>
      <c r="E3525" s="3"/>
      <c r="F3525" s="59"/>
      <c r="G3525" s="59"/>
      <c r="J3525" s="222"/>
      <c r="K3525" s="222"/>
      <c r="L3525" s="222"/>
      <c r="M3525" s="223"/>
      <c r="Z3525" s="222"/>
      <c r="AA3525" s="222"/>
      <c r="AB3525" s="222"/>
      <c r="AC3525" s="223"/>
      <c r="BO3525" s="202"/>
    </row>
    <row r="3526" customFormat="false" ht="17.5" hidden="false" customHeight="false" outlineLevel="0" collapsed="false">
      <c r="A3526" s="220"/>
      <c r="B3526" s="221"/>
      <c r="C3526" s="221"/>
      <c r="D3526" s="59"/>
      <c r="E3526" s="3"/>
      <c r="F3526" s="59"/>
      <c r="G3526" s="59"/>
      <c r="J3526" s="222"/>
      <c r="K3526" s="222"/>
      <c r="L3526" s="222"/>
      <c r="M3526" s="223"/>
      <c r="Z3526" s="222"/>
      <c r="AA3526" s="222"/>
      <c r="AB3526" s="222"/>
      <c r="AC3526" s="223"/>
      <c r="BO3526" s="202"/>
    </row>
    <row r="3527" customFormat="false" ht="17.5" hidden="false" customHeight="false" outlineLevel="0" collapsed="false">
      <c r="A3527" s="220"/>
      <c r="B3527" s="221"/>
      <c r="C3527" s="221"/>
      <c r="D3527" s="59"/>
      <c r="E3527" s="3"/>
      <c r="F3527" s="59"/>
      <c r="G3527" s="59"/>
      <c r="J3527" s="222"/>
      <c r="K3527" s="222"/>
      <c r="L3527" s="222"/>
      <c r="M3527" s="223"/>
      <c r="Z3527" s="222"/>
      <c r="AA3527" s="222"/>
      <c r="AB3527" s="222"/>
      <c r="AC3527" s="223"/>
      <c r="BO3527" s="202"/>
    </row>
    <row r="3528" customFormat="false" ht="17.5" hidden="false" customHeight="false" outlineLevel="0" collapsed="false">
      <c r="A3528" s="220"/>
      <c r="B3528" s="221"/>
      <c r="C3528" s="221"/>
      <c r="D3528" s="59"/>
      <c r="E3528" s="3"/>
      <c r="F3528" s="59"/>
      <c r="G3528" s="59"/>
      <c r="J3528" s="222"/>
      <c r="K3528" s="222"/>
      <c r="L3528" s="222"/>
      <c r="M3528" s="223"/>
      <c r="Z3528" s="222"/>
      <c r="AA3528" s="222"/>
      <c r="AB3528" s="222"/>
      <c r="AC3528" s="223"/>
      <c r="BO3528" s="202"/>
    </row>
    <row r="3529" customFormat="false" ht="17.5" hidden="false" customHeight="false" outlineLevel="0" collapsed="false">
      <c r="A3529" s="220"/>
      <c r="B3529" s="221"/>
      <c r="C3529" s="221"/>
      <c r="D3529" s="59"/>
      <c r="E3529" s="3"/>
      <c r="F3529" s="59"/>
      <c r="G3529" s="59"/>
      <c r="J3529" s="222"/>
      <c r="K3529" s="222"/>
      <c r="L3529" s="222"/>
      <c r="M3529" s="223"/>
      <c r="Z3529" s="222"/>
      <c r="AA3529" s="222"/>
      <c r="AB3529" s="222"/>
      <c r="AC3529" s="223"/>
      <c r="BO3529" s="202"/>
    </row>
    <row r="3530" customFormat="false" ht="17.5" hidden="false" customHeight="false" outlineLevel="0" collapsed="false">
      <c r="A3530" s="220"/>
      <c r="B3530" s="221"/>
      <c r="C3530" s="221"/>
      <c r="D3530" s="59"/>
      <c r="E3530" s="3"/>
      <c r="F3530" s="59"/>
      <c r="G3530" s="59"/>
      <c r="J3530" s="222"/>
      <c r="K3530" s="222"/>
      <c r="L3530" s="222"/>
      <c r="M3530" s="223"/>
      <c r="Z3530" s="222"/>
      <c r="AA3530" s="222"/>
      <c r="AB3530" s="222"/>
      <c r="AC3530" s="223"/>
      <c r="BO3530" s="202"/>
    </row>
    <row r="3531" customFormat="false" ht="17.5" hidden="false" customHeight="false" outlineLevel="0" collapsed="false">
      <c r="A3531" s="220"/>
      <c r="B3531" s="221"/>
      <c r="C3531" s="221"/>
      <c r="D3531" s="59"/>
      <c r="E3531" s="3"/>
      <c r="F3531" s="59"/>
      <c r="G3531" s="59"/>
      <c r="J3531" s="222"/>
      <c r="K3531" s="222"/>
      <c r="L3531" s="222"/>
      <c r="M3531" s="223"/>
      <c r="Z3531" s="222"/>
      <c r="AA3531" s="222"/>
      <c r="AB3531" s="222"/>
      <c r="AC3531" s="223"/>
      <c r="BO3531" s="202"/>
    </row>
    <row r="3532" customFormat="false" ht="17.5" hidden="false" customHeight="false" outlineLevel="0" collapsed="false">
      <c r="A3532" s="220"/>
      <c r="B3532" s="221"/>
      <c r="C3532" s="221"/>
      <c r="D3532" s="59"/>
      <c r="E3532" s="3"/>
      <c r="F3532" s="59"/>
      <c r="G3532" s="59"/>
      <c r="J3532" s="222"/>
      <c r="K3532" s="222"/>
      <c r="L3532" s="222"/>
      <c r="M3532" s="223"/>
      <c r="Z3532" s="222"/>
      <c r="AA3532" s="222"/>
      <c r="AB3532" s="222"/>
      <c r="AC3532" s="223"/>
      <c r="BO3532" s="202"/>
    </row>
    <row r="3533" customFormat="false" ht="17.5" hidden="false" customHeight="false" outlineLevel="0" collapsed="false">
      <c r="A3533" s="220"/>
      <c r="B3533" s="221"/>
      <c r="C3533" s="221"/>
      <c r="D3533" s="59"/>
      <c r="E3533" s="3"/>
      <c r="F3533" s="59"/>
      <c r="G3533" s="59"/>
      <c r="J3533" s="222"/>
      <c r="K3533" s="222"/>
      <c r="L3533" s="222"/>
      <c r="M3533" s="223"/>
      <c r="Z3533" s="222"/>
      <c r="AA3533" s="222"/>
      <c r="AB3533" s="222"/>
      <c r="AC3533" s="223"/>
      <c r="BO3533" s="202"/>
    </row>
    <row r="3534" customFormat="false" ht="17.5" hidden="false" customHeight="false" outlineLevel="0" collapsed="false">
      <c r="A3534" s="220"/>
      <c r="B3534" s="221"/>
      <c r="C3534" s="221"/>
      <c r="D3534" s="59"/>
      <c r="E3534" s="3"/>
      <c r="F3534" s="59"/>
      <c r="G3534" s="59"/>
      <c r="J3534" s="222"/>
      <c r="K3534" s="222"/>
      <c r="L3534" s="222"/>
      <c r="M3534" s="223"/>
      <c r="Z3534" s="222"/>
      <c r="AA3534" s="222"/>
      <c r="AB3534" s="222"/>
      <c r="AC3534" s="223"/>
      <c r="BO3534" s="202"/>
    </row>
    <row r="3535" customFormat="false" ht="17.5" hidden="false" customHeight="false" outlineLevel="0" collapsed="false">
      <c r="A3535" s="220"/>
      <c r="B3535" s="221"/>
      <c r="C3535" s="221"/>
      <c r="D3535" s="59"/>
      <c r="E3535" s="3"/>
      <c r="F3535" s="59"/>
      <c r="G3535" s="59"/>
      <c r="J3535" s="222"/>
      <c r="K3535" s="222"/>
      <c r="L3535" s="222"/>
      <c r="M3535" s="223"/>
      <c r="Z3535" s="222"/>
      <c r="AA3535" s="222"/>
      <c r="AB3535" s="222"/>
      <c r="AC3535" s="223"/>
      <c r="BO3535" s="202"/>
    </row>
    <row r="3536" customFormat="false" ht="17.5" hidden="false" customHeight="false" outlineLevel="0" collapsed="false">
      <c r="A3536" s="220"/>
      <c r="B3536" s="221"/>
      <c r="C3536" s="221"/>
      <c r="D3536" s="59"/>
      <c r="E3536" s="3"/>
      <c r="F3536" s="59"/>
      <c r="G3536" s="59"/>
      <c r="J3536" s="222"/>
      <c r="K3536" s="222"/>
      <c r="L3536" s="222"/>
      <c r="M3536" s="223"/>
      <c r="Z3536" s="222"/>
      <c r="AA3536" s="222"/>
      <c r="AB3536" s="222"/>
      <c r="AC3536" s="223"/>
      <c r="BO3536" s="202"/>
    </row>
    <row r="3537" customFormat="false" ht="17.5" hidden="false" customHeight="false" outlineLevel="0" collapsed="false">
      <c r="A3537" s="220"/>
      <c r="B3537" s="221"/>
      <c r="C3537" s="221"/>
      <c r="D3537" s="59"/>
      <c r="E3537" s="3"/>
      <c r="F3537" s="59"/>
      <c r="G3537" s="59"/>
      <c r="J3537" s="222"/>
      <c r="K3537" s="222"/>
      <c r="L3537" s="222"/>
      <c r="M3537" s="223"/>
      <c r="Z3537" s="222"/>
      <c r="AA3537" s="222"/>
      <c r="AB3537" s="222"/>
      <c r="AC3537" s="223"/>
      <c r="BO3537" s="202"/>
    </row>
    <row r="3538" customFormat="false" ht="17.5" hidden="false" customHeight="false" outlineLevel="0" collapsed="false">
      <c r="A3538" s="220"/>
      <c r="B3538" s="221"/>
      <c r="C3538" s="221"/>
      <c r="D3538" s="59"/>
      <c r="E3538" s="3"/>
      <c r="F3538" s="59"/>
      <c r="G3538" s="59"/>
      <c r="J3538" s="222"/>
      <c r="K3538" s="222"/>
      <c r="L3538" s="222"/>
      <c r="M3538" s="223"/>
      <c r="Z3538" s="222"/>
      <c r="AA3538" s="222"/>
      <c r="AB3538" s="222"/>
      <c r="AC3538" s="223"/>
      <c r="BO3538" s="202"/>
    </row>
    <row r="3539" customFormat="false" ht="17.5" hidden="false" customHeight="false" outlineLevel="0" collapsed="false">
      <c r="A3539" s="220"/>
      <c r="B3539" s="221"/>
      <c r="C3539" s="221"/>
      <c r="D3539" s="59"/>
      <c r="E3539" s="3"/>
      <c r="F3539" s="59"/>
      <c r="G3539" s="59"/>
      <c r="J3539" s="222"/>
      <c r="K3539" s="222"/>
      <c r="L3539" s="222"/>
      <c r="M3539" s="223"/>
      <c r="Z3539" s="222"/>
      <c r="AA3539" s="222"/>
      <c r="AB3539" s="222"/>
      <c r="AC3539" s="223"/>
      <c r="BO3539" s="202"/>
    </row>
    <row r="3540" customFormat="false" ht="17.5" hidden="false" customHeight="false" outlineLevel="0" collapsed="false">
      <c r="A3540" s="220"/>
      <c r="B3540" s="221"/>
      <c r="C3540" s="221"/>
      <c r="D3540" s="59"/>
      <c r="E3540" s="3"/>
      <c r="F3540" s="59"/>
      <c r="G3540" s="59"/>
      <c r="J3540" s="222"/>
      <c r="K3540" s="222"/>
      <c r="L3540" s="222"/>
      <c r="M3540" s="223"/>
      <c r="Z3540" s="222"/>
      <c r="AA3540" s="222"/>
      <c r="AB3540" s="222"/>
      <c r="AC3540" s="223"/>
      <c r="BO3540" s="202"/>
    </row>
    <row r="3541" customFormat="false" ht="17.5" hidden="false" customHeight="false" outlineLevel="0" collapsed="false">
      <c r="A3541" s="220"/>
      <c r="B3541" s="221"/>
      <c r="C3541" s="221"/>
      <c r="D3541" s="59"/>
      <c r="E3541" s="3"/>
      <c r="F3541" s="59"/>
      <c r="G3541" s="59"/>
      <c r="J3541" s="222"/>
      <c r="K3541" s="222"/>
      <c r="L3541" s="222"/>
      <c r="M3541" s="223"/>
      <c r="Z3541" s="222"/>
      <c r="AA3541" s="222"/>
      <c r="AB3541" s="222"/>
      <c r="AC3541" s="223"/>
      <c r="BO3541" s="202"/>
    </row>
    <row r="3542" customFormat="false" ht="17.5" hidden="false" customHeight="false" outlineLevel="0" collapsed="false">
      <c r="A3542" s="220"/>
      <c r="B3542" s="221"/>
      <c r="C3542" s="221"/>
      <c r="D3542" s="59"/>
      <c r="E3542" s="3"/>
      <c r="F3542" s="59"/>
      <c r="G3542" s="59"/>
      <c r="J3542" s="222"/>
      <c r="K3542" s="222"/>
      <c r="L3542" s="222"/>
      <c r="M3542" s="223"/>
      <c r="Z3542" s="222"/>
      <c r="AA3542" s="222"/>
      <c r="AB3542" s="222"/>
      <c r="AC3542" s="223"/>
      <c r="BO3542" s="202"/>
    </row>
    <row r="3543" customFormat="false" ht="17.5" hidden="false" customHeight="false" outlineLevel="0" collapsed="false">
      <c r="A3543" s="220"/>
      <c r="B3543" s="221"/>
      <c r="C3543" s="221"/>
      <c r="D3543" s="59"/>
      <c r="E3543" s="3"/>
      <c r="F3543" s="59"/>
      <c r="G3543" s="59"/>
      <c r="J3543" s="222"/>
      <c r="K3543" s="222"/>
      <c r="L3543" s="222"/>
      <c r="M3543" s="223"/>
      <c r="Z3543" s="222"/>
      <c r="AA3543" s="222"/>
      <c r="AB3543" s="222"/>
      <c r="AC3543" s="223"/>
      <c r="BO3543" s="202"/>
    </row>
    <row r="3544" customFormat="false" ht="17.5" hidden="false" customHeight="false" outlineLevel="0" collapsed="false">
      <c r="A3544" s="220"/>
      <c r="B3544" s="221"/>
      <c r="C3544" s="221"/>
      <c r="D3544" s="59"/>
      <c r="E3544" s="3"/>
      <c r="F3544" s="59"/>
      <c r="G3544" s="59"/>
      <c r="J3544" s="222"/>
      <c r="K3544" s="222"/>
      <c r="L3544" s="222"/>
      <c r="M3544" s="223"/>
      <c r="Z3544" s="222"/>
      <c r="AA3544" s="222"/>
      <c r="AB3544" s="222"/>
      <c r="AC3544" s="223"/>
      <c r="BO3544" s="202"/>
    </row>
    <row r="3545" customFormat="false" ht="17.5" hidden="false" customHeight="false" outlineLevel="0" collapsed="false">
      <c r="A3545" s="220"/>
      <c r="B3545" s="221"/>
      <c r="C3545" s="221"/>
      <c r="D3545" s="59"/>
      <c r="E3545" s="3"/>
      <c r="F3545" s="59"/>
      <c r="G3545" s="59"/>
      <c r="J3545" s="222"/>
      <c r="K3545" s="222"/>
      <c r="L3545" s="222"/>
      <c r="M3545" s="223"/>
      <c r="Z3545" s="222"/>
      <c r="AA3545" s="222"/>
      <c r="AB3545" s="222"/>
      <c r="AC3545" s="223"/>
      <c r="BO3545" s="202"/>
    </row>
    <row r="3546" customFormat="false" ht="17.5" hidden="false" customHeight="false" outlineLevel="0" collapsed="false">
      <c r="A3546" s="220"/>
      <c r="B3546" s="221"/>
      <c r="C3546" s="221"/>
      <c r="D3546" s="59"/>
      <c r="E3546" s="3"/>
      <c r="F3546" s="59"/>
      <c r="G3546" s="59"/>
      <c r="J3546" s="222"/>
      <c r="K3546" s="222"/>
      <c r="L3546" s="222"/>
      <c r="M3546" s="223"/>
      <c r="Z3546" s="222"/>
      <c r="AA3546" s="222"/>
      <c r="AB3546" s="222"/>
      <c r="AC3546" s="223"/>
      <c r="BO3546" s="202"/>
    </row>
    <row r="3547" customFormat="false" ht="17.5" hidden="false" customHeight="false" outlineLevel="0" collapsed="false">
      <c r="A3547" s="220"/>
      <c r="B3547" s="221"/>
      <c r="C3547" s="221"/>
      <c r="D3547" s="59"/>
      <c r="E3547" s="3"/>
      <c r="F3547" s="59"/>
      <c r="G3547" s="59"/>
      <c r="J3547" s="222"/>
      <c r="K3547" s="222"/>
      <c r="L3547" s="222"/>
      <c r="M3547" s="223"/>
      <c r="Z3547" s="222"/>
      <c r="AA3547" s="222"/>
      <c r="AB3547" s="222"/>
      <c r="AC3547" s="223"/>
      <c r="BO3547" s="202"/>
    </row>
    <row r="3548" customFormat="false" ht="17.5" hidden="false" customHeight="false" outlineLevel="0" collapsed="false">
      <c r="A3548" s="220"/>
      <c r="B3548" s="221"/>
      <c r="C3548" s="221"/>
      <c r="D3548" s="59"/>
      <c r="E3548" s="3"/>
      <c r="F3548" s="59"/>
      <c r="G3548" s="59"/>
      <c r="J3548" s="222"/>
      <c r="K3548" s="222"/>
      <c r="L3548" s="222"/>
      <c r="M3548" s="223"/>
      <c r="Z3548" s="222"/>
      <c r="AA3548" s="222"/>
      <c r="AB3548" s="222"/>
      <c r="AC3548" s="223"/>
      <c r="BO3548" s="202"/>
    </row>
    <row r="3549" customFormat="false" ht="17.5" hidden="false" customHeight="false" outlineLevel="0" collapsed="false">
      <c r="A3549" s="220"/>
      <c r="B3549" s="221"/>
      <c r="C3549" s="221"/>
      <c r="D3549" s="59"/>
      <c r="E3549" s="3"/>
      <c r="F3549" s="59"/>
      <c r="G3549" s="59"/>
      <c r="J3549" s="222"/>
      <c r="K3549" s="222"/>
      <c r="L3549" s="222"/>
      <c r="M3549" s="223"/>
      <c r="Z3549" s="222"/>
      <c r="AA3549" s="222"/>
      <c r="AB3549" s="222"/>
      <c r="AC3549" s="223"/>
      <c r="BO3549" s="202"/>
    </row>
    <row r="3550" customFormat="false" ht="17.5" hidden="false" customHeight="false" outlineLevel="0" collapsed="false">
      <c r="A3550" s="220"/>
      <c r="B3550" s="221"/>
      <c r="C3550" s="221"/>
      <c r="D3550" s="59"/>
      <c r="E3550" s="3"/>
      <c r="F3550" s="59"/>
      <c r="G3550" s="59"/>
      <c r="J3550" s="222"/>
      <c r="K3550" s="222"/>
      <c r="L3550" s="222"/>
      <c r="M3550" s="223"/>
      <c r="Z3550" s="222"/>
      <c r="AA3550" s="222"/>
      <c r="AB3550" s="222"/>
      <c r="AC3550" s="223"/>
      <c r="BO3550" s="202"/>
    </row>
    <row r="3551" customFormat="false" ht="17.5" hidden="false" customHeight="false" outlineLevel="0" collapsed="false">
      <c r="A3551" s="220"/>
      <c r="B3551" s="221"/>
      <c r="C3551" s="221"/>
      <c r="D3551" s="59"/>
      <c r="E3551" s="3"/>
      <c r="F3551" s="59"/>
      <c r="G3551" s="59"/>
      <c r="J3551" s="222"/>
      <c r="K3551" s="222"/>
      <c r="L3551" s="222"/>
      <c r="M3551" s="223"/>
      <c r="Z3551" s="222"/>
      <c r="AA3551" s="222"/>
      <c r="AB3551" s="222"/>
      <c r="AC3551" s="223"/>
      <c r="BO3551" s="202"/>
    </row>
    <row r="3552" customFormat="false" ht="17.5" hidden="false" customHeight="false" outlineLevel="0" collapsed="false">
      <c r="A3552" s="220"/>
      <c r="B3552" s="221"/>
      <c r="C3552" s="221"/>
      <c r="D3552" s="59"/>
      <c r="E3552" s="3"/>
      <c r="F3552" s="59"/>
      <c r="G3552" s="59"/>
      <c r="J3552" s="222"/>
      <c r="K3552" s="222"/>
      <c r="L3552" s="222"/>
      <c r="M3552" s="223"/>
      <c r="Z3552" s="222"/>
      <c r="AA3552" s="222"/>
      <c r="AB3552" s="222"/>
      <c r="AC3552" s="223"/>
      <c r="BO3552" s="202"/>
    </row>
    <row r="3553" customFormat="false" ht="17.5" hidden="false" customHeight="false" outlineLevel="0" collapsed="false">
      <c r="A3553" s="220"/>
      <c r="B3553" s="221"/>
      <c r="C3553" s="221"/>
      <c r="D3553" s="59"/>
      <c r="E3553" s="3"/>
      <c r="F3553" s="59"/>
      <c r="G3553" s="59"/>
      <c r="J3553" s="222"/>
      <c r="K3553" s="222"/>
      <c r="L3553" s="222"/>
      <c r="M3553" s="223"/>
      <c r="Z3553" s="222"/>
      <c r="AA3553" s="222"/>
      <c r="AB3553" s="222"/>
      <c r="AC3553" s="223"/>
      <c r="BO3553" s="202"/>
    </row>
    <row r="3554" customFormat="false" ht="17.5" hidden="false" customHeight="false" outlineLevel="0" collapsed="false">
      <c r="A3554" s="220"/>
      <c r="B3554" s="221"/>
      <c r="C3554" s="221"/>
      <c r="D3554" s="59"/>
      <c r="E3554" s="3"/>
      <c r="F3554" s="59"/>
      <c r="G3554" s="59"/>
      <c r="J3554" s="222"/>
      <c r="K3554" s="222"/>
      <c r="L3554" s="222"/>
      <c r="M3554" s="223"/>
      <c r="Z3554" s="222"/>
      <c r="AA3554" s="222"/>
      <c r="AB3554" s="222"/>
      <c r="AC3554" s="223"/>
      <c r="BO3554" s="202"/>
    </row>
    <row r="3555" customFormat="false" ht="17.5" hidden="false" customHeight="false" outlineLevel="0" collapsed="false">
      <c r="A3555" s="220"/>
      <c r="B3555" s="221"/>
      <c r="C3555" s="221"/>
      <c r="D3555" s="59"/>
      <c r="E3555" s="3"/>
      <c r="F3555" s="59"/>
      <c r="G3555" s="59"/>
      <c r="J3555" s="222"/>
      <c r="K3555" s="222"/>
      <c r="L3555" s="222"/>
      <c r="M3555" s="223"/>
      <c r="Z3555" s="222"/>
      <c r="AA3555" s="222"/>
      <c r="AB3555" s="222"/>
      <c r="AC3555" s="223"/>
      <c r="BO3555" s="202"/>
    </row>
    <row r="3556" customFormat="false" ht="17.5" hidden="false" customHeight="false" outlineLevel="0" collapsed="false">
      <c r="A3556" s="220"/>
      <c r="B3556" s="221"/>
      <c r="C3556" s="221"/>
      <c r="D3556" s="59"/>
      <c r="E3556" s="3"/>
      <c r="F3556" s="59"/>
      <c r="G3556" s="59"/>
      <c r="J3556" s="222"/>
      <c r="K3556" s="222"/>
      <c r="L3556" s="222"/>
      <c r="M3556" s="223"/>
      <c r="Z3556" s="222"/>
      <c r="AA3556" s="222"/>
      <c r="AB3556" s="222"/>
      <c r="AC3556" s="223"/>
      <c r="BO3556" s="202"/>
    </row>
    <row r="3557" customFormat="false" ht="17.5" hidden="false" customHeight="false" outlineLevel="0" collapsed="false">
      <c r="A3557" s="220"/>
      <c r="B3557" s="221"/>
      <c r="C3557" s="221"/>
      <c r="D3557" s="59"/>
      <c r="E3557" s="3"/>
      <c r="F3557" s="59"/>
      <c r="G3557" s="59"/>
      <c r="J3557" s="222"/>
      <c r="K3557" s="222"/>
      <c r="L3557" s="222"/>
      <c r="M3557" s="223"/>
      <c r="Z3557" s="222"/>
      <c r="AA3557" s="222"/>
      <c r="AB3557" s="222"/>
      <c r="AC3557" s="223"/>
      <c r="BO3557" s="202"/>
    </row>
    <row r="3558" customFormat="false" ht="17.5" hidden="false" customHeight="false" outlineLevel="0" collapsed="false">
      <c r="A3558" s="220"/>
      <c r="B3558" s="221"/>
      <c r="C3558" s="221"/>
      <c r="D3558" s="59"/>
      <c r="E3558" s="3"/>
      <c r="F3558" s="59"/>
      <c r="G3558" s="59"/>
      <c r="J3558" s="222"/>
      <c r="K3558" s="222"/>
      <c r="L3558" s="222"/>
      <c r="M3558" s="223"/>
      <c r="Z3558" s="222"/>
      <c r="AA3558" s="222"/>
      <c r="AB3558" s="222"/>
      <c r="AC3558" s="223"/>
      <c r="BO3558" s="202"/>
    </row>
    <row r="3559" customFormat="false" ht="17.5" hidden="false" customHeight="false" outlineLevel="0" collapsed="false">
      <c r="A3559" s="220"/>
      <c r="B3559" s="221"/>
      <c r="C3559" s="221"/>
      <c r="D3559" s="59"/>
      <c r="E3559" s="3"/>
      <c r="F3559" s="59"/>
      <c r="G3559" s="59"/>
      <c r="J3559" s="222"/>
      <c r="K3559" s="222"/>
      <c r="L3559" s="222"/>
      <c r="M3559" s="223"/>
      <c r="Z3559" s="222"/>
      <c r="AA3559" s="222"/>
      <c r="AB3559" s="222"/>
      <c r="AC3559" s="223"/>
      <c r="BO3559" s="202"/>
    </row>
    <row r="3560" customFormat="false" ht="17.5" hidden="false" customHeight="false" outlineLevel="0" collapsed="false">
      <c r="A3560" s="220"/>
      <c r="B3560" s="221"/>
      <c r="C3560" s="221"/>
      <c r="D3560" s="59"/>
      <c r="E3560" s="3"/>
      <c r="F3560" s="59"/>
      <c r="G3560" s="59"/>
      <c r="J3560" s="222"/>
      <c r="K3560" s="222"/>
      <c r="L3560" s="222"/>
      <c r="M3560" s="223"/>
      <c r="Z3560" s="222"/>
      <c r="AA3560" s="222"/>
      <c r="AB3560" s="222"/>
      <c r="AC3560" s="223"/>
      <c r="BO3560" s="202"/>
    </row>
    <row r="3561" customFormat="false" ht="17.5" hidden="false" customHeight="false" outlineLevel="0" collapsed="false">
      <c r="A3561" s="220"/>
      <c r="B3561" s="221"/>
      <c r="C3561" s="221"/>
      <c r="D3561" s="59"/>
      <c r="E3561" s="3"/>
      <c r="F3561" s="59"/>
      <c r="G3561" s="59"/>
      <c r="J3561" s="222"/>
      <c r="K3561" s="222"/>
      <c r="L3561" s="222"/>
      <c r="M3561" s="223"/>
      <c r="Z3561" s="222"/>
      <c r="AA3561" s="222"/>
      <c r="AB3561" s="222"/>
      <c r="AC3561" s="223"/>
      <c r="BO3561" s="202"/>
    </row>
    <row r="3562" customFormat="false" ht="17.5" hidden="false" customHeight="false" outlineLevel="0" collapsed="false">
      <c r="A3562" s="220"/>
      <c r="B3562" s="221"/>
      <c r="C3562" s="221"/>
      <c r="D3562" s="59"/>
      <c r="E3562" s="3"/>
      <c r="F3562" s="59"/>
      <c r="G3562" s="59"/>
      <c r="J3562" s="222"/>
      <c r="K3562" s="222"/>
      <c r="L3562" s="222"/>
      <c r="M3562" s="223"/>
      <c r="Z3562" s="222"/>
      <c r="AA3562" s="222"/>
      <c r="AB3562" s="222"/>
      <c r="AC3562" s="223"/>
      <c r="BO3562" s="202"/>
    </row>
    <row r="3563" customFormat="false" ht="17.5" hidden="false" customHeight="false" outlineLevel="0" collapsed="false">
      <c r="A3563" s="220"/>
      <c r="B3563" s="221"/>
      <c r="C3563" s="221"/>
      <c r="D3563" s="59"/>
      <c r="E3563" s="3"/>
      <c r="F3563" s="59"/>
      <c r="G3563" s="59"/>
      <c r="J3563" s="222"/>
      <c r="K3563" s="222"/>
      <c r="L3563" s="222"/>
      <c r="M3563" s="223"/>
      <c r="Z3563" s="222"/>
      <c r="AA3563" s="222"/>
      <c r="AB3563" s="222"/>
      <c r="AC3563" s="223"/>
      <c r="BO3563" s="202"/>
    </row>
    <row r="3564" customFormat="false" ht="17.5" hidden="false" customHeight="false" outlineLevel="0" collapsed="false">
      <c r="A3564" s="220"/>
      <c r="B3564" s="221"/>
      <c r="C3564" s="221"/>
      <c r="D3564" s="59"/>
      <c r="E3564" s="3"/>
      <c r="F3564" s="59"/>
      <c r="G3564" s="59"/>
      <c r="J3564" s="222"/>
      <c r="K3564" s="222"/>
      <c r="L3564" s="222"/>
      <c r="M3564" s="223"/>
      <c r="Z3564" s="222"/>
      <c r="AA3564" s="222"/>
      <c r="AB3564" s="222"/>
      <c r="AC3564" s="223"/>
      <c r="BO3564" s="202"/>
    </row>
    <row r="3565" customFormat="false" ht="17.5" hidden="false" customHeight="false" outlineLevel="0" collapsed="false">
      <c r="A3565" s="220"/>
      <c r="B3565" s="221"/>
      <c r="C3565" s="221"/>
      <c r="D3565" s="59"/>
      <c r="E3565" s="3"/>
      <c r="F3565" s="59"/>
      <c r="G3565" s="59"/>
      <c r="J3565" s="222"/>
      <c r="K3565" s="222"/>
      <c r="L3565" s="222"/>
      <c r="M3565" s="223"/>
      <c r="Z3565" s="222"/>
      <c r="AA3565" s="222"/>
      <c r="AB3565" s="222"/>
      <c r="AC3565" s="223"/>
      <c r="BO3565" s="202"/>
    </row>
    <row r="3566" customFormat="false" ht="17.5" hidden="false" customHeight="false" outlineLevel="0" collapsed="false">
      <c r="A3566" s="220"/>
      <c r="B3566" s="221"/>
      <c r="C3566" s="221"/>
      <c r="D3566" s="59"/>
      <c r="E3566" s="3"/>
      <c r="F3566" s="59"/>
      <c r="G3566" s="59"/>
      <c r="J3566" s="222"/>
      <c r="K3566" s="222"/>
      <c r="L3566" s="222"/>
      <c r="M3566" s="223"/>
      <c r="Z3566" s="222"/>
      <c r="AA3566" s="222"/>
      <c r="AB3566" s="222"/>
      <c r="AC3566" s="223"/>
      <c r="BO3566" s="202"/>
    </row>
    <row r="3567" customFormat="false" ht="17.5" hidden="false" customHeight="false" outlineLevel="0" collapsed="false">
      <c r="A3567" s="220"/>
      <c r="B3567" s="221"/>
      <c r="C3567" s="221"/>
      <c r="D3567" s="59"/>
      <c r="E3567" s="3"/>
      <c r="F3567" s="59"/>
      <c r="G3567" s="59"/>
      <c r="J3567" s="222"/>
      <c r="K3567" s="222"/>
      <c r="L3567" s="222"/>
      <c r="M3567" s="223"/>
      <c r="Z3567" s="222"/>
      <c r="AA3567" s="222"/>
      <c r="AB3567" s="222"/>
      <c r="AC3567" s="223"/>
      <c r="BO3567" s="202"/>
    </row>
    <row r="3568" customFormat="false" ht="17.5" hidden="false" customHeight="false" outlineLevel="0" collapsed="false">
      <c r="A3568" s="220"/>
      <c r="B3568" s="221"/>
      <c r="C3568" s="221"/>
      <c r="D3568" s="59"/>
      <c r="E3568" s="3"/>
      <c r="F3568" s="59"/>
      <c r="G3568" s="59"/>
      <c r="J3568" s="222"/>
      <c r="K3568" s="222"/>
      <c r="L3568" s="222"/>
      <c r="M3568" s="223"/>
      <c r="Z3568" s="222"/>
      <c r="AA3568" s="222"/>
      <c r="AB3568" s="222"/>
      <c r="AC3568" s="223"/>
      <c r="BO3568" s="202"/>
    </row>
    <row r="3569" customFormat="false" ht="17.5" hidden="false" customHeight="false" outlineLevel="0" collapsed="false">
      <c r="A3569" s="220"/>
      <c r="B3569" s="221"/>
      <c r="C3569" s="221"/>
      <c r="D3569" s="59"/>
      <c r="E3569" s="3"/>
      <c r="F3569" s="59"/>
      <c r="G3569" s="59"/>
      <c r="J3569" s="222"/>
      <c r="K3569" s="222"/>
      <c r="L3569" s="222"/>
      <c r="M3569" s="223"/>
      <c r="Z3569" s="222"/>
      <c r="AA3569" s="222"/>
      <c r="AB3569" s="222"/>
      <c r="AC3569" s="223"/>
      <c r="BO3569" s="202"/>
    </row>
    <row r="3570" customFormat="false" ht="17.5" hidden="false" customHeight="false" outlineLevel="0" collapsed="false">
      <c r="A3570" s="220"/>
      <c r="B3570" s="221"/>
      <c r="C3570" s="221"/>
      <c r="D3570" s="59"/>
      <c r="E3570" s="3"/>
      <c r="F3570" s="59"/>
      <c r="G3570" s="59"/>
      <c r="J3570" s="222"/>
      <c r="K3570" s="222"/>
      <c r="L3570" s="222"/>
      <c r="M3570" s="223"/>
      <c r="Z3570" s="222"/>
      <c r="AA3570" s="222"/>
      <c r="AB3570" s="222"/>
      <c r="AC3570" s="223"/>
      <c r="BO3570" s="202"/>
    </row>
    <row r="3571" customFormat="false" ht="17.5" hidden="false" customHeight="false" outlineLevel="0" collapsed="false">
      <c r="A3571" s="220"/>
      <c r="B3571" s="221"/>
      <c r="C3571" s="221"/>
      <c r="D3571" s="59"/>
      <c r="E3571" s="3"/>
      <c r="F3571" s="59"/>
      <c r="G3571" s="59"/>
      <c r="J3571" s="222"/>
      <c r="K3571" s="222"/>
      <c r="L3571" s="222"/>
      <c r="M3571" s="223"/>
      <c r="Z3571" s="222"/>
      <c r="AA3571" s="222"/>
      <c r="AB3571" s="222"/>
      <c r="AC3571" s="223"/>
      <c r="BO3571" s="202"/>
    </row>
    <row r="3572" customFormat="false" ht="17.5" hidden="false" customHeight="false" outlineLevel="0" collapsed="false">
      <c r="A3572" s="220"/>
      <c r="B3572" s="221"/>
      <c r="C3572" s="221"/>
      <c r="D3572" s="59"/>
      <c r="E3572" s="3"/>
      <c r="F3572" s="59"/>
      <c r="G3572" s="59"/>
      <c r="J3572" s="222"/>
      <c r="K3572" s="222"/>
      <c r="L3572" s="222"/>
      <c r="M3572" s="223"/>
      <c r="Z3572" s="222"/>
      <c r="AA3572" s="222"/>
      <c r="AB3572" s="222"/>
      <c r="AC3572" s="223"/>
      <c r="BO3572" s="202"/>
    </row>
    <row r="3573" customFormat="false" ht="17.5" hidden="false" customHeight="false" outlineLevel="0" collapsed="false">
      <c r="A3573" s="220"/>
      <c r="B3573" s="221"/>
      <c r="C3573" s="221"/>
      <c r="D3573" s="59"/>
      <c r="E3573" s="3"/>
      <c r="F3573" s="59"/>
      <c r="G3573" s="59"/>
      <c r="J3573" s="222"/>
      <c r="K3573" s="222"/>
      <c r="L3573" s="222"/>
      <c r="M3573" s="223"/>
      <c r="Z3573" s="222"/>
      <c r="AA3573" s="222"/>
      <c r="AB3573" s="222"/>
      <c r="AC3573" s="223"/>
      <c r="BO3573" s="202"/>
    </row>
    <row r="3574" customFormat="false" ht="17.5" hidden="false" customHeight="false" outlineLevel="0" collapsed="false">
      <c r="A3574" s="220"/>
      <c r="B3574" s="221"/>
      <c r="C3574" s="221"/>
      <c r="D3574" s="59"/>
      <c r="E3574" s="3"/>
      <c r="F3574" s="59"/>
      <c r="G3574" s="59"/>
      <c r="J3574" s="222"/>
      <c r="K3574" s="222"/>
      <c r="L3574" s="222"/>
      <c r="M3574" s="223"/>
      <c r="Z3574" s="222"/>
      <c r="AA3574" s="222"/>
      <c r="AB3574" s="222"/>
      <c r="AC3574" s="223"/>
      <c r="BO3574" s="202"/>
    </row>
    <row r="3575" customFormat="false" ht="17.5" hidden="false" customHeight="false" outlineLevel="0" collapsed="false">
      <c r="A3575" s="220"/>
      <c r="B3575" s="221"/>
      <c r="C3575" s="221"/>
      <c r="D3575" s="59"/>
      <c r="E3575" s="3"/>
      <c r="F3575" s="59"/>
      <c r="G3575" s="59"/>
      <c r="J3575" s="222"/>
      <c r="K3575" s="222"/>
      <c r="L3575" s="222"/>
      <c r="M3575" s="223"/>
      <c r="Z3575" s="222"/>
      <c r="AA3575" s="222"/>
      <c r="AB3575" s="222"/>
      <c r="AC3575" s="223"/>
      <c r="BO3575" s="202"/>
    </row>
    <row r="3576" customFormat="false" ht="17.5" hidden="false" customHeight="false" outlineLevel="0" collapsed="false">
      <c r="A3576" s="220"/>
      <c r="B3576" s="221"/>
      <c r="C3576" s="221"/>
      <c r="D3576" s="59"/>
      <c r="E3576" s="3"/>
      <c r="F3576" s="59"/>
      <c r="G3576" s="59"/>
      <c r="J3576" s="222"/>
      <c r="K3576" s="222"/>
      <c r="L3576" s="222"/>
      <c r="M3576" s="223"/>
      <c r="Z3576" s="222"/>
      <c r="AA3576" s="222"/>
      <c r="AB3576" s="222"/>
      <c r="AC3576" s="223"/>
      <c r="BO3576" s="202"/>
    </row>
    <row r="3577" customFormat="false" ht="17.5" hidden="false" customHeight="false" outlineLevel="0" collapsed="false">
      <c r="A3577" s="220"/>
      <c r="B3577" s="221"/>
      <c r="C3577" s="221"/>
      <c r="D3577" s="59"/>
      <c r="E3577" s="3"/>
      <c r="F3577" s="59"/>
      <c r="G3577" s="59"/>
      <c r="J3577" s="222"/>
      <c r="K3577" s="222"/>
      <c r="L3577" s="222"/>
      <c r="M3577" s="223"/>
      <c r="Z3577" s="222"/>
      <c r="AA3577" s="222"/>
      <c r="AB3577" s="222"/>
      <c r="AC3577" s="223"/>
      <c r="BO3577" s="202"/>
    </row>
    <row r="3578" customFormat="false" ht="17.5" hidden="false" customHeight="false" outlineLevel="0" collapsed="false">
      <c r="A3578" s="220"/>
      <c r="B3578" s="221"/>
      <c r="C3578" s="221"/>
      <c r="D3578" s="59"/>
      <c r="E3578" s="3"/>
      <c r="F3578" s="59"/>
      <c r="G3578" s="59"/>
      <c r="J3578" s="222"/>
      <c r="K3578" s="222"/>
      <c r="L3578" s="222"/>
      <c r="M3578" s="223"/>
      <c r="Z3578" s="222"/>
      <c r="AA3578" s="222"/>
      <c r="AB3578" s="222"/>
      <c r="AC3578" s="223"/>
      <c r="BO3578" s="202"/>
    </row>
    <row r="3579" customFormat="false" ht="17.5" hidden="false" customHeight="false" outlineLevel="0" collapsed="false">
      <c r="A3579" s="220"/>
      <c r="B3579" s="221"/>
      <c r="C3579" s="221"/>
      <c r="D3579" s="59"/>
      <c r="E3579" s="3"/>
      <c r="F3579" s="59"/>
      <c r="G3579" s="59"/>
      <c r="J3579" s="222"/>
      <c r="K3579" s="222"/>
      <c r="L3579" s="222"/>
      <c r="M3579" s="223"/>
      <c r="Z3579" s="222"/>
      <c r="AA3579" s="222"/>
      <c r="AB3579" s="222"/>
      <c r="AC3579" s="223"/>
      <c r="BO3579" s="202"/>
    </row>
    <row r="3580" customFormat="false" ht="17.5" hidden="false" customHeight="false" outlineLevel="0" collapsed="false">
      <c r="A3580" s="220"/>
      <c r="B3580" s="221"/>
      <c r="C3580" s="221"/>
      <c r="D3580" s="59"/>
      <c r="E3580" s="3"/>
      <c r="F3580" s="59"/>
      <c r="G3580" s="59"/>
      <c r="J3580" s="222"/>
      <c r="K3580" s="222"/>
      <c r="L3580" s="222"/>
      <c r="M3580" s="223"/>
      <c r="Z3580" s="222"/>
      <c r="AA3580" s="222"/>
      <c r="AB3580" s="222"/>
      <c r="AC3580" s="223"/>
      <c r="BO3580" s="202"/>
    </row>
    <row r="3581" customFormat="false" ht="17.5" hidden="false" customHeight="false" outlineLevel="0" collapsed="false">
      <c r="A3581" s="220"/>
      <c r="B3581" s="221"/>
      <c r="C3581" s="221"/>
      <c r="D3581" s="59"/>
      <c r="E3581" s="3"/>
      <c r="F3581" s="59"/>
      <c r="G3581" s="59"/>
      <c r="J3581" s="222"/>
      <c r="K3581" s="222"/>
      <c r="L3581" s="222"/>
      <c r="M3581" s="223"/>
      <c r="Z3581" s="222"/>
      <c r="AA3581" s="222"/>
      <c r="AB3581" s="222"/>
      <c r="AC3581" s="223"/>
      <c r="BO3581" s="202"/>
    </row>
    <row r="3582" customFormat="false" ht="17.5" hidden="false" customHeight="false" outlineLevel="0" collapsed="false">
      <c r="A3582" s="220"/>
      <c r="B3582" s="221"/>
      <c r="C3582" s="221"/>
      <c r="D3582" s="59"/>
      <c r="E3582" s="3"/>
      <c r="F3582" s="59"/>
      <c r="G3582" s="59"/>
      <c r="J3582" s="222"/>
      <c r="K3582" s="222"/>
      <c r="L3582" s="222"/>
      <c r="M3582" s="223"/>
      <c r="Z3582" s="222"/>
      <c r="AA3582" s="222"/>
      <c r="AB3582" s="222"/>
      <c r="AC3582" s="223"/>
      <c r="BO3582" s="202"/>
    </row>
    <row r="3583" customFormat="false" ht="17.5" hidden="false" customHeight="false" outlineLevel="0" collapsed="false">
      <c r="A3583" s="220"/>
      <c r="B3583" s="221"/>
      <c r="C3583" s="221"/>
      <c r="D3583" s="59"/>
      <c r="E3583" s="3"/>
      <c r="F3583" s="59"/>
      <c r="G3583" s="59"/>
      <c r="J3583" s="222"/>
      <c r="K3583" s="222"/>
      <c r="L3583" s="222"/>
      <c r="M3583" s="223"/>
      <c r="Z3583" s="222"/>
      <c r="AA3583" s="222"/>
      <c r="AB3583" s="222"/>
      <c r="AC3583" s="223"/>
      <c r="BO3583" s="202"/>
    </row>
    <row r="3584" customFormat="false" ht="17.5" hidden="false" customHeight="false" outlineLevel="0" collapsed="false">
      <c r="A3584" s="220"/>
      <c r="B3584" s="221"/>
      <c r="C3584" s="221"/>
      <c r="D3584" s="59"/>
      <c r="E3584" s="3"/>
      <c r="F3584" s="59"/>
      <c r="G3584" s="59"/>
      <c r="J3584" s="222"/>
      <c r="K3584" s="222"/>
      <c r="L3584" s="222"/>
      <c r="M3584" s="223"/>
      <c r="Z3584" s="222"/>
      <c r="AA3584" s="222"/>
      <c r="AB3584" s="222"/>
      <c r="AC3584" s="223"/>
      <c r="BO3584" s="202"/>
    </row>
    <row r="3585" customFormat="false" ht="17.5" hidden="false" customHeight="false" outlineLevel="0" collapsed="false">
      <c r="A3585" s="220"/>
      <c r="B3585" s="221"/>
      <c r="C3585" s="221"/>
      <c r="D3585" s="59"/>
      <c r="E3585" s="3"/>
      <c r="F3585" s="59"/>
      <c r="G3585" s="59"/>
      <c r="J3585" s="222"/>
      <c r="K3585" s="222"/>
      <c r="L3585" s="222"/>
      <c r="M3585" s="223"/>
      <c r="Z3585" s="222"/>
      <c r="AA3585" s="222"/>
      <c r="AB3585" s="222"/>
      <c r="AC3585" s="223"/>
      <c r="BO3585" s="202"/>
    </row>
    <row r="3586" customFormat="false" ht="17.5" hidden="false" customHeight="false" outlineLevel="0" collapsed="false">
      <c r="A3586" s="220"/>
      <c r="B3586" s="221"/>
      <c r="C3586" s="221"/>
      <c r="D3586" s="59"/>
      <c r="E3586" s="3"/>
      <c r="F3586" s="59"/>
      <c r="G3586" s="59"/>
      <c r="J3586" s="222"/>
      <c r="K3586" s="222"/>
      <c r="L3586" s="222"/>
      <c r="M3586" s="223"/>
      <c r="Z3586" s="222"/>
      <c r="AA3586" s="222"/>
      <c r="AB3586" s="222"/>
      <c r="AC3586" s="223"/>
      <c r="BO3586" s="202"/>
    </row>
    <row r="3587" customFormat="false" ht="17.5" hidden="false" customHeight="false" outlineLevel="0" collapsed="false">
      <c r="A3587" s="220"/>
      <c r="B3587" s="221"/>
      <c r="C3587" s="221"/>
      <c r="D3587" s="59"/>
      <c r="E3587" s="3"/>
      <c r="F3587" s="59"/>
      <c r="G3587" s="59"/>
      <c r="J3587" s="222"/>
      <c r="K3587" s="222"/>
      <c r="L3587" s="222"/>
      <c r="M3587" s="223"/>
      <c r="Z3587" s="222"/>
      <c r="AA3587" s="222"/>
      <c r="AB3587" s="222"/>
      <c r="AC3587" s="223"/>
      <c r="BO3587" s="202"/>
    </row>
    <row r="3588" customFormat="false" ht="17.5" hidden="false" customHeight="false" outlineLevel="0" collapsed="false">
      <c r="A3588" s="220"/>
      <c r="B3588" s="221"/>
      <c r="C3588" s="221"/>
      <c r="D3588" s="59"/>
      <c r="E3588" s="3"/>
      <c r="F3588" s="59"/>
      <c r="G3588" s="59"/>
      <c r="J3588" s="222"/>
      <c r="K3588" s="222"/>
      <c r="L3588" s="222"/>
      <c r="M3588" s="223"/>
      <c r="Z3588" s="222"/>
      <c r="AA3588" s="222"/>
      <c r="AB3588" s="222"/>
      <c r="AC3588" s="223"/>
      <c r="BO3588" s="202"/>
    </row>
    <row r="3589" customFormat="false" ht="17.5" hidden="false" customHeight="false" outlineLevel="0" collapsed="false">
      <c r="A3589" s="220"/>
      <c r="B3589" s="221"/>
      <c r="C3589" s="221"/>
      <c r="D3589" s="59"/>
      <c r="E3589" s="3"/>
      <c r="F3589" s="59"/>
      <c r="G3589" s="59"/>
      <c r="J3589" s="222"/>
      <c r="K3589" s="222"/>
      <c r="L3589" s="222"/>
      <c r="M3589" s="223"/>
      <c r="Z3589" s="222"/>
      <c r="AA3589" s="222"/>
      <c r="AB3589" s="222"/>
      <c r="AC3589" s="223"/>
      <c r="BO3589" s="202"/>
    </row>
    <row r="3590" customFormat="false" ht="17.5" hidden="false" customHeight="false" outlineLevel="0" collapsed="false">
      <c r="A3590" s="220"/>
      <c r="B3590" s="221"/>
      <c r="C3590" s="221"/>
      <c r="D3590" s="59"/>
      <c r="E3590" s="3"/>
      <c r="F3590" s="59"/>
      <c r="G3590" s="59"/>
      <c r="J3590" s="222"/>
      <c r="K3590" s="222"/>
      <c r="L3590" s="222"/>
      <c r="M3590" s="223"/>
      <c r="Z3590" s="222"/>
      <c r="AA3590" s="222"/>
      <c r="AB3590" s="222"/>
      <c r="AC3590" s="223"/>
      <c r="BO3590" s="202"/>
    </row>
    <row r="3591" customFormat="false" ht="17.5" hidden="false" customHeight="false" outlineLevel="0" collapsed="false">
      <c r="A3591" s="220"/>
      <c r="B3591" s="221"/>
      <c r="C3591" s="221"/>
      <c r="D3591" s="59"/>
      <c r="E3591" s="3"/>
      <c r="F3591" s="59"/>
      <c r="G3591" s="59"/>
      <c r="J3591" s="222"/>
      <c r="K3591" s="222"/>
      <c r="L3591" s="222"/>
      <c r="M3591" s="223"/>
      <c r="Z3591" s="222"/>
      <c r="AA3591" s="222"/>
      <c r="AB3591" s="222"/>
      <c r="AC3591" s="223"/>
      <c r="BO3591" s="202"/>
    </row>
    <row r="3592" customFormat="false" ht="17.5" hidden="false" customHeight="false" outlineLevel="0" collapsed="false">
      <c r="A3592" s="220"/>
      <c r="B3592" s="221"/>
      <c r="C3592" s="221"/>
      <c r="D3592" s="59"/>
      <c r="E3592" s="3"/>
      <c r="F3592" s="59"/>
      <c r="G3592" s="59"/>
      <c r="J3592" s="222"/>
      <c r="K3592" s="222"/>
      <c r="L3592" s="222"/>
      <c r="M3592" s="223"/>
      <c r="Z3592" s="222"/>
      <c r="AA3592" s="222"/>
      <c r="AB3592" s="222"/>
      <c r="AC3592" s="223"/>
      <c r="BO3592" s="202"/>
    </row>
    <row r="3593" customFormat="false" ht="17.5" hidden="false" customHeight="false" outlineLevel="0" collapsed="false">
      <c r="A3593" s="220"/>
      <c r="B3593" s="221"/>
      <c r="C3593" s="221"/>
      <c r="D3593" s="59"/>
      <c r="E3593" s="3"/>
      <c r="F3593" s="59"/>
      <c r="G3593" s="59"/>
      <c r="J3593" s="222"/>
      <c r="K3593" s="222"/>
      <c r="L3593" s="222"/>
      <c r="M3593" s="223"/>
      <c r="Z3593" s="222"/>
      <c r="AA3593" s="222"/>
      <c r="AB3593" s="222"/>
      <c r="AC3593" s="223"/>
      <c r="BO3593" s="202"/>
    </row>
    <row r="3594" customFormat="false" ht="17.5" hidden="false" customHeight="false" outlineLevel="0" collapsed="false">
      <c r="A3594" s="220"/>
      <c r="B3594" s="221"/>
      <c r="C3594" s="221"/>
      <c r="D3594" s="59"/>
      <c r="E3594" s="3"/>
      <c r="F3594" s="59"/>
      <c r="G3594" s="59"/>
      <c r="J3594" s="222"/>
      <c r="K3594" s="222"/>
      <c r="L3594" s="222"/>
      <c r="M3594" s="223"/>
      <c r="Z3594" s="222"/>
      <c r="AA3594" s="222"/>
      <c r="AB3594" s="222"/>
      <c r="AC3594" s="223"/>
      <c r="BO3594" s="202"/>
    </row>
    <row r="3595" customFormat="false" ht="17.5" hidden="false" customHeight="false" outlineLevel="0" collapsed="false">
      <c r="A3595" s="220"/>
      <c r="B3595" s="221"/>
      <c r="C3595" s="221"/>
      <c r="D3595" s="59"/>
      <c r="E3595" s="3"/>
      <c r="F3595" s="59"/>
      <c r="G3595" s="59"/>
      <c r="J3595" s="222"/>
      <c r="K3595" s="222"/>
      <c r="L3595" s="222"/>
      <c r="M3595" s="223"/>
      <c r="Z3595" s="222"/>
      <c r="AA3595" s="222"/>
      <c r="AB3595" s="222"/>
      <c r="AC3595" s="223"/>
      <c r="BO3595" s="202"/>
    </row>
    <row r="3596" customFormat="false" ht="17.5" hidden="false" customHeight="false" outlineLevel="0" collapsed="false">
      <c r="A3596" s="220"/>
      <c r="B3596" s="221"/>
      <c r="C3596" s="221"/>
      <c r="D3596" s="59"/>
      <c r="E3596" s="3"/>
      <c r="F3596" s="59"/>
      <c r="G3596" s="59"/>
      <c r="J3596" s="222"/>
      <c r="K3596" s="222"/>
      <c r="L3596" s="222"/>
      <c r="M3596" s="223"/>
      <c r="Z3596" s="222"/>
      <c r="AA3596" s="222"/>
      <c r="AB3596" s="222"/>
      <c r="AC3596" s="223"/>
      <c r="BO3596" s="202"/>
    </row>
    <row r="3597" customFormat="false" ht="17.5" hidden="false" customHeight="false" outlineLevel="0" collapsed="false">
      <c r="A3597" s="220"/>
      <c r="B3597" s="221"/>
      <c r="C3597" s="221"/>
      <c r="D3597" s="59"/>
      <c r="E3597" s="3"/>
      <c r="F3597" s="59"/>
      <c r="G3597" s="59"/>
      <c r="J3597" s="222"/>
      <c r="K3597" s="222"/>
      <c r="L3597" s="222"/>
      <c r="M3597" s="223"/>
      <c r="Z3597" s="222"/>
      <c r="AA3597" s="222"/>
      <c r="AB3597" s="222"/>
      <c r="AC3597" s="223"/>
      <c r="BO3597" s="202"/>
    </row>
    <row r="3598" customFormat="false" ht="17.5" hidden="false" customHeight="false" outlineLevel="0" collapsed="false">
      <c r="A3598" s="220"/>
      <c r="B3598" s="221"/>
      <c r="C3598" s="221"/>
      <c r="D3598" s="59"/>
      <c r="E3598" s="3"/>
      <c r="F3598" s="59"/>
      <c r="G3598" s="59"/>
      <c r="J3598" s="222"/>
      <c r="K3598" s="222"/>
      <c r="L3598" s="222"/>
      <c r="M3598" s="223"/>
      <c r="Z3598" s="222"/>
      <c r="AA3598" s="222"/>
      <c r="AB3598" s="222"/>
      <c r="AC3598" s="223"/>
      <c r="BO3598" s="202"/>
    </row>
    <row r="3599" customFormat="false" ht="17.5" hidden="false" customHeight="false" outlineLevel="0" collapsed="false">
      <c r="A3599" s="220"/>
      <c r="B3599" s="221"/>
      <c r="C3599" s="221"/>
      <c r="D3599" s="59"/>
      <c r="E3599" s="3"/>
      <c r="F3599" s="59"/>
      <c r="G3599" s="59"/>
      <c r="J3599" s="222"/>
      <c r="K3599" s="222"/>
      <c r="L3599" s="222"/>
      <c r="M3599" s="223"/>
      <c r="Z3599" s="222"/>
      <c r="AA3599" s="222"/>
      <c r="AB3599" s="222"/>
      <c r="AC3599" s="223"/>
      <c r="BO3599" s="202"/>
    </row>
    <row r="3600" customFormat="false" ht="17.5" hidden="false" customHeight="false" outlineLevel="0" collapsed="false">
      <c r="A3600" s="220"/>
      <c r="B3600" s="221"/>
      <c r="C3600" s="221"/>
      <c r="D3600" s="59"/>
      <c r="E3600" s="3"/>
      <c r="F3600" s="59"/>
      <c r="G3600" s="59"/>
      <c r="J3600" s="222"/>
      <c r="K3600" s="222"/>
      <c r="L3600" s="222"/>
      <c r="M3600" s="223"/>
      <c r="Z3600" s="222"/>
      <c r="AA3600" s="222"/>
      <c r="AB3600" s="222"/>
      <c r="AC3600" s="223"/>
      <c r="BO3600" s="202"/>
    </row>
    <row r="3601" customFormat="false" ht="17.5" hidden="false" customHeight="false" outlineLevel="0" collapsed="false">
      <c r="A3601" s="220"/>
      <c r="B3601" s="221"/>
      <c r="C3601" s="221"/>
      <c r="D3601" s="59"/>
      <c r="E3601" s="3"/>
      <c r="F3601" s="59"/>
      <c r="G3601" s="59"/>
      <c r="J3601" s="222"/>
      <c r="K3601" s="222"/>
      <c r="L3601" s="222"/>
      <c r="M3601" s="223"/>
      <c r="Z3601" s="222"/>
      <c r="AA3601" s="222"/>
      <c r="AB3601" s="222"/>
      <c r="AC3601" s="223"/>
      <c r="BO3601" s="202"/>
    </row>
    <row r="3602" customFormat="false" ht="17.5" hidden="false" customHeight="false" outlineLevel="0" collapsed="false">
      <c r="A3602" s="220"/>
      <c r="B3602" s="221"/>
      <c r="C3602" s="221"/>
      <c r="D3602" s="59"/>
      <c r="E3602" s="3"/>
      <c r="F3602" s="59"/>
      <c r="G3602" s="59"/>
      <c r="J3602" s="222"/>
      <c r="K3602" s="222"/>
      <c r="L3602" s="222"/>
      <c r="M3602" s="223"/>
      <c r="Z3602" s="222"/>
      <c r="AA3602" s="222"/>
      <c r="AB3602" s="222"/>
      <c r="AC3602" s="223"/>
      <c r="BO3602" s="202"/>
    </row>
    <row r="3603" customFormat="false" ht="17.5" hidden="false" customHeight="false" outlineLevel="0" collapsed="false">
      <c r="A3603" s="220"/>
      <c r="B3603" s="221"/>
      <c r="C3603" s="221"/>
      <c r="D3603" s="59"/>
      <c r="E3603" s="3"/>
      <c r="F3603" s="59"/>
      <c r="G3603" s="59"/>
      <c r="J3603" s="222"/>
      <c r="K3603" s="222"/>
      <c r="L3603" s="222"/>
      <c r="M3603" s="223"/>
      <c r="Z3603" s="222"/>
      <c r="AA3603" s="222"/>
      <c r="AB3603" s="222"/>
      <c r="AC3603" s="223"/>
      <c r="BO3603" s="202"/>
    </row>
    <row r="3604" customFormat="false" ht="17.5" hidden="false" customHeight="false" outlineLevel="0" collapsed="false">
      <c r="A3604" s="220"/>
      <c r="B3604" s="221"/>
      <c r="C3604" s="221"/>
      <c r="D3604" s="59"/>
      <c r="E3604" s="3"/>
      <c r="F3604" s="59"/>
      <c r="G3604" s="59"/>
      <c r="J3604" s="222"/>
      <c r="K3604" s="222"/>
      <c r="L3604" s="222"/>
      <c r="M3604" s="223"/>
      <c r="Z3604" s="222"/>
      <c r="AA3604" s="222"/>
      <c r="AB3604" s="222"/>
      <c r="AC3604" s="223"/>
      <c r="BO3604" s="202"/>
    </row>
    <row r="3605" customFormat="false" ht="17.5" hidden="false" customHeight="false" outlineLevel="0" collapsed="false">
      <c r="A3605" s="220"/>
      <c r="B3605" s="221"/>
      <c r="C3605" s="221"/>
      <c r="D3605" s="59"/>
      <c r="E3605" s="3"/>
      <c r="F3605" s="59"/>
      <c r="G3605" s="59"/>
      <c r="J3605" s="222"/>
      <c r="K3605" s="222"/>
      <c r="L3605" s="222"/>
      <c r="M3605" s="223"/>
      <c r="Z3605" s="222"/>
      <c r="AA3605" s="222"/>
      <c r="AB3605" s="222"/>
      <c r="AC3605" s="223"/>
      <c r="BO3605" s="202"/>
    </row>
    <row r="3606" customFormat="false" ht="17.5" hidden="false" customHeight="false" outlineLevel="0" collapsed="false">
      <c r="A3606" s="220"/>
      <c r="B3606" s="221"/>
      <c r="C3606" s="221"/>
      <c r="D3606" s="59"/>
      <c r="E3606" s="3"/>
      <c r="F3606" s="59"/>
      <c r="G3606" s="59"/>
      <c r="J3606" s="222"/>
      <c r="K3606" s="222"/>
      <c r="L3606" s="222"/>
      <c r="M3606" s="223"/>
      <c r="Z3606" s="222"/>
      <c r="AA3606" s="222"/>
      <c r="AB3606" s="222"/>
      <c r="AC3606" s="223"/>
      <c r="BO3606" s="202"/>
    </row>
    <row r="3607" customFormat="false" ht="17.5" hidden="false" customHeight="false" outlineLevel="0" collapsed="false">
      <c r="A3607" s="220"/>
      <c r="B3607" s="221"/>
      <c r="C3607" s="221"/>
      <c r="D3607" s="59"/>
      <c r="E3607" s="3"/>
      <c r="F3607" s="59"/>
      <c r="G3607" s="59"/>
      <c r="J3607" s="222"/>
      <c r="K3607" s="222"/>
      <c r="L3607" s="222"/>
      <c r="M3607" s="223"/>
      <c r="Z3607" s="222"/>
      <c r="AA3607" s="222"/>
      <c r="AB3607" s="222"/>
      <c r="AC3607" s="223"/>
      <c r="BO3607" s="202"/>
    </row>
    <row r="3608" customFormat="false" ht="17.5" hidden="false" customHeight="false" outlineLevel="0" collapsed="false">
      <c r="A3608" s="220"/>
      <c r="B3608" s="221"/>
      <c r="C3608" s="221"/>
      <c r="D3608" s="59"/>
      <c r="E3608" s="3"/>
      <c r="F3608" s="59"/>
      <c r="G3608" s="59"/>
      <c r="J3608" s="222"/>
      <c r="K3608" s="222"/>
      <c r="L3608" s="222"/>
      <c r="M3608" s="223"/>
      <c r="Z3608" s="222"/>
      <c r="AA3608" s="222"/>
      <c r="AB3608" s="222"/>
      <c r="AC3608" s="223"/>
      <c r="BO3608" s="202"/>
    </row>
    <row r="3609" customFormat="false" ht="17.5" hidden="false" customHeight="false" outlineLevel="0" collapsed="false">
      <c r="A3609" s="220"/>
      <c r="B3609" s="221"/>
      <c r="C3609" s="221"/>
      <c r="D3609" s="59"/>
      <c r="E3609" s="3"/>
      <c r="F3609" s="59"/>
      <c r="G3609" s="59"/>
      <c r="J3609" s="222"/>
      <c r="K3609" s="222"/>
      <c r="L3609" s="222"/>
      <c r="M3609" s="223"/>
      <c r="Z3609" s="222"/>
      <c r="AA3609" s="222"/>
      <c r="AB3609" s="222"/>
      <c r="AC3609" s="223"/>
      <c r="BO3609" s="202"/>
    </row>
    <row r="3610" customFormat="false" ht="17.5" hidden="false" customHeight="false" outlineLevel="0" collapsed="false">
      <c r="A3610" s="220"/>
      <c r="B3610" s="221"/>
      <c r="C3610" s="221"/>
      <c r="D3610" s="59"/>
      <c r="E3610" s="3"/>
      <c r="F3610" s="59"/>
      <c r="G3610" s="59"/>
      <c r="J3610" s="222"/>
      <c r="K3610" s="222"/>
      <c r="L3610" s="222"/>
      <c r="M3610" s="223"/>
      <c r="Z3610" s="222"/>
      <c r="AA3610" s="222"/>
      <c r="AB3610" s="222"/>
      <c r="AC3610" s="223"/>
      <c r="BO3610" s="202"/>
    </row>
    <row r="3611" customFormat="false" ht="17.5" hidden="false" customHeight="false" outlineLevel="0" collapsed="false">
      <c r="A3611" s="220"/>
      <c r="B3611" s="221"/>
      <c r="C3611" s="221"/>
      <c r="D3611" s="59"/>
      <c r="E3611" s="3"/>
      <c r="F3611" s="59"/>
      <c r="G3611" s="59"/>
      <c r="J3611" s="222"/>
      <c r="K3611" s="222"/>
      <c r="L3611" s="222"/>
      <c r="M3611" s="223"/>
      <c r="Z3611" s="222"/>
      <c r="AA3611" s="222"/>
      <c r="AB3611" s="222"/>
      <c r="AC3611" s="223"/>
      <c r="BO3611" s="202"/>
    </row>
    <row r="3612" customFormat="false" ht="17.5" hidden="false" customHeight="false" outlineLevel="0" collapsed="false">
      <c r="A3612" s="220"/>
      <c r="B3612" s="221"/>
      <c r="C3612" s="221"/>
      <c r="D3612" s="59"/>
      <c r="E3612" s="3"/>
      <c r="F3612" s="59"/>
      <c r="G3612" s="59"/>
      <c r="J3612" s="222"/>
      <c r="K3612" s="222"/>
      <c r="L3612" s="222"/>
      <c r="M3612" s="223"/>
      <c r="Z3612" s="222"/>
      <c r="AA3612" s="222"/>
      <c r="AB3612" s="222"/>
      <c r="AC3612" s="223"/>
      <c r="BO3612" s="202"/>
    </row>
    <row r="3613" customFormat="false" ht="17.5" hidden="false" customHeight="false" outlineLevel="0" collapsed="false">
      <c r="A3613" s="220"/>
      <c r="B3613" s="221"/>
      <c r="C3613" s="221"/>
      <c r="D3613" s="59"/>
      <c r="E3613" s="3"/>
      <c r="F3613" s="59"/>
      <c r="G3613" s="59"/>
      <c r="J3613" s="222"/>
      <c r="K3613" s="222"/>
      <c r="L3613" s="222"/>
      <c r="M3613" s="223"/>
      <c r="Z3613" s="222"/>
      <c r="AA3613" s="222"/>
      <c r="AB3613" s="222"/>
      <c r="AC3613" s="223"/>
      <c r="BO3613" s="202"/>
    </row>
    <row r="3614" customFormat="false" ht="17.5" hidden="false" customHeight="false" outlineLevel="0" collapsed="false">
      <c r="A3614" s="220"/>
      <c r="B3614" s="221"/>
      <c r="C3614" s="221"/>
      <c r="D3614" s="59"/>
      <c r="E3614" s="3"/>
      <c r="F3614" s="59"/>
      <c r="G3614" s="59"/>
      <c r="J3614" s="222"/>
      <c r="K3614" s="222"/>
      <c r="L3614" s="222"/>
      <c r="M3614" s="223"/>
      <c r="Z3614" s="222"/>
      <c r="AA3614" s="222"/>
      <c r="AB3614" s="222"/>
      <c r="AC3614" s="223"/>
      <c r="BO3614" s="202"/>
    </row>
    <row r="3615" customFormat="false" ht="17.5" hidden="false" customHeight="false" outlineLevel="0" collapsed="false">
      <c r="A3615" s="220"/>
      <c r="B3615" s="221"/>
      <c r="C3615" s="221"/>
      <c r="D3615" s="59"/>
      <c r="E3615" s="3"/>
      <c r="F3615" s="59"/>
      <c r="G3615" s="59"/>
      <c r="J3615" s="222"/>
      <c r="K3615" s="222"/>
      <c r="L3615" s="222"/>
      <c r="M3615" s="223"/>
      <c r="Z3615" s="222"/>
      <c r="AA3615" s="222"/>
      <c r="AB3615" s="222"/>
      <c r="AC3615" s="223"/>
      <c r="BO3615" s="202"/>
    </row>
    <row r="3616" customFormat="false" ht="17.5" hidden="false" customHeight="false" outlineLevel="0" collapsed="false">
      <c r="A3616" s="220"/>
      <c r="B3616" s="221"/>
      <c r="C3616" s="221"/>
      <c r="D3616" s="59"/>
      <c r="E3616" s="3"/>
      <c r="F3616" s="59"/>
      <c r="G3616" s="59"/>
      <c r="J3616" s="222"/>
      <c r="K3616" s="222"/>
      <c r="L3616" s="222"/>
      <c r="M3616" s="223"/>
      <c r="Z3616" s="222"/>
      <c r="AA3616" s="222"/>
      <c r="AB3616" s="222"/>
      <c r="AC3616" s="223"/>
      <c r="BO3616" s="202"/>
    </row>
    <row r="3617" customFormat="false" ht="17.5" hidden="false" customHeight="false" outlineLevel="0" collapsed="false">
      <c r="A3617" s="220"/>
      <c r="B3617" s="221"/>
      <c r="C3617" s="221"/>
      <c r="D3617" s="59"/>
      <c r="E3617" s="3"/>
      <c r="F3617" s="59"/>
      <c r="G3617" s="59"/>
      <c r="J3617" s="222"/>
      <c r="K3617" s="222"/>
      <c r="L3617" s="222"/>
      <c r="M3617" s="223"/>
      <c r="Z3617" s="222"/>
      <c r="AA3617" s="222"/>
      <c r="AB3617" s="222"/>
      <c r="AC3617" s="223"/>
      <c r="BO3617" s="202"/>
    </row>
    <row r="3618" customFormat="false" ht="17.5" hidden="false" customHeight="false" outlineLevel="0" collapsed="false">
      <c r="A3618" s="220"/>
      <c r="B3618" s="221"/>
      <c r="C3618" s="221"/>
      <c r="D3618" s="59"/>
      <c r="E3618" s="3"/>
      <c r="F3618" s="59"/>
      <c r="G3618" s="59"/>
      <c r="J3618" s="222"/>
      <c r="K3618" s="222"/>
      <c r="L3618" s="222"/>
      <c r="M3618" s="223"/>
      <c r="Z3618" s="222"/>
      <c r="AA3618" s="222"/>
      <c r="AB3618" s="222"/>
      <c r="AC3618" s="223"/>
      <c r="BO3618" s="202"/>
    </row>
    <row r="3619" customFormat="false" ht="17.5" hidden="false" customHeight="false" outlineLevel="0" collapsed="false">
      <c r="A3619" s="220"/>
      <c r="B3619" s="221"/>
      <c r="C3619" s="221"/>
      <c r="D3619" s="59"/>
      <c r="E3619" s="3"/>
      <c r="F3619" s="59"/>
      <c r="G3619" s="59"/>
      <c r="J3619" s="222"/>
      <c r="K3619" s="222"/>
      <c r="L3619" s="222"/>
      <c r="M3619" s="223"/>
      <c r="Z3619" s="222"/>
      <c r="AA3619" s="222"/>
      <c r="AB3619" s="222"/>
      <c r="AC3619" s="223"/>
      <c r="BO3619" s="202"/>
    </row>
    <row r="3620" customFormat="false" ht="17.5" hidden="false" customHeight="false" outlineLevel="0" collapsed="false">
      <c r="A3620" s="220"/>
      <c r="B3620" s="221"/>
      <c r="C3620" s="221"/>
      <c r="D3620" s="59"/>
      <c r="E3620" s="3"/>
      <c r="F3620" s="59"/>
      <c r="G3620" s="59"/>
      <c r="J3620" s="222"/>
      <c r="K3620" s="222"/>
      <c r="L3620" s="222"/>
      <c r="M3620" s="223"/>
      <c r="Z3620" s="222"/>
      <c r="AA3620" s="222"/>
      <c r="AB3620" s="222"/>
      <c r="AC3620" s="223"/>
      <c r="BO3620" s="202"/>
    </row>
    <row r="3621" customFormat="false" ht="17.5" hidden="false" customHeight="false" outlineLevel="0" collapsed="false">
      <c r="A3621" s="220"/>
      <c r="B3621" s="221"/>
      <c r="C3621" s="221"/>
      <c r="D3621" s="59"/>
      <c r="E3621" s="3"/>
      <c r="F3621" s="59"/>
      <c r="G3621" s="59"/>
      <c r="J3621" s="222"/>
      <c r="K3621" s="222"/>
      <c r="L3621" s="222"/>
      <c r="M3621" s="223"/>
      <c r="Z3621" s="222"/>
      <c r="AA3621" s="222"/>
      <c r="AB3621" s="222"/>
      <c r="AC3621" s="223"/>
      <c r="BO3621" s="202"/>
    </row>
    <row r="3622" customFormat="false" ht="17.5" hidden="false" customHeight="false" outlineLevel="0" collapsed="false">
      <c r="A3622" s="220"/>
      <c r="B3622" s="221"/>
      <c r="C3622" s="221"/>
      <c r="D3622" s="59"/>
      <c r="E3622" s="3"/>
      <c r="F3622" s="59"/>
      <c r="G3622" s="59"/>
      <c r="J3622" s="222"/>
      <c r="K3622" s="222"/>
      <c r="L3622" s="222"/>
      <c r="M3622" s="223"/>
      <c r="Z3622" s="222"/>
      <c r="AA3622" s="222"/>
      <c r="AB3622" s="222"/>
      <c r="AC3622" s="223"/>
      <c r="BO3622" s="202"/>
    </row>
    <row r="3623" customFormat="false" ht="17.5" hidden="false" customHeight="false" outlineLevel="0" collapsed="false">
      <c r="A3623" s="220"/>
      <c r="B3623" s="221"/>
      <c r="C3623" s="221"/>
      <c r="D3623" s="59"/>
      <c r="E3623" s="3"/>
      <c r="F3623" s="59"/>
      <c r="G3623" s="59"/>
      <c r="J3623" s="222"/>
      <c r="K3623" s="222"/>
      <c r="L3623" s="222"/>
      <c r="M3623" s="223"/>
      <c r="Z3623" s="222"/>
      <c r="AA3623" s="222"/>
      <c r="AB3623" s="222"/>
      <c r="AC3623" s="223"/>
      <c r="BO3623" s="202"/>
    </row>
    <row r="3624" customFormat="false" ht="17.5" hidden="false" customHeight="false" outlineLevel="0" collapsed="false">
      <c r="A3624" s="220"/>
      <c r="B3624" s="221"/>
      <c r="C3624" s="221"/>
      <c r="D3624" s="59"/>
      <c r="E3624" s="3"/>
      <c r="F3624" s="59"/>
      <c r="G3624" s="59"/>
      <c r="J3624" s="222"/>
      <c r="K3624" s="222"/>
      <c r="L3624" s="222"/>
      <c r="M3624" s="223"/>
      <c r="Z3624" s="222"/>
      <c r="AA3624" s="222"/>
      <c r="AB3624" s="222"/>
      <c r="AC3624" s="223"/>
      <c r="BO3624" s="202"/>
    </row>
    <row r="3625" customFormat="false" ht="17.5" hidden="false" customHeight="false" outlineLevel="0" collapsed="false">
      <c r="A3625" s="220"/>
      <c r="B3625" s="221"/>
      <c r="C3625" s="221"/>
      <c r="D3625" s="59"/>
      <c r="E3625" s="3"/>
      <c r="F3625" s="59"/>
      <c r="G3625" s="59"/>
      <c r="J3625" s="222"/>
      <c r="K3625" s="222"/>
      <c r="L3625" s="222"/>
      <c r="M3625" s="223"/>
      <c r="Z3625" s="222"/>
      <c r="AA3625" s="222"/>
      <c r="AB3625" s="222"/>
      <c r="AC3625" s="223"/>
      <c r="BO3625" s="202"/>
    </row>
    <row r="3626" customFormat="false" ht="17.5" hidden="false" customHeight="false" outlineLevel="0" collapsed="false">
      <c r="A3626" s="220"/>
      <c r="B3626" s="221"/>
      <c r="C3626" s="221"/>
      <c r="D3626" s="59"/>
      <c r="E3626" s="3"/>
      <c r="F3626" s="59"/>
      <c r="G3626" s="59"/>
      <c r="J3626" s="222"/>
      <c r="K3626" s="222"/>
      <c r="L3626" s="222"/>
      <c r="M3626" s="223"/>
      <c r="Z3626" s="222"/>
      <c r="AA3626" s="222"/>
      <c r="AB3626" s="222"/>
      <c r="AC3626" s="223"/>
      <c r="BO3626" s="202"/>
    </row>
    <row r="3627" customFormat="false" ht="17.5" hidden="false" customHeight="false" outlineLevel="0" collapsed="false">
      <c r="A3627" s="220"/>
      <c r="B3627" s="221"/>
      <c r="C3627" s="221"/>
      <c r="D3627" s="59"/>
      <c r="E3627" s="3"/>
      <c r="F3627" s="59"/>
      <c r="G3627" s="59"/>
      <c r="J3627" s="222"/>
      <c r="K3627" s="222"/>
      <c r="L3627" s="222"/>
      <c r="M3627" s="223"/>
      <c r="Z3627" s="222"/>
      <c r="AA3627" s="222"/>
      <c r="AB3627" s="222"/>
      <c r="AC3627" s="223"/>
      <c r="BO3627" s="202"/>
    </row>
    <row r="3628" customFormat="false" ht="17.5" hidden="false" customHeight="false" outlineLevel="0" collapsed="false">
      <c r="A3628" s="220"/>
      <c r="B3628" s="221"/>
      <c r="C3628" s="221"/>
      <c r="D3628" s="59"/>
      <c r="E3628" s="3"/>
      <c r="F3628" s="59"/>
      <c r="G3628" s="59"/>
      <c r="J3628" s="222"/>
      <c r="K3628" s="222"/>
      <c r="L3628" s="222"/>
      <c r="M3628" s="223"/>
      <c r="Z3628" s="222"/>
      <c r="AA3628" s="222"/>
      <c r="AB3628" s="222"/>
      <c r="AC3628" s="223"/>
      <c r="BO3628" s="202"/>
    </row>
    <row r="3629" customFormat="false" ht="17.5" hidden="false" customHeight="false" outlineLevel="0" collapsed="false">
      <c r="A3629" s="220"/>
      <c r="B3629" s="221"/>
      <c r="C3629" s="221"/>
      <c r="D3629" s="59"/>
      <c r="E3629" s="3"/>
      <c r="F3629" s="59"/>
      <c r="G3629" s="59"/>
      <c r="J3629" s="222"/>
      <c r="K3629" s="222"/>
      <c r="L3629" s="222"/>
      <c r="M3629" s="223"/>
      <c r="Z3629" s="222"/>
      <c r="AA3629" s="222"/>
      <c r="AB3629" s="222"/>
      <c r="AC3629" s="223"/>
      <c r="BO3629" s="202"/>
    </row>
    <row r="3630" customFormat="false" ht="17.5" hidden="false" customHeight="false" outlineLevel="0" collapsed="false">
      <c r="A3630" s="220"/>
      <c r="B3630" s="221"/>
      <c r="C3630" s="221"/>
      <c r="D3630" s="59"/>
      <c r="E3630" s="3"/>
      <c r="F3630" s="59"/>
      <c r="G3630" s="59"/>
      <c r="J3630" s="222"/>
      <c r="K3630" s="222"/>
      <c r="L3630" s="222"/>
      <c r="M3630" s="223"/>
      <c r="Z3630" s="222"/>
      <c r="AA3630" s="222"/>
      <c r="AB3630" s="222"/>
      <c r="AC3630" s="223"/>
      <c r="BO3630" s="202"/>
    </row>
    <row r="3631" customFormat="false" ht="17.5" hidden="false" customHeight="false" outlineLevel="0" collapsed="false">
      <c r="A3631" s="220"/>
      <c r="B3631" s="221"/>
      <c r="C3631" s="221"/>
      <c r="D3631" s="59"/>
      <c r="E3631" s="3"/>
      <c r="F3631" s="59"/>
      <c r="G3631" s="59"/>
      <c r="J3631" s="222"/>
      <c r="K3631" s="222"/>
      <c r="L3631" s="222"/>
      <c r="M3631" s="223"/>
      <c r="Z3631" s="222"/>
      <c r="AA3631" s="222"/>
      <c r="AB3631" s="222"/>
      <c r="AC3631" s="223"/>
      <c r="BO3631" s="202"/>
    </row>
    <row r="3632" customFormat="false" ht="17.5" hidden="false" customHeight="false" outlineLevel="0" collapsed="false">
      <c r="A3632" s="220"/>
      <c r="B3632" s="221"/>
      <c r="C3632" s="221"/>
      <c r="D3632" s="59"/>
      <c r="E3632" s="3"/>
      <c r="F3632" s="59"/>
      <c r="G3632" s="59"/>
      <c r="J3632" s="222"/>
      <c r="K3632" s="222"/>
      <c r="L3632" s="222"/>
      <c r="M3632" s="223"/>
      <c r="Z3632" s="222"/>
      <c r="AA3632" s="222"/>
      <c r="AB3632" s="222"/>
      <c r="AC3632" s="223"/>
      <c r="BO3632" s="202"/>
    </row>
    <row r="3633" customFormat="false" ht="17.5" hidden="false" customHeight="false" outlineLevel="0" collapsed="false">
      <c r="A3633" s="220"/>
      <c r="B3633" s="221"/>
      <c r="C3633" s="221"/>
      <c r="D3633" s="59"/>
      <c r="E3633" s="3"/>
      <c r="F3633" s="59"/>
      <c r="G3633" s="59"/>
      <c r="J3633" s="222"/>
      <c r="K3633" s="222"/>
      <c r="L3633" s="222"/>
      <c r="M3633" s="223"/>
      <c r="Z3633" s="222"/>
      <c r="AA3633" s="222"/>
      <c r="AB3633" s="222"/>
      <c r="AC3633" s="223"/>
      <c r="BO3633" s="202"/>
    </row>
    <row r="3634" customFormat="false" ht="17.5" hidden="false" customHeight="false" outlineLevel="0" collapsed="false">
      <c r="A3634" s="220"/>
      <c r="B3634" s="221"/>
      <c r="C3634" s="221"/>
      <c r="D3634" s="59"/>
      <c r="E3634" s="3"/>
      <c r="F3634" s="59"/>
      <c r="G3634" s="59"/>
      <c r="J3634" s="222"/>
      <c r="K3634" s="222"/>
      <c r="L3634" s="222"/>
      <c r="M3634" s="223"/>
      <c r="Z3634" s="222"/>
      <c r="AA3634" s="222"/>
      <c r="AB3634" s="222"/>
      <c r="AC3634" s="223"/>
      <c r="BO3634" s="202"/>
    </row>
    <row r="3635" customFormat="false" ht="17.5" hidden="false" customHeight="false" outlineLevel="0" collapsed="false">
      <c r="A3635" s="220"/>
      <c r="B3635" s="221"/>
      <c r="C3635" s="221"/>
      <c r="D3635" s="59"/>
      <c r="E3635" s="3"/>
      <c r="F3635" s="59"/>
      <c r="G3635" s="59"/>
      <c r="J3635" s="222"/>
      <c r="K3635" s="222"/>
      <c r="L3635" s="222"/>
      <c r="M3635" s="223"/>
      <c r="Z3635" s="222"/>
      <c r="AA3635" s="222"/>
      <c r="AB3635" s="222"/>
      <c r="AC3635" s="223"/>
      <c r="BO3635" s="202"/>
    </row>
    <row r="3636" customFormat="false" ht="17.5" hidden="false" customHeight="false" outlineLevel="0" collapsed="false">
      <c r="A3636" s="220"/>
      <c r="B3636" s="221"/>
      <c r="C3636" s="221"/>
      <c r="D3636" s="59"/>
      <c r="E3636" s="3"/>
      <c r="F3636" s="59"/>
      <c r="G3636" s="59"/>
      <c r="J3636" s="222"/>
      <c r="K3636" s="222"/>
      <c r="L3636" s="222"/>
      <c r="M3636" s="223"/>
      <c r="Z3636" s="222"/>
      <c r="AA3636" s="222"/>
      <c r="AB3636" s="222"/>
      <c r="AC3636" s="223"/>
      <c r="BO3636" s="202"/>
    </row>
    <row r="3637" customFormat="false" ht="17.5" hidden="false" customHeight="false" outlineLevel="0" collapsed="false">
      <c r="A3637" s="220"/>
      <c r="B3637" s="221"/>
      <c r="C3637" s="221"/>
      <c r="D3637" s="59"/>
      <c r="E3637" s="3"/>
      <c r="F3637" s="59"/>
      <c r="G3637" s="59"/>
      <c r="J3637" s="222"/>
      <c r="K3637" s="222"/>
      <c r="L3637" s="222"/>
      <c r="M3637" s="223"/>
      <c r="Z3637" s="222"/>
      <c r="AA3637" s="222"/>
      <c r="AB3637" s="222"/>
      <c r="AC3637" s="223"/>
      <c r="BO3637" s="202"/>
    </row>
    <row r="3638" customFormat="false" ht="17.5" hidden="false" customHeight="false" outlineLevel="0" collapsed="false">
      <c r="A3638" s="220"/>
      <c r="B3638" s="221"/>
      <c r="C3638" s="221"/>
      <c r="D3638" s="59"/>
      <c r="E3638" s="3"/>
      <c r="F3638" s="59"/>
      <c r="G3638" s="59"/>
      <c r="J3638" s="222"/>
      <c r="K3638" s="222"/>
      <c r="L3638" s="222"/>
      <c r="M3638" s="223"/>
      <c r="Z3638" s="222"/>
      <c r="AA3638" s="222"/>
      <c r="AB3638" s="222"/>
      <c r="AC3638" s="223"/>
      <c r="BO3638" s="202"/>
    </row>
    <row r="3639" customFormat="false" ht="17.5" hidden="false" customHeight="false" outlineLevel="0" collapsed="false">
      <c r="A3639" s="220"/>
      <c r="B3639" s="221"/>
      <c r="C3639" s="221"/>
      <c r="D3639" s="59"/>
      <c r="E3639" s="3"/>
      <c r="F3639" s="59"/>
      <c r="G3639" s="59"/>
      <c r="J3639" s="222"/>
      <c r="K3639" s="222"/>
      <c r="L3639" s="222"/>
      <c r="M3639" s="223"/>
      <c r="Z3639" s="222"/>
      <c r="AA3639" s="222"/>
      <c r="AB3639" s="222"/>
      <c r="AC3639" s="223"/>
      <c r="BO3639" s="202"/>
    </row>
    <row r="3640" customFormat="false" ht="17.5" hidden="false" customHeight="false" outlineLevel="0" collapsed="false">
      <c r="A3640" s="220"/>
      <c r="B3640" s="221"/>
      <c r="C3640" s="221"/>
      <c r="D3640" s="59"/>
      <c r="E3640" s="3"/>
      <c r="F3640" s="59"/>
      <c r="G3640" s="59"/>
      <c r="J3640" s="222"/>
      <c r="K3640" s="222"/>
      <c r="L3640" s="222"/>
      <c r="M3640" s="223"/>
      <c r="Z3640" s="222"/>
      <c r="AA3640" s="222"/>
      <c r="AB3640" s="222"/>
      <c r="AC3640" s="223"/>
      <c r="BO3640" s="202"/>
    </row>
    <row r="3641" customFormat="false" ht="17.5" hidden="false" customHeight="false" outlineLevel="0" collapsed="false">
      <c r="A3641" s="220"/>
      <c r="B3641" s="221"/>
      <c r="C3641" s="221"/>
      <c r="D3641" s="59"/>
      <c r="E3641" s="3"/>
      <c r="F3641" s="59"/>
      <c r="G3641" s="59"/>
      <c r="J3641" s="222"/>
      <c r="K3641" s="222"/>
      <c r="L3641" s="222"/>
      <c r="M3641" s="223"/>
      <c r="Z3641" s="222"/>
      <c r="AA3641" s="222"/>
      <c r="AB3641" s="222"/>
      <c r="AC3641" s="223"/>
      <c r="BO3641" s="202"/>
    </row>
    <row r="3642" customFormat="false" ht="17.5" hidden="false" customHeight="false" outlineLevel="0" collapsed="false">
      <c r="A3642" s="220"/>
      <c r="B3642" s="221"/>
      <c r="C3642" s="221"/>
      <c r="D3642" s="59"/>
      <c r="E3642" s="3"/>
      <c r="F3642" s="59"/>
      <c r="G3642" s="59"/>
      <c r="J3642" s="222"/>
      <c r="K3642" s="222"/>
      <c r="L3642" s="222"/>
      <c r="M3642" s="223"/>
      <c r="Z3642" s="222"/>
      <c r="AA3642" s="222"/>
      <c r="AB3642" s="222"/>
      <c r="AC3642" s="223"/>
      <c r="BO3642" s="202"/>
    </row>
    <row r="3643" customFormat="false" ht="17.5" hidden="false" customHeight="false" outlineLevel="0" collapsed="false">
      <c r="A3643" s="220"/>
      <c r="B3643" s="221"/>
      <c r="C3643" s="221"/>
      <c r="D3643" s="59"/>
      <c r="E3643" s="3"/>
      <c r="F3643" s="59"/>
      <c r="G3643" s="59"/>
      <c r="J3643" s="222"/>
      <c r="K3643" s="222"/>
      <c r="L3643" s="222"/>
      <c r="M3643" s="223"/>
      <c r="Z3643" s="222"/>
      <c r="AA3643" s="222"/>
      <c r="AB3643" s="222"/>
      <c r="AC3643" s="223"/>
      <c r="BO3643" s="202"/>
    </row>
    <row r="3644" customFormat="false" ht="17.5" hidden="false" customHeight="false" outlineLevel="0" collapsed="false">
      <c r="A3644" s="220"/>
      <c r="B3644" s="221"/>
      <c r="C3644" s="221"/>
      <c r="D3644" s="59"/>
      <c r="E3644" s="3"/>
      <c r="F3644" s="59"/>
      <c r="G3644" s="59"/>
      <c r="J3644" s="222"/>
      <c r="K3644" s="222"/>
      <c r="L3644" s="222"/>
      <c r="M3644" s="223"/>
      <c r="Z3644" s="222"/>
      <c r="AA3644" s="222"/>
      <c r="AB3644" s="222"/>
      <c r="AC3644" s="223"/>
      <c r="BO3644" s="202"/>
    </row>
    <row r="3645" customFormat="false" ht="17.5" hidden="false" customHeight="false" outlineLevel="0" collapsed="false">
      <c r="A3645" s="220"/>
      <c r="B3645" s="221"/>
      <c r="C3645" s="221"/>
      <c r="D3645" s="59"/>
      <c r="E3645" s="3"/>
      <c r="F3645" s="59"/>
      <c r="G3645" s="59"/>
      <c r="J3645" s="222"/>
      <c r="K3645" s="222"/>
      <c r="L3645" s="222"/>
      <c r="M3645" s="223"/>
      <c r="Z3645" s="222"/>
      <c r="AA3645" s="222"/>
      <c r="AB3645" s="222"/>
      <c r="AC3645" s="223"/>
      <c r="BO3645" s="202"/>
    </row>
    <row r="3646" customFormat="false" ht="17.5" hidden="false" customHeight="false" outlineLevel="0" collapsed="false">
      <c r="A3646" s="220"/>
      <c r="B3646" s="221"/>
      <c r="C3646" s="221"/>
      <c r="D3646" s="59"/>
      <c r="E3646" s="3"/>
      <c r="F3646" s="59"/>
      <c r="G3646" s="59"/>
      <c r="J3646" s="222"/>
      <c r="K3646" s="222"/>
      <c r="L3646" s="222"/>
      <c r="M3646" s="223"/>
      <c r="Z3646" s="222"/>
      <c r="AA3646" s="222"/>
      <c r="AB3646" s="222"/>
      <c r="AC3646" s="223"/>
      <c r="BO3646" s="202"/>
    </row>
    <row r="3647" customFormat="false" ht="17.5" hidden="false" customHeight="false" outlineLevel="0" collapsed="false">
      <c r="A3647" s="220"/>
      <c r="B3647" s="221"/>
      <c r="C3647" s="221"/>
      <c r="D3647" s="59"/>
      <c r="E3647" s="3"/>
      <c r="F3647" s="59"/>
      <c r="G3647" s="59"/>
      <c r="J3647" s="222"/>
      <c r="K3647" s="222"/>
      <c r="L3647" s="222"/>
      <c r="M3647" s="223"/>
      <c r="Z3647" s="222"/>
      <c r="AA3647" s="222"/>
      <c r="AB3647" s="222"/>
      <c r="AC3647" s="223"/>
      <c r="BO3647" s="202"/>
    </row>
    <row r="3648" customFormat="false" ht="17.5" hidden="false" customHeight="false" outlineLevel="0" collapsed="false">
      <c r="A3648" s="220"/>
      <c r="B3648" s="221"/>
      <c r="C3648" s="221"/>
      <c r="D3648" s="59"/>
      <c r="E3648" s="3"/>
      <c r="F3648" s="59"/>
      <c r="G3648" s="59"/>
      <c r="J3648" s="222"/>
      <c r="K3648" s="222"/>
      <c r="L3648" s="222"/>
      <c r="M3648" s="223"/>
      <c r="Z3648" s="222"/>
      <c r="AA3648" s="222"/>
      <c r="AB3648" s="222"/>
      <c r="AC3648" s="223"/>
      <c r="BO3648" s="202"/>
    </row>
    <row r="3649" customFormat="false" ht="17.5" hidden="false" customHeight="false" outlineLevel="0" collapsed="false">
      <c r="A3649" s="220"/>
      <c r="B3649" s="221"/>
      <c r="C3649" s="221"/>
      <c r="D3649" s="59"/>
      <c r="E3649" s="3"/>
      <c r="F3649" s="59"/>
      <c r="G3649" s="59"/>
      <c r="J3649" s="222"/>
      <c r="K3649" s="222"/>
      <c r="L3649" s="222"/>
      <c r="M3649" s="223"/>
      <c r="Z3649" s="222"/>
      <c r="AA3649" s="222"/>
      <c r="AB3649" s="222"/>
      <c r="AC3649" s="223"/>
      <c r="BO3649" s="202"/>
    </row>
    <row r="3650" customFormat="false" ht="17.5" hidden="false" customHeight="false" outlineLevel="0" collapsed="false">
      <c r="A3650" s="220"/>
      <c r="B3650" s="221"/>
      <c r="C3650" s="221"/>
      <c r="D3650" s="59"/>
      <c r="E3650" s="3"/>
      <c r="F3650" s="59"/>
      <c r="G3650" s="59"/>
      <c r="J3650" s="222"/>
      <c r="K3650" s="222"/>
      <c r="L3650" s="222"/>
      <c r="M3650" s="223"/>
      <c r="Z3650" s="222"/>
      <c r="AA3650" s="222"/>
      <c r="AB3650" s="222"/>
      <c r="AC3650" s="223"/>
      <c r="BO3650" s="202"/>
    </row>
    <row r="3651" customFormat="false" ht="17.5" hidden="false" customHeight="false" outlineLevel="0" collapsed="false">
      <c r="A3651" s="220"/>
      <c r="B3651" s="221"/>
      <c r="C3651" s="221"/>
      <c r="D3651" s="59"/>
      <c r="E3651" s="3"/>
      <c r="F3651" s="59"/>
      <c r="G3651" s="59"/>
      <c r="J3651" s="222"/>
      <c r="K3651" s="222"/>
      <c r="L3651" s="222"/>
      <c r="M3651" s="223"/>
      <c r="Z3651" s="222"/>
      <c r="AA3651" s="222"/>
      <c r="AB3651" s="222"/>
      <c r="AC3651" s="223"/>
      <c r="BO3651" s="202"/>
    </row>
    <row r="3652" customFormat="false" ht="17.5" hidden="false" customHeight="false" outlineLevel="0" collapsed="false">
      <c r="A3652" s="220"/>
      <c r="B3652" s="221"/>
      <c r="C3652" s="221"/>
      <c r="D3652" s="59"/>
      <c r="E3652" s="3"/>
      <c r="F3652" s="59"/>
      <c r="G3652" s="59"/>
      <c r="J3652" s="222"/>
      <c r="K3652" s="222"/>
      <c r="L3652" s="222"/>
      <c r="M3652" s="223"/>
      <c r="Z3652" s="222"/>
      <c r="AA3652" s="222"/>
      <c r="AB3652" s="222"/>
      <c r="AC3652" s="223"/>
      <c r="BO3652" s="202"/>
    </row>
    <row r="3653" customFormat="false" ht="17.5" hidden="false" customHeight="false" outlineLevel="0" collapsed="false">
      <c r="A3653" s="220"/>
      <c r="B3653" s="221"/>
      <c r="C3653" s="221"/>
      <c r="D3653" s="59"/>
      <c r="E3653" s="3"/>
      <c r="F3653" s="59"/>
      <c r="G3653" s="59"/>
      <c r="J3653" s="222"/>
      <c r="K3653" s="222"/>
      <c r="L3653" s="222"/>
      <c r="M3653" s="223"/>
      <c r="Z3653" s="222"/>
      <c r="AA3653" s="222"/>
      <c r="AB3653" s="222"/>
      <c r="AC3653" s="223"/>
      <c r="BO3653" s="202"/>
    </row>
    <row r="3654" customFormat="false" ht="17.5" hidden="false" customHeight="false" outlineLevel="0" collapsed="false">
      <c r="A3654" s="220"/>
      <c r="B3654" s="221"/>
      <c r="C3654" s="221"/>
      <c r="D3654" s="59"/>
      <c r="E3654" s="3"/>
      <c r="F3654" s="59"/>
      <c r="G3654" s="59"/>
      <c r="J3654" s="222"/>
      <c r="K3654" s="222"/>
      <c r="L3654" s="222"/>
      <c r="M3654" s="223"/>
      <c r="Z3654" s="222"/>
      <c r="AA3654" s="222"/>
      <c r="AB3654" s="222"/>
      <c r="AC3654" s="223"/>
      <c r="BO3654" s="202"/>
    </row>
    <row r="3655" customFormat="false" ht="17.5" hidden="false" customHeight="false" outlineLevel="0" collapsed="false">
      <c r="A3655" s="220"/>
      <c r="B3655" s="221"/>
      <c r="C3655" s="221"/>
      <c r="D3655" s="59"/>
      <c r="E3655" s="3"/>
      <c r="F3655" s="59"/>
      <c r="G3655" s="59"/>
      <c r="J3655" s="222"/>
      <c r="K3655" s="222"/>
      <c r="L3655" s="222"/>
      <c r="M3655" s="223"/>
      <c r="Z3655" s="222"/>
      <c r="AA3655" s="222"/>
      <c r="AB3655" s="222"/>
      <c r="AC3655" s="223"/>
      <c r="BO3655" s="202"/>
    </row>
    <row r="3656" customFormat="false" ht="17.5" hidden="false" customHeight="false" outlineLevel="0" collapsed="false">
      <c r="A3656" s="220"/>
      <c r="B3656" s="221"/>
      <c r="C3656" s="221"/>
      <c r="D3656" s="59"/>
      <c r="E3656" s="3"/>
      <c r="F3656" s="59"/>
      <c r="G3656" s="59"/>
      <c r="J3656" s="222"/>
      <c r="K3656" s="222"/>
      <c r="L3656" s="222"/>
      <c r="M3656" s="223"/>
      <c r="Z3656" s="222"/>
      <c r="AA3656" s="222"/>
      <c r="AB3656" s="222"/>
      <c r="AC3656" s="223"/>
      <c r="BO3656" s="202"/>
    </row>
    <row r="3657" customFormat="false" ht="17.5" hidden="false" customHeight="false" outlineLevel="0" collapsed="false">
      <c r="A3657" s="220"/>
      <c r="B3657" s="221"/>
      <c r="C3657" s="221"/>
      <c r="D3657" s="59"/>
      <c r="E3657" s="3"/>
      <c r="F3657" s="59"/>
      <c r="G3657" s="59"/>
      <c r="J3657" s="222"/>
      <c r="K3657" s="222"/>
      <c r="L3657" s="222"/>
      <c r="M3657" s="223"/>
      <c r="Z3657" s="222"/>
      <c r="AA3657" s="222"/>
      <c r="AB3657" s="222"/>
      <c r="AC3657" s="223"/>
      <c r="BO3657" s="202"/>
    </row>
    <row r="3658" customFormat="false" ht="17.5" hidden="false" customHeight="false" outlineLevel="0" collapsed="false">
      <c r="A3658" s="220"/>
      <c r="B3658" s="221"/>
      <c r="C3658" s="221"/>
      <c r="D3658" s="59"/>
      <c r="E3658" s="3"/>
      <c r="F3658" s="59"/>
      <c r="G3658" s="59"/>
      <c r="J3658" s="222"/>
      <c r="K3658" s="222"/>
      <c r="L3658" s="222"/>
      <c r="M3658" s="223"/>
      <c r="Z3658" s="222"/>
      <c r="AA3658" s="222"/>
      <c r="AB3658" s="222"/>
      <c r="AC3658" s="223"/>
      <c r="BO3658" s="202"/>
    </row>
    <row r="3659" customFormat="false" ht="17.5" hidden="false" customHeight="false" outlineLevel="0" collapsed="false">
      <c r="A3659" s="220"/>
      <c r="B3659" s="221"/>
      <c r="C3659" s="221"/>
      <c r="D3659" s="59"/>
      <c r="E3659" s="3"/>
      <c r="F3659" s="59"/>
      <c r="G3659" s="59"/>
      <c r="J3659" s="222"/>
      <c r="K3659" s="222"/>
      <c r="L3659" s="222"/>
      <c r="M3659" s="223"/>
      <c r="Z3659" s="222"/>
      <c r="AA3659" s="222"/>
      <c r="AB3659" s="222"/>
      <c r="AC3659" s="223"/>
      <c r="BO3659" s="202"/>
    </row>
    <row r="3660" customFormat="false" ht="17.5" hidden="false" customHeight="false" outlineLevel="0" collapsed="false">
      <c r="A3660" s="220"/>
      <c r="B3660" s="221"/>
      <c r="C3660" s="221"/>
      <c r="D3660" s="59"/>
      <c r="E3660" s="3"/>
      <c r="F3660" s="59"/>
      <c r="G3660" s="59"/>
      <c r="J3660" s="222"/>
      <c r="K3660" s="222"/>
      <c r="L3660" s="222"/>
      <c r="M3660" s="223"/>
      <c r="Z3660" s="222"/>
      <c r="AA3660" s="222"/>
      <c r="AB3660" s="222"/>
      <c r="AC3660" s="223"/>
      <c r="BO3660" s="202"/>
    </row>
    <row r="3661" customFormat="false" ht="17.5" hidden="false" customHeight="false" outlineLevel="0" collapsed="false">
      <c r="A3661" s="220"/>
      <c r="B3661" s="221"/>
      <c r="C3661" s="221"/>
      <c r="D3661" s="59"/>
      <c r="E3661" s="3"/>
      <c r="F3661" s="59"/>
      <c r="G3661" s="59"/>
      <c r="J3661" s="222"/>
      <c r="K3661" s="222"/>
      <c r="L3661" s="222"/>
      <c r="M3661" s="223"/>
      <c r="Z3661" s="222"/>
      <c r="AA3661" s="222"/>
      <c r="AB3661" s="222"/>
      <c r="AC3661" s="223"/>
      <c r="BO3661" s="202"/>
    </row>
    <row r="3662" customFormat="false" ht="17.5" hidden="false" customHeight="false" outlineLevel="0" collapsed="false">
      <c r="A3662" s="220"/>
      <c r="B3662" s="221"/>
      <c r="C3662" s="221"/>
      <c r="D3662" s="59"/>
      <c r="E3662" s="3"/>
      <c r="F3662" s="59"/>
      <c r="G3662" s="59"/>
      <c r="J3662" s="222"/>
      <c r="K3662" s="222"/>
      <c r="L3662" s="222"/>
      <c r="M3662" s="223"/>
      <c r="Z3662" s="222"/>
      <c r="AA3662" s="222"/>
      <c r="AB3662" s="222"/>
      <c r="AC3662" s="223"/>
      <c r="BO3662" s="202"/>
    </row>
    <row r="3663" customFormat="false" ht="17.5" hidden="false" customHeight="false" outlineLevel="0" collapsed="false">
      <c r="A3663" s="220"/>
      <c r="B3663" s="221"/>
      <c r="C3663" s="221"/>
      <c r="D3663" s="59"/>
      <c r="E3663" s="3"/>
      <c r="F3663" s="59"/>
      <c r="G3663" s="59"/>
      <c r="J3663" s="222"/>
      <c r="K3663" s="222"/>
      <c r="L3663" s="222"/>
      <c r="M3663" s="223"/>
      <c r="Z3663" s="222"/>
      <c r="AA3663" s="222"/>
      <c r="AB3663" s="222"/>
      <c r="AC3663" s="223"/>
      <c r="BO3663" s="202"/>
    </row>
    <row r="3664" customFormat="false" ht="17.5" hidden="false" customHeight="false" outlineLevel="0" collapsed="false">
      <c r="A3664" s="220"/>
      <c r="B3664" s="221"/>
      <c r="C3664" s="221"/>
      <c r="D3664" s="59"/>
      <c r="E3664" s="3"/>
      <c r="F3664" s="59"/>
      <c r="G3664" s="59"/>
      <c r="J3664" s="222"/>
      <c r="K3664" s="222"/>
      <c r="L3664" s="222"/>
      <c r="M3664" s="223"/>
      <c r="Z3664" s="222"/>
      <c r="AA3664" s="222"/>
      <c r="AB3664" s="222"/>
      <c r="AC3664" s="223"/>
      <c r="BO3664" s="202"/>
    </row>
    <row r="3665" customFormat="false" ht="17.5" hidden="false" customHeight="false" outlineLevel="0" collapsed="false">
      <c r="A3665" s="220"/>
      <c r="B3665" s="221"/>
      <c r="C3665" s="221"/>
      <c r="D3665" s="59"/>
      <c r="E3665" s="3"/>
      <c r="F3665" s="59"/>
      <c r="G3665" s="59"/>
      <c r="J3665" s="222"/>
      <c r="K3665" s="222"/>
      <c r="L3665" s="222"/>
      <c r="M3665" s="223"/>
      <c r="Z3665" s="222"/>
      <c r="AA3665" s="222"/>
      <c r="AB3665" s="222"/>
      <c r="AC3665" s="223"/>
      <c r="BO3665" s="202"/>
    </row>
    <row r="3666" customFormat="false" ht="17.5" hidden="false" customHeight="false" outlineLevel="0" collapsed="false">
      <c r="A3666" s="220"/>
      <c r="B3666" s="221"/>
      <c r="C3666" s="221"/>
      <c r="D3666" s="59"/>
      <c r="E3666" s="3"/>
      <c r="F3666" s="59"/>
      <c r="G3666" s="59"/>
      <c r="J3666" s="222"/>
      <c r="K3666" s="222"/>
      <c r="L3666" s="222"/>
      <c r="M3666" s="223"/>
      <c r="Z3666" s="222"/>
      <c r="AA3666" s="222"/>
      <c r="AB3666" s="222"/>
      <c r="AC3666" s="223"/>
      <c r="BO3666" s="202"/>
    </row>
    <row r="3667" customFormat="false" ht="17.5" hidden="false" customHeight="false" outlineLevel="0" collapsed="false">
      <c r="A3667" s="220"/>
      <c r="B3667" s="221"/>
      <c r="C3667" s="221"/>
      <c r="D3667" s="59"/>
      <c r="E3667" s="3"/>
      <c r="F3667" s="59"/>
      <c r="G3667" s="59"/>
      <c r="J3667" s="222"/>
      <c r="K3667" s="222"/>
      <c r="L3667" s="222"/>
      <c r="M3667" s="223"/>
      <c r="Z3667" s="222"/>
      <c r="AA3667" s="222"/>
      <c r="AB3667" s="222"/>
      <c r="AC3667" s="223"/>
      <c r="BO3667" s="202"/>
    </row>
    <row r="3668" customFormat="false" ht="17.5" hidden="false" customHeight="false" outlineLevel="0" collapsed="false">
      <c r="A3668" s="220"/>
      <c r="B3668" s="221"/>
      <c r="C3668" s="221"/>
      <c r="D3668" s="59"/>
      <c r="E3668" s="3"/>
      <c r="F3668" s="59"/>
      <c r="G3668" s="59"/>
      <c r="J3668" s="222"/>
      <c r="K3668" s="222"/>
      <c r="L3668" s="222"/>
      <c r="M3668" s="223"/>
      <c r="Z3668" s="222"/>
      <c r="AA3668" s="222"/>
      <c r="AB3668" s="222"/>
      <c r="AC3668" s="223"/>
      <c r="BO3668" s="202"/>
    </row>
    <row r="3669" customFormat="false" ht="17.5" hidden="false" customHeight="false" outlineLevel="0" collapsed="false">
      <c r="A3669" s="220"/>
      <c r="B3669" s="221"/>
      <c r="C3669" s="221"/>
      <c r="D3669" s="59"/>
      <c r="E3669" s="3"/>
      <c r="F3669" s="59"/>
      <c r="G3669" s="59"/>
      <c r="J3669" s="222"/>
      <c r="K3669" s="222"/>
      <c r="L3669" s="222"/>
      <c r="M3669" s="223"/>
      <c r="Z3669" s="222"/>
      <c r="AA3669" s="222"/>
      <c r="AB3669" s="222"/>
      <c r="AC3669" s="223"/>
      <c r="BO3669" s="202"/>
    </row>
    <row r="3670" customFormat="false" ht="17.5" hidden="false" customHeight="false" outlineLevel="0" collapsed="false">
      <c r="A3670" s="220"/>
      <c r="B3670" s="221"/>
      <c r="C3670" s="221"/>
      <c r="D3670" s="59"/>
      <c r="E3670" s="3"/>
      <c r="F3670" s="59"/>
      <c r="G3670" s="59"/>
      <c r="J3670" s="222"/>
      <c r="K3670" s="222"/>
      <c r="L3670" s="222"/>
      <c r="M3670" s="223"/>
      <c r="Z3670" s="222"/>
      <c r="AA3670" s="222"/>
      <c r="AB3670" s="222"/>
      <c r="AC3670" s="223"/>
      <c r="BO3670" s="202"/>
    </row>
    <row r="3671" customFormat="false" ht="17.5" hidden="false" customHeight="false" outlineLevel="0" collapsed="false">
      <c r="A3671" s="220"/>
      <c r="B3671" s="221"/>
      <c r="C3671" s="221"/>
      <c r="D3671" s="59"/>
      <c r="E3671" s="3"/>
      <c r="F3671" s="59"/>
      <c r="G3671" s="59"/>
      <c r="J3671" s="222"/>
      <c r="K3671" s="222"/>
      <c r="L3671" s="222"/>
      <c r="M3671" s="223"/>
      <c r="Z3671" s="222"/>
      <c r="AA3671" s="222"/>
      <c r="AB3671" s="222"/>
      <c r="AC3671" s="223"/>
      <c r="BO3671" s="202"/>
    </row>
    <row r="3672" customFormat="false" ht="17.5" hidden="false" customHeight="false" outlineLevel="0" collapsed="false">
      <c r="A3672" s="220"/>
      <c r="B3672" s="221"/>
      <c r="C3672" s="221"/>
      <c r="D3672" s="59"/>
      <c r="E3672" s="3"/>
      <c r="F3672" s="59"/>
      <c r="G3672" s="59"/>
      <c r="J3672" s="222"/>
      <c r="K3672" s="222"/>
      <c r="L3672" s="222"/>
      <c r="M3672" s="223"/>
      <c r="Z3672" s="222"/>
      <c r="AA3672" s="222"/>
      <c r="AB3672" s="222"/>
      <c r="AC3672" s="223"/>
      <c r="BO3672" s="202"/>
    </row>
    <row r="3673" customFormat="false" ht="17.5" hidden="false" customHeight="false" outlineLevel="0" collapsed="false">
      <c r="A3673" s="220"/>
      <c r="B3673" s="221"/>
      <c r="C3673" s="221"/>
      <c r="D3673" s="59"/>
      <c r="E3673" s="3"/>
      <c r="F3673" s="59"/>
      <c r="G3673" s="59"/>
      <c r="J3673" s="222"/>
      <c r="K3673" s="222"/>
      <c r="L3673" s="222"/>
      <c r="M3673" s="223"/>
      <c r="Z3673" s="222"/>
      <c r="AA3673" s="222"/>
      <c r="AB3673" s="222"/>
      <c r="AC3673" s="223"/>
      <c r="BO3673" s="202"/>
    </row>
    <row r="3674" customFormat="false" ht="17.5" hidden="false" customHeight="false" outlineLevel="0" collapsed="false">
      <c r="A3674" s="220"/>
      <c r="B3674" s="221"/>
      <c r="C3674" s="221"/>
      <c r="D3674" s="59"/>
      <c r="E3674" s="3"/>
      <c r="F3674" s="59"/>
      <c r="G3674" s="59"/>
      <c r="J3674" s="222"/>
      <c r="K3674" s="222"/>
      <c r="L3674" s="222"/>
      <c r="M3674" s="223"/>
      <c r="Z3674" s="222"/>
      <c r="AA3674" s="222"/>
      <c r="AB3674" s="222"/>
      <c r="AC3674" s="223"/>
      <c r="BO3674" s="202"/>
    </row>
    <row r="3675" customFormat="false" ht="17.5" hidden="false" customHeight="false" outlineLevel="0" collapsed="false">
      <c r="A3675" s="220"/>
      <c r="B3675" s="221"/>
      <c r="C3675" s="221"/>
      <c r="D3675" s="59"/>
      <c r="E3675" s="3"/>
      <c r="F3675" s="59"/>
      <c r="G3675" s="59"/>
      <c r="J3675" s="222"/>
      <c r="K3675" s="222"/>
      <c r="L3675" s="222"/>
      <c r="M3675" s="223"/>
      <c r="Z3675" s="222"/>
      <c r="AA3675" s="222"/>
      <c r="AB3675" s="222"/>
      <c r="AC3675" s="223"/>
      <c r="BO3675" s="202"/>
    </row>
    <row r="3676" customFormat="false" ht="17.5" hidden="false" customHeight="false" outlineLevel="0" collapsed="false">
      <c r="A3676" s="220"/>
      <c r="B3676" s="221"/>
      <c r="C3676" s="221"/>
      <c r="D3676" s="59"/>
      <c r="E3676" s="3"/>
      <c r="F3676" s="59"/>
      <c r="G3676" s="59"/>
      <c r="J3676" s="222"/>
      <c r="K3676" s="222"/>
      <c r="L3676" s="222"/>
      <c r="M3676" s="223"/>
      <c r="Z3676" s="222"/>
      <c r="AA3676" s="222"/>
      <c r="AB3676" s="222"/>
      <c r="AC3676" s="223"/>
      <c r="BO3676" s="202"/>
    </row>
    <row r="3677" customFormat="false" ht="17.5" hidden="false" customHeight="false" outlineLevel="0" collapsed="false">
      <c r="A3677" s="220"/>
      <c r="B3677" s="221"/>
      <c r="C3677" s="221"/>
      <c r="D3677" s="59"/>
      <c r="E3677" s="3"/>
      <c r="F3677" s="59"/>
      <c r="G3677" s="59"/>
      <c r="J3677" s="222"/>
      <c r="K3677" s="222"/>
      <c r="L3677" s="222"/>
      <c r="M3677" s="223"/>
      <c r="Z3677" s="222"/>
      <c r="AA3677" s="222"/>
      <c r="AB3677" s="222"/>
      <c r="AC3677" s="223"/>
      <c r="BO3677" s="202"/>
    </row>
    <row r="3678" customFormat="false" ht="17.5" hidden="false" customHeight="false" outlineLevel="0" collapsed="false">
      <c r="A3678" s="220"/>
      <c r="B3678" s="221"/>
      <c r="C3678" s="221"/>
      <c r="D3678" s="59"/>
      <c r="E3678" s="3"/>
      <c r="F3678" s="59"/>
      <c r="G3678" s="59"/>
      <c r="J3678" s="222"/>
      <c r="K3678" s="222"/>
      <c r="L3678" s="222"/>
      <c r="M3678" s="223"/>
      <c r="Z3678" s="222"/>
      <c r="AA3678" s="222"/>
      <c r="AB3678" s="222"/>
      <c r="AC3678" s="223"/>
      <c r="BO3678" s="202"/>
    </row>
    <row r="3679" customFormat="false" ht="17.5" hidden="false" customHeight="false" outlineLevel="0" collapsed="false">
      <c r="A3679" s="220"/>
      <c r="B3679" s="221"/>
      <c r="C3679" s="221"/>
      <c r="D3679" s="59"/>
      <c r="E3679" s="3"/>
      <c r="F3679" s="59"/>
      <c r="G3679" s="59"/>
      <c r="J3679" s="222"/>
      <c r="K3679" s="222"/>
      <c r="L3679" s="222"/>
      <c r="M3679" s="223"/>
      <c r="Z3679" s="222"/>
      <c r="AA3679" s="222"/>
      <c r="AB3679" s="222"/>
      <c r="AC3679" s="223"/>
      <c r="BO3679" s="202"/>
    </row>
    <row r="3680" customFormat="false" ht="17.5" hidden="false" customHeight="false" outlineLevel="0" collapsed="false">
      <c r="A3680" s="220"/>
      <c r="B3680" s="221"/>
      <c r="C3680" s="221"/>
      <c r="D3680" s="59"/>
      <c r="E3680" s="3"/>
      <c r="F3680" s="59"/>
      <c r="G3680" s="59"/>
      <c r="J3680" s="222"/>
      <c r="K3680" s="222"/>
      <c r="L3680" s="222"/>
      <c r="M3680" s="223"/>
      <c r="Z3680" s="222"/>
      <c r="AA3680" s="222"/>
      <c r="AB3680" s="222"/>
      <c r="AC3680" s="223"/>
      <c r="BO3680" s="202"/>
    </row>
    <row r="3681" customFormat="false" ht="17.5" hidden="false" customHeight="false" outlineLevel="0" collapsed="false">
      <c r="A3681" s="220"/>
      <c r="B3681" s="221"/>
      <c r="C3681" s="221"/>
      <c r="D3681" s="59"/>
      <c r="E3681" s="3"/>
      <c r="F3681" s="59"/>
      <c r="G3681" s="59"/>
      <c r="J3681" s="222"/>
      <c r="K3681" s="222"/>
      <c r="L3681" s="222"/>
      <c r="M3681" s="223"/>
      <c r="Z3681" s="222"/>
      <c r="AA3681" s="222"/>
      <c r="AB3681" s="222"/>
      <c r="AC3681" s="223"/>
      <c r="BO3681" s="202"/>
    </row>
    <row r="3682" customFormat="false" ht="17.5" hidden="false" customHeight="false" outlineLevel="0" collapsed="false">
      <c r="A3682" s="220"/>
      <c r="B3682" s="221"/>
      <c r="C3682" s="221"/>
      <c r="D3682" s="59"/>
      <c r="E3682" s="3"/>
      <c r="F3682" s="59"/>
      <c r="G3682" s="59"/>
      <c r="J3682" s="222"/>
      <c r="K3682" s="222"/>
      <c r="L3682" s="222"/>
      <c r="M3682" s="223"/>
      <c r="Z3682" s="222"/>
      <c r="AA3682" s="222"/>
      <c r="AB3682" s="222"/>
      <c r="AC3682" s="223"/>
      <c r="BO3682" s="202"/>
    </row>
    <row r="3683" customFormat="false" ht="17.5" hidden="false" customHeight="false" outlineLevel="0" collapsed="false">
      <c r="A3683" s="220"/>
      <c r="B3683" s="221"/>
      <c r="C3683" s="221"/>
      <c r="D3683" s="59"/>
      <c r="E3683" s="3"/>
      <c r="F3683" s="59"/>
      <c r="G3683" s="59"/>
      <c r="J3683" s="222"/>
      <c r="K3683" s="222"/>
      <c r="L3683" s="222"/>
      <c r="M3683" s="223"/>
      <c r="Z3683" s="222"/>
      <c r="AA3683" s="222"/>
      <c r="AB3683" s="222"/>
      <c r="AC3683" s="223"/>
      <c r="BO3683" s="202"/>
    </row>
    <row r="3684" customFormat="false" ht="17.5" hidden="false" customHeight="false" outlineLevel="0" collapsed="false">
      <c r="A3684" s="220"/>
      <c r="B3684" s="221"/>
      <c r="C3684" s="221"/>
      <c r="D3684" s="59"/>
      <c r="E3684" s="3"/>
      <c r="F3684" s="59"/>
      <c r="G3684" s="59"/>
      <c r="J3684" s="222"/>
      <c r="K3684" s="222"/>
      <c r="L3684" s="222"/>
      <c r="M3684" s="223"/>
      <c r="Z3684" s="222"/>
      <c r="AA3684" s="222"/>
      <c r="AB3684" s="222"/>
      <c r="AC3684" s="223"/>
      <c r="BO3684" s="202"/>
    </row>
    <row r="3685" customFormat="false" ht="17.5" hidden="false" customHeight="false" outlineLevel="0" collapsed="false">
      <c r="A3685" s="220"/>
      <c r="B3685" s="221"/>
      <c r="C3685" s="221"/>
      <c r="D3685" s="59"/>
      <c r="E3685" s="3"/>
      <c r="F3685" s="59"/>
      <c r="G3685" s="59"/>
      <c r="J3685" s="222"/>
      <c r="K3685" s="222"/>
      <c r="L3685" s="222"/>
      <c r="M3685" s="223"/>
      <c r="Z3685" s="222"/>
      <c r="AA3685" s="222"/>
      <c r="AB3685" s="222"/>
      <c r="AC3685" s="223"/>
      <c r="BO3685" s="202"/>
    </row>
    <row r="3686" customFormat="false" ht="17.5" hidden="false" customHeight="false" outlineLevel="0" collapsed="false">
      <c r="A3686" s="220"/>
      <c r="B3686" s="221"/>
      <c r="C3686" s="221"/>
      <c r="D3686" s="59"/>
      <c r="E3686" s="3"/>
      <c r="F3686" s="59"/>
      <c r="G3686" s="59"/>
      <c r="J3686" s="222"/>
      <c r="K3686" s="222"/>
      <c r="L3686" s="222"/>
      <c r="M3686" s="223"/>
      <c r="Z3686" s="222"/>
      <c r="AA3686" s="222"/>
      <c r="AB3686" s="222"/>
      <c r="AC3686" s="223"/>
      <c r="BO3686" s="202"/>
    </row>
    <row r="3687" customFormat="false" ht="17.5" hidden="false" customHeight="false" outlineLevel="0" collapsed="false">
      <c r="A3687" s="220"/>
      <c r="B3687" s="221"/>
      <c r="C3687" s="221"/>
      <c r="D3687" s="59"/>
      <c r="E3687" s="3"/>
      <c r="F3687" s="59"/>
      <c r="G3687" s="59"/>
      <c r="J3687" s="222"/>
      <c r="K3687" s="222"/>
      <c r="L3687" s="222"/>
      <c r="M3687" s="223"/>
      <c r="Z3687" s="222"/>
      <c r="AA3687" s="222"/>
      <c r="AB3687" s="222"/>
      <c r="AC3687" s="223"/>
      <c r="BO3687" s="202"/>
    </row>
    <row r="3688" customFormat="false" ht="17.5" hidden="false" customHeight="false" outlineLevel="0" collapsed="false">
      <c r="A3688" s="220"/>
      <c r="B3688" s="221"/>
      <c r="C3688" s="221"/>
      <c r="D3688" s="59"/>
      <c r="E3688" s="3"/>
      <c r="F3688" s="59"/>
      <c r="G3688" s="59"/>
      <c r="J3688" s="222"/>
      <c r="K3688" s="222"/>
      <c r="L3688" s="222"/>
      <c r="M3688" s="223"/>
      <c r="Z3688" s="222"/>
      <c r="AA3688" s="222"/>
      <c r="AB3688" s="222"/>
      <c r="AC3688" s="223"/>
      <c r="BO3688" s="202"/>
    </row>
    <row r="3689" customFormat="false" ht="17.5" hidden="false" customHeight="false" outlineLevel="0" collapsed="false">
      <c r="A3689" s="220"/>
      <c r="B3689" s="221"/>
      <c r="C3689" s="221"/>
      <c r="D3689" s="59"/>
      <c r="E3689" s="3"/>
      <c r="F3689" s="59"/>
      <c r="G3689" s="59"/>
      <c r="J3689" s="222"/>
      <c r="K3689" s="222"/>
      <c r="L3689" s="222"/>
      <c r="M3689" s="223"/>
      <c r="Z3689" s="222"/>
      <c r="AA3689" s="222"/>
      <c r="AB3689" s="222"/>
      <c r="AC3689" s="223"/>
      <c r="BO3689" s="202"/>
    </row>
    <row r="3690" customFormat="false" ht="17.5" hidden="false" customHeight="false" outlineLevel="0" collapsed="false">
      <c r="A3690" s="220"/>
      <c r="B3690" s="221"/>
      <c r="C3690" s="221"/>
      <c r="D3690" s="59"/>
      <c r="E3690" s="3"/>
      <c r="F3690" s="59"/>
      <c r="G3690" s="59"/>
      <c r="J3690" s="222"/>
      <c r="K3690" s="222"/>
      <c r="L3690" s="222"/>
      <c r="M3690" s="223"/>
      <c r="Z3690" s="222"/>
      <c r="AA3690" s="222"/>
      <c r="AB3690" s="222"/>
      <c r="AC3690" s="223"/>
      <c r="BO3690" s="202"/>
    </row>
    <row r="3691" customFormat="false" ht="17.5" hidden="false" customHeight="false" outlineLevel="0" collapsed="false">
      <c r="A3691" s="220"/>
      <c r="B3691" s="221"/>
      <c r="C3691" s="221"/>
      <c r="D3691" s="59"/>
      <c r="E3691" s="3"/>
      <c r="F3691" s="59"/>
      <c r="G3691" s="59"/>
      <c r="J3691" s="222"/>
      <c r="K3691" s="222"/>
      <c r="L3691" s="222"/>
      <c r="M3691" s="223"/>
      <c r="Z3691" s="222"/>
      <c r="AA3691" s="222"/>
      <c r="AB3691" s="222"/>
      <c r="AC3691" s="223"/>
      <c r="BO3691" s="202"/>
    </row>
    <row r="3692" customFormat="false" ht="17.5" hidden="false" customHeight="false" outlineLevel="0" collapsed="false">
      <c r="A3692" s="220"/>
      <c r="B3692" s="221"/>
      <c r="C3692" s="221"/>
      <c r="D3692" s="59"/>
      <c r="E3692" s="3"/>
      <c r="F3692" s="59"/>
      <c r="G3692" s="59"/>
      <c r="J3692" s="222"/>
      <c r="K3692" s="222"/>
      <c r="L3692" s="222"/>
      <c r="M3692" s="223"/>
      <c r="Z3692" s="222"/>
      <c r="AA3692" s="222"/>
      <c r="AB3692" s="222"/>
      <c r="AC3692" s="223"/>
      <c r="BO3692" s="202"/>
    </row>
    <row r="3693" customFormat="false" ht="17.5" hidden="false" customHeight="false" outlineLevel="0" collapsed="false">
      <c r="A3693" s="220"/>
      <c r="B3693" s="221"/>
      <c r="C3693" s="221"/>
      <c r="D3693" s="59"/>
      <c r="E3693" s="3"/>
      <c r="F3693" s="59"/>
      <c r="G3693" s="59"/>
      <c r="J3693" s="222"/>
      <c r="K3693" s="222"/>
      <c r="L3693" s="222"/>
      <c r="M3693" s="223"/>
      <c r="Z3693" s="222"/>
      <c r="AA3693" s="222"/>
      <c r="AB3693" s="222"/>
      <c r="AC3693" s="223"/>
      <c r="BO3693" s="202"/>
    </row>
    <row r="3694" customFormat="false" ht="17.5" hidden="false" customHeight="false" outlineLevel="0" collapsed="false">
      <c r="A3694" s="220"/>
      <c r="B3694" s="221"/>
      <c r="C3694" s="221"/>
      <c r="D3694" s="59"/>
      <c r="E3694" s="3"/>
      <c r="F3694" s="59"/>
      <c r="G3694" s="59"/>
      <c r="J3694" s="222"/>
      <c r="K3694" s="222"/>
      <c r="L3694" s="222"/>
      <c r="M3694" s="223"/>
      <c r="Z3694" s="222"/>
      <c r="AA3694" s="222"/>
      <c r="AB3694" s="222"/>
      <c r="AC3694" s="223"/>
      <c r="BO3694" s="202"/>
    </row>
    <row r="3695" customFormat="false" ht="17.5" hidden="false" customHeight="false" outlineLevel="0" collapsed="false">
      <c r="A3695" s="220"/>
      <c r="B3695" s="221"/>
      <c r="C3695" s="221"/>
      <c r="D3695" s="59"/>
      <c r="E3695" s="3"/>
      <c r="F3695" s="59"/>
      <c r="G3695" s="59"/>
      <c r="J3695" s="222"/>
      <c r="K3695" s="222"/>
      <c r="L3695" s="222"/>
      <c r="M3695" s="223"/>
      <c r="Z3695" s="222"/>
      <c r="AA3695" s="222"/>
      <c r="AB3695" s="222"/>
      <c r="AC3695" s="223"/>
      <c r="BO3695" s="202"/>
    </row>
    <row r="3696" customFormat="false" ht="17.5" hidden="false" customHeight="false" outlineLevel="0" collapsed="false">
      <c r="A3696" s="220"/>
      <c r="B3696" s="221"/>
      <c r="C3696" s="221"/>
      <c r="D3696" s="59"/>
      <c r="E3696" s="3"/>
      <c r="F3696" s="59"/>
      <c r="G3696" s="59"/>
      <c r="J3696" s="222"/>
      <c r="K3696" s="222"/>
      <c r="L3696" s="222"/>
      <c r="M3696" s="223"/>
      <c r="Z3696" s="222"/>
      <c r="AA3696" s="222"/>
      <c r="AB3696" s="222"/>
      <c r="AC3696" s="223"/>
      <c r="BO3696" s="202"/>
    </row>
    <row r="3697" customFormat="false" ht="17.5" hidden="false" customHeight="false" outlineLevel="0" collapsed="false">
      <c r="A3697" s="220"/>
      <c r="B3697" s="221"/>
      <c r="C3697" s="221"/>
      <c r="D3697" s="59"/>
      <c r="E3697" s="3"/>
      <c r="F3697" s="59"/>
      <c r="G3697" s="59"/>
      <c r="J3697" s="222"/>
      <c r="K3697" s="222"/>
      <c r="L3697" s="222"/>
      <c r="M3697" s="223"/>
      <c r="Z3697" s="222"/>
      <c r="AA3697" s="222"/>
      <c r="AB3697" s="222"/>
      <c r="AC3697" s="223"/>
      <c r="BO3697" s="202"/>
    </row>
    <row r="3698" customFormat="false" ht="17.5" hidden="false" customHeight="false" outlineLevel="0" collapsed="false">
      <c r="A3698" s="220"/>
      <c r="B3698" s="221"/>
      <c r="C3698" s="221"/>
      <c r="D3698" s="59"/>
      <c r="E3698" s="3"/>
      <c r="F3698" s="59"/>
      <c r="G3698" s="59"/>
      <c r="J3698" s="222"/>
      <c r="K3698" s="222"/>
      <c r="L3698" s="222"/>
      <c r="M3698" s="223"/>
      <c r="Z3698" s="222"/>
      <c r="AA3698" s="222"/>
      <c r="AB3698" s="222"/>
      <c r="AC3698" s="223"/>
      <c r="BO3698" s="202"/>
    </row>
    <row r="3699" customFormat="false" ht="17.5" hidden="false" customHeight="false" outlineLevel="0" collapsed="false">
      <c r="A3699" s="220"/>
      <c r="B3699" s="221"/>
      <c r="C3699" s="221"/>
      <c r="D3699" s="59"/>
      <c r="E3699" s="3"/>
      <c r="F3699" s="59"/>
      <c r="G3699" s="59"/>
      <c r="J3699" s="222"/>
      <c r="K3699" s="222"/>
      <c r="L3699" s="222"/>
      <c r="M3699" s="223"/>
      <c r="Z3699" s="222"/>
      <c r="AA3699" s="222"/>
      <c r="AB3699" s="222"/>
      <c r="AC3699" s="223"/>
      <c r="BO3699" s="202"/>
    </row>
    <row r="3700" customFormat="false" ht="17.5" hidden="false" customHeight="false" outlineLevel="0" collapsed="false">
      <c r="A3700" s="220"/>
      <c r="B3700" s="221"/>
      <c r="C3700" s="221"/>
      <c r="D3700" s="59"/>
      <c r="E3700" s="3"/>
      <c r="F3700" s="59"/>
      <c r="G3700" s="59"/>
      <c r="J3700" s="222"/>
      <c r="K3700" s="222"/>
      <c r="L3700" s="222"/>
      <c r="M3700" s="223"/>
      <c r="Z3700" s="222"/>
      <c r="AA3700" s="222"/>
      <c r="AB3700" s="222"/>
      <c r="AC3700" s="223"/>
      <c r="BO3700" s="202"/>
    </row>
    <row r="3701" customFormat="false" ht="17.5" hidden="false" customHeight="false" outlineLevel="0" collapsed="false">
      <c r="A3701" s="220"/>
      <c r="B3701" s="221"/>
      <c r="C3701" s="221"/>
      <c r="D3701" s="59"/>
      <c r="E3701" s="3"/>
      <c r="F3701" s="59"/>
      <c r="G3701" s="59"/>
      <c r="J3701" s="222"/>
      <c r="K3701" s="222"/>
      <c r="L3701" s="222"/>
      <c r="M3701" s="223"/>
      <c r="Z3701" s="222"/>
      <c r="AA3701" s="222"/>
      <c r="AB3701" s="222"/>
      <c r="AC3701" s="223"/>
      <c r="BO3701" s="202"/>
    </row>
    <row r="3702" customFormat="false" ht="17.5" hidden="false" customHeight="false" outlineLevel="0" collapsed="false">
      <c r="A3702" s="220"/>
      <c r="B3702" s="221"/>
      <c r="C3702" s="221"/>
      <c r="D3702" s="59"/>
      <c r="E3702" s="3"/>
      <c r="F3702" s="59"/>
      <c r="G3702" s="59"/>
      <c r="J3702" s="222"/>
      <c r="K3702" s="222"/>
      <c r="L3702" s="222"/>
      <c r="M3702" s="223"/>
      <c r="Z3702" s="222"/>
      <c r="AA3702" s="222"/>
      <c r="AB3702" s="222"/>
      <c r="AC3702" s="223"/>
      <c r="BO3702" s="202"/>
    </row>
    <row r="3703" customFormat="false" ht="17.5" hidden="false" customHeight="false" outlineLevel="0" collapsed="false">
      <c r="A3703" s="220"/>
      <c r="B3703" s="221"/>
      <c r="C3703" s="221"/>
      <c r="D3703" s="59"/>
      <c r="E3703" s="3"/>
      <c r="F3703" s="59"/>
      <c r="G3703" s="59"/>
      <c r="J3703" s="222"/>
      <c r="K3703" s="222"/>
      <c r="L3703" s="222"/>
      <c r="M3703" s="223"/>
      <c r="Z3703" s="222"/>
      <c r="AA3703" s="222"/>
      <c r="AB3703" s="222"/>
      <c r="AC3703" s="223"/>
      <c r="BO3703" s="202"/>
    </row>
    <row r="3704" customFormat="false" ht="17.5" hidden="false" customHeight="false" outlineLevel="0" collapsed="false">
      <c r="A3704" s="220"/>
      <c r="B3704" s="221"/>
      <c r="C3704" s="221"/>
      <c r="D3704" s="59"/>
      <c r="E3704" s="3"/>
      <c r="F3704" s="59"/>
      <c r="G3704" s="59"/>
      <c r="J3704" s="222"/>
      <c r="K3704" s="222"/>
      <c r="L3704" s="222"/>
      <c r="M3704" s="223"/>
      <c r="Z3704" s="222"/>
      <c r="AA3704" s="222"/>
      <c r="AB3704" s="222"/>
      <c r="AC3704" s="223"/>
      <c r="BO3704" s="202"/>
    </row>
    <row r="3705" customFormat="false" ht="17.5" hidden="false" customHeight="false" outlineLevel="0" collapsed="false">
      <c r="A3705" s="220"/>
      <c r="B3705" s="221"/>
      <c r="C3705" s="221"/>
      <c r="D3705" s="59"/>
      <c r="E3705" s="3"/>
      <c r="F3705" s="59"/>
      <c r="G3705" s="59"/>
      <c r="J3705" s="222"/>
      <c r="K3705" s="222"/>
      <c r="L3705" s="222"/>
      <c r="M3705" s="223"/>
      <c r="Z3705" s="222"/>
      <c r="AA3705" s="222"/>
      <c r="AB3705" s="222"/>
      <c r="AC3705" s="223"/>
      <c r="BO3705" s="202"/>
    </row>
    <row r="3706" customFormat="false" ht="17.5" hidden="false" customHeight="false" outlineLevel="0" collapsed="false">
      <c r="A3706" s="220"/>
      <c r="B3706" s="221"/>
      <c r="C3706" s="221"/>
      <c r="D3706" s="59"/>
      <c r="E3706" s="3"/>
      <c r="F3706" s="59"/>
      <c r="G3706" s="59"/>
      <c r="J3706" s="222"/>
      <c r="K3706" s="222"/>
      <c r="L3706" s="222"/>
      <c r="M3706" s="223"/>
      <c r="Z3706" s="222"/>
      <c r="AA3706" s="222"/>
      <c r="AB3706" s="222"/>
      <c r="AC3706" s="223"/>
      <c r="BO3706" s="202"/>
    </row>
    <row r="3707" customFormat="false" ht="17.5" hidden="false" customHeight="false" outlineLevel="0" collapsed="false">
      <c r="A3707" s="220"/>
      <c r="B3707" s="221"/>
      <c r="C3707" s="221"/>
      <c r="D3707" s="59"/>
      <c r="E3707" s="3"/>
      <c r="F3707" s="59"/>
      <c r="G3707" s="59"/>
      <c r="J3707" s="222"/>
      <c r="K3707" s="222"/>
      <c r="L3707" s="222"/>
      <c r="M3707" s="223"/>
      <c r="Z3707" s="222"/>
      <c r="AA3707" s="222"/>
      <c r="AB3707" s="222"/>
      <c r="AC3707" s="223"/>
      <c r="BO3707" s="202"/>
    </row>
    <row r="3708" customFormat="false" ht="17.5" hidden="false" customHeight="false" outlineLevel="0" collapsed="false">
      <c r="A3708" s="220"/>
      <c r="B3708" s="221"/>
      <c r="C3708" s="221"/>
      <c r="D3708" s="59"/>
      <c r="E3708" s="3"/>
      <c r="F3708" s="59"/>
      <c r="G3708" s="59"/>
      <c r="J3708" s="222"/>
      <c r="K3708" s="222"/>
      <c r="L3708" s="222"/>
      <c r="M3708" s="223"/>
      <c r="Z3708" s="222"/>
      <c r="AA3708" s="222"/>
      <c r="AB3708" s="222"/>
      <c r="AC3708" s="223"/>
      <c r="BO3708" s="202"/>
    </row>
    <row r="3709" customFormat="false" ht="17.5" hidden="false" customHeight="false" outlineLevel="0" collapsed="false">
      <c r="A3709" s="220"/>
      <c r="B3709" s="221"/>
      <c r="C3709" s="221"/>
      <c r="D3709" s="59"/>
      <c r="E3709" s="3"/>
      <c r="F3709" s="59"/>
      <c r="G3709" s="59"/>
      <c r="J3709" s="222"/>
      <c r="K3709" s="222"/>
      <c r="L3709" s="222"/>
      <c r="M3709" s="223"/>
      <c r="Z3709" s="222"/>
      <c r="AA3709" s="222"/>
      <c r="AB3709" s="222"/>
      <c r="AC3709" s="223"/>
      <c r="BO3709" s="202"/>
    </row>
    <row r="3710" customFormat="false" ht="17.5" hidden="false" customHeight="false" outlineLevel="0" collapsed="false">
      <c r="A3710" s="220"/>
      <c r="B3710" s="221"/>
      <c r="C3710" s="221"/>
      <c r="D3710" s="59"/>
      <c r="E3710" s="3"/>
      <c r="F3710" s="59"/>
      <c r="G3710" s="59"/>
      <c r="J3710" s="222"/>
      <c r="K3710" s="222"/>
      <c r="L3710" s="222"/>
      <c r="M3710" s="223"/>
      <c r="Z3710" s="222"/>
      <c r="AA3710" s="222"/>
      <c r="AB3710" s="222"/>
      <c r="AC3710" s="223"/>
      <c r="BO3710" s="202"/>
    </row>
    <row r="3711" customFormat="false" ht="17.5" hidden="false" customHeight="false" outlineLevel="0" collapsed="false">
      <c r="A3711" s="220"/>
      <c r="B3711" s="221"/>
      <c r="C3711" s="221"/>
      <c r="D3711" s="59"/>
      <c r="E3711" s="3"/>
      <c r="F3711" s="59"/>
      <c r="G3711" s="59"/>
      <c r="J3711" s="222"/>
      <c r="K3711" s="222"/>
      <c r="L3711" s="222"/>
      <c r="M3711" s="223"/>
      <c r="Z3711" s="222"/>
      <c r="AA3711" s="222"/>
      <c r="AB3711" s="222"/>
      <c r="AC3711" s="223"/>
      <c r="BO3711" s="202"/>
    </row>
    <row r="3712" customFormat="false" ht="17.5" hidden="false" customHeight="false" outlineLevel="0" collapsed="false">
      <c r="A3712" s="220"/>
      <c r="B3712" s="221"/>
      <c r="C3712" s="221"/>
      <c r="D3712" s="59"/>
      <c r="E3712" s="3"/>
      <c r="F3712" s="59"/>
      <c r="G3712" s="59"/>
      <c r="J3712" s="222"/>
      <c r="K3712" s="222"/>
      <c r="L3712" s="222"/>
      <c r="M3712" s="223"/>
      <c r="Z3712" s="222"/>
      <c r="AA3712" s="222"/>
      <c r="AB3712" s="222"/>
      <c r="AC3712" s="223"/>
      <c r="BO3712" s="202"/>
    </row>
    <row r="3713" customFormat="false" ht="17.5" hidden="false" customHeight="false" outlineLevel="0" collapsed="false">
      <c r="A3713" s="220"/>
      <c r="B3713" s="221"/>
      <c r="C3713" s="221"/>
      <c r="D3713" s="59"/>
      <c r="E3713" s="3"/>
      <c r="F3713" s="59"/>
      <c r="G3713" s="59"/>
      <c r="J3713" s="222"/>
      <c r="K3713" s="222"/>
      <c r="L3713" s="222"/>
      <c r="M3713" s="223"/>
      <c r="Z3713" s="222"/>
      <c r="AA3713" s="222"/>
      <c r="AB3713" s="222"/>
      <c r="AC3713" s="223"/>
      <c r="BO3713" s="202"/>
    </row>
    <row r="3714" customFormat="false" ht="17.5" hidden="false" customHeight="false" outlineLevel="0" collapsed="false">
      <c r="A3714" s="220"/>
      <c r="B3714" s="221"/>
      <c r="C3714" s="221"/>
      <c r="D3714" s="59"/>
      <c r="E3714" s="3"/>
      <c r="F3714" s="59"/>
      <c r="G3714" s="59"/>
      <c r="J3714" s="222"/>
      <c r="K3714" s="222"/>
      <c r="L3714" s="222"/>
      <c r="M3714" s="223"/>
      <c r="Z3714" s="222"/>
      <c r="AA3714" s="222"/>
      <c r="AB3714" s="222"/>
      <c r="AC3714" s="223"/>
      <c r="BO3714" s="202"/>
    </row>
    <row r="3715" customFormat="false" ht="17.5" hidden="false" customHeight="false" outlineLevel="0" collapsed="false">
      <c r="A3715" s="220"/>
      <c r="B3715" s="221"/>
      <c r="C3715" s="221"/>
      <c r="D3715" s="59"/>
      <c r="E3715" s="3"/>
      <c r="F3715" s="59"/>
      <c r="G3715" s="59"/>
      <c r="J3715" s="222"/>
      <c r="K3715" s="222"/>
      <c r="L3715" s="222"/>
      <c r="M3715" s="223"/>
      <c r="Z3715" s="222"/>
      <c r="AA3715" s="222"/>
      <c r="AB3715" s="222"/>
      <c r="AC3715" s="223"/>
      <c r="BO3715" s="202"/>
    </row>
    <row r="3716" customFormat="false" ht="17.5" hidden="false" customHeight="false" outlineLevel="0" collapsed="false">
      <c r="A3716" s="220"/>
      <c r="B3716" s="221"/>
      <c r="C3716" s="221"/>
      <c r="D3716" s="59"/>
      <c r="E3716" s="3"/>
      <c r="F3716" s="59"/>
      <c r="G3716" s="59"/>
      <c r="J3716" s="222"/>
      <c r="K3716" s="222"/>
      <c r="L3716" s="222"/>
      <c r="M3716" s="223"/>
      <c r="Z3716" s="222"/>
      <c r="AA3716" s="222"/>
      <c r="AB3716" s="222"/>
      <c r="AC3716" s="223"/>
      <c r="BO3716" s="202"/>
    </row>
    <row r="3717" customFormat="false" ht="17.5" hidden="false" customHeight="false" outlineLevel="0" collapsed="false">
      <c r="A3717" s="220"/>
      <c r="B3717" s="221"/>
      <c r="C3717" s="221"/>
      <c r="D3717" s="59"/>
      <c r="E3717" s="3"/>
      <c r="F3717" s="59"/>
      <c r="G3717" s="59"/>
      <c r="J3717" s="222"/>
      <c r="K3717" s="222"/>
      <c r="L3717" s="222"/>
      <c r="M3717" s="223"/>
      <c r="Z3717" s="222"/>
      <c r="AA3717" s="222"/>
      <c r="AB3717" s="222"/>
      <c r="AC3717" s="223"/>
      <c r="BO3717" s="202"/>
    </row>
    <row r="3718" customFormat="false" ht="17.5" hidden="false" customHeight="false" outlineLevel="0" collapsed="false">
      <c r="A3718" s="220"/>
      <c r="B3718" s="221"/>
      <c r="C3718" s="221"/>
      <c r="D3718" s="59"/>
      <c r="E3718" s="3"/>
      <c r="F3718" s="59"/>
      <c r="G3718" s="59"/>
      <c r="J3718" s="222"/>
      <c r="K3718" s="222"/>
      <c r="L3718" s="222"/>
      <c r="M3718" s="223"/>
      <c r="Z3718" s="222"/>
      <c r="AA3718" s="222"/>
      <c r="AB3718" s="222"/>
      <c r="AC3718" s="223"/>
      <c r="BO3718" s="202"/>
    </row>
    <row r="3719" customFormat="false" ht="17.5" hidden="false" customHeight="false" outlineLevel="0" collapsed="false">
      <c r="A3719" s="220"/>
      <c r="B3719" s="221"/>
      <c r="C3719" s="221"/>
      <c r="D3719" s="59"/>
      <c r="E3719" s="3"/>
      <c r="F3719" s="59"/>
      <c r="G3719" s="59"/>
      <c r="J3719" s="222"/>
      <c r="K3719" s="222"/>
      <c r="L3719" s="222"/>
      <c r="M3719" s="223"/>
      <c r="Z3719" s="222"/>
      <c r="AA3719" s="222"/>
      <c r="AB3719" s="222"/>
      <c r="AC3719" s="223"/>
      <c r="BO3719" s="202"/>
    </row>
    <row r="3720" customFormat="false" ht="17.5" hidden="false" customHeight="false" outlineLevel="0" collapsed="false">
      <c r="A3720" s="220"/>
      <c r="B3720" s="221"/>
      <c r="C3720" s="221"/>
      <c r="D3720" s="59"/>
      <c r="E3720" s="3"/>
      <c r="F3720" s="59"/>
      <c r="G3720" s="59"/>
      <c r="J3720" s="222"/>
      <c r="K3720" s="222"/>
      <c r="L3720" s="222"/>
      <c r="M3720" s="223"/>
      <c r="Z3720" s="222"/>
      <c r="AA3720" s="222"/>
      <c r="AB3720" s="222"/>
      <c r="AC3720" s="223"/>
      <c r="BO3720" s="202"/>
    </row>
    <row r="3721" customFormat="false" ht="17.5" hidden="false" customHeight="false" outlineLevel="0" collapsed="false">
      <c r="A3721" s="220"/>
      <c r="B3721" s="221"/>
      <c r="C3721" s="221"/>
      <c r="D3721" s="59"/>
      <c r="E3721" s="3"/>
      <c r="F3721" s="59"/>
      <c r="G3721" s="59"/>
      <c r="J3721" s="222"/>
      <c r="K3721" s="222"/>
      <c r="L3721" s="222"/>
      <c r="M3721" s="223"/>
      <c r="Z3721" s="222"/>
      <c r="AA3721" s="222"/>
      <c r="AB3721" s="222"/>
      <c r="AC3721" s="223"/>
      <c r="BO3721" s="202"/>
    </row>
    <row r="3722" customFormat="false" ht="17.5" hidden="false" customHeight="false" outlineLevel="0" collapsed="false">
      <c r="A3722" s="220"/>
      <c r="B3722" s="221"/>
      <c r="C3722" s="221"/>
      <c r="D3722" s="59"/>
      <c r="E3722" s="3"/>
      <c r="F3722" s="59"/>
      <c r="G3722" s="59"/>
      <c r="J3722" s="222"/>
      <c r="K3722" s="222"/>
      <c r="L3722" s="222"/>
      <c r="M3722" s="223"/>
      <c r="Z3722" s="222"/>
      <c r="AA3722" s="222"/>
      <c r="AB3722" s="222"/>
      <c r="AC3722" s="223"/>
      <c r="BO3722" s="202"/>
    </row>
    <row r="3723" customFormat="false" ht="17.5" hidden="false" customHeight="false" outlineLevel="0" collapsed="false">
      <c r="A3723" s="220"/>
      <c r="B3723" s="221"/>
      <c r="C3723" s="221"/>
      <c r="D3723" s="59"/>
      <c r="E3723" s="3"/>
      <c r="F3723" s="59"/>
      <c r="G3723" s="59"/>
      <c r="J3723" s="222"/>
      <c r="K3723" s="222"/>
      <c r="L3723" s="222"/>
      <c r="M3723" s="223"/>
      <c r="Z3723" s="222"/>
      <c r="AA3723" s="222"/>
      <c r="AB3723" s="222"/>
      <c r="AC3723" s="223"/>
      <c r="BO3723" s="202"/>
    </row>
    <row r="3724" customFormat="false" ht="17.5" hidden="false" customHeight="false" outlineLevel="0" collapsed="false">
      <c r="A3724" s="220"/>
      <c r="B3724" s="221"/>
      <c r="C3724" s="221"/>
      <c r="D3724" s="59"/>
      <c r="E3724" s="3"/>
      <c r="F3724" s="59"/>
      <c r="G3724" s="59"/>
      <c r="J3724" s="222"/>
      <c r="K3724" s="222"/>
      <c r="L3724" s="222"/>
      <c r="M3724" s="223"/>
      <c r="Z3724" s="222"/>
      <c r="AA3724" s="222"/>
      <c r="AB3724" s="222"/>
      <c r="AC3724" s="223"/>
      <c r="BO3724" s="202"/>
    </row>
    <row r="3725" customFormat="false" ht="17.5" hidden="false" customHeight="false" outlineLevel="0" collapsed="false">
      <c r="A3725" s="220"/>
      <c r="B3725" s="221"/>
      <c r="C3725" s="221"/>
      <c r="D3725" s="59"/>
      <c r="E3725" s="3"/>
      <c r="F3725" s="59"/>
      <c r="G3725" s="59"/>
      <c r="J3725" s="222"/>
      <c r="K3725" s="222"/>
      <c r="L3725" s="222"/>
      <c r="M3725" s="223"/>
      <c r="Z3725" s="222"/>
      <c r="AA3725" s="222"/>
      <c r="AB3725" s="222"/>
      <c r="AC3725" s="223"/>
      <c r="BO3725" s="202"/>
    </row>
    <row r="3726" customFormat="false" ht="17.5" hidden="false" customHeight="false" outlineLevel="0" collapsed="false">
      <c r="A3726" s="220"/>
      <c r="B3726" s="221"/>
      <c r="C3726" s="221"/>
      <c r="D3726" s="59"/>
      <c r="E3726" s="3"/>
      <c r="F3726" s="59"/>
      <c r="G3726" s="59"/>
      <c r="J3726" s="222"/>
      <c r="K3726" s="222"/>
      <c r="L3726" s="222"/>
      <c r="M3726" s="223"/>
      <c r="Z3726" s="222"/>
      <c r="AA3726" s="222"/>
      <c r="AB3726" s="222"/>
      <c r="AC3726" s="223"/>
      <c r="BO3726" s="202"/>
    </row>
    <row r="3727" customFormat="false" ht="17.5" hidden="false" customHeight="false" outlineLevel="0" collapsed="false">
      <c r="A3727" s="220"/>
      <c r="B3727" s="221"/>
      <c r="C3727" s="221"/>
      <c r="D3727" s="59"/>
      <c r="E3727" s="3"/>
      <c r="F3727" s="59"/>
      <c r="G3727" s="59"/>
      <c r="J3727" s="222"/>
      <c r="K3727" s="222"/>
      <c r="L3727" s="222"/>
      <c r="M3727" s="223"/>
      <c r="Z3727" s="222"/>
      <c r="AA3727" s="222"/>
      <c r="AB3727" s="222"/>
      <c r="AC3727" s="223"/>
      <c r="BO3727" s="202"/>
    </row>
    <row r="3728" customFormat="false" ht="17.5" hidden="false" customHeight="false" outlineLevel="0" collapsed="false">
      <c r="A3728" s="220"/>
      <c r="B3728" s="221"/>
      <c r="C3728" s="221"/>
      <c r="D3728" s="59"/>
      <c r="E3728" s="3"/>
      <c r="F3728" s="59"/>
      <c r="G3728" s="59"/>
      <c r="J3728" s="222"/>
      <c r="K3728" s="222"/>
      <c r="L3728" s="222"/>
      <c r="M3728" s="223"/>
      <c r="Z3728" s="222"/>
      <c r="AA3728" s="222"/>
      <c r="AB3728" s="222"/>
      <c r="AC3728" s="223"/>
      <c r="BO3728" s="202"/>
    </row>
    <row r="3729" customFormat="false" ht="17.5" hidden="false" customHeight="false" outlineLevel="0" collapsed="false">
      <c r="A3729" s="220"/>
      <c r="B3729" s="221"/>
      <c r="C3729" s="221"/>
      <c r="D3729" s="59"/>
      <c r="E3729" s="3"/>
      <c r="F3729" s="59"/>
      <c r="G3729" s="59"/>
      <c r="J3729" s="222"/>
      <c r="K3729" s="222"/>
      <c r="L3729" s="222"/>
      <c r="M3729" s="223"/>
      <c r="Z3729" s="222"/>
      <c r="AA3729" s="222"/>
      <c r="AB3729" s="222"/>
      <c r="AC3729" s="223"/>
      <c r="BO3729" s="202"/>
    </row>
    <row r="3730" customFormat="false" ht="17.5" hidden="false" customHeight="false" outlineLevel="0" collapsed="false">
      <c r="A3730" s="220"/>
      <c r="B3730" s="221"/>
      <c r="C3730" s="221"/>
      <c r="D3730" s="59"/>
      <c r="E3730" s="3"/>
      <c r="F3730" s="59"/>
      <c r="G3730" s="59"/>
      <c r="J3730" s="222"/>
      <c r="K3730" s="222"/>
      <c r="L3730" s="222"/>
      <c r="M3730" s="223"/>
      <c r="Z3730" s="222"/>
      <c r="AA3730" s="222"/>
      <c r="AB3730" s="222"/>
      <c r="AC3730" s="223"/>
      <c r="BO3730" s="202"/>
    </row>
    <row r="3731" customFormat="false" ht="17.5" hidden="false" customHeight="false" outlineLevel="0" collapsed="false">
      <c r="A3731" s="220"/>
      <c r="B3731" s="221"/>
      <c r="C3731" s="221"/>
      <c r="D3731" s="59"/>
      <c r="E3731" s="3"/>
      <c r="F3731" s="59"/>
      <c r="G3731" s="59"/>
      <c r="J3731" s="222"/>
      <c r="K3731" s="222"/>
      <c r="L3731" s="222"/>
      <c r="M3731" s="223"/>
      <c r="Z3731" s="222"/>
      <c r="AA3731" s="222"/>
      <c r="AB3731" s="222"/>
      <c r="AC3731" s="223"/>
      <c r="BO3731" s="202"/>
    </row>
    <row r="3732" customFormat="false" ht="17.5" hidden="false" customHeight="false" outlineLevel="0" collapsed="false">
      <c r="A3732" s="220"/>
      <c r="B3732" s="221"/>
      <c r="C3732" s="221"/>
      <c r="D3732" s="59"/>
      <c r="E3732" s="3"/>
      <c r="F3732" s="59"/>
      <c r="G3732" s="59"/>
      <c r="J3732" s="222"/>
      <c r="K3732" s="222"/>
      <c r="L3732" s="222"/>
      <c r="M3732" s="223"/>
      <c r="Z3732" s="222"/>
      <c r="AA3732" s="222"/>
      <c r="AB3732" s="222"/>
      <c r="AC3732" s="223"/>
      <c r="BO3732" s="202"/>
    </row>
    <row r="3733" customFormat="false" ht="17.5" hidden="false" customHeight="false" outlineLevel="0" collapsed="false">
      <c r="A3733" s="220"/>
      <c r="B3733" s="221"/>
      <c r="C3733" s="221"/>
      <c r="D3733" s="59"/>
      <c r="E3733" s="3"/>
      <c r="F3733" s="59"/>
      <c r="G3733" s="59"/>
      <c r="J3733" s="222"/>
      <c r="K3733" s="222"/>
      <c r="L3733" s="222"/>
      <c r="M3733" s="223"/>
      <c r="Z3733" s="222"/>
      <c r="AA3733" s="222"/>
      <c r="AB3733" s="222"/>
      <c r="AC3733" s="223"/>
      <c r="BO3733" s="202"/>
    </row>
    <row r="3734" customFormat="false" ht="17.5" hidden="false" customHeight="false" outlineLevel="0" collapsed="false">
      <c r="A3734" s="220"/>
      <c r="B3734" s="221"/>
      <c r="C3734" s="221"/>
      <c r="D3734" s="59"/>
      <c r="E3734" s="3"/>
      <c r="F3734" s="59"/>
      <c r="G3734" s="59"/>
      <c r="J3734" s="222"/>
      <c r="K3734" s="222"/>
      <c r="L3734" s="222"/>
      <c r="M3734" s="223"/>
      <c r="Z3734" s="222"/>
      <c r="AA3734" s="222"/>
      <c r="AB3734" s="222"/>
      <c r="AC3734" s="223"/>
      <c r="BO3734" s="202"/>
    </row>
    <row r="3735" customFormat="false" ht="17.5" hidden="false" customHeight="false" outlineLevel="0" collapsed="false">
      <c r="A3735" s="220"/>
      <c r="B3735" s="221"/>
      <c r="C3735" s="221"/>
      <c r="D3735" s="59"/>
      <c r="E3735" s="3"/>
      <c r="F3735" s="59"/>
      <c r="G3735" s="59"/>
      <c r="J3735" s="222"/>
      <c r="K3735" s="222"/>
      <c r="L3735" s="222"/>
      <c r="M3735" s="223"/>
      <c r="Z3735" s="222"/>
      <c r="AA3735" s="222"/>
      <c r="AB3735" s="222"/>
      <c r="AC3735" s="223"/>
      <c r="BO3735" s="202"/>
    </row>
    <row r="3736" customFormat="false" ht="17.5" hidden="false" customHeight="false" outlineLevel="0" collapsed="false">
      <c r="A3736" s="220"/>
      <c r="B3736" s="221"/>
      <c r="C3736" s="221"/>
      <c r="D3736" s="59"/>
      <c r="E3736" s="3"/>
      <c r="F3736" s="59"/>
      <c r="G3736" s="59"/>
      <c r="J3736" s="222"/>
      <c r="K3736" s="222"/>
      <c r="L3736" s="222"/>
      <c r="M3736" s="223"/>
      <c r="Z3736" s="222"/>
      <c r="AA3736" s="222"/>
      <c r="AB3736" s="222"/>
      <c r="AC3736" s="223"/>
      <c r="BO3736" s="202"/>
    </row>
    <row r="3737" customFormat="false" ht="17.5" hidden="false" customHeight="false" outlineLevel="0" collapsed="false">
      <c r="A3737" s="220"/>
      <c r="B3737" s="221"/>
      <c r="C3737" s="221"/>
      <c r="D3737" s="59"/>
      <c r="E3737" s="3"/>
      <c r="F3737" s="59"/>
      <c r="G3737" s="59"/>
      <c r="J3737" s="222"/>
      <c r="K3737" s="222"/>
      <c r="L3737" s="222"/>
      <c r="M3737" s="223"/>
      <c r="Z3737" s="222"/>
      <c r="AA3737" s="222"/>
      <c r="AB3737" s="222"/>
      <c r="AC3737" s="223"/>
      <c r="BO3737" s="202"/>
    </row>
    <row r="3738" customFormat="false" ht="17.5" hidden="false" customHeight="false" outlineLevel="0" collapsed="false">
      <c r="A3738" s="220"/>
      <c r="B3738" s="221"/>
      <c r="C3738" s="221"/>
      <c r="D3738" s="59"/>
      <c r="E3738" s="3"/>
      <c r="F3738" s="59"/>
      <c r="G3738" s="59"/>
      <c r="J3738" s="222"/>
      <c r="K3738" s="222"/>
      <c r="L3738" s="222"/>
      <c r="M3738" s="223"/>
      <c r="Z3738" s="222"/>
      <c r="AA3738" s="222"/>
      <c r="AB3738" s="222"/>
      <c r="AC3738" s="223"/>
      <c r="BO3738" s="202"/>
    </row>
    <row r="3739" customFormat="false" ht="17.5" hidden="false" customHeight="false" outlineLevel="0" collapsed="false">
      <c r="A3739" s="220"/>
      <c r="B3739" s="221"/>
      <c r="C3739" s="221"/>
      <c r="D3739" s="59"/>
      <c r="E3739" s="3"/>
      <c r="F3739" s="59"/>
      <c r="G3739" s="59"/>
      <c r="J3739" s="222"/>
      <c r="K3739" s="222"/>
      <c r="L3739" s="222"/>
      <c r="M3739" s="223"/>
      <c r="Z3739" s="222"/>
      <c r="AA3739" s="222"/>
      <c r="AB3739" s="222"/>
      <c r="AC3739" s="223"/>
      <c r="BO3739" s="202"/>
    </row>
    <row r="3740" customFormat="false" ht="17.5" hidden="false" customHeight="false" outlineLevel="0" collapsed="false">
      <c r="A3740" s="220"/>
      <c r="B3740" s="221"/>
      <c r="C3740" s="221"/>
      <c r="D3740" s="59"/>
      <c r="E3740" s="3"/>
      <c r="F3740" s="59"/>
      <c r="G3740" s="59"/>
      <c r="J3740" s="222"/>
      <c r="K3740" s="222"/>
      <c r="L3740" s="222"/>
      <c r="M3740" s="223"/>
      <c r="Z3740" s="222"/>
      <c r="AA3740" s="222"/>
      <c r="AB3740" s="222"/>
      <c r="AC3740" s="223"/>
      <c r="BO3740" s="202"/>
    </row>
    <row r="3741" customFormat="false" ht="17.5" hidden="false" customHeight="false" outlineLevel="0" collapsed="false">
      <c r="A3741" s="220"/>
      <c r="B3741" s="221"/>
      <c r="C3741" s="221"/>
      <c r="D3741" s="59"/>
      <c r="E3741" s="3"/>
      <c r="F3741" s="59"/>
      <c r="G3741" s="59"/>
      <c r="J3741" s="222"/>
      <c r="K3741" s="222"/>
      <c r="L3741" s="222"/>
      <c r="M3741" s="223"/>
      <c r="Z3741" s="222"/>
      <c r="AA3741" s="222"/>
      <c r="AB3741" s="222"/>
      <c r="AC3741" s="223"/>
      <c r="BO3741" s="202"/>
    </row>
    <row r="3742" customFormat="false" ht="17.5" hidden="false" customHeight="false" outlineLevel="0" collapsed="false">
      <c r="A3742" s="220"/>
      <c r="B3742" s="221"/>
      <c r="C3742" s="221"/>
      <c r="D3742" s="59"/>
      <c r="E3742" s="3"/>
      <c r="F3742" s="59"/>
      <c r="G3742" s="59"/>
      <c r="J3742" s="222"/>
      <c r="K3742" s="222"/>
      <c r="L3742" s="222"/>
      <c r="M3742" s="223"/>
      <c r="Z3742" s="222"/>
      <c r="AA3742" s="222"/>
      <c r="AB3742" s="222"/>
      <c r="AC3742" s="223"/>
      <c r="BO3742" s="202"/>
    </row>
    <row r="3743" customFormat="false" ht="17.5" hidden="false" customHeight="false" outlineLevel="0" collapsed="false">
      <c r="A3743" s="220"/>
      <c r="B3743" s="221"/>
      <c r="C3743" s="221"/>
      <c r="D3743" s="59"/>
      <c r="E3743" s="3"/>
      <c r="F3743" s="59"/>
      <c r="G3743" s="59"/>
      <c r="J3743" s="222"/>
      <c r="K3743" s="222"/>
      <c r="L3743" s="222"/>
      <c r="M3743" s="223"/>
      <c r="Z3743" s="222"/>
      <c r="AA3743" s="222"/>
      <c r="AB3743" s="222"/>
      <c r="AC3743" s="223"/>
      <c r="BO3743" s="202"/>
    </row>
    <row r="3744" customFormat="false" ht="17.5" hidden="false" customHeight="false" outlineLevel="0" collapsed="false">
      <c r="A3744" s="220"/>
      <c r="B3744" s="221"/>
      <c r="C3744" s="221"/>
      <c r="D3744" s="59"/>
      <c r="E3744" s="3"/>
      <c r="F3744" s="59"/>
      <c r="G3744" s="59"/>
      <c r="J3744" s="222"/>
      <c r="K3744" s="222"/>
      <c r="L3744" s="222"/>
      <c r="M3744" s="223"/>
      <c r="Z3744" s="222"/>
      <c r="AA3744" s="222"/>
      <c r="AB3744" s="222"/>
      <c r="AC3744" s="223"/>
      <c r="BO3744" s="202"/>
    </row>
    <row r="3745" customFormat="false" ht="17.5" hidden="false" customHeight="false" outlineLevel="0" collapsed="false">
      <c r="A3745" s="220"/>
      <c r="B3745" s="221"/>
      <c r="C3745" s="221"/>
      <c r="D3745" s="59"/>
      <c r="E3745" s="3"/>
      <c r="F3745" s="59"/>
      <c r="G3745" s="59"/>
      <c r="J3745" s="222"/>
      <c r="K3745" s="222"/>
      <c r="L3745" s="222"/>
      <c r="M3745" s="223"/>
      <c r="Z3745" s="222"/>
      <c r="AA3745" s="222"/>
      <c r="AB3745" s="222"/>
      <c r="AC3745" s="223"/>
      <c r="BO3745" s="202"/>
    </row>
    <row r="3746" customFormat="false" ht="17.5" hidden="false" customHeight="false" outlineLevel="0" collapsed="false">
      <c r="A3746" s="220"/>
      <c r="B3746" s="221"/>
      <c r="C3746" s="221"/>
      <c r="D3746" s="59"/>
      <c r="E3746" s="3"/>
      <c r="F3746" s="59"/>
      <c r="G3746" s="59"/>
      <c r="J3746" s="222"/>
      <c r="K3746" s="222"/>
      <c r="L3746" s="222"/>
      <c r="M3746" s="223"/>
      <c r="Z3746" s="222"/>
      <c r="AA3746" s="222"/>
      <c r="AB3746" s="222"/>
      <c r="AC3746" s="223"/>
      <c r="BO3746" s="202"/>
    </row>
    <row r="3747" customFormat="false" ht="17.5" hidden="false" customHeight="false" outlineLevel="0" collapsed="false">
      <c r="A3747" s="220"/>
      <c r="B3747" s="221"/>
      <c r="C3747" s="221"/>
      <c r="D3747" s="59"/>
      <c r="E3747" s="3"/>
      <c r="F3747" s="59"/>
      <c r="G3747" s="59"/>
      <c r="J3747" s="222"/>
      <c r="K3747" s="222"/>
      <c r="L3747" s="222"/>
      <c r="M3747" s="223"/>
      <c r="Z3747" s="222"/>
      <c r="AA3747" s="222"/>
      <c r="AB3747" s="222"/>
      <c r="AC3747" s="223"/>
      <c r="BO3747" s="202"/>
    </row>
    <row r="3748" customFormat="false" ht="17.5" hidden="false" customHeight="false" outlineLevel="0" collapsed="false">
      <c r="A3748" s="220"/>
      <c r="B3748" s="221"/>
      <c r="C3748" s="221"/>
      <c r="D3748" s="59"/>
      <c r="E3748" s="3"/>
      <c r="F3748" s="59"/>
      <c r="G3748" s="59"/>
      <c r="J3748" s="222"/>
      <c r="K3748" s="222"/>
      <c r="L3748" s="222"/>
      <c r="M3748" s="223"/>
      <c r="Z3748" s="222"/>
      <c r="AA3748" s="222"/>
      <c r="AB3748" s="222"/>
      <c r="AC3748" s="223"/>
      <c r="BO3748" s="202"/>
    </row>
    <row r="3749" customFormat="false" ht="17.5" hidden="false" customHeight="false" outlineLevel="0" collapsed="false">
      <c r="A3749" s="220"/>
      <c r="B3749" s="221"/>
      <c r="C3749" s="221"/>
      <c r="D3749" s="59"/>
      <c r="E3749" s="3"/>
      <c r="F3749" s="59"/>
      <c r="G3749" s="59"/>
      <c r="J3749" s="222"/>
      <c r="K3749" s="222"/>
      <c r="L3749" s="222"/>
      <c r="M3749" s="223"/>
      <c r="Z3749" s="222"/>
      <c r="AA3749" s="222"/>
      <c r="AB3749" s="222"/>
      <c r="AC3749" s="223"/>
      <c r="BO3749" s="202"/>
    </row>
    <row r="3750" customFormat="false" ht="17.5" hidden="false" customHeight="false" outlineLevel="0" collapsed="false">
      <c r="A3750" s="220"/>
      <c r="B3750" s="221"/>
      <c r="C3750" s="221"/>
      <c r="D3750" s="59"/>
      <c r="E3750" s="3"/>
      <c r="F3750" s="59"/>
      <c r="G3750" s="59"/>
      <c r="J3750" s="222"/>
      <c r="K3750" s="222"/>
      <c r="L3750" s="222"/>
      <c r="M3750" s="223"/>
      <c r="Z3750" s="222"/>
      <c r="AA3750" s="222"/>
      <c r="AB3750" s="222"/>
      <c r="AC3750" s="223"/>
      <c r="BO3750" s="202"/>
    </row>
    <row r="3751" customFormat="false" ht="17.5" hidden="false" customHeight="false" outlineLevel="0" collapsed="false">
      <c r="A3751" s="220"/>
      <c r="B3751" s="221"/>
      <c r="C3751" s="221"/>
      <c r="D3751" s="59"/>
      <c r="E3751" s="3"/>
      <c r="F3751" s="59"/>
      <c r="G3751" s="59"/>
      <c r="J3751" s="222"/>
      <c r="K3751" s="222"/>
      <c r="L3751" s="222"/>
      <c r="M3751" s="223"/>
      <c r="Z3751" s="222"/>
      <c r="AA3751" s="222"/>
      <c r="AB3751" s="222"/>
      <c r="AC3751" s="223"/>
      <c r="BO3751" s="202"/>
    </row>
    <row r="3752" customFormat="false" ht="17.5" hidden="false" customHeight="false" outlineLevel="0" collapsed="false">
      <c r="A3752" s="220"/>
      <c r="B3752" s="221"/>
      <c r="C3752" s="221"/>
      <c r="D3752" s="59"/>
      <c r="E3752" s="3"/>
      <c r="F3752" s="59"/>
      <c r="G3752" s="59"/>
      <c r="J3752" s="222"/>
      <c r="K3752" s="222"/>
      <c r="L3752" s="222"/>
      <c r="M3752" s="223"/>
      <c r="Z3752" s="222"/>
      <c r="AA3752" s="222"/>
      <c r="AB3752" s="222"/>
      <c r="AC3752" s="223"/>
      <c r="BO3752" s="202"/>
    </row>
    <row r="3753" customFormat="false" ht="17.5" hidden="false" customHeight="false" outlineLevel="0" collapsed="false">
      <c r="A3753" s="220"/>
      <c r="B3753" s="221"/>
      <c r="C3753" s="221"/>
      <c r="D3753" s="59"/>
      <c r="E3753" s="3"/>
      <c r="F3753" s="59"/>
      <c r="G3753" s="59"/>
      <c r="J3753" s="222"/>
      <c r="K3753" s="222"/>
      <c r="L3753" s="222"/>
      <c r="M3753" s="223"/>
      <c r="Z3753" s="222"/>
      <c r="AA3753" s="222"/>
      <c r="AB3753" s="222"/>
      <c r="AC3753" s="223"/>
      <c r="BO3753" s="202"/>
    </row>
    <row r="3754" customFormat="false" ht="17.5" hidden="false" customHeight="false" outlineLevel="0" collapsed="false">
      <c r="A3754" s="220"/>
      <c r="B3754" s="221"/>
      <c r="C3754" s="221"/>
      <c r="D3754" s="59"/>
      <c r="E3754" s="3"/>
      <c r="F3754" s="59"/>
      <c r="G3754" s="59"/>
      <c r="J3754" s="222"/>
      <c r="K3754" s="222"/>
      <c r="L3754" s="222"/>
      <c r="M3754" s="223"/>
      <c r="Z3754" s="222"/>
      <c r="AA3754" s="222"/>
      <c r="AB3754" s="222"/>
      <c r="AC3754" s="223"/>
      <c r="BO3754" s="202"/>
    </row>
    <row r="3755" customFormat="false" ht="17.5" hidden="false" customHeight="false" outlineLevel="0" collapsed="false">
      <c r="A3755" s="220"/>
      <c r="B3755" s="221"/>
      <c r="C3755" s="221"/>
      <c r="D3755" s="59"/>
      <c r="E3755" s="3"/>
      <c r="F3755" s="59"/>
      <c r="G3755" s="59"/>
      <c r="J3755" s="222"/>
      <c r="K3755" s="222"/>
      <c r="L3755" s="222"/>
      <c r="M3755" s="223"/>
      <c r="Z3755" s="222"/>
      <c r="AA3755" s="222"/>
      <c r="AB3755" s="222"/>
      <c r="AC3755" s="223"/>
      <c r="BO3755" s="202"/>
    </row>
    <row r="3756" customFormat="false" ht="17.5" hidden="false" customHeight="false" outlineLevel="0" collapsed="false">
      <c r="A3756" s="220"/>
      <c r="B3756" s="221"/>
      <c r="C3756" s="221"/>
      <c r="D3756" s="59"/>
      <c r="E3756" s="3"/>
      <c r="F3756" s="59"/>
      <c r="G3756" s="59"/>
      <c r="J3756" s="222"/>
      <c r="K3756" s="222"/>
      <c r="L3756" s="222"/>
      <c r="M3756" s="223"/>
      <c r="Z3756" s="222"/>
      <c r="AA3756" s="222"/>
      <c r="AB3756" s="222"/>
      <c r="AC3756" s="223"/>
      <c r="BO3756" s="202"/>
    </row>
    <row r="3757" customFormat="false" ht="17.5" hidden="false" customHeight="false" outlineLevel="0" collapsed="false">
      <c r="A3757" s="220"/>
      <c r="B3757" s="221"/>
      <c r="C3757" s="221"/>
      <c r="D3757" s="59"/>
      <c r="E3757" s="3"/>
      <c r="F3757" s="59"/>
      <c r="G3757" s="59"/>
      <c r="J3757" s="222"/>
      <c r="K3757" s="222"/>
      <c r="L3757" s="222"/>
      <c r="M3757" s="223"/>
      <c r="Z3757" s="222"/>
      <c r="AA3757" s="222"/>
      <c r="AB3757" s="222"/>
      <c r="AC3757" s="223"/>
      <c r="BO3757" s="202"/>
    </row>
    <row r="3758" customFormat="false" ht="17.5" hidden="false" customHeight="false" outlineLevel="0" collapsed="false">
      <c r="A3758" s="220"/>
      <c r="B3758" s="221"/>
      <c r="C3758" s="221"/>
      <c r="D3758" s="59"/>
      <c r="E3758" s="3"/>
      <c r="F3758" s="59"/>
      <c r="G3758" s="59"/>
      <c r="J3758" s="222"/>
      <c r="K3758" s="222"/>
      <c r="L3758" s="222"/>
      <c r="M3758" s="223"/>
      <c r="Z3758" s="222"/>
      <c r="AA3758" s="222"/>
      <c r="AB3758" s="222"/>
      <c r="AC3758" s="223"/>
      <c r="BO3758" s="202"/>
    </row>
    <row r="3759" customFormat="false" ht="17.5" hidden="false" customHeight="false" outlineLevel="0" collapsed="false">
      <c r="A3759" s="220"/>
      <c r="B3759" s="221"/>
      <c r="C3759" s="221"/>
      <c r="D3759" s="59"/>
      <c r="E3759" s="3"/>
      <c r="F3759" s="59"/>
      <c r="G3759" s="59"/>
      <c r="J3759" s="222"/>
      <c r="K3759" s="222"/>
      <c r="L3759" s="222"/>
      <c r="M3759" s="223"/>
      <c r="Z3759" s="222"/>
      <c r="AA3759" s="222"/>
      <c r="AB3759" s="222"/>
      <c r="AC3759" s="223"/>
      <c r="BO3759" s="202"/>
    </row>
    <row r="3760" customFormat="false" ht="17.5" hidden="false" customHeight="false" outlineLevel="0" collapsed="false">
      <c r="A3760" s="220"/>
      <c r="B3760" s="221"/>
      <c r="C3760" s="221"/>
      <c r="D3760" s="59"/>
      <c r="E3760" s="3"/>
      <c r="F3760" s="59"/>
      <c r="G3760" s="59"/>
      <c r="J3760" s="222"/>
      <c r="K3760" s="222"/>
      <c r="L3760" s="222"/>
      <c r="M3760" s="223"/>
      <c r="Z3760" s="222"/>
      <c r="AA3760" s="222"/>
      <c r="AB3760" s="222"/>
      <c r="AC3760" s="223"/>
      <c r="BO3760" s="202"/>
    </row>
    <row r="3761" customFormat="false" ht="17.5" hidden="false" customHeight="false" outlineLevel="0" collapsed="false">
      <c r="A3761" s="220"/>
      <c r="B3761" s="221"/>
      <c r="C3761" s="221"/>
      <c r="D3761" s="59"/>
      <c r="E3761" s="3"/>
      <c r="F3761" s="59"/>
      <c r="G3761" s="59"/>
      <c r="J3761" s="222"/>
      <c r="K3761" s="222"/>
      <c r="L3761" s="222"/>
      <c r="M3761" s="223"/>
      <c r="Z3761" s="222"/>
      <c r="AA3761" s="222"/>
      <c r="AB3761" s="222"/>
      <c r="AC3761" s="223"/>
      <c r="BO3761" s="202"/>
    </row>
    <row r="3762" customFormat="false" ht="17.5" hidden="false" customHeight="false" outlineLevel="0" collapsed="false">
      <c r="A3762" s="220"/>
      <c r="B3762" s="221"/>
      <c r="C3762" s="221"/>
      <c r="D3762" s="59"/>
      <c r="E3762" s="3"/>
      <c r="F3762" s="59"/>
      <c r="G3762" s="59"/>
      <c r="J3762" s="222"/>
      <c r="K3762" s="222"/>
      <c r="L3762" s="222"/>
      <c r="M3762" s="223"/>
      <c r="Z3762" s="222"/>
      <c r="AA3762" s="222"/>
      <c r="AB3762" s="222"/>
      <c r="AC3762" s="223"/>
      <c r="BO3762" s="202"/>
    </row>
    <row r="3763" customFormat="false" ht="17.5" hidden="false" customHeight="false" outlineLevel="0" collapsed="false">
      <c r="A3763" s="220"/>
      <c r="B3763" s="221"/>
      <c r="C3763" s="221"/>
      <c r="D3763" s="59"/>
      <c r="E3763" s="3"/>
      <c r="F3763" s="59"/>
      <c r="G3763" s="59"/>
      <c r="J3763" s="222"/>
      <c r="K3763" s="222"/>
      <c r="L3763" s="222"/>
      <c r="M3763" s="223"/>
      <c r="Z3763" s="222"/>
      <c r="AA3763" s="222"/>
      <c r="AB3763" s="222"/>
      <c r="AC3763" s="223"/>
      <c r="BO3763" s="202"/>
    </row>
    <row r="3764" customFormat="false" ht="17.5" hidden="false" customHeight="false" outlineLevel="0" collapsed="false">
      <c r="A3764" s="220"/>
      <c r="B3764" s="221"/>
      <c r="C3764" s="221"/>
      <c r="D3764" s="59"/>
      <c r="E3764" s="3"/>
      <c r="F3764" s="59"/>
      <c r="G3764" s="59"/>
      <c r="J3764" s="222"/>
      <c r="K3764" s="222"/>
      <c r="L3764" s="222"/>
      <c r="M3764" s="223"/>
      <c r="Z3764" s="222"/>
      <c r="AA3764" s="222"/>
      <c r="AB3764" s="222"/>
      <c r="AC3764" s="223"/>
      <c r="BO3764" s="202"/>
    </row>
    <row r="3765" customFormat="false" ht="17.5" hidden="false" customHeight="false" outlineLevel="0" collapsed="false">
      <c r="A3765" s="220"/>
      <c r="B3765" s="221"/>
      <c r="C3765" s="221"/>
      <c r="D3765" s="59"/>
      <c r="E3765" s="3"/>
      <c r="F3765" s="59"/>
      <c r="G3765" s="59"/>
      <c r="J3765" s="222"/>
      <c r="K3765" s="222"/>
      <c r="L3765" s="222"/>
      <c r="M3765" s="223"/>
      <c r="Z3765" s="222"/>
      <c r="AA3765" s="222"/>
      <c r="AB3765" s="222"/>
      <c r="AC3765" s="223"/>
      <c r="BO3765" s="202"/>
    </row>
    <row r="3766" customFormat="false" ht="17.5" hidden="false" customHeight="false" outlineLevel="0" collapsed="false">
      <c r="A3766" s="220"/>
      <c r="B3766" s="221"/>
      <c r="C3766" s="221"/>
      <c r="D3766" s="59"/>
      <c r="E3766" s="3"/>
      <c r="F3766" s="59"/>
      <c r="G3766" s="59"/>
      <c r="J3766" s="222"/>
      <c r="K3766" s="222"/>
      <c r="L3766" s="222"/>
      <c r="M3766" s="223"/>
      <c r="Z3766" s="222"/>
      <c r="AA3766" s="222"/>
      <c r="AB3766" s="222"/>
      <c r="AC3766" s="223"/>
      <c r="BO3766" s="202"/>
    </row>
    <row r="3767" customFormat="false" ht="17.5" hidden="false" customHeight="false" outlineLevel="0" collapsed="false">
      <c r="A3767" s="220"/>
      <c r="B3767" s="221"/>
      <c r="C3767" s="221"/>
      <c r="D3767" s="59"/>
      <c r="E3767" s="3"/>
      <c r="F3767" s="59"/>
      <c r="G3767" s="59"/>
      <c r="J3767" s="222"/>
      <c r="K3767" s="222"/>
      <c r="L3767" s="222"/>
      <c r="M3767" s="223"/>
      <c r="Z3767" s="222"/>
      <c r="AA3767" s="222"/>
      <c r="AB3767" s="222"/>
      <c r="AC3767" s="223"/>
      <c r="BO3767" s="202"/>
    </row>
    <row r="3768" customFormat="false" ht="17.5" hidden="false" customHeight="false" outlineLevel="0" collapsed="false">
      <c r="A3768" s="220"/>
      <c r="B3768" s="221"/>
      <c r="C3768" s="221"/>
      <c r="D3768" s="59"/>
      <c r="E3768" s="3"/>
      <c r="F3768" s="59"/>
      <c r="G3768" s="59"/>
      <c r="J3768" s="222"/>
      <c r="K3768" s="222"/>
      <c r="L3768" s="222"/>
      <c r="M3768" s="223"/>
      <c r="Z3768" s="222"/>
      <c r="AA3768" s="222"/>
      <c r="AB3768" s="222"/>
      <c r="AC3768" s="223"/>
      <c r="BO3768" s="202"/>
    </row>
    <row r="3769" customFormat="false" ht="17.5" hidden="false" customHeight="false" outlineLevel="0" collapsed="false">
      <c r="A3769" s="220"/>
      <c r="B3769" s="221"/>
      <c r="C3769" s="221"/>
      <c r="D3769" s="59"/>
      <c r="E3769" s="3"/>
      <c r="F3769" s="59"/>
      <c r="G3769" s="59"/>
      <c r="J3769" s="222"/>
      <c r="K3769" s="222"/>
      <c r="L3769" s="222"/>
      <c r="M3769" s="223"/>
      <c r="Z3769" s="222"/>
      <c r="AA3769" s="222"/>
      <c r="AB3769" s="222"/>
      <c r="AC3769" s="223"/>
      <c r="BO3769" s="202"/>
    </row>
    <row r="3770" customFormat="false" ht="17.5" hidden="false" customHeight="false" outlineLevel="0" collapsed="false">
      <c r="A3770" s="220"/>
      <c r="B3770" s="221"/>
      <c r="C3770" s="221"/>
      <c r="D3770" s="59"/>
      <c r="E3770" s="3"/>
      <c r="F3770" s="59"/>
      <c r="G3770" s="59"/>
      <c r="J3770" s="222"/>
      <c r="K3770" s="222"/>
      <c r="L3770" s="222"/>
      <c r="M3770" s="223"/>
      <c r="Z3770" s="222"/>
      <c r="AA3770" s="222"/>
      <c r="AB3770" s="222"/>
      <c r="AC3770" s="223"/>
      <c r="BO3770" s="202"/>
    </row>
    <row r="3771" customFormat="false" ht="17.5" hidden="false" customHeight="false" outlineLevel="0" collapsed="false">
      <c r="A3771" s="220"/>
      <c r="B3771" s="221"/>
      <c r="C3771" s="221"/>
      <c r="D3771" s="59"/>
      <c r="E3771" s="3"/>
      <c r="F3771" s="59"/>
      <c r="G3771" s="59"/>
      <c r="J3771" s="222"/>
      <c r="K3771" s="222"/>
      <c r="L3771" s="222"/>
      <c r="M3771" s="223"/>
      <c r="Z3771" s="222"/>
      <c r="AA3771" s="222"/>
      <c r="AB3771" s="222"/>
      <c r="AC3771" s="223"/>
      <c r="BO3771" s="202"/>
    </row>
    <row r="3772" customFormat="false" ht="17.5" hidden="false" customHeight="false" outlineLevel="0" collapsed="false">
      <c r="A3772" s="220"/>
      <c r="B3772" s="221"/>
      <c r="C3772" s="221"/>
      <c r="D3772" s="59"/>
      <c r="E3772" s="3"/>
      <c r="F3772" s="59"/>
      <c r="G3772" s="59"/>
      <c r="J3772" s="222"/>
      <c r="K3772" s="222"/>
      <c r="L3772" s="222"/>
      <c r="M3772" s="223"/>
      <c r="Z3772" s="222"/>
      <c r="AA3772" s="222"/>
      <c r="AB3772" s="222"/>
      <c r="AC3772" s="223"/>
      <c r="BO3772" s="202"/>
    </row>
    <row r="3773" customFormat="false" ht="17.5" hidden="false" customHeight="false" outlineLevel="0" collapsed="false">
      <c r="A3773" s="220"/>
      <c r="B3773" s="221"/>
      <c r="C3773" s="221"/>
      <c r="D3773" s="59"/>
      <c r="E3773" s="3"/>
      <c r="F3773" s="59"/>
      <c r="G3773" s="59"/>
      <c r="J3773" s="222"/>
      <c r="K3773" s="222"/>
      <c r="L3773" s="222"/>
      <c r="M3773" s="223"/>
      <c r="Z3773" s="222"/>
      <c r="AA3773" s="222"/>
      <c r="AB3773" s="222"/>
      <c r="AC3773" s="223"/>
      <c r="BO3773" s="202"/>
    </row>
    <row r="3774" customFormat="false" ht="17.5" hidden="false" customHeight="false" outlineLevel="0" collapsed="false">
      <c r="A3774" s="220"/>
      <c r="B3774" s="221"/>
      <c r="C3774" s="221"/>
      <c r="D3774" s="59"/>
      <c r="E3774" s="3"/>
      <c r="F3774" s="59"/>
      <c r="G3774" s="59"/>
      <c r="J3774" s="222"/>
      <c r="K3774" s="222"/>
      <c r="L3774" s="222"/>
      <c r="M3774" s="223"/>
      <c r="Z3774" s="222"/>
      <c r="AA3774" s="222"/>
      <c r="AB3774" s="222"/>
      <c r="AC3774" s="223"/>
      <c r="BO3774" s="202"/>
    </row>
    <row r="3775" customFormat="false" ht="17.5" hidden="false" customHeight="false" outlineLevel="0" collapsed="false">
      <c r="A3775" s="220"/>
      <c r="B3775" s="221"/>
      <c r="C3775" s="221"/>
      <c r="D3775" s="59"/>
      <c r="E3775" s="3"/>
      <c r="F3775" s="59"/>
      <c r="G3775" s="59"/>
      <c r="J3775" s="222"/>
      <c r="K3775" s="222"/>
      <c r="L3775" s="222"/>
      <c r="M3775" s="223"/>
      <c r="Z3775" s="222"/>
      <c r="AA3775" s="222"/>
      <c r="AB3775" s="222"/>
      <c r="AC3775" s="223"/>
      <c r="BO3775" s="202"/>
    </row>
    <row r="3776" customFormat="false" ht="17.5" hidden="false" customHeight="false" outlineLevel="0" collapsed="false">
      <c r="A3776" s="220"/>
      <c r="B3776" s="221"/>
      <c r="C3776" s="221"/>
      <c r="D3776" s="59"/>
      <c r="E3776" s="3"/>
      <c r="F3776" s="59"/>
      <c r="G3776" s="59"/>
      <c r="J3776" s="222"/>
      <c r="K3776" s="222"/>
      <c r="L3776" s="222"/>
      <c r="M3776" s="223"/>
      <c r="Z3776" s="222"/>
      <c r="AA3776" s="222"/>
      <c r="AB3776" s="222"/>
      <c r="AC3776" s="223"/>
      <c r="BO3776" s="202"/>
    </row>
    <row r="3777" customFormat="false" ht="17.5" hidden="false" customHeight="false" outlineLevel="0" collapsed="false">
      <c r="A3777" s="220"/>
      <c r="B3777" s="221"/>
      <c r="C3777" s="221"/>
      <c r="D3777" s="59"/>
      <c r="E3777" s="3"/>
      <c r="F3777" s="59"/>
      <c r="G3777" s="59"/>
      <c r="J3777" s="222"/>
      <c r="K3777" s="222"/>
      <c r="L3777" s="222"/>
      <c r="M3777" s="223"/>
      <c r="Z3777" s="222"/>
      <c r="AA3777" s="222"/>
      <c r="AB3777" s="222"/>
      <c r="AC3777" s="223"/>
      <c r="BO3777" s="202"/>
    </row>
    <row r="3778" customFormat="false" ht="17.5" hidden="false" customHeight="false" outlineLevel="0" collapsed="false">
      <c r="A3778" s="220"/>
      <c r="B3778" s="221"/>
      <c r="C3778" s="221"/>
      <c r="D3778" s="59"/>
      <c r="E3778" s="3"/>
      <c r="F3778" s="59"/>
      <c r="G3778" s="59"/>
      <c r="J3778" s="222"/>
      <c r="K3778" s="222"/>
      <c r="L3778" s="222"/>
      <c r="M3778" s="223"/>
      <c r="Z3778" s="222"/>
      <c r="AA3778" s="222"/>
      <c r="AB3778" s="222"/>
      <c r="AC3778" s="223"/>
      <c r="BO3778" s="202"/>
    </row>
    <row r="3779" customFormat="false" ht="17.5" hidden="false" customHeight="false" outlineLevel="0" collapsed="false">
      <c r="A3779" s="220"/>
      <c r="B3779" s="221"/>
      <c r="C3779" s="221"/>
      <c r="D3779" s="59"/>
      <c r="E3779" s="3"/>
      <c r="F3779" s="59"/>
      <c r="G3779" s="59"/>
      <c r="J3779" s="222"/>
      <c r="K3779" s="222"/>
      <c r="L3779" s="222"/>
      <c r="M3779" s="223"/>
      <c r="Z3779" s="222"/>
      <c r="AA3779" s="222"/>
      <c r="AB3779" s="222"/>
      <c r="AC3779" s="223"/>
      <c r="BO3779" s="202"/>
    </row>
    <row r="3780" customFormat="false" ht="17.5" hidden="false" customHeight="false" outlineLevel="0" collapsed="false">
      <c r="A3780" s="220"/>
      <c r="B3780" s="221"/>
      <c r="C3780" s="221"/>
      <c r="D3780" s="59"/>
      <c r="E3780" s="3"/>
      <c r="F3780" s="59"/>
      <c r="G3780" s="59"/>
      <c r="J3780" s="222"/>
      <c r="K3780" s="222"/>
      <c r="L3780" s="222"/>
      <c r="M3780" s="223"/>
      <c r="Z3780" s="222"/>
      <c r="AA3780" s="222"/>
      <c r="AB3780" s="222"/>
      <c r="AC3780" s="223"/>
      <c r="BO3780" s="202"/>
    </row>
    <row r="3781" customFormat="false" ht="17.5" hidden="false" customHeight="false" outlineLevel="0" collapsed="false">
      <c r="A3781" s="220"/>
      <c r="B3781" s="221"/>
      <c r="C3781" s="221"/>
      <c r="D3781" s="59"/>
      <c r="E3781" s="3"/>
      <c r="F3781" s="59"/>
      <c r="G3781" s="59"/>
      <c r="J3781" s="222"/>
      <c r="K3781" s="222"/>
      <c r="L3781" s="222"/>
      <c r="M3781" s="223"/>
      <c r="Z3781" s="222"/>
      <c r="AA3781" s="222"/>
      <c r="AB3781" s="222"/>
      <c r="AC3781" s="223"/>
      <c r="BO3781" s="202"/>
    </row>
    <row r="3782" customFormat="false" ht="17.5" hidden="false" customHeight="false" outlineLevel="0" collapsed="false">
      <c r="A3782" s="220"/>
      <c r="B3782" s="221"/>
      <c r="C3782" s="221"/>
      <c r="D3782" s="59"/>
      <c r="E3782" s="3"/>
      <c r="F3782" s="59"/>
      <c r="G3782" s="59"/>
      <c r="J3782" s="222"/>
      <c r="K3782" s="222"/>
      <c r="L3782" s="222"/>
      <c r="M3782" s="223"/>
      <c r="Z3782" s="222"/>
      <c r="AA3782" s="222"/>
      <c r="AB3782" s="222"/>
      <c r="AC3782" s="223"/>
      <c r="BO3782" s="202"/>
    </row>
    <row r="3783" customFormat="false" ht="17.5" hidden="false" customHeight="false" outlineLevel="0" collapsed="false">
      <c r="A3783" s="220"/>
      <c r="B3783" s="221"/>
      <c r="C3783" s="221"/>
      <c r="D3783" s="59"/>
      <c r="E3783" s="3"/>
      <c r="F3783" s="59"/>
      <c r="G3783" s="59"/>
      <c r="J3783" s="222"/>
      <c r="K3783" s="222"/>
      <c r="L3783" s="222"/>
      <c r="M3783" s="223"/>
      <c r="Z3783" s="222"/>
      <c r="AA3783" s="222"/>
      <c r="AB3783" s="222"/>
      <c r="AC3783" s="223"/>
      <c r="BO3783" s="202"/>
    </row>
    <row r="3784" customFormat="false" ht="17.5" hidden="false" customHeight="false" outlineLevel="0" collapsed="false">
      <c r="A3784" s="220"/>
      <c r="B3784" s="221"/>
      <c r="C3784" s="221"/>
      <c r="D3784" s="59"/>
      <c r="E3784" s="3"/>
      <c r="F3784" s="59"/>
      <c r="G3784" s="59"/>
      <c r="J3784" s="222"/>
      <c r="K3784" s="222"/>
      <c r="L3784" s="222"/>
      <c r="M3784" s="223"/>
      <c r="Z3784" s="222"/>
      <c r="AA3784" s="222"/>
      <c r="AB3784" s="222"/>
      <c r="AC3784" s="223"/>
      <c r="BO3784" s="202"/>
    </row>
    <row r="3785" customFormat="false" ht="17.5" hidden="false" customHeight="false" outlineLevel="0" collapsed="false">
      <c r="A3785" s="220"/>
      <c r="B3785" s="221"/>
      <c r="C3785" s="221"/>
      <c r="D3785" s="59"/>
      <c r="E3785" s="3"/>
      <c r="F3785" s="59"/>
      <c r="G3785" s="59"/>
      <c r="J3785" s="222"/>
      <c r="K3785" s="222"/>
      <c r="L3785" s="222"/>
      <c r="M3785" s="223"/>
      <c r="Z3785" s="222"/>
      <c r="AA3785" s="222"/>
      <c r="AB3785" s="222"/>
      <c r="AC3785" s="223"/>
      <c r="BO3785" s="202"/>
    </row>
    <row r="3786" customFormat="false" ht="17.5" hidden="false" customHeight="false" outlineLevel="0" collapsed="false">
      <c r="A3786" s="220"/>
      <c r="B3786" s="221"/>
      <c r="C3786" s="221"/>
      <c r="D3786" s="59"/>
      <c r="E3786" s="3"/>
      <c r="F3786" s="59"/>
      <c r="G3786" s="59"/>
      <c r="J3786" s="222"/>
      <c r="K3786" s="222"/>
      <c r="L3786" s="222"/>
      <c r="M3786" s="223"/>
      <c r="Z3786" s="222"/>
      <c r="AA3786" s="222"/>
      <c r="AB3786" s="222"/>
      <c r="AC3786" s="223"/>
      <c r="BO3786" s="202"/>
    </row>
    <row r="3787" customFormat="false" ht="17.5" hidden="false" customHeight="false" outlineLevel="0" collapsed="false">
      <c r="A3787" s="220"/>
      <c r="B3787" s="221"/>
      <c r="C3787" s="221"/>
      <c r="D3787" s="59"/>
      <c r="E3787" s="3"/>
      <c r="F3787" s="59"/>
      <c r="G3787" s="59"/>
      <c r="J3787" s="222"/>
      <c r="K3787" s="222"/>
      <c r="L3787" s="222"/>
      <c r="M3787" s="223"/>
      <c r="Z3787" s="222"/>
      <c r="AA3787" s="222"/>
      <c r="AB3787" s="222"/>
      <c r="AC3787" s="223"/>
      <c r="BO3787" s="202"/>
    </row>
    <row r="3788" customFormat="false" ht="17.5" hidden="false" customHeight="false" outlineLevel="0" collapsed="false">
      <c r="A3788" s="220"/>
      <c r="B3788" s="221"/>
      <c r="C3788" s="221"/>
      <c r="D3788" s="59"/>
      <c r="E3788" s="3"/>
      <c r="F3788" s="59"/>
      <c r="G3788" s="59"/>
      <c r="J3788" s="222"/>
      <c r="K3788" s="222"/>
      <c r="L3788" s="222"/>
      <c r="M3788" s="223"/>
      <c r="Z3788" s="222"/>
      <c r="AA3788" s="222"/>
      <c r="AB3788" s="222"/>
      <c r="AC3788" s="223"/>
      <c r="BO3788" s="202"/>
    </row>
    <row r="3789" customFormat="false" ht="17.5" hidden="false" customHeight="false" outlineLevel="0" collapsed="false">
      <c r="A3789" s="220"/>
      <c r="B3789" s="221"/>
      <c r="C3789" s="221"/>
      <c r="D3789" s="59"/>
      <c r="E3789" s="3"/>
      <c r="F3789" s="59"/>
      <c r="G3789" s="59"/>
      <c r="J3789" s="222"/>
      <c r="K3789" s="222"/>
      <c r="L3789" s="222"/>
      <c r="M3789" s="223"/>
      <c r="Z3789" s="222"/>
      <c r="AA3789" s="222"/>
      <c r="AB3789" s="222"/>
      <c r="AC3789" s="223"/>
      <c r="BO3789" s="202"/>
    </row>
    <row r="3790" customFormat="false" ht="17.5" hidden="false" customHeight="false" outlineLevel="0" collapsed="false">
      <c r="A3790" s="220"/>
      <c r="B3790" s="221"/>
      <c r="C3790" s="221"/>
      <c r="D3790" s="59"/>
      <c r="E3790" s="3"/>
      <c r="F3790" s="59"/>
      <c r="G3790" s="59"/>
      <c r="J3790" s="222"/>
      <c r="K3790" s="222"/>
      <c r="L3790" s="222"/>
      <c r="M3790" s="223"/>
      <c r="Z3790" s="222"/>
      <c r="AA3790" s="222"/>
      <c r="AB3790" s="222"/>
      <c r="AC3790" s="223"/>
      <c r="BO3790" s="202"/>
    </row>
    <row r="3791" customFormat="false" ht="17.5" hidden="false" customHeight="false" outlineLevel="0" collapsed="false">
      <c r="A3791" s="220"/>
      <c r="B3791" s="221"/>
      <c r="C3791" s="221"/>
      <c r="D3791" s="59"/>
      <c r="E3791" s="3"/>
      <c r="F3791" s="59"/>
      <c r="G3791" s="59"/>
      <c r="J3791" s="222"/>
      <c r="K3791" s="222"/>
      <c r="L3791" s="222"/>
      <c r="M3791" s="223"/>
      <c r="Z3791" s="222"/>
      <c r="AA3791" s="222"/>
      <c r="AB3791" s="222"/>
      <c r="AC3791" s="223"/>
      <c r="BO3791" s="202"/>
    </row>
    <row r="3792" customFormat="false" ht="17.5" hidden="false" customHeight="false" outlineLevel="0" collapsed="false">
      <c r="A3792" s="220"/>
      <c r="B3792" s="221"/>
      <c r="C3792" s="221"/>
      <c r="D3792" s="59"/>
      <c r="E3792" s="3"/>
      <c r="F3792" s="59"/>
      <c r="G3792" s="59"/>
      <c r="J3792" s="222"/>
      <c r="K3792" s="222"/>
      <c r="L3792" s="222"/>
      <c r="M3792" s="223"/>
      <c r="Z3792" s="222"/>
      <c r="AA3792" s="222"/>
      <c r="AB3792" s="222"/>
      <c r="AC3792" s="223"/>
      <c r="BO3792" s="202"/>
    </row>
    <row r="3793" customFormat="false" ht="17.5" hidden="false" customHeight="false" outlineLevel="0" collapsed="false">
      <c r="A3793" s="220"/>
      <c r="B3793" s="221"/>
      <c r="C3793" s="221"/>
      <c r="D3793" s="59"/>
      <c r="E3793" s="3"/>
      <c r="F3793" s="59"/>
      <c r="G3793" s="59"/>
      <c r="J3793" s="222"/>
      <c r="K3793" s="222"/>
      <c r="L3793" s="222"/>
      <c r="M3793" s="223"/>
      <c r="Z3793" s="222"/>
      <c r="AA3793" s="222"/>
      <c r="AB3793" s="222"/>
      <c r="AC3793" s="223"/>
      <c r="BO3793" s="202"/>
    </row>
    <row r="3794" customFormat="false" ht="17.5" hidden="false" customHeight="false" outlineLevel="0" collapsed="false">
      <c r="A3794" s="220"/>
      <c r="B3794" s="221"/>
      <c r="C3794" s="221"/>
      <c r="D3794" s="59"/>
      <c r="E3794" s="3"/>
      <c r="F3794" s="59"/>
      <c r="G3794" s="59"/>
      <c r="J3794" s="222"/>
      <c r="K3794" s="222"/>
      <c r="L3794" s="222"/>
      <c r="M3794" s="223"/>
      <c r="Z3794" s="222"/>
      <c r="AA3794" s="222"/>
      <c r="AB3794" s="222"/>
      <c r="AC3794" s="223"/>
      <c r="BO3794" s="202"/>
    </row>
    <row r="3795" customFormat="false" ht="17.5" hidden="false" customHeight="false" outlineLevel="0" collapsed="false">
      <c r="A3795" s="220"/>
      <c r="B3795" s="221"/>
      <c r="C3795" s="221"/>
      <c r="D3795" s="59"/>
      <c r="E3795" s="3"/>
      <c r="F3795" s="59"/>
      <c r="G3795" s="59"/>
      <c r="J3795" s="222"/>
      <c r="K3795" s="222"/>
      <c r="L3795" s="222"/>
      <c r="M3795" s="223"/>
      <c r="Z3795" s="222"/>
      <c r="AA3795" s="222"/>
      <c r="AB3795" s="222"/>
      <c r="AC3795" s="223"/>
      <c r="BO3795" s="202"/>
    </row>
    <row r="3796" customFormat="false" ht="17.5" hidden="false" customHeight="false" outlineLevel="0" collapsed="false">
      <c r="A3796" s="220"/>
      <c r="B3796" s="221"/>
      <c r="C3796" s="221"/>
      <c r="D3796" s="59"/>
      <c r="E3796" s="3"/>
      <c r="F3796" s="59"/>
      <c r="G3796" s="59"/>
      <c r="J3796" s="222"/>
      <c r="K3796" s="222"/>
      <c r="L3796" s="222"/>
      <c r="M3796" s="223"/>
      <c r="Z3796" s="222"/>
      <c r="AA3796" s="222"/>
      <c r="AB3796" s="222"/>
      <c r="AC3796" s="223"/>
      <c r="BO3796" s="202"/>
    </row>
    <row r="3797" customFormat="false" ht="17.5" hidden="false" customHeight="false" outlineLevel="0" collapsed="false">
      <c r="A3797" s="220"/>
      <c r="B3797" s="221"/>
      <c r="C3797" s="221"/>
      <c r="D3797" s="59"/>
      <c r="E3797" s="3"/>
      <c r="F3797" s="59"/>
      <c r="G3797" s="59"/>
      <c r="J3797" s="222"/>
      <c r="K3797" s="222"/>
      <c r="L3797" s="222"/>
      <c r="M3797" s="223"/>
      <c r="Z3797" s="222"/>
      <c r="AA3797" s="222"/>
      <c r="AB3797" s="222"/>
      <c r="AC3797" s="223"/>
      <c r="BO3797" s="202"/>
    </row>
    <row r="3798" customFormat="false" ht="17.5" hidden="false" customHeight="false" outlineLevel="0" collapsed="false">
      <c r="A3798" s="220"/>
      <c r="B3798" s="221"/>
      <c r="C3798" s="221"/>
      <c r="D3798" s="59"/>
      <c r="E3798" s="3"/>
      <c r="F3798" s="59"/>
      <c r="G3798" s="59"/>
      <c r="J3798" s="222"/>
      <c r="K3798" s="222"/>
      <c r="L3798" s="222"/>
      <c r="M3798" s="223"/>
      <c r="Z3798" s="222"/>
      <c r="AA3798" s="222"/>
      <c r="AB3798" s="222"/>
      <c r="AC3798" s="223"/>
      <c r="BO3798" s="202"/>
    </row>
    <row r="3799" customFormat="false" ht="17.5" hidden="false" customHeight="false" outlineLevel="0" collapsed="false">
      <c r="A3799" s="220"/>
      <c r="B3799" s="221"/>
      <c r="C3799" s="221"/>
      <c r="D3799" s="59"/>
      <c r="E3799" s="3"/>
      <c r="F3799" s="59"/>
      <c r="G3799" s="59"/>
      <c r="J3799" s="222"/>
      <c r="K3799" s="222"/>
      <c r="L3799" s="222"/>
      <c r="M3799" s="223"/>
      <c r="Z3799" s="222"/>
      <c r="AA3799" s="222"/>
      <c r="AB3799" s="222"/>
      <c r="AC3799" s="223"/>
      <c r="BO3799" s="202"/>
    </row>
    <row r="3800" customFormat="false" ht="17.5" hidden="false" customHeight="false" outlineLevel="0" collapsed="false">
      <c r="A3800" s="220"/>
      <c r="B3800" s="221"/>
      <c r="C3800" s="221"/>
      <c r="D3800" s="59"/>
      <c r="E3800" s="3"/>
      <c r="F3800" s="59"/>
      <c r="G3800" s="59"/>
      <c r="J3800" s="222"/>
      <c r="K3800" s="222"/>
      <c r="L3800" s="222"/>
      <c r="M3800" s="223"/>
      <c r="Z3800" s="222"/>
      <c r="AA3800" s="222"/>
      <c r="AB3800" s="222"/>
      <c r="AC3800" s="223"/>
      <c r="BO3800" s="202"/>
    </row>
    <row r="3801" customFormat="false" ht="17.5" hidden="false" customHeight="false" outlineLevel="0" collapsed="false">
      <c r="A3801" s="220"/>
      <c r="B3801" s="221"/>
      <c r="C3801" s="221"/>
      <c r="D3801" s="59"/>
      <c r="E3801" s="3"/>
      <c r="F3801" s="59"/>
      <c r="G3801" s="59"/>
      <c r="J3801" s="222"/>
      <c r="K3801" s="222"/>
      <c r="L3801" s="222"/>
      <c r="M3801" s="223"/>
      <c r="Z3801" s="222"/>
      <c r="AA3801" s="222"/>
      <c r="AB3801" s="222"/>
      <c r="AC3801" s="223"/>
      <c r="BO3801" s="202"/>
    </row>
    <row r="3802" customFormat="false" ht="17.5" hidden="false" customHeight="false" outlineLevel="0" collapsed="false">
      <c r="A3802" s="220"/>
      <c r="B3802" s="221"/>
      <c r="C3802" s="221"/>
      <c r="D3802" s="59"/>
      <c r="E3802" s="3"/>
      <c r="F3802" s="59"/>
      <c r="G3802" s="59"/>
      <c r="J3802" s="222"/>
      <c r="K3802" s="222"/>
      <c r="L3802" s="222"/>
      <c r="M3802" s="223"/>
      <c r="Z3802" s="222"/>
      <c r="AA3802" s="222"/>
      <c r="AB3802" s="222"/>
      <c r="AC3802" s="223"/>
      <c r="BO3802" s="202"/>
    </row>
    <row r="3803" customFormat="false" ht="17.5" hidden="false" customHeight="false" outlineLevel="0" collapsed="false">
      <c r="A3803" s="220"/>
      <c r="B3803" s="221"/>
      <c r="C3803" s="221"/>
      <c r="D3803" s="59"/>
      <c r="E3803" s="3"/>
      <c r="F3803" s="59"/>
      <c r="G3803" s="59"/>
      <c r="J3803" s="222"/>
      <c r="K3803" s="222"/>
      <c r="L3803" s="222"/>
      <c r="M3803" s="223"/>
      <c r="Z3803" s="222"/>
      <c r="AA3803" s="222"/>
      <c r="AB3803" s="222"/>
      <c r="AC3803" s="223"/>
      <c r="BO3803" s="202"/>
    </row>
    <row r="3804" customFormat="false" ht="17.5" hidden="false" customHeight="false" outlineLevel="0" collapsed="false">
      <c r="A3804" s="220"/>
      <c r="B3804" s="221"/>
      <c r="C3804" s="221"/>
      <c r="D3804" s="59"/>
      <c r="E3804" s="3"/>
      <c r="F3804" s="59"/>
      <c r="G3804" s="59"/>
      <c r="J3804" s="222"/>
      <c r="K3804" s="222"/>
      <c r="L3804" s="222"/>
      <c r="M3804" s="223"/>
      <c r="Z3804" s="222"/>
      <c r="AA3804" s="222"/>
      <c r="AB3804" s="222"/>
      <c r="AC3804" s="223"/>
      <c r="BO3804" s="202"/>
    </row>
    <row r="3805" customFormat="false" ht="17.5" hidden="false" customHeight="false" outlineLevel="0" collapsed="false">
      <c r="A3805" s="220"/>
      <c r="B3805" s="221"/>
      <c r="C3805" s="221"/>
      <c r="D3805" s="59"/>
      <c r="E3805" s="3"/>
      <c r="F3805" s="59"/>
      <c r="G3805" s="59"/>
      <c r="J3805" s="222"/>
      <c r="K3805" s="222"/>
      <c r="L3805" s="222"/>
      <c r="M3805" s="223"/>
      <c r="Z3805" s="222"/>
      <c r="AA3805" s="222"/>
      <c r="AB3805" s="222"/>
      <c r="AC3805" s="223"/>
      <c r="BO3805" s="202"/>
    </row>
    <row r="3806" customFormat="false" ht="17.5" hidden="false" customHeight="false" outlineLevel="0" collapsed="false">
      <c r="A3806" s="220"/>
      <c r="B3806" s="221"/>
      <c r="C3806" s="221"/>
      <c r="D3806" s="59"/>
      <c r="E3806" s="3"/>
      <c r="F3806" s="59"/>
      <c r="G3806" s="59"/>
      <c r="J3806" s="222"/>
      <c r="K3806" s="222"/>
      <c r="L3806" s="222"/>
      <c r="M3806" s="223"/>
      <c r="Z3806" s="222"/>
      <c r="AA3806" s="222"/>
      <c r="AB3806" s="222"/>
      <c r="AC3806" s="223"/>
      <c r="BO3806" s="202"/>
    </row>
    <row r="3807" customFormat="false" ht="17.5" hidden="false" customHeight="false" outlineLevel="0" collapsed="false">
      <c r="A3807" s="220"/>
      <c r="B3807" s="221"/>
      <c r="C3807" s="221"/>
      <c r="D3807" s="59"/>
      <c r="E3807" s="3"/>
      <c r="F3807" s="59"/>
      <c r="G3807" s="59"/>
      <c r="J3807" s="222"/>
      <c r="K3807" s="222"/>
      <c r="L3807" s="222"/>
      <c r="M3807" s="223"/>
      <c r="Z3807" s="222"/>
      <c r="AA3807" s="222"/>
      <c r="AB3807" s="222"/>
      <c r="AC3807" s="223"/>
      <c r="BO3807" s="202"/>
    </row>
    <row r="3808" customFormat="false" ht="17.5" hidden="false" customHeight="false" outlineLevel="0" collapsed="false">
      <c r="A3808" s="220"/>
      <c r="B3808" s="221"/>
      <c r="C3808" s="221"/>
      <c r="D3808" s="59"/>
      <c r="E3808" s="3"/>
      <c r="F3808" s="59"/>
      <c r="G3808" s="59"/>
      <c r="J3808" s="222"/>
      <c r="K3808" s="222"/>
      <c r="L3808" s="222"/>
      <c r="M3808" s="223"/>
      <c r="Z3808" s="222"/>
      <c r="AA3808" s="222"/>
      <c r="AB3808" s="222"/>
      <c r="AC3808" s="223"/>
      <c r="BO3808" s="202"/>
    </row>
    <row r="3809" customFormat="false" ht="17.5" hidden="false" customHeight="false" outlineLevel="0" collapsed="false">
      <c r="A3809" s="220"/>
      <c r="B3809" s="221"/>
      <c r="C3809" s="221"/>
      <c r="D3809" s="59"/>
      <c r="E3809" s="3"/>
      <c r="F3809" s="59"/>
      <c r="G3809" s="59"/>
      <c r="J3809" s="222"/>
      <c r="K3809" s="222"/>
      <c r="L3809" s="222"/>
      <c r="M3809" s="223"/>
      <c r="Z3809" s="222"/>
      <c r="AA3809" s="222"/>
      <c r="AB3809" s="222"/>
      <c r="AC3809" s="223"/>
      <c r="BO3809" s="202"/>
    </row>
    <row r="3810" customFormat="false" ht="17.5" hidden="false" customHeight="false" outlineLevel="0" collapsed="false">
      <c r="A3810" s="220"/>
      <c r="B3810" s="221"/>
      <c r="C3810" s="221"/>
      <c r="D3810" s="59"/>
      <c r="E3810" s="3"/>
      <c r="F3810" s="59"/>
      <c r="G3810" s="59"/>
      <c r="J3810" s="222"/>
      <c r="K3810" s="222"/>
      <c r="L3810" s="222"/>
      <c r="M3810" s="223"/>
      <c r="Z3810" s="222"/>
      <c r="AA3810" s="222"/>
      <c r="AB3810" s="222"/>
      <c r="AC3810" s="223"/>
      <c r="BO3810" s="202"/>
    </row>
    <row r="3811" customFormat="false" ht="17.5" hidden="false" customHeight="false" outlineLevel="0" collapsed="false">
      <c r="A3811" s="220"/>
      <c r="B3811" s="221"/>
      <c r="C3811" s="221"/>
      <c r="D3811" s="59"/>
      <c r="E3811" s="3"/>
      <c r="F3811" s="59"/>
      <c r="G3811" s="59"/>
      <c r="J3811" s="222"/>
      <c r="K3811" s="222"/>
      <c r="L3811" s="222"/>
      <c r="M3811" s="223"/>
      <c r="Z3811" s="222"/>
      <c r="AA3811" s="222"/>
      <c r="AB3811" s="222"/>
      <c r="AC3811" s="223"/>
      <c r="BO3811" s="202"/>
    </row>
    <row r="3812" customFormat="false" ht="17.5" hidden="false" customHeight="false" outlineLevel="0" collapsed="false">
      <c r="A3812" s="220"/>
      <c r="B3812" s="221"/>
      <c r="C3812" s="221"/>
      <c r="D3812" s="59"/>
      <c r="E3812" s="3"/>
      <c r="F3812" s="59"/>
      <c r="G3812" s="59"/>
      <c r="J3812" s="222"/>
      <c r="K3812" s="222"/>
      <c r="L3812" s="222"/>
      <c r="M3812" s="223"/>
      <c r="Z3812" s="222"/>
      <c r="AA3812" s="222"/>
      <c r="AB3812" s="222"/>
      <c r="AC3812" s="223"/>
      <c r="BO3812" s="202"/>
    </row>
    <row r="3813" customFormat="false" ht="17.5" hidden="false" customHeight="false" outlineLevel="0" collapsed="false">
      <c r="A3813" s="220"/>
      <c r="B3813" s="221"/>
      <c r="C3813" s="221"/>
      <c r="D3813" s="59"/>
      <c r="E3813" s="3"/>
      <c r="F3813" s="59"/>
      <c r="G3813" s="59"/>
      <c r="J3813" s="222"/>
      <c r="K3813" s="222"/>
      <c r="L3813" s="222"/>
      <c r="M3813" s="223"/>
      <c r="Z3813" s="222"/>
      <c r="AA3813" s="222"/>
      <c r="AB3813" s="222"/>
      <c r="AC3813" s="223"/>
      <c r="BO3813" s="202"/>
    </row>
    <row r="3814" customFormat="false" ht="17.5" hidden="false" customHeight="false" outlineLevel="0" collapsed="false">
      <c r="A3814" s="220"/>
      <c r="B3814" s="221"/>
      <c r="C3814" s="221"/>
      <c r="D3814" s="59"/>
      <c r="E3814" s="3"/>
      <c r="F3814" s="59"/>
      <c r="G3814" s="59"/>
      <c r="J3814" s="222"/>
      <c r="K3814" s="222"/>
      <c r="L3814" s="222"/>
      <c r="M3814" s="223"/>
      <c r="Z3814" s="222"/>
      <c r="AA3814" s="222"/>
      <c r="AB3814" s="222"/>
      <c r="AC3814" s="223"/>
      <c r="BO3814" s="202"/>
    </row>
    <row r="3815" customFormat="false" ht="17.5" hidden="false" customHeight="false" outlineLevel="0" collapsed="false">
      <c r="A3815" s="220"/>
      <c r="B3815" s="221"/>
      <c r="C3815" s="221"/>
      <c r="D3815" s="59"/>
      <c r="E3815" s="3"/>
      <c r="F3815" s="59"/>
      <c r="G3815" s="59"/>
      <c r="J3815" s="222"/>
      <c r="K3815" s="222"/>
      <c r="L3815" s="222"/>
      <c r="M3815" s="223"/>
      <c r="Z3815" s="222"/>
      <c r="AA3815" s="222"/>
      <c r="AB3815" s="222"/>
      <c r="AC3815" s="223"/>
      <c r="BO3815" s="202"/>
    </row>
    <row r="3816" customFormat="false" ht="17.5" hidden="false" customHeight="false" outlineLevel="0" collapsed="false">
      <c r="A3816" s="220"/>
      <c r="B3816" s="221"/>
      <c r="C3816" s="221"/>
      <c r="D3816" s="59"/>
      <c r="E3816" s="3"/>
      <c r="F3816" s="59"/>
      <c r="G3816" s="59"/>
      <c r="J3816" s="222"/>
      <c r="K3816" s="222"/>
      <c r="L3816" s="222"/>
      <c r="M3816" s="223"/>
      <c r="Z3816" s="222"/>
      <c r="AA3816" s="222"/>
      <c r="AB3816" s="222"/>
      <c r="AC3816" s="223"/>
      <c r="BO3816" s="202"/>
    </row>
    <row r="3817" customFormat="false" ht="17.5" hidden="false" customHeight="false" outlineLevel="0" collapsed="false">
      <c r="A3817" s="220"/>
      <c r="B3817" s="221"/>
      <c r="C3817" s="221"/>
      <c r="D3817" s="59"/>
      <c r="E3817" s="3"/>
      <c r="F3817" s="59"/>
      <c r="G3817" s="59"/>
      <c r="J3817" s="222"/>
      <c r="K3817" s="222"/>
      <c r="L3817" s="222"/>
      <c r="M3817" s="223"/>
      <c r="Z3817" s="222"/>
      <c r="AA3817" s="222"/>
      <c r="AB3817" s="222"/>
      <c r="AC3817" s="223"/>
      <c r="BO3817" s="202"/>
    </row>
    <row r="3818" customFormat="false" ht="17.5" hidden="false" customHeight="false" outlineLevel="0" collapsed="false">
      <c r="A3818" s="220"/>
      <c r="B3818" s="221"/>
      <c r="C3818" s="221"/>
      <c r="D3818" s="59"/>
      <c r="E3818" s="3"/>
      <c r="F3818" s="59"/>
      <c r="G3818" s="59"/>
      <c r="J3818" s="222"/>
      <c r="K3818" s="222"/>
      <c r="L3818" s="222"/>
      <c r="M3818" s="223"/>
      <c r="Z3818" s="222"/>
      <c r="AA3818" s="222"/>
      <c r="AB3818" s="222"/>
      <c r="AC3818" s="223"/>
      <c r="BO3818" s="202"/>
    </row>
    <row r="3819" customFormat="false" ht="17.5" hidden="false" customHeight="false" outlineLevel="0" collapsed="false">
      <c r="A3819" s="220"/>
      <c r="B3819" s="221"/>
      <c r="C3819" s="221"/>
      <c r="D3819" s="59"/>
      <c r="E3819" s="3"/>
      <c r="F3819" s="59"/>
      <c r="G3819" s="59"/>
      <c r="J3819" s="222"/>
      <c r="K3819" s="222"/>
      <c r="L3819" s="222"/>
      <c r="M3819" s="223"/>
      <c r="Z3819" s="222"/>
      <c r="AA3819" s="222"/>
      <c r="AB3819" s="222"/>
      <c r="AC3819" s="223"/>
      <c r="BO3819" s="202"/>
    </row>
    <row r="3820" customFormat="false" ht="17.5" hidden="false" customHeight="false" outlineLevel="0" collapsed="false">
      <c r="A3820" s="220"/>
      <c r="B3820" s="221"/>
      <c r="C3820" s="221"/>
      <c r="D3820" s="59"/>
      <c r="E3820" s="3"/>
      <c r="F3820" s="59"/>
      <c r="G3820" s="59"/>
      <c r="J3820" s="222"/>
      <c r="K3820" s="222"/>
      <c r="L3820" s="222"/>
      <c r="M3820" s="223"/>
      <c r="Z3820" s="222"/>
      <c r="AA3820" s="222"/>
      <c r="AB3820" s="222"/>
      <c r="AC3820" s="223"/>
      <c r="BO3820" s="202"/>
    </row>
    <row r="3821" customFormat="false" ht="17.5" hidden="false" customHeight="false" outlineLevel="0" collapsed="false">
      <c r="A3821" s="220"/>
      <c r="B3821" s="221"/>
      <c r="C3821" s="221"/>
      <c r="D3821" s="59"/>
      <c r="E3821" s="3"/>
      <c r="F3821" s="59"/>
      <c r="G3821" s="59"/>
      <c r="J3821" s="222"/>
      <c r="K3821" s="222"/>
      <c r="L3821" s="222"/>
      <c r="M3821" s="223"/>
      <c r="Z3821" s="222"/>
      <c r="AA3821" s="222"/>
      <c r="AB3821" s="222"/>
      <c r="AC3821" s="223"/>
      <c r="BO3821" s="202"/>
    </row>
    <row r="3822" customFormat="false" ht="17.5" hidden="false" customHeight="false" outlineLevel="0" collapsed="false">
      <c r="A3822" s="220"/>
      <c r="B3822" s="221"/>
      <c r="C3822" s="221"/>
      <c r="D3822" s="59"/>
      <c r="E3822" s="3"/>
      <c r="F3822" s="59"/>
      <c r="G3822" s="59"/>
      <c r="J3822" s="222"/>
      <c r="K3822" s="222"/>
      <c r="L3822" s="222"/>
      <c r="M3822" s="223"/>
      <c r="Z3822" s="222"/>
      <c r="AA3822" s="222"/>
      <c r="AB3822" s="222"/>
      <c r="AC3822" s="223"/>
      <c r="BO3822" s="202"/>
    </row>
    <row r="3823" customFormat="false" ht="17.5" hidden="false" customHeight="false" outlineLevel="0" collapsed="false">
      <c r="A3823" s="220"/>
      <c r="B3823" s="221"/>
      <c r="C3823" s="221"/>
      <c r="D3823" s="59"/>
      <c r="E3823" s="3"/>
      <c r="F3823" s="59"/>
      <c r="G3823" s="59"/>
      <c r="J3823" s="222"/>
      <c r="K3823" s="222"/>
      <c r="L3823" s="222"/>
      <c r="M3823" s="223"/>
      <c r="Z3823" s="222"/>
      <c r="AA3823" s="222"/>
      <c r="AB3823" s="222"/>
      <c r="AC3823" s="223"/>
      <c r="BO3823" s="202"/>
    </row>
    <row r="3824" customFormat="false" ht="17.5" hidden="false" customHeight="false" outlineLevel="0" collapsed="false">
      <c r="A3824" s="220"/>
      <c r="B3824" s="221"/>
      <c r="C3824" s="221"/>
      <c r="D3824" s="59"/>
      <c r="E3824" s="3"/>
      <c r="F3824" s="59"/>
      <c r="G3824" s="59"/>
      <c r="J3824" s="222"/>
      <c r="K3824" s="222"/>
      <c r="L3824" s="222"/>
      <c r="M3824" s="223"/>
      <c r="Z3824" s="222"/>
      <c r="AA3824" s="222"/>
      <c r="AB3824" s="222"/>
      <c r="AC3824" s="223"/>
      <c r="BO3824" s="202"/>
    </row>
    <row r="3825" customFormat="false" ht="17.5" hidden="false" customHeight="false" outlineLevel="0" collapsed="false">
      <c r="A3825" s="220"/>
      <c r="B3825" s="221"/>
      <c r="C3825" s="221"/>
      <c r="D3825" s="59"/>
      <c r="E3825" s="3"/>
      <c r="F3825" s="59"/>
      <c r="G3825" s="59"/>
      <c r="J3825" s="222"/>
      <c r="K3825" s="222"/>
      <c r="L3825" s="222"/>
      <c r="M3825" s="223"/>
      <c r="Z3825" s="222"/>
      <c r="AA3825" s="222"/>
      <c r="AB3825" s="222"/>
      <c r="AC3825" s="223"/>
      <c r="BO3825" s="202"/>
    </row>
    <row r="3826" customFormat="false" ht="17.5" hidden="false" customHeight="false" outlineLevel="0" collapsed="false">
      <c r="A3826" s="220"/>
      <c r="B3826" s="221"/>
      <c r="C3826" s="221"/>
      <c r="D3826" s="59"/>
      <c r="E3826" s="3"/>
      <c r="F3826" s="59"/>
      <c r="G3826" s="59"/>
      <c r="J3826" s="222"/>
      <c r="K3826" s="222"/>
      <c r="L3826" s="222"/>
      <c r="M3826" s="223"/>
      <c r="Z3826" s="222"/>
      <c r="AA3826" s="222"/>
      <c r="AB3826" s="222"/>
      <c r="AC3826" s="223"/>
      <c r="BO3826" s="202"/>
    </row>
    <row r="3827" customFormat="false" ht="17.5" hidden="false" customHeight="false" outlineLevel="0" collapsed="false">
      <c r="A3827" s="220"/>
      <c r="B3827" s="221"/>
      <c r="C3827" s="221"/>
      <c r="D3827" s="59"/>
      <c r="E3827" s="3"/>
      <c r="F3827" s="59"/>
      <c r="G3827" s="59"/>
      <c r="J3827" s="222"/>
      <c r="K3827" s="222"/>
      <c r="L3827" s="222"/>
      <c r="M3827" s="223"/>
      <c r="Z3827" s="222"/>
      <c r="AA3827" s="222"/>
      <c r="AB3827" s="222"/>
      <c r="AC3827" s="223"/>
      <c r="BO3827" s="202"/>
    </row>
    <row r="3828" customFormat="false" ht="17.5" hidden="false" customHeight="false" outlineLevel="0" collapsed="false">
      <c r="A3828" s="220"/>
      <c r="B3828" s="221"/>
      <c r="C3828" s="221"/>
      <c r="D3828" s="59"/>
      <c r="E3828" s="3"/>
      <c r="F3828" s="59"/>
      <c r="G3828" s="59"/>
      <c r="J3828" s="222"/>
      <c r="K3828" s="222"/>
      <c r="L3828" s="222"/>
      <c r="M3828" s="223"/>
      <c r="Z3828" s="222"/>
      <c r="AA3828" s="222"/>
      <c r="AB3828" s="222"/>
      <c r="AC3828" s="223"/>
      <c r="BO3828" s="202"/>
    </row>
    <row r="3829" customFormat="false" ht="17.5" hidden="false" customHeight="false" outlineLevel="0" collapsed="false">
      <c r="A3829" s="220"/>
      <c r="B3829" s="221"/>
      <c r="C3829" s="221"/>
      <c r="D3829" s="59"/>
      <c r="E3829" s="3"/>
      <c r="F3829" s="59"/>
      <c r="G3829" s="59"/>
      <c r="J3829" s="222"/>
      <c r="K3829" s="222"/>
      <c r="L3829" s="222"/>
      <c r="M3829" s="223"/>
      <c r="Z3829" s="222"/>
      <c r="AA3829" s="222"/>
      <c r="AB3829" s="222"/>
      <c r="AC3829" s="223"/>
      <c r="BO3829" s="202"/>
    </row>
    <row r="3830" customFormat="false" ht="17.5" hidden="false" customHeight="false" outlineLevel="0" collapsed="false">
      <c r="A3830" s="220"/>
      <c r="B3830" s="221"/>
      <c r="C3830" s="221"/>
      <c r="D3830" s="59"/>
      <c r="E3830" s="3"/>
      <c r="F3830" s="59"/>
      <c r="G3830" s="59"/>
      <c r="J3830" s="222"/>
      <c r="K3830" s="222"/>
      <c r="L3830" s="222"/>
      <c r="M3830" s="223"/>
      <c r="Z3830" s="222"/>
      <c r="AA3830" s="222"/>
      <c r="AB3830" s="222"/>
      <c r="AC3830" s="223"/>
      <c r="BO3830" s="202"/>
    </row>
    <row r="3831" customFormat="false" ht="17.5" hidden="false" customHeight="false" outlineLevel="0" collapsed="false">
      <c r="A3831" s="220"/>
      <c r="B3831" s="221"/>
      <c r="C3831" s="221"/>
      <c r="D3831" s="59"/>
      <c r="E3831" s="3"/>
      <c r="F3831" s="59"/>
      <c r="G3831" s="59"/>
      <c r="J3831" s="222"/>
      <c r="K3831" s="222"/>
      <c r="L3831" s="222"/>
      <c r="M3831" s="223"/>
      <c r="Z3831" s="222"/>
      <c r="AA3831" s="222"/>
      <c r="AB3831" s="222"/>
      <c r="AC3831" s="223"/>
      <c r="BO3831" s="202"/>
    </row>
    <row r="3832" customFormat="false" ht="17.5" hidden="false" customHeight="false" outlineLevel="0" collapsed="false">
      <c r="A3832" s="220"/>
      <c r="B3832" s="221"/>
      <c r="C3832" s="221"/>
      <c r="D3832" s="59"/>
      <c r="E3832" s="3"/>
      <c r="F3832" s="59"/>
      <c r="G3832" s="59"/>
      <c r="J3832" s="222"/>
      <c r="K3832" s="222"/>
      <c r="L3832" s="222"/>
      <c r="M3832" s="223"/>
      <c r="Z3832" s="222"/>
      <c r="AA3832" s="222"/>
      <c r="AB3832" s="222"/>
      <c r="AC3832" s="223"/>
      <c r="BO3832" s="202"/>
    </row>
    <row r="3833" customFormat="false" ht="17.5" hidden="false" customHeight="false" outlineLevel="0" collapsed="false">
      <c r="A3833" s="220"/>
      <c r="B3833" s="221"/>
      <c r="C3833" s="221"/>
      <c r="D3833" s="59"/>
      <c r="E3833" s="3"/>
      <c r="F3833" s="59"/>
      <c r="G3833" s="59"/>
      <c r="J3833" s="222"/>
      <c r="K3833" s="222"/>
      <c r="L3833" s="222"/>
      <c r="M3833" s="223"/>
      <c r="Z3833" s="222"/>
      <c r="AA3833" s="222"/>
      <c r="AB3833" s="222"/>
      <c r="AC3833" s="223"/>
      <c r="BO3833" s="202"/>
    </row>
    <row r="3834" customFormat="false" ht="17.5" hidden="false" customHeight="false" outlineLevel="0" collapsed="false">
      <c r="A3834" s="220"/>
      <c r="B3834" s="221"/>
      <c r="C3834" s="221"/>
      <c r="D3834" s="59"/>
      <c r="E3834" s="3"/>
      <c r="F3834" s="59"/>
      <c r="G3834" s="59"/>
      <c r="J3834" s="222"/>
      <c r="K3834" s="222"/>
      <c r="L3834" s="222"/>
      <c r="M3834" s="223"/>
      <c r="Z3834" s="222"/>
      <c r="AA3834" s="222"/>
      <c r="AB3834" s="222"/>
      <c r="AC3834" s="223"/>
      <c r="BO3834" s="202"/>
    </row>
    <row r="3835" customFormat="false" ht="17.5" hidden="false" customHeight="false" outlineLevel="0" collapsed="false">
      <c r="A3835" s="220"/>
      <c r="B3835" s="221"/>
      <c r="C3835" s="221"/>
      <c r="D3835" s="59"/>
      <c r="E3835" s="3"/>
      <c r="F3835" s="59"/>
      <c r="G3835" s="59"/>
      <c r="J3835" s="222"/>
      <c r="K3835" s="222"/>
      <c r="L3835" s="222"/>
      <c r="M3835" s="223"/>
      <c r="Z3835" s="222"/>
      <c r="AA3835" s="222"/>
      <c r="AB3835" s="222"/>
      <c r="AC3835" s="223"/>
      <c r="BO3835" s="202"/>
    </row>
    <row r="3836" customFormat="false" ht="17.5" hidden="false" customHeight="false" outlineLevel="0" collapsed="false">
      <c r="A3836" s="220"/>
      <c r="B3836" s="221"/>
      <c r="C3836" s="221"/>
      <c r="D3836" s="59"/>
      <c r="E3836" s="3"/>
      <c r="F3836" s="59"/>
      <c r="G3836" s="59"/>
      <c r="J3836" s="222"/>
      <c r="K3836" s="222"/>
      <c r="L3836" s="222"/>
      <c r="M3836" s="223"/>
      <c r="Z3836" s="222"/>
      <c r="AA3836" s="222"/>
      <c r="AB3836" s="222"/>
      <c r="AC3836" s="223"/>
      <c r="BO3836" s="202"/>
    </row>
    <row r="3837" customFormat="false" ht="17.5" hidden="false" customHeight="false" outlineLevel="0" collapsed="false">
      <c r="A3837" s="220"/>
      <c r="B3837" s="221"/>
      <c r="C3837" s="221"/>
      <c r="D3837" s="59"/>
      <c r="E3837" s="3"/>
      <c r="F3837" s="59"/>
      <c r="G3837" s="59"/>
      <c r="J3837" s="222"/>
      <c r="K3837" s="222"/>
      <c r="L3837" s="222"/>
      <c r="M3837" s="223"/>
      <c r="Z3837" s="222"/>
      <c r="AA3837" s="222"/>
      <c r="AB3837" s="222"/>
      <c r="AC3837" s="223"/>
      <c r="BO3837" s="202"/>
    </row>
    <row r="3838" customFormat="false" ht="17.5" hidden="false" customHeight="false" outlineLevel="0" collapsed="false">
      <c r="A3838" s="220"/>
      <c r="B3838" s="221"/>
      <c r="C3838" s="221"/>
      <c r="D3838" s="59"/>
      <c r="E3838" s="3"/>
      <c r="F3838" s="59"/>
      <c r="G3838" s="59"/>
      <c r="J3838" s="222"/>
      <c r="K3838" s="222"/>
      <c r="L3838" s="222"/>
      <c r="M3838" s="223"/>
      <c r="Z3838" s="222"/>
      <c r="AA3838" s="222"/>
      <c r="AB3838" s="222"/>
      <c r="AC3838" s="223"/>
      <c r="BO3838" s="202"/>
    </row>
    <row r="3839" customFormat="false" ht="17.5" hidden="false" customHeight="false" outlineLevel="0" collapsed="false">
      <c r="A3839" s="220"/>
      <c r="B3839" s="221"/>
      <c r="C3839" s="221"/>
      <c r="D3839" s="59"/>
      <c r="E3839" s="3"/>
      <c r="F3839" s="59"/>
      <c r="G3839" s="59"/>
      <c r="J3839" s="222"/>
      <c r="K3839" s="222"/>
      <c r="L3839" s="222"/>
      <c r="M3839" s="223"/>
      <c r="Z3839" s="222"/>
      <c r="AA3839" s="222"/>
      <c r="AB3839" s="222"/>
      <c r="AC3839" s="223"/>
      <c r="BO3839" s="202"/>
    </row>
    <row r="3840" customFormat="false" ht="17.5" hidden="false" customHeight="false" outlineLevel="0" collapsed="false">
      <c r="A3840" s="220"/>
      <c r="B3840" s="221"/>
      <c r="C3840" s="221"/>
      <c r="D3840" s="59"/>
      <c r="E3840" s="3"/>
      <c r="F3840" s="59"/>
      <c r="G3840" s="59"/>
      <c r="J3840" s="222"/>
      <c r="K3840" s="222"/>
      <c r="L3840" s="222"/>
      <c r="M3840" s="223"/>
      <c r="Z3840" s="222"/>
      <c r="AA3840" s="222"/>
      <c r="AB3840" s="222"/>
      <c r="AC3840" s="223"/>
      <c r="BO3840" s="202"/>
    </row>
    <row r="3841" customFormat="false" ht="17.5" hidden="false" customHeight="false" outlineLevel="0" collapsed="false">
      <c r="A3841" s="220"/>
      <c r="B3841" s="221"/>
      <c r="C3841" s="221"/>
      <c r="D3841" s="59"/>
      <c r="E3841" s="3"/>
      <c r="F3841" s="59"/>
      <c r="G3841" s="59"/>
      <c r="J3841" s="222"/>
      <c r="K3841" s="222"/>
      <c r="L3841" s="222"/>
      <c r="M3841" s="223"/>
      <c r="Z3841" s="222"/>
      <c r="AA3841" s="222"/>
      <c r="AB3841" s="222"/>
      <c r="AC3841" s="223"/>
      <c r="BO3841" s="202"/>
    </row>
    <row r="3842" customFormat="false" ht="17.5" hidden="false" customHeight="false" outlineLevel="0" collapsed="false">
      <c r="A3842" s="220"/>
      <c r="B3842" s="221"/>
      <c r="C3842" s="221"/>
      <c r="D3842" s="59"/>
      <c r="E3842" s="3"/>
      <c r="F3842" s="59"/>
      <c r="G3842" s="59"/>
      <c r="J3842" s="222"/>
      <c r="K3842" s="222"/>
      <c r="L3842" s="222"/>
      <c r="M3842" s="223"/>
      <c r="Z3842" s="222"/>
      <c r="AA3842" s="222"/>
      <c r="AB3842" s="222"/>
      <c r="AC3842" s="223"/>
      <c r="BO3842" s="202"/>
    </row>
    <row r="3843" customFormat="false" ht="17.5" hidden="false" customHeight="false" outlineLevel="0" collapsed="false">
      <c r="A3843" s="220"/>
      <c r="B3843" s="221"/>
      <c r="C3843" s="221"/>
      <c r="D3843" s="59"/>
      <c r="E3843" s="3"/>
      <c r="F3843" s="59"/>
      <c r="G3843" s="59"/>
      <c r="J3843" s="222"/>
      <c r="K3843" s="222"/>
      <c r="L3843" s="222"/>
      <c r="M3843" s="223"/>
      <c r="Z3843" s="222"/>
      <c r="AA3843" s="222"/>
      <c r="AB3843" s="222"/>
      <c r="AC3843" s="223"/>
      <c r="BO3843" s="202"/>
    </row>
    <row r="3844" customFormat="false" ht="17.5" hidden="false" customHeight="false" outlineLevel="0" collapsed="false">
      <c r="A3844" s="220"/>
      <c r="B3844" s="221"/>
      <c r="C3844" s="221"/>
      <c r="D3844" s="59"/>
      <c r="E3844" s="3"/>
      <c r="F3844" s="59"/>
      <c r="G3844" s="59"/>
      <c r="J3844" s="222"/>
      <c r="K3844" s="222"/>
      <c r="L3844" s="222"/>
      <c r="M3844" s="223"/>
      <c r="Z3844" s="222"/>
      <c r="AA3844" s="222"/>
      <c r="AB3844" s="222"/>
      <c r="AC3844" s="223"/>
      <c r="BO3844" s="202"/>
    </row>
    <row r="3845" customFormat="false" ht="17.5" hidden="false" customHeight="false" outlineLevel="0" collapsed="false">
      <c r="A3845" s="220"/>
      <c r="B3845" s="221"/>
      <c r="C3845" s="221"/>
      <c r="D3845" s="59"/>
      <c r="E3845" s="3"/>
      <c r="F3845" s="59"/>
      <c r="G3845" s="59"/>
      <c r="J3845" s="222"/>
      <c r="K3845" s="222"/>
      <c r="L3845" s="222"/>
      <c r="M3845" s="223"/>
      <c r="Z3845" s="222"/>
      <c r="AA3845" s="222"/>
      <c r="AB3845" s="222"/>
      <c r="AC3845" s="223"/>
      <c r="BO3845" s="202"/>
    </row>
    <row r="3846" customFormat="false" ht="17.5" hidden="false" customHeight="false" outlineLevel="0" collapsed="false">
      <c r="A3846" s="220"/>
      <c r="B3846" s="221"/>
      <c r="C3846" s="221"/>
      <c r="D3846" s="59"/>
      <c r="E3846" s="3"/>
      <c r="F3846" s="59"/>
      <c r="G3846" s="59"/>
      <c r="J3846" s="222"/>
      <c r="K3846" s="222"/>
      <c r="L3846" s="222"/>
      <c r="M3846" s="223"/>
      <c r="Z3846" s="222"/>
      <c r="AA3846" s="222"/>
      <c r="AB3846" s="222"/>
      <c r="AC3846" s="223"/>
      <c r="BO3846" s="202"/>
    </row>
    <row r="3847" customFormat="false" ht="17.5" hidden="false" customHeight="false" outlineLevel="0" collapsed="false">
      <c r="A3847" s="220"/>
      <c r="B3847" s="221"/>
      <c r="C3847" s="221"/>
      <c r="D3847" s="59"/>
      <c r="E3847" s="3"/>
      <c r="F3847" s="59"/>
      <c r="G3847" s="59"/>
      <c r="J3847" s="222"/>
      <c r="K3847" s="222"/>
      <c r="L3847" s="222"/>
      <c r="M3847" s="223"/>
      <c r="Z3847" s="222"/>
      <c r="AA3847" s="222"/>
      <c r="AB3847" s="222"/>
      <c r="AC3847" s="223"/>
      <c r="BO3847" s="202"/>
    </row>
    <row r="3848" customFormat="false" ht="17.5" hidden="false" customHeight="false" outlineLevel="0" collapsed="false">
      <c r="A3848" s="220"/>
      <c r="B3848" s="221"/>
      <c r="C3848" s="221"/>
      <c r="D3848" s="59"/>
      <c r="E3848" s="3"/>
      <c r="F3848" s="59"/>
      <c r="G3848" s="59"/>
      <c r="J3848" s="222"/>
      <c r="K3848" s="222"/>
      <c r="L3848" s="222"/>
      <c r="M3848" s="223"/>
      <c r="Z3848" s="222"/>
      <c r="AA3848" s="222"/>
      <c r="AB3848" s="222"/>
      <c r="AC3848" s="223"/>
      <c r="BO3848" s="202"/>
    </row>
    <row r="3849" customFormat="false" ht="17.5" hidden="false" customHeight="false" outlineLevel="0" collapsed="false">
      <c r="A3849" s="220"/>
      <c r="B3849" s="221"/>
      <c r="C3849" s="221"/>
      <c r="D3849" s="59"/>
      <c r="E3849" s="3"/>
      <c r="F3849" s="59"/>
      <c r="G3849" s="59"/>
      <c r="J3849" s="222"/>
      <c r="K3849" s="222"/>
      <c r="L3849" s="222"/>
      <c r="M3849" s="223"/>
      <c r="Z3849" s="222"/>
      <c r="AA3849" s="222"/>
      <c r="AB3849" s="222"/>
      <c r="AC3849" s="223"/>
      <c r="BO3849" s="202"/>
    </row>
    <row r="3850" customFormat="false" ht="17.5" hidden="false" customHeight="false" outlineLevel="0" collapsed="false">
      <c r="A3850" s="220"/>
      <c r="B3850" s="221"/>
      <c r="C3850" s="221"/>
      <c r="D3850" s="59"/>
      <c r="E3850" s="3"/>
      <c r="F3850" s="59"/>
      <c r="G3850" s="59"/>
      <c r="J3850" s="222"/>
      <c r="K3850" s="222"/>
      <c r="L3850" s="222"/>
      <c r="M3850" s="223"/>
      <c r="Z3850" s="222"/>
      <c r="AA3850" s="222"/>
      <c r="AB3850" s="222"/>
      <c r="AC3850" s="223"/>
      <c r="BO3850" s="202"/>
    </row>
    <row r="3851" customFormat="false" ht="17.5" hidden="false" customHeight="false" outlineLevel="0" collapsed="false">
      <c r="A3851" s="220"/>
      <c r="B3851" s="221"/>
      <c r="C3851" s="221"/>
      <c r="D3851" s="59"/>
      <c r="E3851" s="3"/>
      <c r="F3851" s="59"/>
      <c r="G3851" s="59"/>
      <c r="J3851" s="222"/>
      <c r="K3851" s="222"/>
      <c r="L3851" s="222"/>
      <c r="M3851" s="223"/>
      <c r="Z3851" s="222"/>
      <c r="AA3851" s="222"/>
      <c r="AB3851" s="222"/>
      <c r="AC3851" s="223"/>
      <c r="BO3851" s="202"/>
    </row>
    <row r="3852" customFormat="false" ht="17.5" hidden="false" customHeight="false" outlineLevel="0" collapsed="false">
      <c r="A3852" s="220"/>
      <c r="B3852" s="221"/>
      <c r="C3852" s="221"/>
      <c r="D3852" s="59"/>
      <c r="E3852" s="3"/>
      <c r="F3852" s="59"/>
      <c r="G3852" s="59"/>
      <c r="J3852" s="222"/>
      <c r="K3852" s="222"/>
      <c r="L3852" s="222"/>
      <c r="M3852" s="223"/>
      <c r="Z3852" s="222"/>
      <c r="AA3852" s="222"/>
      <c r="AB3852" s="222"/>
      <c r="AC3852" s="223"/>
      <c r="BO3852" s="202"/>
    </row>
    <row r="3853" customFormat="false" ht="17.5" hidden="false" customHeight="false" outlineLevel="0" collapsed="false">
      <c r="A3853" s="220"/>
      <c r="B3853" s="221"/>
      <c r="C3853" s="221"/>
      <c r="D3853" s="59"/>
      <c r="E3853" s="3"/>
      <c r="F3853" s="59"/>
      <c r="G3853" s="59"/>
      <c r="J3853" s="222"/>
      <c r="K3853" s="222"/>
      <c r="L3853" s="222"/>
      <c r="M3853" s="223"/>
      <c r="Z3853" s="222"/>
      <c r="AA3853" s="222"/>
      <c r="AB3853" s="222"/>
      <c r="AC3853" s="223"/>
      <c r="BO3853" s="202"/>
    </row>
    <row r="3854" customFormat="false" ht="17.5" hidden="false" customHeight="false" outlineLevel="0" collapsed="false">
      <c r="A3854" s="220"/>
      <c r="B3854" s="221"/>
      <c r="C3854" s="221"/>
      <c r="D3854" s="59"/>
      <c r="E3854" s="3"/>
      <c r="F3854" s="59"/>
      <c r="G3854" s="59"/>
      <c r="J3854" s="222"/>
      <c r="K3854" s="222"/>
      <c r="L3854" s="222"/>
      <c r="M3854" s="223"/>
      <c r="Z3854" s="222"/>
      <c r="AA3854" s="222"/>
      <c r="AB3854" s="222"/>
      <c r="AC3854" s="223"/>
      <c r="BO3854" s="202"/>
    </row>
    <row r="3855" customFormat="false" ht="17.5" hidden="false" customHeight="false" outlineLevel="0" collapsed="false">
      <c r="A3855" s="220"/>
      <c r="B3855" s="221"/>
      <c r="C3855" s="221"/>
      <c r="D3855" s="59"/>
      <c r="E3855" s="3"/>
      <c r="F3855" s="59"/>
      <c r="G3855" s="59"/>
      <c r="J3855" s="222"/>
      <c r="K3855" s="222"/>
      <c r="L3855" s="222"/>
      <c r="M3855" s="223"/>
      <c r="Z3855" s="222"/>
      <c r="AA3855" s="222"/>
      <c r="AB3855" s="222"/>
      <c r="AC3855" s="223"/>
      <c r="BO3855" s="202"/>
    </row>
    <row r="3856" customFormat="false" ht="17.5" hidden="false" customHeight="false" outlineLevel="0" collapsed="false">
      <c r="A3856" s="220"/>
      <c r="B3856" s="221"/>
      <c r="C3856" s="221"/>
      <c r="D3856" s="59"/>
      <c r="E3856" s="3"/>
      <c r="F3856" s="59"/>
      <c r="G3856" s="59"/>
      <c r="J3856" s="222"/>
      <c r="K3856" s="222"/>
      <c r="L3856" s="222"/>
      <c r="M3856" s="223"/>
      <c r="Z3856" s="222"/>
      <c r="AA3856" s="222"/>
      <c r="AB3856" s="222"/>
      <c r="AC3856" s="223"/>
      <c r="BO3856" s="202"/>
    </row>
    <row r="3857" customFormat="false" ht="17.5" hidden="false" customHeight="false" outlineLevel="0" collapsed="false">
      <c r="A3857" s="220"/>
      <c r="B3857" s="221"/>
      <c r="C3857" s="221"/>
      <c r="D3857" s="59"/>
      <c r="E3857" s="3"/>
      <c r="F3857" s="59"/>
      <c r="G3857" s="59"/>
      <c r="J3857" s="222"/>
      <c r="K3857" s="222"/>
      <c r="L3857" s="222"/>
      <c r="M3857" s="223"/>
      <c r="Z3857" s="222"/>
      <c r="AA3857" s="222"/>
      <c r="AB3857" s="222"/>
      <c r="AC3857" s="223"/>
      <c r="BO3857" s="202"/>
    </row>
    <row r="3858" customFormat="false" ht="17.5" hidden="false" customHeight="false" outlineLevel="0" collapsed="false">
      <c r="A3858" s="220"/>
      <c r="B3858" s="221"/>
      <c r="C3858" s="221"/>
      <c r="D3858" s="59"/>
      <c r="E3858" s="3"/>
      <c r="F3858" s="59"/>
      <c r="G3858" s="59"/>
      <c r="J3858" s="222"/>
      <c r="K3858" s="222"/>
      <c r="L3858" s="222"/>
      <c r="M3858" s="223"/>
      <c r="Z3858" s="222"/>
      <c r="AA3858" s="222"/>
      <c r="AB3858" s="222"/>
      <c r="AC3858" s="223"/>
      <c r="BO3858" s="202"/>
    </row>
    <row r="3859" customFormat="false" ht="17.5" hidden="false" customHeight="false" outlineLevel="0" collapsed="false">
      <c r="A3859" s="220"/>
      <c r="B3859" s="221"/>
      <c r="C3859" s="221"/>
      <c r="D3859" s="59"/>
      <c r="E3859" s="3"/>
      <c r="F3859" s="59"/>
      <c r="G3859" s="59"/>
      <c r="J3859" s="222"/>
      <c r="K3859" s="222"/>
      <c r="L3859" s="222"/>
      <c r="M3859" s="223"/>
      <c r="Z3859" s="222"/>
      <c r="AA3859" s="222"/>
      <c r="AB3859" s="222"/>
      <c r="AC3859" s="223"/>
      <c r="BO3859" s="202"/>
    </row>
    <row r="3860" customFormat="false" ht="17.5" hidden="false" customHeight="false" outlineLevel="0" collapsed="false">
      <c r="A3860" s="220"/>
      <c r="B3860" s="221"/>
      <c r="C3860" s="221"/>
      <c r="D3860" s="59"/>
      <c r="E3860" s="3"/>
      <c r="F3860" s="59"/>
      <c r="G3860" s="59"/>
      <c r="J3860" s="222"/>
      <c r="K3860" s="222"/>
      <c r="L3860" s="222"/>
      <c r="M3860" s="223"/>
      <c r="Z3860" s="222"/>
      <c r="AA3860" s="222"/>
      <c r="AB3860" s="222"/>
      <c r="AC3860" s="223"/>
      <c r="BO3860" s="202"/>
    </row>
    <row r="3861" customFormat="false" ht="17.5" hidden="false" customHeight="false" outlineLevel="0" collapsed="false">
      <c r="A3861" s="220"/>
      <c r="B3861" s="221"/>
      <c r="C3861" s="221"/>
      <c r="D3861" s="59"/>
      <c r="E3861" s="3"/>
      <c r="F3861" s="59"/>
      <c r="G3861" s="59"/>
      <c r="J3861" s="222"/>
      <c r="K3861" s="222"/>
      <c r="L3861" s="222"/>
      <c r="M3861" s="223"/>
      <c r="Z3861" s="222"/>
      <c r="AA3861" s="222"/>
      <c r="AB3861" s="222"/>
      <c r="AC3861" s="223"/>
      <c r="BO3861" s="202"/>
    </row>
    <row r="3862" customFormat="false" ht="17.5" hidden="false" customHeight="false" outlineLevel="0" collapsed="false">
      <c r="A3862" s="220"/>
      <c r="B3862" s="221"/>
      <c r="C3862" s="221"/>
      <c r="D3862" s="59"/>
      <c r="E3862" s="3"/>
      <c r="F3862" s="59"/>
      <c r="G3862" s="59"/>
      <c r="J3862" s="222"/>
      <c r="K3862" s="222"/>
      <c r="L3862" s="222"/>
      <c r="M3862" s="223"/>
      <c r="Z3862" s="222"/>
      <c r="AA3862" s="222"/>
      <c r="AB3862" s="222"/>
      <c r="AC3862" s="223"/>
      <c r="BO3862" s="202"/>
    </row>
    <row r="3863" customFormat="false" ht="17.5" hidden="false" customHeight="false" outlineLevel="0" collapsed="false">
      <c r="A3863" s="220"/>
      <c r="B3863" s="221"/>
      <c r="C3863" s="221"/>
      <c r="D3863" s="59"/>
      <c r="E3863" s="3"/>
      <c r="F3863" s="59"/>
      <c r="G3863" s="59"/>
      <c r="J3863" s="222"/>
      <c r="K3863" s="222"/>
      <c r="L3863" s="222"/>
      <c r="M3863" s="223"/>
      <c r="Z3863" s="222"/>
      <c r="AA3863" s="222"/>
      <c r="AB3863" s="222"/>
      <c r="AC3863" s="223"/>
      <c r="BO3863" s="202"/>
    </row>
    <row r="3864" customFormat="false" ht="17.5" hidden="false" customHeight="false" outlineLevel="0" collapsed="false">
      <c r="A3864" s="220"/>
      <c r="B3864" s="221"/>
      <c r="C3864" s="221"/>
      <c r="D3864" s="59"/>
      <c r="E3864" s="3"/>
      <c r="F3864" s="59"/>
      <c r="G3864" s="59"/>
      <c r="J3864" s="222"/>
      <c r="K3864" s="222"/>
      <c r="L3864" s="222"/>
      <c r="M3864" s="223"/>
      <c r="Z3864" s="222"/>
      <c r="AA3864" s="222"/>
      <c r="AB3864" s="222"/>
      <c r="AC3864" s="223"/>
      <c r="BO3864" s="202"/>
    </row>
    <row r="3865" customFormat="false" ht="17.5" hidden="false" customHeight="false" outlineLevel="0" collapsed="false">
      <c r="A3865" s="220"/>
      <c r="B3865" s="221"/>
      <c r="C3865" s="221"/>
      <c r="D3865" s="59"/>
      <c r="E3865" s="3"/>
      <c r="F3865" s="59"/>
      <c r="G3865" s="59"/>
      <c r="J3865" s="222"/>
      <c r="K3865" s="222"/>
      <c r="L3865" s="222"/>
      <c r="M3865" s="223"/>
      <c r="Z3865" s="222"/>
      <c r="AA3865" s="222"/>
      <c r="AB3865" s="222"/>
      <c r="AC3865" s="223"/>
      <c r="BO3865" s="202"/>
    </row>
    <row r="3866" customFormat="false" ht="17.5" hidden="false" customHeight="false" outlineLevel="0" collapsed="false">
      <c r="A3866" s="220"/>
      <c r="B3866" s="221"/>
      <c r="C3866" s="221"/>
      <c r="D3866" s="59"/>
      <c r="E3866" s="3"/>
      <c r="F3866" s="59"/>
      <c r="G3866" s="59"/>
      <c r="J3866" s="222"/>
      <c r="K3866" s="222"/>
      <c r="L3866" s="222"/>
      <c r="M3866" s="223"/>
      <c r="Z3866" s="222"/>
      <c r="AA3866" s="222"/>
      <c r="AB3866" s="222"/>
      <c r="AC3866" s="223"/>
      <c r="BO3866" s="202"/>
    </row>
    <row r="3867" customFormat="false" ht="17.5" hidden="false" customHeight="false" outlineLevel="0" collapsed="false">
      <c r="A3867" s="220"/>
      <c r="B3867" s="221"/>
      <c r="C3867" s="221"/>
      <c r="D3867" s="59"/>
      <c r="E3867" s="3"/>
      <c r="F3867" s="59"/>
      <c r="G3867" s="59"/>
      <c r="J3867" s="222"/>
      <c r="K3867" s="222"/>
      <c r="L3867" s="222"/>
      <c r="M3867" s="223"/>
      <c r="Z3867" s="222"/>
      <c r="AA3867" s="222"/>
      <c r="AB3867" s="222"/>
      <c r="AC3867" s="223"/>
      <c r="BO3867" s="202"/>
    </row>
    <row r="3868" customFormat="false" ht="17.5" hidden="false" customHeight="false" outlineLevel="0" collapsed="false">
      <c r="A3868" s="220"/>
      <c r="B3868" s="221"/>
      <c r="C3868" s="221"/>
      <c r="D3868" s="59"/>
      <c r="E3868" s="3"/>
      <c r="F3868" s="59"/>
      <c r="G3868" s="59"/>
      <c r="J3868" s="222"/>
      <c r="K3868" s="222"/>
      <c r="L3868" s="222"/>
      <c r="M3868" s="223"/>
      <c r="Z3868" s="222"/>
      <c r="AA3868" s="222"/>
      <c r="AB3868" s="222"/>
      <c r="AC3868" s="223"/>
      <c r="BO3868" s="202"/>
    </row>
    <row r="3869" customFormat="false" ht="17.5" hidden="false" customHeight="false" outlineLevel="0" collapsed="false">
      <c r="A3869" s="220"/>
      <c r="B3869" s="221"/>
      <c r="C3869" s="221"/>
      <c r="D3869" s="59"/>
      <c r="E3869" s="3"/>
      <c r="F3869" s="59"/>
      <c r="G3869" s="59"/>
      <c r="J3869" s="222"/>
      <c r="K3869" s="222"/>
      <c r="L3869" s="222"/>
      <c r="M3869" s="223"/>
      <c r="Z3869" s="222"/>
      <c r="AA3869" s="222"/>
      <c r="AB3869" s="222"/>
      <c r="AC3869" s="223"/>
      <c r="BO3869" s="202"/>
    </row>
    <row r="3870" customFormat="false" ht="17.5" hidden="false" customHeight="false" outlineLevel="0" collapsed="false">
      <c r="A3870" s="220"/>
      <c r="B3870" s="221"/>
      <c r="C3870" s="221"/>
      <c r="D3870" s="59"/>
      <c r="E3870" s="3"/>
      <c r="F3870" s="59"/>
      <c r="G3870" s="59"/>
      <c r="J3870" s="222"/>
      <c r="K3870" s="222"/>
      <c r="L3870" s="222"/>
      <c r="M3870" s="223"/>
      <c r="Z3870" s="222"/>
      <c r="AA3870" s="222"/>
      <c r="AB3870" s="222"/>
      <c r="AC3870" s="223"/>
      <c r="BO3870" s="202"/>
    </row>
    <row r="3871" customFormat="false" ht="17.5" hidden="false" customHeight="false" outlineLevel="0" collapsed="false">
      <c r="A3871" s="220"/>
      <c r="B3871" s="221"/>
      <c r="C3871" s="221"/>
      <c r="D3871" s="59"/>
      <c r="E3871" s="3"/>
      <c r="F3871" s="59"/>
      <c r="G3871" s="59"/>
      <c r="J3871" s="222"/>
      <c r="K3871" s="222"/>
      <c r="L3871" s="222"/>
      <c r="M3871" s="223"/>
      <c r="Z3871" s="222"/>
      <c r="AA3871" s="222"/>
      <c r="AB3871" s="222"/>
      <c r="AC3871" s="223"/>
      <c r="BO3871" s="202"/>
    </row>
    <row r="3872" customFormat="false" ht="17.5" hidden="false" customHeight="false" outlineLevel="0" collapsed="false">
      <c r="A3872" s="220"/>
      <c r="B3872" s="221"/>
      <c r="C3872" s="221"/>
      <c r="D3872" s="59"/>
      <c r="E3872" s="3"/>
      <c r="F3872" s="59"/>
      <c r="G3872" s="59"/>
      <c r="J3872" s="222"/>
      <c r="K3872" s="222"/>
      <c r="L3872" s="222"/>
      <c r="M3872" s="223"/>
      <c r="Z3872" s="222"/>
      <c r="AA3872" s="222"/>
      <c r="AB3872" s="222"/>
      <c r="AC3872" s="223"/>
      <c r="BO3872" s="202"/>
    </row>
    <row r="3873" customFormat="false" ht="17.5" hidden="false" customHeight="false" outlineLevel="0" collapsed="false">
      <c r="A3873" s="220"/>
      <c r="B3873" s="221"/>
      <c r="C3873" s="221"/>
      <c r="D3873" s="59"/>
      <c r="E3873" s="3"/>
      <c r="F3873" s="59"/>
      <c r="G3873" s="59"/>
      <c r="J3873" s="222"/>
      <c r="K3873" s="222"/>
      <c r="L3873" s="222"/>
      <c r="M3873" s="223"/>
      <c r="Z3873" s="222"/>
      <c r="AA3873" s="222"/>
      <c r="AB3873" s="222"/>
      <c r="AC3873" s="223"/>
      <c r="BO3873" s="202"/>
    </row>
    <row r="3874" customFormat="false" ht="17.5" hidden="false" customHeight="false" outlineLevel="0" collapsed="false">
      <c r="A3874" s="220"/>
      <c r="B3874" s="221"/>
      <c r="C3874" s="221"/>
      <c r="D3874" s="59"/>
      <c r="E3874" s="3"/>
      <c r="F3874" s="59"/>
      <c r="G3874" s="59"/>
      <c r="J3874" s="222"/>
      <c r="K3874" s="222"/>
      <c r="L3874" s="222"/>
      <c r="M3874" s="223"/>
      <c r="Z3874" s="222"/>
      <c r="AA3874" s="222"/>
      <c r="AB3874" s="222"/>
      <c r="AC3874" s="223"/>
      <c r="BO3874" s="202"/>
    </row>
    <row r="3875" customFormat="false" ht="17.5" hidden="false" customHeight="false" outlineLevel="0" collapsed="false">
      <c r="A3875" s="220"/>
      <c r="B3875" s="221"/>
      <c r="C3875" s="221"/>
      <c r="D3875" s="59"/>
      <c r="E3875" s="3"/>
      <c r="F3875" s="59"/>
      <c r="G3875" s="59"/>
      <c r="J3875" s="222"/>
      <c r="K3875" s="222"/>
      <c r="L3875" s="222"/>
      <c r="M3875" s="223"/>
      <c r="Z3875" s="222"/>
      <c r="AA3875" s="222"/>
      <c r="AB3875" s="222"/>
      <c r="AC3875" s="223"/>
      <c r="BO3875" s="202"/>
    </row>
    <row r="3876" customFormat="false" ht="17.5" hidden="false" customHeight="false" outlineLevel="0" collapsed="false">
      <c r="A3876" s="220"/>
      <c r="B3876" s="221"/>
      <c r="C3876" s="221"/>
      <c r="D3876" s="59"/>
      <c r="E3876" s="3"/>
      <c r="F3876" s="59"/>
      <c r="G3876" s="59"/>
      <c r="J3876" s="222"/>
      <c r="K3876" s="222"/>
      <c r="L3876" s="222"/>
      <c r="M3876" s="223"/>
      <c r="Z3876" s="222"/>
      <c r="AA3876" s="222"/>
      <c r="AB3876" s="222"/>
      <c r="AC3876" s="223"/>
      <c r="BO3876" s="202"/>
    </row>
    <row r="3877" customFormat="false" ht="17.5" hidden="false" customHeight="false" outlineLevel="0" collapsed="false">
      <c r="A3877" s="220"/>
      <c r="B3877" s="221"/>
      <c r="C3877" s="221"/>
      <c r="D3877" s="59"/>
      <c r="E3877" s="3"/>
      <c r="F3877" s="59"/>
      <c r="G3877" s="59"/>
      <c r="J3877" s="222"/>
      <c r="K3877" s="222"/>
      <c r="L3877" s="222"/>
      <c r="M3877" s="223"/>
      <c r="Z3877" s="222"/>
      <c r="AA3877" s="222"/>
      <c r="AB3877" s="222"/>
      <c r="AC3877" s="223"/>
      <c r="BO3877" s="202"/>
    </row>
    <row r="3878" customFormat="false" ht="17.5" hidden="false" customHeight="false" outlineLevel="0" collapsed="false">
      <c r="A3878" s="220"/>
      <c r="B3878" s="221"/>
      <c r="C3878" s="221"/>
      <c r="D3878" s="59"/>
      <c r="E3878" s="3"/>
      <c r="F3878" s="59"/>
      <c r="G3878" s="59"/>
      <c r="J3878" s="222"/>
      <c r="K3878" s="222"/>
      <c r="L3878" s="222"/>
      <c r="M3878" s="223"/>
      <c r="Z3878" s="222"/>
      <c r="AA3878" s="222"/>
      <c r="AB3878" s="222"/>
      <c r="AC3878" s="223"/>
      <c r="BO3878" s="202"/>
    </row>
    <row r="3879" customFormat="false" ht="17.5" hidden="false" customHeight="false" outlineLevel="0" collapsed="false">
      <c r="A3879" s="220"/>
      <c r="B3879" s="221"/>
      <c r="C3879" s="221"/>
      <c r="D3879" s="59"/>
      <c r="E3879" s="3"/>
      <c r="F3879" s="59"/>
      <c r="G3879" s="59"/>
      <c r="J3879" s="222"/>
      <c r="K3879" s="222"/>
      <c r="L3879" s="222"/>
      <c r="M3879" s="223"/>
      <c r="Z3879" s="222"/>
      <c r="AA3879" s="222"/>
      <c r="AB3879" s="222"/>
      <c r="AC3879" s="223"/>
      <c r="BO3879" s="202"/>
    </row>
    <row r="3880" customFormat="false" ht="17.5" hidden="false" customHeight="false" outlineLevel="0" collapsed="false">
      <c r="A3880" s="220"/>
      <c r="B3880" s="221"/>
      <c r="C3880" s="221"/>
      <c r="D3880" s="59"/>
      <c r="E3880" s="3"/>
      <c r="F3880" s="59"/>
      <c r="G3880" s="59"/>
      <c r="J3880" s="222"/>
      <c r="K3880" s="222"/>
      <c r="L3880" s="222"/>
      <c r="M3880" s="223"/>
      <c r="Z3880" s="222"/>
      <c r="AA3880" s="222"/>
      <c r="AB3880" s="222"/>
      <c r="AC3880" s="223"/>
      <c r="BO3880" s="202"/>
    </row>
    <row r="3881" customFormat="false" ht="17.5" hidden="false" customHeight="false" outlineLevel="0" collapsed="false">
      <c r="A3881" s="220"/>
      <c r="B3881" s="221"/>
      <c r="C3881" s="221"/>
      <c r="D3881" s="59"/>
      <c r="E3881" s="3"/>
      <c r="F3881" s="59"/>
      <c r="G3881" s="59"/>
      <c r="J3881" s="222"/>
      <c r="K3881" s="222"/>
      <c r="L3881" s="222"/>
      <c r="M3881" s="223"/>
      <c r="Z3881" s="222"/>
      <c r="AA3881" s="222"/>
      <c r="AB3881" s="222"/>
      <c r="AC3881" s="223"/>
      <c r="BO3881" s="202"/>
    </row>
    <row r="3882" customFormat="false" ht="17.5" hidden="false" customHeight="false" outlineLevel="0" collapsed="false">
      <c r="A3882" s="220"/>
      <c r="B3882" s="221"/>
      <c r="C3882" s="221"/>
      <c r="D3882" s="59"/>
      <c r="E3882" s="3"/>
      <c r="F3882" s="59"/>
      <c r="G3882" s="59"/>
      <c r="J3882" s="222"/>
      <c r="K3882" s="222"/>
      <c r="L3882" s="222"/>
      <c r="M3882" s="223"/>
      <c r="Z3882" s="222"/>
      <c r="AA3882" s="222"/>
      <c r="AB3882" s="222"/>
      <c r="AC3882" s="223"/>
      <c r="BO3882" s="202"/>
    </row>
    <row r="3883" customFormat="false" ht="17.5" hidden="false" customHeight="false" outlineLevel="0" collapsed="false">
      <c r="A3883" s="220"/>
      <c r="B3883" s="221"/>
      <c r="C3883" s="221"/>
      <c r="D3883" s="59"/>
      <c r="E3883" s="3"/>
      <c r="F3883" s="59"/>
      <c r="G3883" s="59"/>
      <c r="J3883" s="222"/>
      <c r="K3883" s="222"/>
      <c r="L3883" s="222"/>
      <c r="M3883" s="223"/>
      <c r="Z3883" s="222"/>
      <c r="AA3883" s="222"/>
      <c r="AB3883" s="222"/>
      <c r="AC3883" s="223"/>
      <c r="BO3883" s="202"/>
    </row>
    <row r="3884" customFormat="false" ht="17.5" hidden="false" customHeight="false" outlineLevel="0" collapsed="false">
      <c r="A3884" s="220"/>
      <c r="B3884" s="221"/>
      <c r="C3884" s="221"/>
      <c r="D3884" s="59"/>
      <c r="E3884" s="3"/>
      <c r="F3884" s="59"/>
      <c r="G3884" s="59"/>
      <c r="J3884" s="222"/>
      <c r="K3884" s="222"/>
      <c r="L3884" s="222"/>
      <c r="M3884" s="223"/>
      <c r="Z3884" s="222"/>
      <c r="AA3884" s="222"/>
      <c r="AB3884" s="222"/>
      <c r="AC3884" s="223"/>
      <c r="BO3884" s="202"/>
    </row>
    <row r="3885" customFormat="false" ht="17.5" hidden="false" customHeight="false" outlineLevel="0" collapsed="false">
      <c r="A3885" s="220"/>
      <c r="B3885" s="221"/>
      <c r="C3885" s="221"/>
      <c r="D3885" s="59"/>
      <c r="E3885" s="3"/>
      <c r="F3885" s="59"/>
      <c r="G3885" s="59"/>
      <c r="J3885" s="222"/>
      <c r="K3885" s="222"/>
      <c r="L3885" s="222"/>
      <c r="M3885" s="223"/>
      <c r="Z3885" s="222"/>
      <c r="AA3885" s="222"/>
      <c r="AB3885" s="222"/>
      <c r="AC3885" s="223"/>
      <c r="BO3885" s="202"/>
    </row>
    <row r="3886" customFormat="false" ht="17.5" hidden="false" customHeight="false" outlineLevel="0" collapsed="false">
      <c r="A3886" s="220"/>
      <c r="B3886" s="221"/>
      <c r="C3886" s="221"/>
      <c r="D3886" s="59"/>
      <c r="E3886" s="3"/>
      <c r="F3886" s="59"/>
      <c r="G3886" s="59"/>
      <c r="J3886" s="222"/>
      <c r="K3886" s="222"/>
      <c r="L3886" s="222"/>
      <c r="M3886" s="223"/>
      <c r="Z3886" s="222"/>
      <c r="AA3886" s="222"/>
      <c r="AB3886" s="222"/>
      <c r="AC3886" s="223"/>
      <c r="BO3886" s="202"/>
    </row>
    <row r="3887" customFormat="false" ht="17.5" hidden="false" customHeight="false" outlineLevel="0" collapsed="false">
      <c r="A3887" s="220"/>
      <c r="B3887" s="221"/>
      <c r="C3887" s="221"/>
      <c r="D3887" s="59"/>
      <c r="E3887" s="3"/>
      <c r="F3887" s="59"/>
      <c r="G3887" s="59"/>
      <c r="J3887" s="222"/>
      <c r="K3887" s="222"/>
      <c r="L3887" s="222"/>
      <c r="M3887" s="223"/>
      <c r="Z3887" s="222"/>
      <c r="AA3887" s="222"/>
      <c r="AB3887" s="222"/>
      <c r="AC3887" s="223"/>
      <c r="BO3887" s="202"/>
    </row>
    <row r="3888" customFormat="false" ht="17.5" hidden="false" customHeight="false" outlineLevel="0" collapsed="false">
      <c r="A3888" s="220"/>
      <c r="B3888" s="221"/>
      <c r="C3888" s="221"/>
      <c r="D3888" s="59"/>
      <c r="E3888" s="3"/>
      <c r="F3888" s="59"/>
      <c r="G3888" s="59"/>
      <c r="J3888" s="222"/>
      <c r="K3888" s="222"/>
      <c r="L3888" s="222"/>
      <c r="M3888" s="223"/>
      <c r="Z3888" s="222"/>
      <c r="AA3888" s="222"/>
      <c r="AB3888" s="222"/>
      <c r="AC3888" s="223"/>
      <c r="BO3888" s="202"/>
    </row>
    <row r="3889" customFormat="false" ht="17.5" hidden="false" customHeight="false" outlineLevel="0" collapsed="false">
      <c r="A3889" s="220"/>
      <c r="B3889" s="221"/>
      <c r="C3889" s="221"/>
      <c r="D3889" s="59"/>
      <c r="E3889" s="3"/>
      <c r="F3889" s="59"/>
      <c r="G3889" s="59"/>
      <c r="J3889" s="222"/>
      <c r="K3889" s="222"/>
      <c r="L3889" s="222"/>
      <c r="M3889" s="223"/>
      <c r="Z3889" s="222"/>
      <c r="AA3889" s="222"/>
      <c r="AB3889" s="222"/>
      <c r="AC3889" s="223"/>
      <c r="BO3889" s="202"/>
    </row>
    <row r="3890" customFormat="false" ht="17.5" hidden="false" customHeight="false" outlineLevel="0" collapsed="false">
      <c r="A3890" s="220"/>
      <c r="B3890" s="221"/>
      <c r="C3890" s="221"/>
      <c r="D3890" s="59"/>
      <c r="E3890" s="3"/>
      <c r="F3890" s="59"/>
      <c r="G3890" s="59"/>
      <c r="J3890" s="222"/>
      <c r="K3890" s="222"/>
      <c r="L3890" s="222"/>
      <c r="M3890" s="223"/>
      <c r="Z3890" s="222"/>
      <c r="AA3890" s="222"/>
      <c r="AB3890" s="222"/>
      <c r="AC3890" s="223"/>
      <c r="BO3890" s="202"/>
    </row>
    <row r="3891" customFormat="false" ht="17.5" hidden="false" customHeight="false" outlineLevel="0" collapsed="false">
      <c r="A3891" s="220"/>
      <c r="B3891" s="221"/>
      <c r="C3891" s="221"/>
      <c r="D3891" s="59"/>
      <c r="E3891" s="3"/>
      <c r="F3891" s="59"/>
      <c r="G3891" s="59"/>
      <c r="J3891" s="222"/>
      <c r="K3891" s="222"/>
      <c r="L3891" s="222"/>
      <c r="M3891" s="223"/>
      <c r="Z3891" s="222"/>
      <c r="AA3891" s="222"/>
      <c r="AB3891" s="222"/>
      <c r="AC3891" s="223"/>
      <c r="BO3891" s="202"/>
    </row>
    <row r="3892" customFormat="false" ht="17.5" hidden="false" customHeight="false" outlineLevel="0" collapsed="false">
      <c r="A3892" s="220"/>
      <c r="B3892" s="221"/>
      <c r="C3892" s="221"/>
      <c r="D3892" s="59"/>
      <c r="E3892" s="3"/>
      <c r="F3892" s="59"/>
      <c r="G3892" s="59"/>
      <c r="J3892" s="222"/>
      <c r="K3892" s="222"/>
      <c r="L3892" s="222"/>
      <c r="M3892" s="223"/>
      <c r="Z3892" s="222"/>
      <c r="AA3892" s="222"/>
      <c r="AB3892" s="222"/>
      <c r="AC3892" s="223"/>
      <c r="BO3892" s="202"/>
    </row>
    <row r="3893" customFormat="false" ht="17.5" hidden="false" customHeight="false" outlineLevel="0" collapsed="false">
      <c r="A3893" s="220"/>
      <c r="B3893" s="221"/>
      <c r="C3893" s="221"/>
      <c r="D3893" s="59"/>
      <c r="E3893" s="3"/>
      <c r="F3893" s="59"/>
      <c r="G3893" s="59"/>
      <c r="J3893" s="222"/>
      <c r="K3893" s="222"/>
      <c r="L3893" s="222"/>
      <c r="M3893" s="223"/>
      <c r="Z3893" s="222"/>
      <c r="AA3893" s="222"/>
      <c r="AB3893" s="222"/>
      <c r="AC3893" s="223"/>
      <c r="BO3893" s="202"/>
    </row>
    <row r="3894" customFormat="false" ht="17.5" hidden="false" customHeight="false" outlineLevel="0" collapsed="false">
      <c r="A3894" s="220"/>
      <c r="B3894" s="221"/>
      <c r="C3894" s="221"/>
      <c r="D3894" s="59"/>
      <c r="E3894" s="3"/>
      <c r="F3894" s="59"/>
      <c r="G3894" s="59"/>
      <c r="J3894" s="222"/>
      <c r="K3894" s="222"/>
      <c r="L3894" s="222"/>
      <c r="M3894" s="223"/>
      <c r="Z3894" s="222"/>
      <c r="AA3894" s="222"/>
      <c r="AB3894" s="222"/>
      <c r="AC3894" s="223"/>
      <c r="BO3894" s="202"/>
    </row>
    <row r="3895" customFormat="false" ht="17.5" hidden="false" customHeight="false" outlineLevel="0" collapsed="false">
      <c r="A3895" s="220"/>
      <c r="B3895" s="221"/>
      <c r="C3895" s="221"/>
      <c r="D3895" s="59"/>
      <c r="E3895" s="3"/>
      <c r="F3895" s="59"/>
      <c r="G3895" s="59"/>
      <c r="J3895" s="222"/>
      <c r="K3895" s="222"/>
      <c r="L3895" s="222"/>
      <c r="M3895" s="223"/>
      <c r="Z3895" s="222"/>
      <c r="AA3895" s="222"/>
      <c r="AB3895" s="222"/>
      <c r="AC3895" s="223"/>
      <c r="BO3895" s="202"/>
    </row>
    <row r="3896" customFormat="false" ht="17.5" hidden="false" customHeight="false" outlineLevel="0" collapsed="false">
      <c r="A3896" s="220"/>
      <c r="B3896" s="221"/>
      <c r="C3896" s="221"/>
      <c r="D3896" s="59"/>
      <c r="E3896" s="3"/>
      <c r="F3896" s="59"/>
      <c r="G3896" s="59"/>
      <c r="J3896" s="222"/>
      <c r="K3896" s="222"/>
      <c r="L3896" s="222"/>
      <c r="M3896" s="223"/>
      <c r="Z3896" s="222"/>
      <c r="AA3896" s="222"/>
      <c r="AB3896" s="222"/>
      <c r="AC3896" s="223"/>
      <c r="BO3896" s="202"/>
    </row>
    <row r="3897" customFormat="false" ht="17.5" hidden="false" customHeight="false" outlineLevel="0" collapsed="false">
      <c r="A3897" s="220"/>
      <c r="B3897" s="221"/>
      <c r="C3897" s="221"/>
      <c r="D3897" s="59"/>
      <c r="E3897" s="3"/>
      <c r="F3897" s="59"/>
      <c r="G3897" s="59"/>
      <c r="J3897" s="222"/>
      <c r="K3897" s="222"/>
      <c r="L3897" s="222"/>
      <c r="M3897" s="223"/>
      <c r="Z3897" s="222"/>
      <c r="AA3897" s="222"/>
      <c r="AB3897" s="222"/>
      <c r="AC3897" s="223"/>
      <c r="BO3897" s="202"/>
    </row>
    <row r="3898" customFormat="false" ht="17.5" hidden="false" customHeight="false" outlineLevel="0" collapsed="false">
      <c r="A3898" s="220"/>
      <c r="B3898" s="221"/>
      <c r="C3898" s="221"/>
      <c r="D3898" s="59"/>
      <c r="E3898" s="3"/>
      <c r="F3898" s="59"/>
      <c r="G3898" s="59"/>
      <c r="J3898" s="222"/>
      <c r="K3898" s="222"/>
      <c r="L3898" s="222"/>
      <c r="M3898" s="223"/>
      <c r="Z3898" s="222"/>
      <c r="AA3898" s="222"/>
      <c r="AB3898" s="222"/>
      <c r="AC3898" s="223"/>
      <c r="BO3898" s="202"/>
    </row>
    <row r="3899" customFormat="false" ht="17.5" hidden="false" customHeight="false" outlineLevel="0" collapsed="false">
      <c r="A3899" s="220"/>
      <c r="B3899" s="221"/>
      <c r="C3899" s="221"/>
      <c r="D3899" s="59"/>
      <c r="E3899" s="3"/>
      <c r="F3899" s="59"/>
      <c r="G3899" s="59"/>
      <c r="J3899" s="222"/>
      <c r="K3899" s="222"/>
      <c r="L3899" s="222"/>
      <c r="M3899" s="223"/>
      <c r="Z3899" s="222"/>
      <c r="AA3899" s="222"/>
      <c r="AB3899" s="222"/>
      <c r="AC3899" s="223"/>
      <c r="BO3899" s="202"/>
    </row>
    <row r="3900" customFormat="false" ht="17.5" hidden="false" customHeight="false" outlineLevel="0" collapsed="false">
      <c r="A3900" s="220"/>
      <c r="B3900" s="221"/>
      <c r="C3900" s="221"/>
      <c r="D3900" s="59"/>
      <c r="E3900" s="3"/>
      <c r="F3900" s="59"/>
      <c r="G3900" s="59"/>
      <c r="J3900" s="222"/>
      <c r="K3900" s="222"/>
      <c r="L3900" s="222"/>
      <c r="M3900" s="223"/>
      <c r="Z3900" s="222"/>
      <c r="AA3900" s="222"/>
      <c r="AB3900" s="222"/>
      <c r="AC3900" s="223"/>
      <c r="BO3900" s="202"/>
    </row>
    <row r="3901" customFormat="false" ht="17.5" hidden="false" customHeight="false" outlineLevel="0" collapsed="false">
      <c r="A3901" s="220"/>
      <c r="B3901" s="221"/>
      <c r="C3901" s="221"/>
      <c r="D3901" s="59"/>
      <c r="E3901" s="3"/>
      <c r="F3901" s="59"/>
      <c r="G3901" s="59"/>
      <c r="J3901" s="222"/>
      <c r="K3901" s="222"/>
      <c r="L3901" s="222"/>
      <c r="M3901" s="223"/>
      <c r="Z3901" s="222"/>
      <c r="AA3901" s="222"/>
      <c r="AB3901" s="222"/>
      <c r="AC3901" s="223"/>
      <c r="BO3901" s="202"/>
    </row>
    <row r="3902" customFormat="false" ht="17.5" hidden="false" customHeight="false" outlineLevel="0" collapsed="false">
      <c r="A3902" s="220"/>
      <c r="B3902" s="221"/>
      <c r="C3902" s="221"/>
      <c r="D3902" s="59"/>
      <c r="E3902" s="3"/>
      <c r="F3902" s="59"/>
      <c r="G3902" s="59"/>
      <c r="J3902" s="222"/>
      <c r="K3902" s="222"/>
      <c r="L3902" s="222"/>
      <c r="M3902" s="223"/>
      <c r="Z3902" s="222"/>
      <c r="AA3902" s="222"/>
      <c r="AB3902" s="222"/>
      <c r="AC3902" s="223"/>
      <c r="BO3902" s="202"/>
    </row>
    <row r="3903" customFormat="false" ht="17.5" hidden="false" customHeight="false" outlineLevel="0" collapsed="false">
      <c r="A3903" s="220"/>
      <c r="B3903" s="221"/>
      <c r="C3903" s="221"/>
      <c r="D3903" s="59"/>
      <c r="E3903" s="3"/>
      <c r="F3903" s="59"/>
      <c r="G3903" s="59"/>
      <c r="J3903" s="222"/>
      <c r="K3903" s="222"/>
      <c r="L3903" s="222"/>
      <c r="M3903" s="223"/>
      <c r="Z3903" s="222"/>
      <c r="AA3903" s="222"/>
      <c r="AB3903" s="222"/>
      <c r="AC3903" s="223"/>
      <c r="BO3903" s="202"/>
    </row>
    <row r="3904" customFormat="false" ht="17.5" hidden="false" customHeight="false" outlineLevel="0" collapsed="false">
      <c r="A3904" s="220"/>
      <c r="B3904" s="221"/>
      <c r="C3904" s="221"/>
      <c r="D3904" s="59"/>
      <c r="E3904" s="3"/>
      <c r="F3904" s="59"/>
      <c r="G3904" s="59"/>
      <c r="J3904" s="222"/>
      <c r="K3904" s="222"/>
      <c r="L3904" s="222"/>
      <c r="M3904" s="223"/>
      <c r="Z3904" s="222"/>
      <c r="AA3904" s="222"/>
      <c r="AB3904" s="222"/>
      <c r="AC3904" s="223"/>
      <c r="BO3904" s="202"/>
    </row>
    <row r="3905" customFormat="false" ht="17.5" hidden="false" customHeight="false" outlineLevel="0" collapsed="false">
      <c r="A3905" s="220"/>
      <c r="B3905" s="221"/>
      <c r="C3905" s="221"/>
      <c r="D3905" s="59"/>
      <c r="E3905" s="3"/>
      <c r="F3905" s="59"/>
      <c r="G3905" s="59"/>
      <c r="J3905" s="222"/>
      <c r="K3905" s="222"/>
      <c r="L3905" s="222"/>
      <c r="M3905" s="223"/>
      <c r="Z3905" s="222"/>
      <c r="AA3905" s="222"/>
      <c r="AB3905" s="222"/>
      <c r="AC3905" s="223"/>
      <c r="BO3905" s="202"/>
    </row>
    <row r="3906" customFormat="false" ht="17.5" hidden="false" customHeight="false" outlineLevel="0" collapsed="false">
      <c r="A3906" s="220"/>
      <c r="B3906" s="221"/>
      <c r="C3906" s="221"/>
      <c r="D3906" s="59"/>
      <c r="E3906" s="3"/>
      <c r="F3906" s="59"/>
      <c r="G3906" s="59"/>
      <c r="J3906" s="222"/>
      <c r="K3906" s="222"/>
      <c r="L3906" s="222"/>
      <c r="M3906" s="223"/>
      <c r="Z3906" s="222"/>
      <c r="AA3906" s="222"/>
      <c r="AB3906" s="222"/>
      <c r="AC3906" s="223"/>
      <c r="BO3906" s="202"/>
    </row>
    <row r="3907" customFormat="false" ht="17.5" hidden="false" customHeight="false" outlineLevel="0" collapsed="false">
      <c r="A3907" s="220"/>
      <c r="B3907" s="221"/>
      <c r="C3907" s="221"/>
      <c r="D3907" s="59"/>
      <c r="E3907" s="3"/>
      <c r="F3907" s="59"/>
      <c r="G3907" s="59"/>
      <c r="J3907" s="222"/>
      <c r="K3907" s="222"/>
      <c r="L3907" s="222"/>
      <c r="M3907" s="223"/>
      <c r="Z3907" s="222"/>
      <c r="AA3907" s="222"/>
      <c r="AB3907" s="222"/>
      <c r="AC3907" s="223"/>
      <c r="BO3907" s="202"/>
    </row>
    <row r="3908" customFormat="false" ht="17.5" hidden="false" customHeight="false" outlineLevel="0" collapsed="false">
      <c r="A3908" s="220"/>
      <c r="B3908" s="221"/>
      <c r="C3908" s="221"/>
      <c r="D3908" s="59"/>
      <c r="E3908" s="3"/>
      <c r="F3908" s="59"/>
      <c r="G3908" s="59"/>
      <c r="J3908" s="222"/>
      <c r="K3908" s="222"/>
      <c r="L3908" s="222"/>
      <c r="M3908" s="223"/>
      <c r="Z3908" s="222"/>
      <c r="AA3908" s="222"/>
      <c r="AB3908" s="222"/>
      <c r="AC3908" s="223"/>
      <c r="BO3908" s="202"/>
    </row>
    <row r="3909" customFormat="false" ht="17.5" hidden="false" customHeight="false" outlineLevel="0" collapsed="false">
      <c r="A3909" s="220"/>
      <c r="B3909" s="221"/>
      <c r="C3909" s="221"/>
      <c r="D3909" s="59"/>
      <c r="E3909" s="3"/>
      <c r="F3909" s="59"/>
      <c r="G3909" s="59"/>
      <c r="J3909" s="222"/>
      <c r="K3909" s="222"/>
      <c r="L3909" s="222"/>
      <c r="M3909" s="223"/>
      <c r="Z3909" s="222"/>
      <c r="AA3909" s="222"/>
      <c r="AB3909" s="222"/>
      <c r="AC3909" s="223"/>
      <c r="BO3909" s="202"/>
    </row>
    <row r="3910" customFormat="false" ht="17.5" hidden="false" customHeight="false" outlineLevel="0" collapsed="false">
      <c r="A3910" s="220"/>
      <c r="B3910" s="221"/>
      <c r="C3910" s="221"/>
      <c r="D3910" s="59"/>
      <c r="E3910" s="3"/>
      <c r="F3910" s="59"/>
      <c r="G3910" s="59"/>
      <c r="J3910" s="222"/>
      <c r="K3910" s="222"/>
      <c r="L3910" s="222"/>
      <c r="M3910" s="223"/>
      <c r="Z3910" s="222"/>
      <c r="AA3910" s="222"/>
      <c r="AB3910" s="222"/>
      <c r="AC3910" s="223"/>
      <c r="BO3910" s="202"/>
    </row>
    <row r="3911" customFormat="false" ht="17.5" hidden="false" customHeight="false" outlineLevel="0" collapsed="false">
      <c r="A3911" s="220"/>
      <c r="B3911" s="221"/>
      <c r="C3911" s="221"/>
      <c r="D3911" s="59"/>
      <c r="E3911" s="3"/>
      <c r="F3911" s="59"/>
      <c r="G3911" s="59"/>
      <c r="J3911" s="222"/>
      <c r="K3911" s="222"/>
      <c r="L3911" s="222"/>
      <c r="M3911" s="223"/>
      <c r="Z3911" s="222"/>
      <c r="AA3911" s="222"/>
      <c r="AB3911" s="222"/>
      <c r="AC3911" s="223"/>
      <c r="BO3911" s="202"/>
    </row>
    <row r="3912" customFormat="false" ht="17.5" hidden="false" customHeight="false" outlineLevel="0" collapsed="false">
      <c r="A3912" s="220"/>
      <c r="B3912" s="221"/>
      <c r="C3912" s="221"/>
      <c r="D3912" s="59"/>
      <c r="E3912" s="3"/>
      <c r="F3912" s="59"/>
      <c r="G3912" s="59"/>
      <c r="J3912" s="222"/>
      <c r="K3912" s="222"/>
      <c r="L3912" s="222"/>
      <c r="M3912" s="223"/>
      <c r="Z3912" s="222"/>
      <c r="AA3912" s="222"/>
      <c r="AB3912" s="222"/>
      <c r="AC3912" s="223"/>
      <c r="BO3912" s="202"/>
    </row>
    <row r="3913" customFormat="false" ht="17.5" hidden="false" customHeight="false" outlineLevel="0" collapsed="false">
      <c r="A3913" s="220"/>
      <c r="B3913" s="221"/>
      <c r="C3913" s="221"/>
      <c r="D3913" s="59"/>
      <c r="E3913" s="3"/>
      <c r="F3913" s="59"/>
      <c r="G3913" s="59"/>
      <c r="J3913" s="222"/>
      <c r="K3913" s="222"/>
      <c r="L3913" s="222"/>
      <c r="M3913" s="223"/>
      <c r="Z3913" s="222"/>
      <c r="AA3913" s="222"/>
      <c r="AB3913" s="222"/>
      <c r="AC3913" s="223"/>
      <c r="BO3913" s="202"/>
    </row>
    <row r="3914" customFormat="false" ht="17.5" hidden="false" customHeight="false" outlineLevel="0" collapsed="false">
      <c r="A3914" s="220"/>
      <c r="B3914" s="221"/>
      <c r="C3914" s="221"/>
      <c r="D3914" s="59"/>
      <c r="E3914" s="3"/>
      <c r="F3914" s="59"/>
      <c r="G3914" s="59"/>
      <c r="J3914" s="222"/>
      <c r="K3914" s="222"/>
      <c r="L3914" s="222"/>
      <c r="M3914" s="223"/>
      <c r="Z3914" s="222"/>
      <c r="AA3914" s="222"/>
      <c r="AB3914" s="222"/>
      <c r="AC3914" s="223"/>
      <c r="BO3914" s="202"/>
    </row>
    <row r="3915" customFormat="false" ht="17.5" hidden="false" customHeight="false" outlineLevel="0" collapsed="false">
      <c r="A3915" s="220"/>
      <c r="B3915" s="221"/>
      <c r="C3915" s="221"/>
      <c r="D3915" s="59"/>
      <c r="E3915" s="3"/>
      <c r="F3915" s="59"/>
      <c r="G3915" s="59"/>
      <c r="J3915" s="222"/>
      <c r="K3915" s="222"/>
      <c r="L3915" s="222"/>
      <c r="M3915" s="223"/>
      <c r="Z3915" s="222"/>
      <c r="AA3915" s="222"/>
      <c r="AB3915" s="222"/>
      <c r="AC3915" s="223"/>
      <c r="BO3915" s="202"/>
    </row>
    <row r="3916" customFormat="false" ht="17.5" hidden="false" customHeight="false" outlineLevel="0" collapsed="false">
      <c r="A3916" s="220"/>
      <c r="B3916" s="221"/>
      <c r="C3916" s="221"/>
      <c r="D3916" s="59"/>
      <c r="E3916" s="3"/>
      <c r="F3916" s="59"/>
      <c r="G3916" s="59"/>
      <c r="J3916" s="222"/>
      <c r="K3916" s="222"/>
      <c r="L3916" s="222"/>
      <c r="M3916" s="223"/>
      <c r="Z3916" s="222"/>
      <c r="AA3916" s="222"/>
      <c r="AB3916" s="222"/>
      <c r="AC3916" s="223"/>
      <c r="BO3916" s="202"/>
    </row>
    <row r="3917" customFormat="false" ht="17.5" hidden="false" customHeight="false" outlineLevel="0" collapsed="false">
      <c r="A3917" s="220"/>
      <c r="B3917" s="221"/>
      <c r="C3917" s="221"/>
      <c r="D3917" s="59"/>
      <c r="E3917" s="3"/>
      <c r="F3917" s="59"/>
      <c r="G3917" s="59"/>
      <c r="J3917" s="222"/>
      <c r="K3917" s="222"/>
      <c r="L3917" s="222"/>
      <c r="M3917" s="223"/>
      <c r="Z3917" s="222"/>
      <c r="AA3917" s="222"/>
      <c r="AB3917" s="222"/>
      <c r="AC3917" s="223"/>
      <c r="BO3917" s="202"/>
    </row>
    <row r="3918" customFormat="false" ht="17.5" hidden="false" customHeight="false" outlineLevel="0" collapsed="false">
      <c r="A3918" s="220"/>
      <c r="B3918" s="221"/>
      <c r="C3918" s="221"/>
      <c r="D3918" s="59"/>
      <c r="E3918" s="3"/>
      <c r="F3918" s="59"/>
      <c r="G3918" s="59"/>
      <c r="J3918" s="222"/>
      <c r="K3918" s="222"/>
      <c r="L3918" s="222"/>
      <c r="M3918" s="223"/>
      <c r="Z3918" s="222"/>
      <c r="AA3918" s="222"/>
      <c r="AB3918" s="222"/>
      <c r="AC3918" s="223"/>
      <c r="BO3918" s="202"/>
    </row>
    <row r="3919" customFormat="false" ht="17.5" hidden="false" customHeight="false" outlineLevel="0" collapsed="false">
      <c r="A3919" s="220"/>
      <c r="B3919" s="221"/>
      <c r="C3919" s="221"/>
      <c r="D3919" s="59"/>
      <c r="E3919" s="3"/>
      <c r="F3919" s="59"/>
      <c r="G3919" s="59"/>
      <c r="J3919" s="222"/>
      <c r="K3919" s="222"/>
      <c r="L3919" s="222"/>
      <c r="M3919" s="223"/>
      <c r="Z3919" s="222"/>
      <c r="AA3919" s="222"/>
      <c r="AB3919" s="222"/>
      <c r="AC3919" s="223"/>
      <c r="BO3919" s="202"/>
    </row>
    <row r="3920" customFormat="false" ht="17.5" hidden="false" customHeight="false" outlineLevel="0" collapsed="false">
      <c r="A3920" s="220"/>
      <c r="B3920" s="221"/>
      <c r="C3920" s="221"/>
      <c r="D3920" s="59"/>
      <c r="E3920" s="3"/>
      <c r="F3920" s="59"/>
      <c r="G3920" s="59"/>
      <c r="J3920" s="222"/>
      <c r="K3920" s="222"/>
      <c r="L3920" s="222"/>
      <c r="M3920" s="223"/>
      <c r="Z3920" s="222"/>
      <c r="AA3920" s="222"/>
      <c r="AB3920" s="222"/>
      <c r="AC3920" s="223"/>
      <c r="BO3920" s="202"/>
    </row>
    <row r="3921" customFormat="false" ht="17.5" hidden="false" customHeight="false" outlineLevel="0" collapsed="false">
      <c r="A3921" s="220"/>
      <c r="B3921" s="221"/>
      <c r="C3921" s="221"/>
      <c r="D3921" s="59"/>
      <c r="E3921" s="3"/>
      <c r="F3921" s="59"/>
      <c r="G3921" s="59"/>
      <c r="J3921" s="222"/>
      <c r="K3921" s="222"/>
      <c r="L3921" s="222"/>
      <c r="M3921" s="223"/>
      <c r="Z3921" s="222"/>
      <c r="AA3921" s="222"/>
      <c r="AB3921" s="222"/>
      <c r="AC3921" s="223"/>
      <c r="BO3921" s="202"/>
    </row>
    <row r="3922" customFormat="false" ht="17.5" hidden="false" customHeight="false" outlineLevel="0" collapsed="false">
      <c r="A3922" s="220"/>
      <c r="B3922" s="221"/>
      <c r="C3922" s="221"/>
      <c r="D3922" s="59"/>
      <c r="E3922" s="3"/>
      <c r="F3922" s="59"/>
      <c r="G3922" s="59"/>
      <c r="J3922" s="222"/>
      <c r="K3922" s="222"/>
      <c r="L3922" s="222"/>
      <c r="M3922" s="223"/>
      <c r="Z3922" s="222"/>
      <c r="AA3922" s="222"/>
      <c r="AB3922" s="222"/>
      <c r="AC3922" s="223"/>
      <c r="BO3922" s="202"/>
    </row>
    <row r="3923" customFormat="false" ht="17.5" hidden="false" customHeight="false" outlineLevel="0" collapsed="false">
      <c r="A3923" s="220"/>
      <c r="B3923" s="221"/>
      <c r="C3923" s="221"/>
      <c r="D3923" s="59"/>
      <c r="E3923" s="3"/>
      <c r="F3923" s="59"/>
      <c r="G3923" s="59"/>
      <c r="J3923" s="222"/>
      <c r="K3923" s="222"/>
      <c r="L3923" s="222"/>
      <c r="M3923" s="223"/>
      <c r="Z3923" s="222"/>
      <c r="AA3923" s="222"/>
      <c r="AB3923" s="222"/>
      <c r="AC3923" s="223"/>
      <c r="BO3923" s="202"/>
    </row>
    <row r="3924" customFormat="false" ht="17.5" hidden="false" customHeight="false" outlineLevel="0" collapsed="false">
      <c r="A3924" s="220"/>
      <c r="B3924" s="221"/>
      <c r="C3924" s="221"/>
      <c r="D3924" s="59"/>
      <c r="E3924" s="3"/>
      <c r="F3924" s="59"/>
      <c r="G3924" s="59"/>
      <c r="J3924" s="222"/>
      <c r="K3924" s="222"/>
      <c r="L3924" s="222"/>
      <c r="M3924" s="223"/>
      <c r="Z3924" s="222"/>
      <c r="AA3924" s="222"/>
      <c r="AB3924" s="222"/>
      <c r="AC3924" s="223"/>
      <c r="BO3924" s="202"/>
    </row>
    <row r="3925" customFormat="false" ht="17.5" hidden="false" customHeight="false" outlineLevel="0" collapsed="false">
      <c r="A3925" s="220"/>
      <c r="B3925" s="221"/>
      <c r="C3925" s="221"/>
      <c r="D3925" s="59"/>
      <c r="E3925" s="3"/>
      <c r="F3925" s="59"/>
      <c r="G3925" s="59"/>
      <c r="J3925" s="222"/>
      <c r="K3925" s="222"/>
      <c r="L3925" s="222"/>
      <c r="M3925" s="223"/>
      <c r="Z3925" s="222"/>
      <c r="AA3925" s="222"/>
      <c r="AB3925" s="222"/>
      <c r="AC3925" s="223"/>
      <c r="BO3925" s="202"/>
    </row>
    <row r="3926" customFormat="false" ht="17.5" hidden="false" customHeight="false" outlineLevel="0" collapsed="false">
      <c r="A3926" s="220"/>
      <c r="B3926" s="221"/>
      <c r="C3926" s="221"/>
      <c r="D3926" s="59"/>
      <c r="E3926" s="3"/>
      <c r="F3926" s="59"/>
      <c r="G3926" s="59"/>
      <c r="J3926" s="222"/>
      <c r="K3926" s="222"/>
      <c r="L3926" s="222"/>
      <c r="M3926" s="223"/>
      <c r="Z3926" s="222"/>
      <c r="AA3926" s="222"/>
      <c r="AB3926" s="222"/>
      <c r="AC3926" s="223"/>
      <c r="BO3926" s="202"/>
    </row>
    <row r="3927" customFormat="false" ht="17.5" hidden="false" customHeight="false" outlineLevel="0" collapsed="false">
      <c r="A3927" s="220"/>
      <c r="B3927" s="221"/>
      <c r="C3927" s="221"/>
      <c r="D3927" s="59"/>
      <c r="E3927" s="3"/>
      <c r="F3927" s="59"/>
      <c r="G3927" s="59"/>
      <c r="J3927" s="222"/>
      <c r="K3927" s="222"/>
      <c r="L3927" s="222"/>
      <c r="M3927" s="223"/>
      <c r="Z3927" s="222"/>
      <c r="AA3927" s="222"/>
      <c r="AB3927" s="222"/>
      <c r="AC3927" s="223"/>
      <c r="BO3927" s="202"/>
    </row>
  </sheetData>
  <mergeCells count="4076">
    <mergeCell ref="A1:I1"/>
    <mergeCell ref="Q1:Y1"/>
    <mergeCell ref="AD1:AD30"/>
    <mergeCell ref="AG1:AG7"/>
    <mergeCell ref="AH1:AH7"/>
    <mergeCell ref="AI1:AI7"/>
    <mergeCell ref="AJ1:AJ7"/>
    <mergeCell ref="AK1:AK7"/>
    <mergeCell ref="AM1:AM7"/>
    <mergeCell ref="AN1:AN7"/>
    <mergeCell ref="AO1:AO7"/>
    <mergeCell ref="AP1:AP7"/>
    <mergeCell ref="AQ1:AQ7"/>
    <mergeCell ref="AR1:AR7"/>
    <mergeCell ref="AS1:AS7"/>
    <mergeCell ref="AT1:AT7"/>
    <mergeCell ref="AU1:AU7"/>
    <mergeCell ref="AV1:AV7"/>
    <mergeCell ref="AW1:AW7"/>
    <mergeCell ref="AX1:AX7"/>
    <mergeCell ref="AY1:AY7"/>
    <mergeCell ref="AZ1:AZ7"/>
    <mergeCell ref="BA1:BA7"/>
    <mergeCell ref="BB1:BB7"/>
    <mergeCell ref="BC1:BC7"/>
    <mergeCell ref="BD1:BD7"/>
    <mergeCell ref="BE1:BE7"/>
    <mergeCell ref="BF1:BF7"/>
    <mergeCell ref="BG1:BG7"/>
    <mergeCell ref="BH1:BH7"/>
    <mergeCell ref="BI1:BI7"/>
    <mergeCell ref="BJ1:BJ30"/>
    <mergeCell ref="BP1:BP7"/>
    <mergeCell ref="BQ1:BQ7"/>
    <mergeCell ref="BT1:BT7"/>
    <mergeCell ref="BU1:BU7"/>
    <mergeCell ref="BX1:BY7"/>
    <mergeCell ref="BZ1:BZ7"/>
    <mergeCell ref="CA1:CA7"/>
    <mergeCell ref="CB1:CB7"/>
    <mergeCell ref="CC1:CC7"/>
    <mergeCell ref="CD1:CD7"/>
    <mergeCell ref="CE1:CE7"/>
    <mergeCell ref="CF1:CF30"/>
    <mergeCell ref="CH1:CL1"/>
    <mergeCell ref="D3:E3"/>
    <mergeCell ref="CH3:CI3"/>
    <mergeCell ref="CK3:CL3"/>
    <mergeCell ref="D4:E4"/>
    <mergeCell ref="I8:I15"/>
    <mergeCell ref="J8:J15"/>
    <mergeCell ref="K8:K15"/>
    <mergeCell ref="L8:L15"/>
    <mergeCell ref="M8:M15"/>
    <mergeCell ref="Y8:Y15"/>
    <mergeCell ref="Z8:Z15"/>
    <mergeCell ref="AA8:AA15"/>
    <mergeCell ref="AB8:AB15"/>
    <mergeCell ref="AC8:AC15"/>
    <mergeCell ref="BX8:BX11"/>
    <mergeCell ref="CO11:CP11"/>
    <mergeCell ref="BX12:BX15"/>
    <mergeCell ref="I16:I23"/>
    <mergeCell ref="J16:J23"/>
    <mergeCell ref="K16:K23"/>
    <mergeCell ref="L16:L23"/>
    <mergeCell ref="M16:M23"/>
    <mergeCell ref="Y16:Y23"/>
    <mergeCell ref="Z16:Z23"/>
    <mergeCell ref="AA16:AA23"/>
    <mergeCell ref="AB16:AB23"/>
    <mergeCell ref="AC16:AC23"/>
    <mergeCell ref="BX16:BX19"/>
    <mergeCell ref="BX20:BX23"/>
    <mergeCell ref="I24:I31"/>
    <mergeCell ref="J24:J31"/>
    <mergeCell ref="K24:K31"/>
    <mergeCell ref="L24:L31"/>
    <mergeCell ref="M24:M31"/>
    <mergeCell ref="Y24:Y31"/>
    <mergeCell ref="Z24:Z31"/>
    <mergeCell ref="AA24:AA31"/>
    <mergeCell ref="AB24:AB31"/>
    <mergeCell ref="AC24:AC31"/>
    <mergeCell ref="BX24:BX27"/>
    <mergeCell ref="BX28:BX31"/>
    <mergeCell ref="I32:I37"/>
    <mergeCell ref="J32:J37"/>
    <mergeCell ref="K32:K37"/>
    <mergeCell ref="L32:L37"/>
    <mergeCell ref="M32:M37"/>
    <mergeCell ref="Y32:Y37"/>
    <mergeCell ref="Z32:Z37"/>
    <mergeCell ref="AA32:AA37"/>
    <mergeCell ref="AB32:AB37"/>
    <mergeCell ref="AC32:AC37"/>
    <mergeCell ref="BX32:BX35"/>
    <mergeCell ref="BX36:BX39"/>
    <mergeCell ref="I38:I45"/>
    <mergeCell ref="J38:J45"/>
    <mergeCell ref="K38:K45"/>
    <mergeCell ref="L38:L45"/>
    <mergeCell ref="M38:M45"/>
    <mergeCell ref="Y38:Y45"/>
    <mergeCell ref="Z38:Z45"/>
    <mergeCell ref="AA38:AA45"/>
    <mergeCell ref="AB38:AB45"/>
    <mergeCell ref="AC38:AC45"/>
    <mergeCell ref="BX40:BX43"/>
    <mergeCell ref="BX44:BX47"/>
    <mergeCell ref="I46:I53"/>
    <mergeCell ref="J46:J53"/>
    <mergeCell ref="K46:K53"/>
    <mergeCell ref="L46:L53"/>
    <mergeCell ref="M46:M53"/>
    <mergeCell ref="Y46:Y53"/>
    <mergeCell ref="Z46:Z53"/>
    <mergeCell ref="AA46:AA53"/>
    <mergeCell ref="AB46:AB53"/>
    <mergeCell ref="AC46:AC53"/>
    <mergeCell ref="BX48:BX51"/>
    <mergeCell ref="BX52:BX55"/>
    <mergeCell ref="I54:I61"/>
    <mergeCell ref="J54:J61"/>
    <mergeCell ref="K54:K61"/>
    <mergeCell ref="L54:L61"/>
    <mergeCell ref="M54:M61"/>
    <mergeCell ref="Y54:Y61"/>
    <mergeCell ref="Z54:Z61"/>
    <mergeCell ref="AA54:AA61"/>
    <mergeCell ref="AB54:AB61"/>
    <mergeCell ref="AC54:AC61"/>
    <mergeCell ref="BX56:BX59"/>
    <mergeCell ref="BX60:BX63"/>
    <mergeCell ref="I62:I69"/>
    <mergeCell ref="J62:J69"/>
    <mergeCell ref="K62:K69"/>
    <mergeCell ref="L62:L69"/>
    <mergeCell ref="M62:M69"/>
    <mergeCell ref="Y62:Y69"/>
    <mergeCell ref="Z62:Z69"/>
    <mergeCell ref="AA62:AA69"/>
    <mergeCell ref="AB62:AB69"/>
    <mergeCell ref="AC62:AC69"/>
    <mergeCell ref="BX64:BX67"/>
    <mergeCell ref="BX68:BX71"/>
    <mergeCell ref="I70:I77"/>
    <mergeCell ref="J70:J77"/>
    <mergeCell ref="K70:K77"/>
    <mergeCell ref="L70:L77"/>
    <mergeCell ref="M70:M77"/>
    <mergeCell ref="Y70:Y77"/>
    <mergeCell ref="Z70:Z77"/>
    <mergeCell ref="AA70:AA77"/>
    <mergeCell ref="AB70:AB77"/>
    <mergeCell ref="AC70:AC77"/>
    <mergeCell ref="BX72:BX75"/>
    <mergeCell ref="BX76:BX79"/>
    <mergeCell ref="I78:I85"/>
    <mergeCell ref="J78:J85"/>
    <mergeCell ref="K78:K85"/>
    <mergeCell ref="L78:L85"/>
    <mergeCell ref="M78:M85"/>
    <mergeCell ref="Y78:Y85"/>
    <mergeCell ref="Z78:Z85"/>
    <mergeCell ref="AA78:AA85"/>
    <mergeCell ref="AB78:AB85"/>
    <mergeCell ref="AC78:AC85"/>
    <mergeCell ref="BX80:BX83"/>
    <mergeCell ref="BX84:BX87"/>
    <mergeCell ref="I86:I93"/>
    <mergeCell ref="J86:J93"/>
    <mergeCell ref="K86:K93"/>
    <mergeCell ref="L86:L93"/>
    <mergeCell ref="M86:M93"/>
    <mergeCell ref="Y86:Y93"/>
    <mergeCell ref="Z86:Z93"/>
    <mergeCell ref="AA86:AA93"/>
    <mergeCell ref="AB86:AB93"/>
    <mergeCell ref="AC86:AC93"/>
    <mergeCell ref="BX88:BX91"/>
    <mergeCell ref="BX92:BX95"/>
    <mergeCell ref="I94:I101"/>
    <mergeCell ref="J94:J101"/>
    <mergeCell ref="K94:K101"/>
    <mergeCell ref="L94:L101"/>
    <mergeCell ref="M94:M101"/>
    <mergeCell ref="Y94:Y101"/>
    <mergeCell ref="Z94:Z101"/>
    <mergeCell ref="AA94:AA101"/>
    <mergeCell ref="AB94:AB101"/>
    <mergeCell ref="AC94:AC101"/>
    <mergeCell ref="BX96:BX99"/>
    <mergeCell ref="BX100:BX103"/>
    <mergeCell ref="I102:I109"/>
    <mergeCell ref="J102:J109"/>
    <mergeCell ref="K102:K109"/>
    <mergeCell ref="L102:L109"/>
    <mergeCell ref="M102:M109"/>
    <mergeCell ref="Y102:Y109"/>
    <mergeCell ref="Z102:Z109"/>
    <mergeCell ref="AA102:AA109"/>
    <mergeCell ref="AB102:AB109"/>
    <mergeCell ref="AC102:AC109"/>
    <mergeCell ref="BX104:BX107"/>
    <mergeCell ref="BX108:BX111"/>
    <mergeCell ref="I110:I117"/>
    <mergeCell ref="J110:J117"/>
    <mergeCell ref="K110:K117"/>
    <mergeCell ref="L110:L117"/>
    <mergeCell ref="M110:M117"/>
    <mergeCell ref="Y110:Y117"/>
    <mergeCell ref="Z110:Z117"/>
    <mergeCell ref="AA110:AA117"/>
    <mergeCell ref="AB110:AB117"/>
    <mergeCell ref="AC110:AC117"/>
    <mergeCell ref="BX112:BX115"/>
    <mergeCell ref="BX116:BX119"/>
    <mergeCell ref="I118:I125"/>
    <mergeCell ref="J118:J125"/>
    <mergeCell ref="K118:K125"/>
    <mergeCell ref="L118:L125"/>
    <mergeCell ref="M118:M125"/>
    <mergeCell ref="Y118:Y125"/>
    <mergeCell ref="Z118:Z125"/>
    <mergeCell ref="AA118:AA125"/>
    <mergeCell ref="AB118:AB125"/>
    <mergeCell ref="AC118:AC125"/>
    <mergeCell ref="BX120:BX123"/>
    <mergeCell ref="BX124:BX127"/>
    <mergeCell ref="I126:I133"/>
    <mergeCell ref="J126:J133"/>
    <mergeCell ref="K126:K133"/>
    <mergeCell ref="L126:L133"/>
    <mergeCell ref="M126:M133"/>
    <mergeCell ref="Y126:Y133"/>
    <mergeCell ref="Z126:Z133"/>
    <mergeCell ref="AA126:AA133"/>
    <mergeCell ref="AB126:AB133"/>
    <mergeCell ref="AC126:AC133"/>
    <mergeCell ref="BX128:BX131"/>
    <mergeCell ref="BX132:BX135"/>
    <mergeCell ref="I134:I141"/>
    <mergeCell ref="J134:J141"/>
    <mergeCell ref="K134:K141"/>
    <mergeCell ref="L134:L141"/>
    <mergeCell ref="M134:M141"/>
    <mergeCell ref="Y134:Y141"/>
    <mergeCell ref="Z134:Z141"/>
    <mergeCell ref="AA134:AA141"/>
    <mergeCell ref="AB134:AB141"/>
    <mergeCell ref="AC134:AC141"/>
    <mergeCell ref="BX136:BX139"/>
    <mergeCell ref="BX140:BX143"/>
    <mergeCell ref="I142:I149"/>
    <mergeCell ref="J142:J149"/>
    <mergeCell ref="K142:K149"/>
    <mergeCell ref="L142:L149"/>
    <mergeCell ref="M142:M149"/>
    <mergeCell ref="Y142:Y149"/>
    <mergeCell ref="Z142:Z149"/>
    <mergeCell ref="AA142:AA149"/>
    <mergeCell ref="AB142:AB149"/>
    <mergeCell ref="AC142:AC149"/>
    <mergeCell ref="BX144:BX147"/>
    <mergeCell ref="BX148:BX151"/>
    <mergeCell ref="I150:I157"/>
    <mergeCell ref="J150:J157"/>
    <mergeCell ref="K150:K157"/>
    <mergeCell ref="L150:L157"/>
    <mergeCell ref="M150:M157"/>
    <mergeCell ref="Y150:Y157"/>
    <mergeCell ref="Z150:Z157"/>
    <mergeCell ref="AA150:AA157"/>
    <mergeCell ref="AB150:AB157"/>
    <mergeCell ref="AC150:AC157"/>
    <mergeCell ref="BX152:BX155"/>
    <mergeCell ref="BX156:BX159"/>
    <mergeCell ref="I158:I165"/>
    <mergeCell ref="J158:J165"/>
    <mergeCell ref="K158:K165"/>
    <mergeCell ref="L158:L165"/>
    <mergeCell ref="M158:M165"/>
    <mergeCell ref="Y158:Y165"/>
    <mergeCell ref="Z158:Z165"/>
    <mergeCell ref="AA158:AA165"/>
    <mergeCell ref="AB158:AB165"/>
    <mergeCell ref="AC158:AC165"/>
    <mergeCell ref="BX160:BX163"/>
    <mergeCell ref="BX164:BX167"/>
    <mergeCell ref="I166:I173"/>
    <mergeCell ref="J166:J173"/>
    <mergeCell ref="K166:K173"/>
    <mergeCell ref="L166:L173"/>
    <mergeCell ref="M166:M173"/>
    <mergeCell ref="Y166:Y173"/>
    <mergeCell ref="Z166:Z173"/>
    <mergeCell ref="AA166:AA173"/>
    <mergeCell ref="AB166:AB173"/>
    <mergeCell ref="AC166:AC173"/>
    <mergeCell ref="BX168:BX171"/>
    <mergeCell ref="BX172:BX175"/>
    <mergeCell ref="I174:I181"/>
    <mergeCell ref="J174:J181"/>
    <mergeCell ref="K174:K181"/>
    <mergeCell ref="L174:L181"/>
    <mergeCell ref="M174:M181"/>
    <mergeCell ref="Y174:Y181"/>
    <mergeCell ref="Z174:Z181"/>
    <mergeCell ref="AA174:AA181"/>
    <mergeCell ref="AB174:AB181"/>
    <mergeCell ref="AC174:AC181"/>
    <mergeCell ref="BX176:BX179"/>
    <mergeCell ref="BX180:BX183"/>
    <mergeCell ref="I182:I189"/>
    <mergeCell ref="J182:J189"/>
    <mergeCell ref="K182:K189"/>
    <mergeCell ref="L182:L189"/>
    <mergeCell ref="M182:M189"/>
    <mergeCell ref="Y182:Y189"/>
    <mergeCell ref="Z182:Z189"/>
    <mergeCell ref="AA182:AA189"/>
    <mergeCell ref="AB182:AB189"/>
    <mergeCell ref="AC182:AC189"/>
    <mergeCell ref="BX184:BX187"/>
    <mergeCell ref="BX188:BX191"/>
    <mergeCell ref="I190:I197"/>
    <mergeCell ref="J190:J197"/>
    <mergeCell ref="K190:K197"/>
    <mergeCell ref="L190:L197"/>
    <mergeCell ref="M190:M197"/>
    <mergeCell ref="Y190:Y197"/>
    <mergeCell ref="Z190:Z197"/>
    <mergeCell ref="AA190:AA197"/>
    <mergeCell ref="AB190:AB197"/>
    <mergeCell ref="AC190:AC197"/>
    <mergeCell ref="BX192:BX195"/>
    <mergeCell ref="BX196:BX199"/>
    <mergeCell ref="I198:I205"/>
    <mergeCell ref="J198:J205"/>
    <mergeCell ref="K198:K205"/>
    <mergeCell ref="L198:L205"/>
    <mergeCell ref="M198:M205"/>
    <mergeCell ref="Y198:Y205"/>
    <mergeCell ref="Z198:Z205"/>
    <mergeCell ref="AA198:AA205"/>
    <mergeCell ref="AB198:AB205"/>
    <mergeCell ref="AC198:AC205"/>
    <mergeCell ref="BX200:BX203"/>
    <mergeCell ref="BX204:BX207"/>
    <mergeCell ref="I206:I213"/>
    <mergeCell ref="J206:J213"/>
    <mergeCell ref="K206:K213"/>
    <mergeCell ref="L206:L213"/>
    <mergeCell ref="M206:M213"/>
    <mergeCell ref="Y206:Y213"/>
    <mergeCell ref="Z206:Z213"/>
    <mergeCell ref="AA206:AA213"/>
    <mergeCell ref="AB206:AB213"/>
    <mergeCell ref="AC206:AC213"/>
    <mergeCell ref="BX208:BX211"/>
    <mergeCell ref="BX212:BX215"/>
    <mergeCell ref="I214:I221"/>
    <mergeCell ref="J214:J221"/>
    <mergeCell ref="K214:K221"/>
    <mergeCell ref="L214:L221"/>
    <mergeCell ref="M214:M221"/>
    <mergeCell ref="Y214:Y221"/>
    <mergeCell ref="Z214:Z221"/>
    <mergeCell ref="AA214:AA221"/>
    <mergeCell ref="AB214:AB221"/>
    <mergeCell ref="AC214:AC221"/>
    <mergeCell ref="BX216:BX219"/>
    <mergeCell ref="BX220:BX223"/>
    <mergeCell ref="I222:I229"/>
    <mergeCell ref="J222:J229"/>
    <mergeCell ref="K222:K229"/>
    <mergeCell ref="L222:L229"/>
    <mergeCell ref="M222:M229"/>
    <mergeCell ref="Y222:Y229"/>
    <mergeCell ref="Z222:Z229"/>
    <mergeCell ref="AA222:AA229"/>
    <mergeCell ref="AB222:AB229"/>
    <mergeCell ref="AC222:AC229"/>
    <mergeCell ref="BX224:BX227"/>
    <mergeCell ref="BX228:BX231"/>
    <mergeCell ref="I230:I237"/>
    <mergeCell ref="J230:J237"/>
    <mergeCell ref="K230:K237"/>
    <mergeCell ref="L230:L237"/>
    <mergeCell ref="M230:M237"/>
    <mergeCell ref="Y230:Y237"/>
    <mergeCell ref="Z230:Z237"/>
    <mergeCell ref="AA230:AA237"/>
    <mergeCell ref="AB230:AB237"/>
    <mergeCell ref="AC230:AC237"/>
    <mergeCell ref="BX232:BX235"/>
    <mergeCell ref="BX236:BX239"/>
    <mergeCell ref="I238:I245"/>
    <mergeCell ref="J238:J245"/>
    <mergeCell ref="K238:K245"/>
    <mergeCell ref="L238:L245"/>
    <mergeCell ref="M238:M245"/>
    <mergeCell ref="Y238:Y245"/>
    <mergeCell ref="Z238:Z245"/>
    <mergeCell ref="AA238:AA245"/>
    <mergeCell ref="AB238:AB245"/>
    <mergeCell ref="AC238:AC245"/>
    <mergeCell ref="BX240:BX243"/>
    <mergeCell ref="BX244:BX247"/>
    <mergeCell ref="I246:I253"/>
    <mergeCell ref="J246:J253"/>
    <mergeCell ref="K246:K253"/>
    <mergeCell ref="L246:L253"/>
    <mergeCell ref="M246:M253"/>
    <mergeCell ref="Y246:Y253"/>
    <mergeCell ref="Z246:Z253"/>
    <mergeCell ref="AA246:AA253"/>
    <mergeCell ref="AB246:AB253"/>
    <mergeCell ref="AC246:AC253"/>
    <mergeCell ref="BX248:BX251"/>
    <mergeCell ref="BX252:BX255"/>
    <mergeCell ref="I254:I261"/>
    <mergeCell ref="J254:J261"/>
    <mergeCell ref="K254:K261"/>
    <mergeCell ref="L254:L261"/>
    <mergeCell ref="M254:M261"/>
    <mergeCell ref="Y254:Y261"/>
    <mergeCell ref="Z254:Z261"/>
    <mergeCell ref="AA254:AA261"/>
    <mergeCell ref="AB254:AB261"/>
    <mergeCell ref="AC254:AC261"/>
    <mergeCell ref="BX256:BX259"/>
    <mergeCell ref="BX260:BX263"/>
    <mergeCell ref="I262:I269"/>
    <mergeCell ref="J262:J269"/>
    <mergeCell ref="K262:K269"/>
    <mergeCell ref="L262:L269"/>
    <mergeCell ref="M262:M269"/>
    <mergeCell ref="Y262:Y269"/>
    <mergeCell ref="Z262:Z269"/>
    <mergeCell ref="AA262:AA269"/>
    <mergeCell ref="AB262:AB269"/>
    <mergeCell ref="AC262:AC269"/>
    <mergeCell ref="BX264:BX267"/>
    <mergeCell ref="BX268:BX271"/>
    <mergeCell ref="I270:I277"/>
    <mergeCell ref="J270:J277"/>
    <mergeCell ref="K270:K277"/>
    <mergeCell ref="L270:L277"/>
    <mergeCell ref="M270:M277"/>
    <mergeCell ref="Y270:Y277"/>
    <mergeCell ref="Z270:Z277"/>
    <mergeCell ref="AA270:AA277"/>
    <mergeCell ref="AB270:AB277"/>
    <mergeCell ref="AC270:AC277"/>
    <mergeCell ref="BX272:BX275"/>
    <mergeCell ref="BX276:BX279"/>
    <mergeCell ref="I278:I285"/>
    <mergeCell ref="J278:J285"/>
    <mergeCell ref="K278:K285"/>
    <mergeCell ref="L278:L285"/>
    <mergeCell ref="M278:M285"/>
    <mergeCell ref="Y278:Y285"/>
    <mergeCell ref="Z278:Z285"/>
    <mergeCell ref="AA278:AA285"/>
    <mergeCell ref="AB278:AB285"/>
    <mergeCell ref="AC278:AC285"/>
    <mergeCell ref="BX280:BX283"/>
    <mergeCell ref="BX284:BX287"/>
    <mergeCell ref="I286:I293"/>
    <mergeCell ref="J286:J293"/>
    <mergeCell ref="K286:K293"/>
    <mergeCell ref="L286:L293"/>
    <mergeCell ref="M286:M293"/>
    <mergeCell ref="Y286:Y293"/>
    <mergeCell ref="Z286:Z293"/>
    <mergeCell ref="AA286:AA293"/>
    <mergeCell ref="AB286:AB293"/>
    <mergeCell ref="AC286:AC293"/>
    <mergeCell ref="BX288:BX291"/>
    <mergeCell ref="BX292:BX295"/>
    <mergeCell ref="I294:I301"/>
    <mergeCell ref="J294:J301"/>
    <mergeCell ref="K294:K301"/>
    <mergeCell ref="L294:L301"/>
    <mergeCell ref="M294:M301"/>
    <mergeCell ref="Y294:Y301"/>
    <mergeCell ref="Z294:Z301"/>
    <mergeCell ref="AA294:AA301"/>
    <mergeCell ref="AB294:AB301"/>
    <mergeCell ref="AC294:AC301"/>
    <mergeCell ref="BX296:BX299"/>
    <mergeCell ref="BX300:BX303"/>
    <mergeCell ref="I302:I309"/>
    <mergeCell ref="J302:J309"/>
    <mergeCell ref="K302:K309"/>
    <mergeCell ref="L302:L309"/>
    <mergeCell ref="M302:M309"/>
    <mergeCell ref="Y302:Y309"/>
    <mergeCell ref="Z302:Z309"/>
    <mergeCell ref="AA302:AA309"/>
    <mergeCell ref="AB302:AB309"/>
    <mergeCell ref="AC302:AC309"/>
    <mergeCell ref="BX304:BX307"/>
    <mergeCell ref="BX308:BX311"/>
    <mergeCell ref="I310:I317"/>
    <mergeCell ref="J310:J317"/>
    <mergeCell ref="K310:K317"/>
    <mergeCell ref="L310:L317"/>
    <mergeCell ref="M310:M317"/>
    <mergeCell ref="Y310:Y317"/>
    <mergeCell ref="Z310:Z317"/>
    <mergeCell ref="AA310:AA317"/>
    <mergeCell ref="AB310:AB317"/>
    <mergeCell ref="AC310:AC317"/>
    <mergeCell ref="BX312:BX315"/>
    <mergeCell ref="BX316:BX319"/>
    <mergeCell ref="I318:I325"/>
    <mergeCell ref="J318:J325"/>
    <mergeCell ref="K318:K325"/>
    <mergeCell ref="L318:L325"/>
    <mergeCell ref="M318:M325"/>
    <mergeCell ref="Y318:Y325"/>
    <mergeCell ref="Z318:Z325"/>
    <mergeCell ref="AA318:AA325"/>
    <mergeCell ref="AB318:AB325"/>
    <mergeCell ref="AC318:AC325"/>
    <mergeCell ref="BX320:BX323"/>
    <mergeCell ref="BX324:BX327"/>
    <mergeCell ref="I326:I333"/>
    <mergeCell ref="J326:J333"/>
    <mergeCell ref="K326:K333"/>
    <mergeCell ref="L326:L333"/>
    <mergeCell ref="M326:M333"/>
    <mergeCell ref="Y326:Y333"/>
    <mergeCell ref="Z326:Z333"/>
    <mergeCell ref="AA326:AA333"/>
    <mergeCell ref="AB326:AB333"/>
    <mergeCell ref="AC326:AC333"/>
    <mergeCell ref="BX328:BX331"/>
    <mergeCell ref="BX332:BX335"/>
    <mergeCell ref="I334:I341"/>
    <mergeCell ref="J334:J341"/>
    <mergeCell ref="K334:K341"/>
    <mergeCell ref="L334:L341"/>
    <mergeCell ref="M334:M341"/>
    <mergeCell ref="Y334:Y341"/>
    <mergeCell ref="Z334:Z341"/>
    <mergeCell ref="AA334:AA341"/>
    <mergeCell ref="AB334:AB341"/>
    <mergeCell ref="AC334:AC341"/>
    <mergeCell ref="BX336:BX339"/>
    <mergeCell ref="BX340:BX343"/>
    <mergeCell ref="I342:I349"/>
    <mergeCell ref="J342:J349"/>
    <mergeCell ref="K342:K349"/>
    <mergeCell ref="L342:L349"/>
    <mergeCell ref="M342:M349"/>
    <mergeCell ref="Y342:Y349"/>
    <mergeCell ref="Z342:Z349"/>
    <mergeCell ref="AA342:AA349"/>
    <mergeCell ref="AB342:AB349"/>
    <mergeCell ref="AC342:AC349"/>
    <mergeCell ref="BX344:BX347"/>
    <mergeCell ref="BX348:BX351"/>
    <mergeCell ref="I350:I357"/>
    <mergeCell ref="J350:J357"/>
    <mergeCell ref="K350:K357"/>
    <mergeCell ref="L350:L357"/>
    <mergeCell ref="M350:M357"/>
    <mergeCell ref="Y350:Y357"/>
    <mergeCell ref="Z350:Z357"/>
    <mergeCell ref="AA350:AA357"/>
    <mergeCell ref="AB350:AB357"/>
    <mergeCell ref="AC350:AC357"/>
    <mergeCell ref="BX352:BX355"/>
    <mergeCell ref="BX356:BX359"/>
    <mergeCell ref="I358:I365"/>
    <mergeCell ref="J358:J365"/>
    <mergeCell ref="K358:K365"/>
    <mergeCell ref="L358:L365"/>
    <mergeCell ref="M358:M365"/>
    <mergeCell ref="Y358:Y365"/>
    <mergeCell ref="Z358:Z365"/>
    <mergeCell ref="AA358:AA365"/>
    <mergeCell ref="AB358:AB365"/>
    <mergeCell ref="AC358:AC365"/>
    <mergeCell ref="BX360:BX363"/>
    <mergeCell ref="BX364:BX367"/>
    <mergeCell ref="I366:I373"/>
    <mergeCell ref="J366:J373"/>
    <mergeCell ref="K366:K373"/>
    <mergeCell ref="L366:L373"/>
    <mergeCell ref="M366:M373"/>
    <mergeCell ref="Y366:Y373"/>
    <mergeCell ref="Z366:Z373"/>
    <mergeCell ref="AA366:AA373"/>
    <mergeCell ref="AB366:AB373"/>
    <mergeCell ref="AC366:AC373"/>
    <mergeCell ref="BX368:BX371"/>
    <mergeCell ref="BX372:BX375"/>
    <mergeCell ref="I374:I381"/>
    <mergeCell ref="J374:J381"/>
    <mergeCell ref="K374:K381"/>
    <mergeCell ref="L374:L381"/>
    <mergeCell ref="M374:M381"/>
    <mergeCell ref="Y374:Y381"/>
    <mergeCell ref="Z374:Z381"/>
    <mergeCell ref="AA374:AA381"/>
    <mergeCell ref="AB374:AB381"/>
    <mergeCell ref="AC374:AC381"/>
    <mergeCell ref="BX376:BX379"/>
    <mergeCell ref="BX380:BX383"/>
    <mergeCell ref="I382:I389"/>
    <mergeCell ref="J382:J389"/>
    <mergeCell ref="K382:K389"/>
    <mergeCell ref="L382:L389"/>
    <mergeCell ref="M382:M389"/>
    <mergeCell ref="Y382:Y389"/>
    <mergeCell ref="Z382:Z389"/>
    <mergeCell ref="AA382:AA389"/>
    <mergeCell ref="AB382:AB389"/>
    <mergeCell ref="AC382:AC389"/>
    <mergeCell ref="BX384:BX387"/>
    <mergeCell ref="BX388:BX391"/>
    <mergeCell ref="I390:I397"/>
    <mergeCell ref="J390:J397"/>
    <mergeCell ref="K390:K397"/>
    <mergeCell ref="L390:L397"/>
    <mergeCell ref="M390:M397"/>
    <mergeCell ref="Y390:Y397"/>
    <mergeCell ref="Z390:Z397"/>
    <mergeCell ref="AA390:AA397"/>
    <mergeCell ref="AB390:AB397"/>
    <mergeCell ref="AC390:AC397"/>
    <mergeCell ref="BX392:BX395"/>
    <mergeCell ref="BX396:BX399"/>
    <mergeCell ref="I398:I405"/>
    <mergeCell ref="J398:J405"/>
    <mergeCell ref="K398:K405"/>
    <mergeCell ref="L398:L405"/>
    <mergeCell ref="M398:M405"/>
    <mergeCell ref="Y398:Y405"/>
    <mergeCell ref="Z398:Z405"/>
    <mergeCell ref="AA398:AA405"/>
    <mergeCell ref="AB398:AB405"/>
    <mergeCell ref="AC398:AC405"/>
    <mergeCell ref="BX400:BX403"/>
    <mergeCell ref="BX404:BX407"/>
    <mergeCell ref="I406:I413"/>
    <mergeCell ref="J406:J413"/>
    <mergeCell ref="K406:K413"/>
    <mergeCell ref="L406:L413"/>
    <mergeCell ref="M406:M413"/>
    <mergeCell ref="Y406:Y413"/>
    <mergeCell ref="Z406:Z413"/>
    <mergeCell ref="AA406:AA413"/>
    <mergeCell ref="AB406:AB413"/>
    <mergeCell ref="AC406:AC413"/>
    <mergeCell ref="BX408:BX411"/>
    <mergeCell ref="BX412:BX415"/>
    <mergeCell ref="I414:I421"/>
    <mergeCell ref="J414:J421"/>
    <mergeCell ref="K414:K421"/>
    <mergeCell ref="L414:L421"/>
    <mergeCell ref="M414:M421"/>
    <mergeCell ref="Y414:Y421"/>
    <mergeCell ref="Z414:Z421"/>
    <mergeCell ref="AA414:AA421"/>
    <mergeCell ref="AB414:AB421"/>
    <mergeCell ref="AC414:AC421"/>
    <mergeCell ref="BX416:BX419"/>
    <mergeCell ref="BX420:BX423"/>
    <mergeCell ref="I422:I429"/>
    <mergeCell ref="J422:J429"/>
    <mergeCell ref="K422:K429"/>
    <mergeCell ref="L422:L429"/>
    <mergeCell ref="M422:M429"/>
    <mergeCell ref="Y422:Y429"/>
    <mergeCell ref="Z422:Z429"/>
    <mergeCell ref="AA422:AA429"/>
    <mergeCell ref="AB422:AB429"/>
    <mergeCell ref="AC422:AC429"/>
    <mergeCell ref="BX424:BX427"/>
    <mergeCell ref="BX428:BX431"/>
    <mergeCell ref="I430:I437"/>
    <mergeCell ref="J430:J437"/>
    <mergeCell ref="K430:K437"/>
    <mergeCell ref="L430:L437"/>
    <mergeCell ref="M430:M437"/>
    <mergeCell ref="Y430:Y437"/>
    <mergeCell ref="Z430:Z437"/>
    <mergeCell ref="AA430:AA437"/>
    <mergeCell ref="AB430:AB437"/>
    <mergeCell ref="AC430:AC437"/>
    <mergeCell ref="BX432:BX435"/>
    <mergeCell ref="BX436:BX439"/>
    <mergeCell ref="I438:I445"/>
    <mergeCell ref="J438:J445"/>
    <mergeCell ref="K438:K445"/>
    <mergeCell ref="L438:L445"/>
    <mergeCell ref="M438:M445"/>
    <mergeCell ref="Y438:Y445"/>
    <mergeCell ref="Z438:Z445"/>
    <mergeCell ref="AA438:AA445"/>
    <mergeCell ref="AB438:AB445"/>
    <mergeCell ref="AC438:AC445"/>
    <mergeCell ref="BX440:BX443"/>
    <mergeCell ref="BX444:BX447"/>
    <mergeCell ref="I446:I453"/>
    <mergeCell ref="J446:J453"/>
    <mergeCell ref="K446:K453"/>
    <mergeCell ref="L446:L453"/>
    <mergeCell ref="M446:M453"/>
    <mergeCell ref="Y446:Y453"/>
    <mergeCell ref="Z446:Z453"/>
    <mergeCell ref="AA446:AA453"/>
    <mergeCell ref="AB446:AB453"/>
    <mergeCell ref="AC446:AC453"/>
    <mergeCell ref="BX448:BX451"/>
    <mergeCell ref="BX452:BX455"/>
    <mergeCell ref="I454:I461"/>
    <mergeCell ref="J454:J461"/>
    <mergeCell ref="K454:K461"/>
    <mergeCell ref="L454:L461"/>
    <mergeCell ref="M454:M461"/>
    <mergeCell ref="Y454:Y461"/>
    <mergeCell ref="Z454:Z461"/>
    <mergeCell ref="AA454:AA461"/>
    <mergeCell ref="AB454:AB461"/>
    <mergeCell ref="AC454:AC461"/>
    <mergeCell ref="BX456:BX459"/>
    <mergeCell ref="BX460:BX463"/>
    <mergeCell ref="I462:I469"/>
    <mergeCell ref="J462:J469"/>
    <mergeCell ref="K462:K469"/>
    <mergeCell ref="L462:L469"/>
    <mergeCell ref="M462:M469"/>
    <mergeCell ref="Y462:Y469"/>
    <mergeCell ref="Z462:Z469"/>
    <mergeCell ref="AA462:AA469"/>
    <mergeCell ref="AB462:AB469"/>
    <mergeCell ref="AC462:AC469"/>
    <mergeCell ref="BX464:BX467"/>
    <mergeCell ref="BX468:BX471"/>
    <mergeCell ref="I470:I477"/>
    <mergeCell ref="J470:J477"/>
    <mergeCell ref="K470:K477"/>
    <mergeCell ref="L470:L477"/>
    <mergeCell ref="M470:M477"/>
    <mergeCell ref="Y470:Y477"/>
    <mergeCell ref="Z470:Z477"/>
    <mergeCell ref="AA470:AA477"/>
    <mergeCell ref="AB470:AB477"/>
    <mergeCell ref="AC470:AC477"/>
    <mergeCell ref="BX472:BX475"/>
    <mergeCell ref="BX476:BX479"/>
    <mergeCell ref="I478:I485"/>
    <mergeCell ref="J478:J485"/>
    <mergeCell ref="K478:K485"/>
    <mergeCell ref="L478:L485"/>
    <mergeCell ref="M478:M485"/>
    <mergeCell ref="Y478:Y485"/>
    <mergeCell ref="Z478:Z485"/>
    <mergeCell ref="AA478:AA485"/>
    <mergeCell ref="AB478:AB485"/>
    <mergeCell ref="AC478:AC485"/>
    <mergeCell ref="BX480:BX483"/>
    <mergeCell ref="BX484:BX487"/>
    <mergeCell ref="I486:I493"/>
    <mergeCell ref="J486:J493"/>
    <mergeCell ref="K486:K493"/>
    <mergeCell ref="L486:L493"/>
    <mergeCell ref="M486:M493"/>
    <mergeCell ref="Y486:Y493"/>
    <mergeCell ref="Z486:Z493"/>
    <mergeCell ref="AA486:AA493"/>
    <mergeCell ref="AB486:AB493"/>
    <mergeCell ref="AC486:AC493"/>
    <mergeCell ref="BX488:BX491"/>
    <mergeCell ref="BX492:BX495"/>
    <mergeCell ref="I494:I501"/>
    <mergeCell ref="J494:J501"/>
    <mergeCell ref="K494:K501"/>
    <mergeCell ref="L494:L501"/>
    <mergeCell ref="M494:M501"/>
    <mergeCell ref="Y494:Y501"/>
    <mergeCell ref="Z494:Z501"/>
    <mergeCell ref="AA494:AA501"/>
    <mergeCell ref="AB494:AB501"/>
    <mergeCell ref="AC494:AC501"/>
    <mergeCell ref="BX496:BX499"/>
    <mergeCell ref="BX500:BX503"/>
    <mergeCell ref="I502:I509"/>
    <mergeCell ref="J502:J509"/>
    <mergeCell ref="K502:K509"/>
    <mergeCell ref="L502:L509"/>
    <mergeCell ref="M502:M509"/>
    <mergeCell ref="Y502:Y509"/>
    <mergeCell ref="Z502:Z509"/>
    <mergeCell ref="AA502:AA509"/>
    <mergeCell ref="AB502:AB509"/>
    <mergeCell ref="AC502:AC509"/>
    <mergeCell ref="BX504:BX507"/>
    <mergeCell ref="BX508:BX511"/>
    <mergeCell ref="I510:I517"/>
    <mergeCell ref="J510:J517"/>
    <mergeCell ref="K510:K517"/>
    <mergeCell ref="L510:L517"/>
    <mergeCell ref="M510:M517"/>
    <mergeCell ref="Y510:Y517"/>
    <mergeCell ref="Z510:Z517"/>
    <mergeCell ref="AA510:AA517"/>
    <mergeCell ref="AB510:AB517"/>
    <mergeCell ref="AC510:AC517"/>
    <mergeCell ref="BX512:BX515"/>
    <mergeCell ref="BX516:BX519"/>
    <mergeCell ref="I518:I525"/>
    <mergeCell ref="J518:J525"/>
    <mergeCell ref="K518:K525"/>
    <mergeCell ref="L518:L525"/>
    <mergeCell ref="M518:M525"/>
    <mergeCell ref="Y518:Y525"/>
    <mergeCell ref="Z518:Z525"/>
    <mergeCell ref="AA518:AA525"/>
    <mergeCell ref="AB518:AB525"/>
    <mergeCell ref="AC518:AC525"/>
    <mergeCell ref="BX520:BX523"/>
    <mergeCell ref="BX524:BX527"/>
    <mergeCell ref="I526:I533"/>
    <mergeCell ref="J526:J533"/>
    <mergeCell ref="K526:K533"/>
    <mergeCell ref="L526:L533"/>
    <mergeCell ref="M526:M533"/>
    <mergeCell ref="Y526:Y533"/>
    <mergeCell ref="Z526:Z533"/>
    <mergeCell ref="AA526:AA533"/>
    <mergeCell ref="AB526:AB533"/>
    <mergeCell ref="AC526:AC533"/>
    <mergeCell ref="BX528:BX531"/>
    <mergeCell ref="BX532:BX535"/>
    <mergeCell ref="I534:I541"/>
    <mergeCell ref="J534:J541"/>
    <mergeCell ref="K534:K541"/>
    <mergeCell ref="L534:L541"/>
    <mergeCell ref="M534:M541"/>
    <mergeCell ref="Y534:Y541"/>
    <mergeCell ref="Z534:Z541"/>
    <mergeCell ref="AA534:AA541"/>
    <mergeCell ref="AB534:AB541"/>
    <mergeCell ref="AC534:AC541"/>
    <mergeCell ref="BX536:BX539"/>
    <mergeCell ref="BX540:BX543"/>
    <mergeCell ref="I542:I549"/>
    <mergeCell ref="J542:J549"/>
    <mergeCell ref="K542:K549"/>
    <mergeCell ref="L542:L549"/>
    <mergeCell ref="M542:M549"/>
    <mergeCell ref="Y542:Y549"/>
    <mergeCell ref="Z542:Z549"/>
    <mergeCell ref="AA542:AA549"/>
    <mergeCell ref="AB542:AB549"/>
    <mergeCell ref="AC542:AC549"/>
    <mergeCell ref="BX544:BX547"/>
    <mergeCell ref="BX548:BX551"/>
    <mergeCell ref="I550:I557"/>
    <mergeCell ref="J550:J557"/>
    <mergeCell ref="K550:K557"/>
    <mergeCell ref="L550:L557"/>
    <mergeCell ref="M550:M557"/>
    <mergeCell ref="Y550:Y557"/>
    <mergeCell ref="Z550:Z557"/>
    <mergeCell ref="AA550:AA557"/>
    <mergeCell ref="AB550:AB557"/>
    <mergeCell ref="AC550:AC557"/>
    <mergeCell ref="BX552:BX555"/>
    <mergeCell ref="BX556:BX559"/>
    <mergeCell ref="I558:I565"/>
    <mergeCell ref="J558:J565"/>
    <mergeCell ref="K558:K565"/>
    <mergeCell ref="L558:L565"/>
    <mergeCell ref="M558:M565"/>
    <mergeCell ref="Y558:Y565"/>
    <mergeCell ref="Z558:Z565"/>
    <mergeCell ref="AA558:AA565"/>
    <mergeCell ref="AB558:AB565"/>
    <mergeCell ref="AC558:AC565"/>
    <mergeCell ref="BX560:BX563"/>
    <mergeCell ref="BX564:BX567"/>
    <mergeCell ref="I566:I573"/>
    <mergeCell ref="J566:J573"/>
    <mergeCell ref="K566:K573"/>
    <mergeCell ref="L566:L573"/>
    <mergeCell ref="M566:M573"/>
    <mergeCell ref="Y566:Y573"/>
    <mergeCell ref="Z566:Z573"/>
    <mergeCell ref="AA566:AA573"/>
    <mergeCell ref="AB566:AB573"/>
    <mergeCell ref="AC566:AC573"/>
    <mergeCell ref="BX568:BX571"/>
    <mergeCell ref="BX572:BX575"/>
    <mergeCell ref="I574:I581"/>
    <mergeCell ref="J574:J581"/>
    <mergeCell ref="K574:K581"/>
    <mergeCell ref="L574:L581"/>
    <mergeCell ref="M574:M581"/>
    <mergeCell ref="Y574:Y581"/>
    <mergeCell ref="Z574:Z581"/>
    <mergeCell ref="AA574:AA581"/>
    <mergeCell ref="AB574:AB581"/>
    <mergeCell ref="AC574:AC581"/>
    <mergeCell ref="BX576:BX579"/>
    <mergeCell ref="BX580:BX583"/>
    <mergeCell ref="I582:I589"/>
    <mergeCell ref="J582:J589"/>
    <mergeCell ref="K582:K589"/>
    <mergeCell ref="L582:L589"/>
    <mergeCell ref="M582:M589"/>
    <mergeCell ref="Y582:Y589"/>
    <mergeCell ref="Z582:Z589"/>
    <mergeCell ref="AA582:AA589"/>
    <mergeCell ref="AB582:AB589"/>
    <mergeCell ref="AC582:AC589"/>
    <mergeCell ref="BX584:BX587"/>
    <mergeCell ref="BX588:BX591"/>
    <mergeCell ref="I590:I597"/>
    <mergeCell ref="J590:J597"/>
    <mergeCell ref="K590:K597"/>
    <mergeCell ref="L590:L597"/>
    <mergeCell ref="M590:M597"/>
    <mergeCell ref="Y590:Y597"/>
    <mergeCell ref="Z590:Z597"/>
    <mergeCell ref="AA590:AA597"/>
    <mergeCell ref="AB590:AB597"/>
    <mergeCell ref="AC590:AC597"/>
    <mergeCell ref="BX592:BX595"/>
    <mergeCell ref="BX596:BX599"/>
    <mergeCell ref="I598:I605"/>
    <mergeCell ref="J598:J605"/>
    <mergeCell ref="K598:K605"/>
    <mergeCell ref="L598:L605"/>
    <mergeCell ref="M598:M605"/>
    <mergeCell ref="Y598:Y605"/>
    <mergeCell ref="Z598:Z605"/>
    <mergeCell ref="AA598:AA605"/>
    <mergeCell ref="AB598:AB605"/>
    <mergeCell ref="AC598:AC605"/>
    <mergeCell ref="BX600:BX603"/>
    <mergeCell ref="BX604:BX607"/>
    <mergeCell ref="I606:I613"/>
    <mergeCell ref="J606:J613"/>
    <mergeCell ref="K606:K613"/>
    <mergeCell ref="L606:L613"/>
    <mergeCell ref="M606:M613"/>
    <mergeCell ref="Y606:Y613"/>
    <mergeCell ref="Z606:Z613"/>
    <mergeCell ref="AA606:AA613"/>
    <mergeCell ref="AB606:AB613"/>
    <mergeCell ref="AC606:AC613"/>
    <mergeCell ref="BX608:BX611"/>
    <mergeCell ref="BX612:BX615"/>
    <mergeCell ref="I614:I621"/>
    <mergeCell ref="J614:J621"/>
    <mergeCell ref="K614:K621"/>
    <mergeCell ref="L614:L621"/>
    <mergeCell ref="M614:M621"/>
    <mergeCell ref="Y614:Y621"/>
    <mergeCell ref="Z614:Z621"/>
    <mergeCell ref="AA614:AA621"/>
    <mergeCell ref="AB614:AB621"/>
    <mergeCell ref="AC614:AC621"/>
    <mergeCell ref="BX616:BX619"/>
    <mergeCell ref="BX620:BX623"/>
    <mergeCell ref="I622:I629"/>
    <mergeCell ref="J622:J629"/>
    <mergeCell ref="K622:K629"/>
    <mergeCell ref="L622:L629"/>
    <mergeCell ref="M622:M629"/>
    <mergeCell ref="Y622:Y629"/>
    <mergeCell ref="Z622:Z629"/>
    <mergeCell ref="AA622:AA629"/>
    <mergeCell ref="AB622:AB629"/>
    <mergeCell ref="AC622:AC629"/>
    <mergeCell ref="BX624:BX627"/>
    <mergeCell ref="BX628:BX631"/>
    <mergeCell ref="I630:I637"/>
    <mergeCell ref="J630:J637"/>
    <mergeCell ref="K630:K637"/>
    <mergeCell ref="L630:L637"/>
    <mergeCell ref="M630:M637"/>
    <mergeCell ref="Y630:Y637"/>
    <mergeCell ref="Z630:Z637"/>
    <mergeCell ref="AA630:AA637"/>
    <mergeCell ref="AB630:AB637"/>
    <mergeCell ref="AC630:AC637"/>
    <mergeCell ref="BX632:BX635"/>
    <mergeCell ref="BX636:BX639"/>
    <mergeCell ref="I638:I645"/>
    <mergeCell ref="J638:J645"/>
    <mergeCell ref="K638:K645"/>
    <mergeCell ref="L638:L645"/>
    <mergeCell ref="M638:M645"/>
    <mergeCell ref="Y638:Y645"/>
    <mergeCell ref="Z638:Z645"/>
    <mergeCell ref="AA638:AA645"/>
    <mergeCell ref="AB638:AB645"/>
    <mergeCell ref="AC638:AC645"/>
    <mergeCell ref="BX640:BX643"/>
    <mergeCell ref="BX644:BX647"/>
    <mergeCell ref="I646:I653"/>
    <mergeCell ref="J646:J653"/>
    <mergeCell ref="K646:K653"/>
    <mergeCell ref="L646:L653"/>
    <mergeCell ref="M646:M653"/>
    <mergeCell ref="Y646:Y653"/>
    <mergeCell ref="Z646:Z653"/>
    <mergeCell ref="AA646:AA653"/>
    <mergeCell ref="AB646:AB653"/>
    <mergeCell ref="AC646:AC653"/>
    <mergeCell ref="BX648:BX651"/>
    <mergeCell ref="BX652:BX655"/>
    <mergeCell ref="I654:I661"/>
    <mergeCell ref="J654:J661"/>
    <mergeCell ref="K654:K661"/>
    <mergeCell ref="L654:L661"/>
    <mergeCell ref="M654:M661"/>
    <mergeCell ref="Y654:Y661"/>
    <mergeCell ref="Z654:Z661"/>
    <mergeCell ref="AA654:AA661"/>
    <mergeCell ref="AB654:AB661"/>
    <mergeCell ref="AC654:AC661"/>
    <mergeCell ref="BX656:BX659"/>
    <mergeCell ref="BX660:BX663"/>
    <mergeCell ref="I662:I669"/>
    <mergeCell ref="J662:J669"/>
    <mergeCell ref="K662:K669"/>
    <mergeCell ref="L662:L669"/>
    <mergeCell ref="M662:M669"/>
    <mergeCell ref="Y662:Y669"/>
    <mergeCell ref="Z662:Z669"/>
    <mergeCell ref="AA662:AA669"/>
    <mergeCell ref="AB662:AB669"/>
    <mergeCell ref="AC662:AC669"/>
    <mergeCell ref="BX664:BX667"/>
    <mergeCell ref="BX668:BX671"/>
    <mergeCell ref="I670:I677"/>
    <mergeCell ref="J670:J677"/>
    <mergeCell ref="K670:K677"/>
    <mergeCell ref="L670:L677"/>
    <mergeCell ref="M670:M677"/>
    <mergeCell ref="Y670:Y677"/>
    <mergeCell ref="Z670:Z677"/>
    <mergeCell ref="AA670:AA677"/>
    <mergeCell ref="AB670:AB677"/>
    <mergeCell ref="AC670:AC677"/>
    <mergeCell ref="BX672:BX675"/>
    <mergeCell ref="BX676:BX679"/>
    <mergeCell ref="I678:I685"/>
    <mergeCell ref="J678:J685"/>
    <mergeCell ref="K678:K685"/>
    <mergeCell ref="L678:L685"/>
    <mergeCell ref="M678:M685"/>
    <mergeCell ref="Y678:Y685"/>
    <mergeCell ref="Z678:Z685"/>
    <mergeCell ref="AA678:AA685"/>
    <mergeCell ref="AB678:AB685"/>
    <mergeCell ref="AC678:AC685"/>
    <mergeCell ref="BX680:BX683"/>
    <mergeCell ref="BX684:BX687"/>
    <mergeCell ref="I686:I693"/>
    <mergeCell ref="J686:J693"/>
    <mergeCell ref="K686:K693"/>
    <mergeCell ref="L686:L693"/>
    <mergeCell ref="M686:M693"/>
    <mergeCell ref="Y686:Y693"/>
    <mergeCell ref="Z686:Z693"/>
    <mergeCell ref="AA686:AA693"/>
    <mergeCell ref="AB686:AB693"/>
    <mergeCell ref="AC686:AC693"/>
    <mergeCell ref="BX688:BX691"/>
    <mergeCell ref="BX692:BX695"/>
    <mergeCell ref="I694:I701"/>
    <mergeCell ref="J694:J701"/>
    <mergeCell ref="K694:K701"/>
    <mergeCell ref="L694:L701"/>
    <mergeCell ref="M694:M701"/>
    <mergeCell ref="Y694:Y701"/>
    <mergeCell ref="Z694:Z701"/>
    <mergeCell ref="AA694:AA701"/>
    <mergeCell ref="AB694:AB701"/>
    <mergeCell ref="AC694:AC701"/>
    <mergeCell ref="BX696:BX699"/>
    <mergeCell ref="BX700:BX703"/>
    <mergeCell ref="I702:I709"/>
    <mergeCell ref="J702:J709"/>
    <mergeCell ref="K702:K709"/>
    <mergeCell ref="L702:L709"/>
    <mergeCell ref="M702:M709"/>
    <mergeCell ref="Y702:Y709"/>
    <mergeCell ref="Z702:Z709"/>
    <mergeCell ref="AA702:AA709"/>
    <mergeCell ref="AB702:AB709"/>
    <mergeCell ref="AC702:AC709"/>
    <mergeCell ref="BX704:BX707"/>
    <mergeCell ref="BX708:BX711"/>
    <mergeCell ref="I710:I717"/>
    <mergeCell ref="J710:J717"/>
    <mergeCell ref="K710:K717"/>
    <mergeCell ref="L710:L717"/>
    <mergeCell ref="M710:M717"/>
    <mergeCell ref="Y710:Y717"/>
    <mergeCell ref="Z710:Z717"/>
    <mergeCell ref="AA710:AA717"/>
    <mergeCell ref="AB710:AB717"/>
    <mergeCell ref="AC710:AC717"/>
    <mergeCell ref="BX712:BX715"/>
    <mergeCell ref="BX716:BX719"/>
    <mergeCell ref="I718:I725"/>
    <mergeCell ref="J718:J725"/>
    <mergeCell ref="K718:K725"/>
    <mergeCell ref="L718:L725"/>
    <mergeCell ref="M718:M725"/>
    <mergeCell ref="Y718:Y725"/>
    <mergeCell ref="Z718:Z725"/>
    <mergeCell ref="AA718:AA725"/>
    <mergeCell ref="AB718:AB725"/>
    <mergeCell ref="AC718:AC725"/>
    <mergeCell ref="BX720:BX723"/>
    <mergeCell ref="BX724:BX727"/>
    <mergeCell ref="I726:I733"/>
    <mergeCell ref="J726:J733"/>
    <mergeCell ref="K726:K733"/>
    <mergeCell ref="L726:L733"/>
    <mergeCell ref="M726:M733"/>
    <mergeCell ref="Y726:Y733"/>
    <mergeCell ref="Z726:Z733"/>
    <mergeCell ref="AA726:AA733"/>
    <mergeCell ref="AB726:AB733"/>
    <mergeCell ref="AC726:AC733"/>
    <mergeCell ref="BX728:BX731"/>
    <mergeCell ref="BX732:BX735"/>
    <mergeCell ref="I734:I741"/>
    <mergeCell ref="J734:J741"/>
    <mergeCell ref="K734:K741"/>
    <mergeCell ref="L734:L741"/>
    <mergeCell ref="M734:M741"/>
    <mergeCell ref="Y734:Y741"/>
    <mergeCell ref="Z734:Z741"/>
    <mergeCell ref="AA734:AA741"/>
    <mergeCell ref="AB734:AB741"/>
    <mergeCell ref="AC734:AC741"/>
    <mergeCell ref="BX736:BX739"/>
    <mergeCell ref="BX740:BX743"/>
    <mergeCell ref="I742:I749"/>
    <mergeCell ref="J742:J749"/>
    <mergeCell ref="K742:K749"/>
    <mergeCell ref="L742:L749"/>
    <mergeCell ref="M742:M749"/>
    <mergeCell ref="Y742:Y749"/>
    <mergeCell ref="Z742:Z749"/>
    <mergeCell ref="AA742:AA749"/>
    <mergeCell ref="AB742:AB749"/>
    <mergeCell ref="AC742:AC749"/>
    <mergeCell ref="BX744:BX747"/>
    <mergeCell ref="BX748:BX751"/>
    <mergeCell ref="I750:I757"/>
    <mergeCell ref="J750:J757"/>
    <mergeCell ref="K750:K757"/>
    <mergeCell ref="L750:L757"/>
    <mergeCell ref="M750:M757"/>
    <mergeCell ref="Y750:Y757"/>
    <mergeCell ref="Z750:Z757"/>
    <mergeCell ref="AA750:AA757"/>
    <mergeCell ref="AB750:AB757"/>
    <mergeCell ref="AC750:AC757"/>
    <mergeCell ref="BX752:BX755"/>
    <mergeCell ref="BX756:BX759"/>
    <mergeCell ref="I758:I765"/>
    <mergeCell ref="J758:J765"/>
    <mergeCell ref="K758:K765"/>
    <mergeCell ref="L758:L765"/>
    <mergeCell ref="M758:M765"/>
    <mergeCell ref="Y758:Y765"/>
    <mergeCell ref="Z758:Z765"/>
    <mergeCell ref="AA758:AA765"/>
    <mergeCell ref="AB758:AB765"/>
    <mergeCell ref="AC758:AC765"/>
    <mergeCell ref="BX760:BX763"/>
    <mergeCell ref="BX764:BX767"/>
    <mergeCell ref="I766:I773"/>
    <mergeCell ref="J766:J773"/>
    <mergeCell ref="K766:K773"/>
    <mergeCell ref="L766:L773"/>
    <mergeCell ref="M766:M773"/>
    <mergeCell ref="Y766:Y773"/>
    <mergeCell ref="Z766:Z773"/>
    <mergeCell ref="AA766:AA773"/>
    <mergeCell ref="AB766:AB773"/>
    <mergeCell ref="AC766:AC773"/>
    <mergeCell ref="BX768:BX771"/>
    <mergeCell ref="BX772:BX775"/>
    <mergeCell ref="I774:I781"/>
    <mergeCell ref="J774:J781"/>
    <mergeCell ref="K774:K781"/>
    <mergeCell ref="L774:L781"/>
    <mergeCell ref="M774:M781"/>
    <mergeCell ref="Y774:Y781"/>
    <mergeCell ref="Z774:Z781"/>
    <mergeCell ref="AA774:AA781"/>
    <mergeCell ref="AB774:AB781"/>
    <mergeCell ref="AC774:AC781"/>
    <mergeCell ref="BX776:BX779"/>
    <mergeCell ref="BX780:BX783"/>
    <mergeCell ref="I782:I789"/>
    <mergeCell ref="J782:J789"/>
    <mergeCell ref="K782:K789"/>
    <mergeCell ref="L782:L789"/>
    <mergeCell ref="M782:M789"/>
    <mergeCell ref="Y782:Y789"/>
    <mergeCell ref="Z782:Z789"/>
    <mergeCell ref="AA782:AA789"/>
    <mergeCell ref="AB782:AB789"/>
    <mergeCell ref="AC782:AC789"/>
    <mergeCell ref="BX784:BX787"/>
    <mergeCell ref="BX788:BX791"/>
    <mergeCell ref="I790:I797"/>
    <mergeCell ref="J790:J797"/>
    <mergeCell ref="K790:K797"/>
    <mergeCell ref="L790:L797"/>
    <mergeCell ref="M790:M797"/>
    <mergeCell ref="Y790:Y797"/>
    <mergeCell ref="Z790:Z797"/>
    <mergeCell ref="AA790:AA797"/>
    <mergeCell ref="AB790:AB797"/>
    <mergeCell ref="AC790:AC797"/>
    <mergeCell ref="BX792:BX795"/>
    <mergeCell ref="BX796:BX799"/>
    <mergeCell ref="I798:I805"/>
    <mergeCell ref="J798:J805"/>
    <mergeCell ref="K798:K805"/>
    <mergeCell ref="L798:L805"/>
    <mergeCell ref="M798:M805"/>
    <mergeCell ref="Y798:Y805"/>
    <mergeCell ref="Z798:Z805"/>
    <mergeCell ref="AA798:AA805"/>
    <mergeCell ref="AB798:AB805"/>
    <mergeCell ref="AC798:AC805"/>
    <mergeCell ref="BX800:BX803"/>
    <mergeCell ref="BX804:BX807"/>
    <mergeCell ref="I806:I813"/>
    <mergeCell ref="J806:J813"/>
    <mergeCell ref="K806:K813"/>
    <mergeCell ref="L806:L813"/>
    <mergeCell ref="M806:M813"/>
    <mergeCell ref="Y806:Y813"/>
    <mergeCell ref="Z806:Z813"/>
    <mergeCell ref="AA806:AA813"/>
    <mergeCell ref="AB806:AB813"/>
    <mergeCell ref="AC806:AC813"/>
    <mergeCell ref="BX808:BX811"/>
    <mergeCell ref="BX812:BX815"/>
    <mergeCell ref="I814:I821"/>
    <mergeCell ref="J814:J821"/>
    <mergeCell ref="K814:K821"/>
    <mergeCell ref="L814:L821"/>
    <mergeCell ref="M814:M821"/>
    <mergeCell ref="Y814:Y821"/>
    <mergeCell ref="Z814:Z821"/>
    <mergeCell ref="AA814:AA821"/>
    <mergeCell ref="AB814:AB821"/>
    <mergeCell ref="AC814:AC821"/>
    <mergeCell ref="BX816:BX819"/>
    <mergeCell ref="BX820:BX823"/>
    <mergeCell ref="I822:I829"/>
    <mergeCell ref="J822:J829"/>
    <mergeCell ref="K822:K829"/>
    <mergeCell ref="L822:L829"/>
    <mergeCell ref="M822:M829"/>
    <mergeCell ref="Y822:Y829"/>
    <mergeCell ref="Z822:Z829"/>
    <mergeCell ref="AA822:AA829"/>
    <mergeCell ref="AB822:AB829"/>
    <mergeCell ref="AC822:AC829"/>
    <mergeCell ref="BX824:BX827"/>
    <mergeCell ref="BX828:BX831"/>
    <mergeCell ref="I830:I837"/>
    <mergeCell ref="J830:J837"/>
    <mergeCell ref="K830:K837"/>
    <mergeCell ref="L830:L837"/>
    <mergeCell ref="M830:M837"/>
    <mergeCell ref="Y830:Y837"/>
    <mergeCell ref="Z830:Z837"/>
    <mergeCell ref="AA830:AA837"/>
    <mergeCell ref="AB830:AB837"/>
    <mergeCell ref="AC830:AC837"/>
    <mergeCell ref="BX832:BX835"/>
    <mergeCell ref="BX836:BX839"/>
    <mergeCell ref="I838:I845"/>
    <mergeCell ref="J838:J845"/>
    <mergeCell ref="K838:K845"/>
    <mergeCell ref="L838:L845"/>
    <mergeCell ref="M838:M845"/>
    <mergeCell ref="Y838:Y845"/>
    <mergeCell ref="Z838:Z845"/>
    <mergeCell ref="AA838:AA845"/>
    <mergeCell ref="AB838:AB845"/>
    <mergeCell ref="AC838:AC845"/>
    <mergeCell ref="BX840:BX843"/>
    <mergeCell ref="BX844:BX847"/>
    <mergeCell ref="I846:I853"/>
    <mergeCell ref="J846:J853"/>
    <mergeCell ref="K846:K853"/>
    <mergeCell ref="L846:L853"/>
    <mergeCell ref="M846:M853"/>
    <mergeCell ref="Y846:Y853"/>
    <mergeCell ref="Z846:Z853"/>
    <mergeCell ref="AA846:AA853"/>
    <mergeCell ref="AB846:AB853"/>
    <mergeCell ref="AC846:AC853"/>
    <mergeCell ref="BX848:BX851"/>
    <mergeCell ref="BX852:BX855"/>
    <mergeCell ref="I854:I861"/>
    <mergeCell ref="J854:J861"/>
    <mergeCell ref="K854:K861"/>
    <mergeCell ref="L854:L861"/>
    <mergeCell ref="M854:M861"/>
    <mergeCell ref="Y854:Y861"/>
    <mergeCell ref="Z854:Z861"/>
    <mergeCell ref="AA854:AA861"/>
    <mergeCell ref="AB854:AB861"/>
    <mergeCell ref="AC854:AC861"/>
    <mergeCell ref="BX856:BX859"/>
    <mergeCell ref="BX860:BX863"/>
    <mergeCell ref="I862:I869"/>
    <mergeCell ref="J862:J869"/>
    <mergeCell ref="K862:K869"/>
    <mergeCell ref="L862:L869"/>
    <mergeCell ref="M862:M869"/>
    <mergeCell ref="Y862:Y869"/>
    <mergeCell ref="Z862:Z869"/>
    <mergeCell ref="AA862:AA869"/>
    <mergeCell ref="AB862:AB869"/>
    <mergeCell ref="AC862:AC869"/>
    <mergeCell ref="BX864:BX867"/>
    <mergeCell ref="BX868:BX871"/>
    <mergeCell ref="I870:I877"/>
    <mergeCell ref="J870:J877"/>
    <mergeCell ref="K870:K877"/>
    <mergeCell ref="L870:L877"/>
    <mergeCell ref="M870:M877"/>
    <mergeCell ref="Y870:Y877"/>
    <mergeCell ref="Z870:Z877"/>
    <mergeCell ref="AA870:AA877"/>
    <mergeCell ref="AB870:AB877"/>
    <mergeCell ref="AC870:AC877"/>
    <mergeCell ref="BX872:BX875"/>
    <mergeCell ref="BX876:BX879"/>
    <mergeCell ref="I878:I885"/>
    <mergeCell ref="J878:J885"/>
    <mergeCell ref="K878:K885"/>
    <mergeCell ref="L878:L885"/>
    <mergeCell ref="M878:M885"/>
    <mergeCell ref="Y878:Y885"/>
    <mergeCell ref="Z878:Z885"/>
    <mergeCell ref="AA878:AA885"/>
    <mergeCell ref="AB878:AB885"/>
    <mergeCell ref="AC878:AC885"/>
    <mergeCell ref="BX880:BX883"/>
    <mergeCell ref="BX884:BX887"/>
    <mergeCell ref="I886:I893"/>
    <mergeCell ref="J886:J893"/>
    <mergeCell ref="K886:K893"/>
    <mergeCell ref="L886:L893"/>
    <mergeCell ref="M886:M893"/>
    <mergeCell ref="Y886:Y893"/>
    <mergeCell ref="Z886:Z893"/>
    <mergeCell ref="AA886:AA893"/>
    <mergeCell ref="AB886:AB893"/>
    <mergeCell ref="AC886:AC893"/>
    <mergeCell ref="BX888:BX891"/>
    <mergeCell ref="BX892:BX895"/>
    <mergeCell ref="I894:I901"/>
    <mergeCell ref="J894:J901"/>
    <mergeCell ref="K894:K901"/>
    <mergeCell ref="L894:L901"/>
    <mergeCell ref="M894:M901"/>
    <mergeCell ref="Y894:Y901"/>
    <mergeCell ref="Z894:Z901"/>
    <mergeCell ref="AA894:AA901"/>
    <mergeCell ref="AB894:AB901"/>
    <mergeCell ref="AC894:AC901"/>
    <mergeCell ref="BX896:BX899"/>
    <mergeCell ref="BX900:BX903"/>
    <mergeCell ref="I902:I909"/>
    <mergeCell ref="J902:J909"/>
    <mergeCell ref="K902:K909"/>
    <mergeCell ref="L902:L909"/>
    <mergeCell ref="M902:M909"/>
    <mergeCell ref="Y902:Y909"/>
    <mergeCell ref="Z902:Z909"/>
    <mergeCell ref="AA902:AA909"/>
    <mergeCell ref="AB902:AB909"/>
    <mergeCell ref="AC902:AC909"/>
    <mergeCell ref="BX904:BX907"/>
    <mergeCell ref="BX908:BX911"/>
    <mergeCell ref="I910:I917"/>
    <mergeCell ref="J910:J917"/>
    <mergeCell ref="K910:K917"/>
    <mergeCell ref="L910:L917"/>
    <mergeCell ref="M910:M917"/>
    <mergeCell ref="Y910:Y917"/>
    <mergeCell ref="Z910:Z917"/>
    <mergeCell ref="AA910:AA917"/>
    <mergeCell ref="AB910:AB917"/>
    <mergeCell ref="AC910:AC917"/>
    <mergeCell ref="BX912:BX915"/>
    <mergeCell ref="BX916:BX919"/>
    <mergeCell ref="I918:I925"/>
    <mergeCell ref="J918:J925"/>
    <mergeCell ref="K918:K925"/>
    <mergeCell ref="L918:L925"/>
    <mergeCell ref="M918:M925"/>
    <mergeCell ref="Y918:Y925"/>
    <mergeCell ref="Z918:Z925"/>
    <mergeCell ref="AA918:AA925"/>
    <mergeCell ref="AB918:AB925"/>
    <mergeCell ref="AC918:AC925"/>
    <mergeCell ref="BX920:BX923"/>
    <mergeCell ref="BX924:BX927"/>
    <mergeCell ref="I926:I933"/>
    <mergeCell ref="J926:J933"/>
    <mergeCell ref="K926:K933"/>
    <mergeCell ref="L926:L933"/>
    <mergeCell ref="M926:M933"/>
    <mergeCell ref="Y926:Y933"/>
    <mergeCell ref="Z926:Z933"/>
    <mergeCell ref="AA926:AA933"/>
    <mergeCell ref="AB926:AB933"/>
    <mergeCell ref="AC926:AC933"/>
    <mergeCell ref="BX928:BX931"/>
    <mergeCell ref="BX932:BX935"/>
    <mergeCell ref="I934:I941"/>
    <mergeCell ref="J934:J941"/>
    <mergeCell ref="K934:K941"/>
    <mergeCell ref="L934:L941"/>
    <mergeCell ref="M934:M941"/>
    <mergeCell ref="Y934:Y941"/>
    <mergeCell ref="Z934:Z941"/>
    <mergeCell ref="AA934:AA941"/>
    <mergeCell ref="AB934:AB941"/>
    <mergeCell ref="AC934:AC941"/>
    <mergeCell ref="BX936:BX939"/>
    <mergeCell ref="BX940:BX943"/>
    <mergeCell ref="I942:I949"/>
    <mergeCell ref="J942:J949"/>
    <mergeCell ref="K942:K949"/>
    <mergeCell ref="L942:L949"/>
    <mergeCell ref="M942:M949"/>
    <mergeCell ref="Y942:Y949"/>
    <mergeCell ref="Z942:Z949"/>
    <mergeCell ref="AA942:AA949"/>
    <mergeCell ref="AB942:AB949"/>
    <mergeCell ref="AC942:AC949"/>
    <mergeCell ref="BX944:BX947"/>
    <mergeCell ref="BX948:BX951"/>
    <mergeCell ref="I950:I957"/>
    <mergeCell ref="J950:J957"/>
    <mergeCell ref="K950:K957"/>
    <mergeCell ref="L950:L957"/>
    <mergeCell ref="M950:M957"/>
    <mergeCell ref="Y950:Y957"/>
    <mergeCell ref="Z950:Z957"/>
    <mergeCell ref="AA950:AA957"/>
    <mergeCell ref="AB950:AB957"/>
    <mergeCell ref="AC950:AC957"/>
    <mergeCell ref="BX952:BX955"/>
    <mergeCell ref="BX956:BX959"/>
    <mergeCell ref="I958:I965"/>
    <mergeCell ref="J958:J965"/>
    <mergeCell ref="K958:K965"/>
    <mergeCell ref="L958:L965"/>
    <mergeCell ref="M958:M965"/>
    <mergeCell ref="Y958:Y965"/>
    <mergeCell ref="Z958:Z965"/>
    <mergeCell ref="AA958:AA965"/>
    <mergeCell ref="AB958:AB965"/>
    <mergeCell ref="AC958:AC965"/>
    <mergeCell ref="BX960:BX963"/>
    <mergeCell ref="BX964:BX967"/>
    <mergeCell ref="I966:I973"/>
    <mergeCell ref="J966:J973"/>
    <mergeCell ref="K966:K973"/>
    <mergeCell ref="L966:L973"/>
    <mergeCell ref="M966:M973"/>
    <mergeCell ref="Y966:Y973"/>
    <mergeCell ref="Z966:Z973"/>
    <mergeCell ref="AA966:AA973"/>
    <mergeCell ref="AB966:AB973"/>
    <mergeCell ref="AC966:AC973"/>
    <mergeCell ref="BX968:BX971"/>
    <mergeCell ref="BX972:BX975"/>
    <mergeCell ref="I974:I981"/>
    <mergeCell ref="J974:J981"/>
    <mergeCell ref="K974:K981"/>
    <mergeCell ref="L974:L981"/>
    <mergeCell ref="M974:M981"/>
    <mergeCell ref="Y974:Y981"/>
    <mergeCell ref="Z974:Z981"/>
    <mergeCell ref="AA974:AA981"/>
    <mergeCell ref="AB974:AB981"/>
    <mergeCell ref="AC974:AC981"/>
    <mergeCell ref="BX976:BX979"/>
    <mergeCell ref="BX980:BX983"/>
    <mergeCell ref="I982:I989"/>
    <mergeCell ref="J982:J989"/>
    <mergeCell ref="K982:K989"/>
    <mergeCell ref="L982:L989"/>
    <mergeCell ref="M982:M989"/>
    <mergeCell ref="Y982:Y989"/>
    <mergeCell ref="Z982:Z989"/>
    <mergeCell ref="AA982:AA989"/>
    <mergeCell ref="AB982:AB989"/>
    <mergeCell ref="AC982:AC989"/>
    <mergeCell ref="BX984:BX987"/>
    <mergeCell ref="BX988:BX991"/>
    <mergeCell ref="I990:I997"/>
    <mergeCell ref="J990:J997"/>
    <mergeCell ref="K990:K997"/>
    <mergeCell ref="L990:L997"/>
    <mergeCell ref="M990:M997"/>
    <mergeCell ref="Y990:Y997"/>
    <mergeCell ref="Z990:Z997"/>
    <mergeCell ref="AA990:AA997"/>
    <mergeCell ref="AB990:AB997"/>
    <mergeCell ref="AC990:AC997"/>
    <mergeCell ref="BX992:BX995"/>
    <mergeCell ref="BX996:BX999"/>
    <mergeCell ref="I998:I1005"/>
    <mergeCell ref="J998:J1005"/>
    <mergeCell ref="K998:K1005"/>
    <mergeCell ref="L998:L1005"/>
    <mergeCell ref="M998:M1005"/>
    <mergeCell ref="Y998:Y1005"/>
    <mergeCell ref="Z998:Z1005"/>
    <mergeCell ref="AA998:AA1005"/>
    <mergeCell ref="AB998:AB1005"/>
    <mergeCell ref="AC998:AC1005"/>
    <mergeCell ref="BX1000:BX1003"/>
    <mergeCell ref="BX1004:BX1007"/>
    <mergeCell ref="I1006:I1013"/>
    <mergeCell ref="J1006:J1013"/>
    <mergeCell ref="K1006:K1013"/>
    <mergeCell ref="L1006:L1013"/>
    <mergeCell ref="M1006:M1013"/>
    <mergeCell ref="Y1006:Y1013"/>
    <mergeCell ref="Z1006:Z1013"/>
    <mergeCell ref="AA1006:AA1013"/>
    <mergeCell ref="AB1006:AB1013"/>
    <mergeCell ref="AC1006:AC1013"/>
    <mergeCell ref="BX1008:BX1011"/>
    <mergeCell ref="BX1012:BX1015"/>
    <mergeCell ref="I1014:I1021"/>
    <mergeCell ref="J1014:J1021"/>
    <mergeCell ref="K1014:K1021"/>
    <mergeCell ref="L1014:L1021"/>
    <mergeCell ref="M1014:M1021"/>
    <mergeCell ref="Y1014:Y1021"/>
    <mergeCell ref="Z1014:Z1021"/>
    <mergeCell ref="AA1014:AA1021"/>
    <mergeCell ref="AB1014:AB1021"/>
    <mergeCell ref="AC1014:AC1021"/>
    <mergeCell ref="BX1016:BX1019"/>
    <mergeCell ref="BX1020:BX1023"/>
    <mergeCell ref="I1022:I1029"/>
    <mergeCell ref="J1022:J1029"/>
    <mergeCell ref="K1022:K1029"/>
    <mergeCell ref="L1022:L1029"/>
    <mergeCell ref="M1022:M1029"/>
    <mergeCell ref="Y1022:Y1029"/>
    <mergeCell ref="Z1022:Z1029"/>
    <mergeCell ref="AA1022:AA1029"/>
    <mergeCell ref="AB1022:AB1029"/>
    <mergeCell ref="AC1022:AC1029"/>
    <mergeCell ref="BX1024:BX1027"/>
    <mergeCell ref="BX1028:BX1031"/>
    <mergeCell ref="I1030:I1037"/>
    <mergeCell ref="J1030:J1037"/>
    <mergeCell ref="K1030:K1037"/>
    <mergeCell ref="L1030:L1037"/>
    <mergeCell ref="M1030:M1037"/>
    <mergeCell ref="Y1030:Y1037"/>
    <mergeCell ref="Z1030:Z1037"/>
    <mergeCell ref="AA1030:AA1037"/>
    <mergeCell ref="AB1030:AB1037"/>
    <mergeCell ref="AC1030:AC1037"/>
    <mergeCell ref="BX1032:BX1035"/>
    <mergeCell ref="BX1036:BX1039"/>
    <mergeCell ref="I1038:I1045"/>
    <mergeCell ref="J1038:J1045"/>
    <mergeCell ref="K1038:K1045"/>
    <mergeCell ref="L1038:L1045"/>
    <mergeCell ref="M1038:M1045"/>
    <mergeCell ref="Y1038:Y1045"/>
    <mergeCell ref="Z1038:Z1045"/>
    <mergeCell ref="AA1038:AA1045"/>
    <mergeCell ref="AB1038:AB1045"/>
    <mergeCell ref="AC1038:AC1045"/>
    <mergeCell ref="BX1040:BX1043"/>
    <mergeCell ref="BX1044:BX1047"/>
    <mergeCell ref="I1046:I1053"/>
    <mergeCell ref="J1046:J1053"/>
    <mergeCell ref="K1046:K1053"/>
    <mergeCell ref="L1046:L1053"/>
    <mergeCell ref="M1046:M1053"/>
    <mergeCell ref="Y1046:Y1053"/>
    <mergeCell ref="Z1046:Z1053"/>
    <mergeCell ref="AA1046:AA1053"/>
    <mergeCell ref="AB1046:AB1053"/>
    <mergeCell ref="AC1046:AC1053"/>
    <mergeCell ref="BX1048:BX1051"/>
    <mergeCell ref="BX1052:BX1055"/>
    <mergeCell ref="I1054:I1061"/>
    <mergeCell ref="J1054:J1061"/>
    <mergeCell ref="K1054:K1061"/>
    <mergeCell ref="L1054:L1061"/>
    <mergeCell ref="M1054:M1061"/>
    <mergeCell ref="Y1054:Y1061"/>
    <mergeCell ref="Z1054:Z1061"/>
    <mergeCell ref="AA1054:AA1061"/>
    <mergeCell ref="AB1054:AB1061"/>
    <mergeCell ref="AC1054:AC1061"/>
    <mergeCell ref="BX1056:BX1059"/>
    <mergeCell ref="BX1060:BX1063"/>
    <mergeCell ref="I1062:I1069"/>
    <mergeCell ref="J1062:J1069"/>
    <mergeCell ref="K1062:K1069"/>
    <mergeCell ref="L1062:L1069"/>
    <mergeCell ref="M1062:M1069"/>
    <mergeCell ref="Y1062:Y1069"/>
    <mergeCell ref="Z1062:Z1069"/>
    <mergeCell ref="AA1062:AA1069"/>
    <mergeCell ref="AB1062:AB1069"/>
    <mergeCell ref="AC1062:AC1069"/>
    <mergeCell ref="BX1064:BX1067"/>
    <mergeCell ref="BX1068:BX1071"/>
    <mergeCell ref="I1070:I1077"/>
    <mergeCell ref="J1070:J1077"/>
    <mergeCell ref="K1070:K1077"/>
    <mergeCell ref="L1070:L1077"/>
    <mergeCell ref="M1070:M1077"/>
    <mergeCell ref="Y1070:Y1077"/>
    <mergeCell ref="Z1070:Z1077"/>
    <mergeCell ref="AA1070:AA1077"/>
    <mergeCell ref="AB1070:AB1077"/>
    <mergeCell ref="AC1070:AC1077"/>
    <mergeCell ref="BX1072:BX1075"/>
    <mergeCell ref="BX1076:BX1079"/>
    <mergeCell ref="I1078:I1085"/>
    <mergeCell ref="J1078:J1085"/>
    <mergeCell ref="K1078:K1085"/>
    <mergeCell ref="L1078:L1085"/>
    <mergeCell ref="M1078:M1085"/>
    <mergeCell ref="Y1078:Y1085"/>
    <mergeCell ref="Z1078:Z1085"/>
    <mergeCell ref="AA1078:AA1085"/>
    <mergeCell ref="AB1078:AB1085"/>
    <mergeCell ref="AC1078:AC1085"/>
    <mergeCell ref="BX1080:BX1083"/>
    <mergeCell ref="BX1084:BX1087"/>
    <mergeCell ref="I1086:I1093"/>
    <mergeCell ref="J1086:J1093"/>
    <mergeCell ref="K1086:K1093"/>
    <mergeCell ref="L1086:L1093"/>
    <mergeCell ref="M1086:M1093"/>
    <mergeCell ref="Y1086:Y1093"/>
    <mergeCell ref="Z1086:Z1093"/>
    <mergeCell ref="AA1086:AA1093"/>
    <mergeCell ref="AB1086:AB1093"/>
    <mergeCell ref="AC1086:AC1093"/>
    <mergeCell ref="BX1088:BX1091"/>
    <mergeCell ref="BX1092:BX1095"/>
    <mergeCell ref="I1094:I1101"/>
    <mergeCell ref="J1094:J1101"/>
    <mergeCell ref="K1094:K1101"/>
    <mergeCell ref="L1094:L1101"/>
    <mergeCell ref="M1094:M1101"/>
    <mergeCell ref="Y1094:Y1101"/>
    <mergeCell ref="Z1094:Z1101"/>
    <mergeCell ref="AA1094:AA1101"/>
    <mergeCell ref="AB1094:AB1101"/>
    <mergeCell ref="AC1094:AC1101"/>
    <mergeCell ref="BX1096:BX1099"/>
    <mergeCell ref="BX1100:BX1103"/>
    <mergeCell ref="I1102:I1109"/>
    <mergeCell ref="J1102:J1109"/>
    <mergeCell ref="K1102:K1109"/>
    <mergeCell ref="L1102:L1109"/>
    <mergeCell ref="M1102:M1109"/>
    <mergeCell ref="Y1102:Y1109"/>
    <mergeCell ref="Z1102:Z1109"/>
    <mergeCell ref="AA1102:AA1109"/>
    <mergeCell ref="AB1102:AB1109"/>
    <mergeCell ref="AC1102:AC1109"/>
    <mergeCell ref="BX1104:BX1107"/>
    <mergeCell ref="BX1108:BX1111"/>
    <mergeCell ref="I1110:I1117"/>
    <mergeCell ref="J1110:J1117"/>
    <mergeCell ref="K1110:K1117"/>
    <mergeCell ref="L1110:L1117"/>
    <mergeCell ref="M1110:M1117"/>
    <mergeCell ref="Y1110:Y1117"/>
    <mergeCell ref="Z1110:Z1117"/>
    <mergeCell ref="AA1110:AA1117"/>
    <mergeCell ref="AB1110:AB1117"/>
    <mergeCell ref="AC1110:AC1117"/>
    <mergeCell ref="BX1112:BX1115"/>
    <mergeCell ref="BX1116:BX1119"/>
    <mergeCell ref="I1118:I1125"/>
    <mergeCell ref="J1118:J1125"/>
    <mergeCell ref="K1118:K1125"/>
    <mergeCell ref="L1118:L1125"/>
    <mergeCell ref="M1118:M1125"/>
    <mergeCell ref="Y1118:Y1125"/>
    <mergeCell ref="Z1118:Z1125"/>
    <mergeCell ref="AA1118:AA1125"/>
    <mergeCell ref="AB1118:AB1125"/>
    <mergeCell ref="AC1118:AC1125"/>
    <mergeCell ref="BX1120:BX1123"/>
    <mergeCell ref="BX1124:BX1127"/>
    <mergeCell ref="I1126:I1133"/>
    <mergeCell ref="J1126:J1133"/>
    <mergeCell ref="K1126:K1133"/>
    <mergeCell ref="L1126:L1133"/>
    <mergeCell ref="M1126:M1133"/>
    <mergeCell ref="Y1126:Y1133"/>
    <mergeCell ref="Z1126:Z1133"/>
    <mergeCell ref="AA1126:AA1133"/>
    <mergeCell ref="AB1126:AB1133"/>
    <mergeCell ref="AC1126:AC1133"/>
    <mergeCell ref="BX1128:BX1131"/>
    <mergeCell ref="BX1132:BX1135"/>
    <mergeCell ref="I1134:I1141"/>
    <mergeCell ref="J1134:J1141"/>
    <mergeCell ref="K1134:K1141"/>
    <mergeCell ref="L1134:L1141"/>
    <mergeCell ref="M1134:M1141"/>
    <mergeCell ref="Y1134:Y1141"/>
    <mergeCell ref="Z1134:Z1141"/>
    <mergeCell ref="AA1134:AA1141"/>
    <mergeCell ref="AB1134:AB1141"/>
    <mergeCell ref="AC1134:AC1141"/>
    <mergeCell ref="BX1136:BX1139"/>
    <mergeCell ref="BX1140:BX1143"/>
    <mergeCell ref="I1142:I1149"/>
    <mergeCell ref="J1142:J1149"/>
    <mergeCell ref="K1142:K1149"/>
    <mergeCell ref="L1142:L1149"/>
    <mergeCell ref="M1142:M1149"/>
    <mergeCell ref="Y1142:Y1149"/>
    <mergeCell ref="Z1142:Z1149"/>
    <mergeCell ref="AA1142:AA1149"/>
    <mergeCell ref="AB1142:AB1149"/>
    <mergeCell ref="AC1142:AC1149"/>
    <mergeCell ref="BX1144:BX1147"/>
    <mergeCell ref="BX1148:BX1151"/>
    <mergeCell ref="I1150:I1157"/>
    <mergeCell ref="J1150:J1157"/>
    <mergeCell ref="K1150:K1157"/>
    <mergeCell ref="L1150:L1157"/>
    <mergeCell ref="M1150:M1157"/>
    <mergeCell ref="Y1150:Y1157"/>
    <mergeCell ref="Z1150:Z1157"/>
    <mergeCell ref="AA1150:AA1157"/>
    <mergeCell ref="AB1150:AB1157"/>
    <mergeCell ref="AC1150:AC1157"/>
    <mergeCell ref="BX1152:BX1155"/>
    <mergeCell ref="BX1156:BX1159"/>
    <mergeCell ref="I1158:I1165"/>
    <mergeCell ref="J1158:J1165"/>
    <mergeCell ref="K1158:K1165"/>
    <mergeCell ref="L1158:L1165"/>
    <mergeCell ref="M1158:M1165"/>
    <mergeCell ref="Y1158:Y1165"/>
    <mergeCell ref="Z1158:Z1165"/>
    <mergeCell ref="AA1158:AA1165"/>
    <mergeCell ref="AB1158:AB1165"/>
    <mergeCell ref="AC1158:AC1165"/>
    <mergeCell ref="BX1160:BX1163"/>
    <mergeCell ref="BX1164:BX1167"/>
    <mergeCell ref="I1166:I1173"/>
    <mergeCell ref="J1166:J1173"/>
    <mergeCell ref="K1166:K1173"/>
    <mergeCell ref="L1166:L1173"/>
    <mergeCell ref="M1166:M1173"/>
    <mergeCell ref="Y1166:Y1173"/>
    <mergeCell ref="Z1166:Z1173"/>
    <mergeCell ref="AA1166:AA1173"/>
    <mergeCell ref="AB1166:AB1173"/>
    <mergeCell ref="AC1166:AC1173"/>
    <mergeCell ref="BX1168:BX1171"/>
    <mergeCell ref="BX1172:BX1175"/>
    <mergeCell ref="I1174:I1181"/>
    <mergeCell ref="J1174:J1181"/>
    <mergeCell ref="K1174:K1181"/>
    <mergeCell ref="L1174:L1181"/>
    <mergeCell ref="M1174:M1181"/>
    <mergeCell ref="Y1174:Y1181"/>
    <mergeCell ref="Z1174:Z1181"/>
    <mergeCell ref="AA1174:AA1181"/>
    <mergeCell ref="AB1174:AB1181"/>
    <mergeCell ref="AC1174:AC1181"/>
    <mergeCell ref="BX1176:BX1179"/>
    <mergeCell ref="BX1180:BX1183"/>
    <mergeCell ref="I1182:I1189"/>
    <mergeCell ref="J1182:J1189"/>
    <mergeCell ref="K1182:K1189"/>
    <mergeCell ref="L1182:L1189"/>
    <mergeCell ref="M1182:M1189"/>
    <mergeCell ref="Y1182:Y1189"/>
    <mergeCell ref="Z1182:Z1189"/>
    <mergeCell ref="AA1182:AA1189"/>
    <mergeCell ref="AB1182:AB1189"/>
    <mergeCell ref="AC1182:AC1189"/>
    <mergeCell ref="BX1184:BX1187"/>
    <mergeCell ref="BX1188:BX1191"/>
    <mergeCell ref="I1190:I1197"/>
    <mergeCell ref="J1190:J1197"/>
    <mergeCell ref="K1190:K1197"/>
    <mergeCell ref="L1190:L1197"/>
    <mergeCell ref="M1190:M1197"/>
    <mergeCell ref="Y1190:Y1197"/>
    <mergeCell ref="Z1190:Z1197"/>
    <mergeCell ref="AA1190:AA1197"/>
    <mergeCell ref="AB1190:AB1197"/>
    <mergeCell ref="AC1190:AC1197"/>
    <mergeCell ref="BX1192:BX1195"/>
    <mergeCell ref="BX1196:BX1199"/>
    <mergeCell ref="I1198:I1205"/>
    <mergeCell ref="J1198:J1205"/>
    <mergeCell ref="K1198:K1205"/>
    <mergeCell ref="L1198:L1205"/>
    <mergeCell ref="M1198:M1205"/>
    <mergeCell ref="Y1198:Y1205"/>
    <mergeCell ref="Z1198:Z1205"/>
    <mergeCell ref="AA1198:AA1205"/>
    <mergeCell ref="AB1198:AB1205"/>
    <mergeCell ref="AC1198:AC1205"/>
    <mergeCell ref="BX1200:BX1203"/>
    <mergeCell ref="BX1204:BX1207"/>
    <mergeCell ref="I1206:I1213"/>
    <mergeCell ref="J1206:J1213"/>
    <mergeCell ref="K1206:K1213"/>
    <mergeCell ref="L1206:L1213"/>
    <mergeCell ref="M1206:M1213"/>
    <mergeCell ref="Y1206:Y1213"/>
    <mergeCell ref="Z1206:Z1213"/>
    <mergeCell ref="AA1206:AA1213"/>
    <mergeCell ref="AB1206:AB1213"/>
    <mergeCell ref="AC1206:AC1213"/>
    <mergeCell ref="BX1208:BX1211"/>
    <mergeCell ref="BX1212:BX1215"/>
    <mergeCell ref="I1214:I1221"/>
    <mergeCell ref="J1214:J1221"/>
    <mergeCell ref="K1214:K1221"/>
    <mergeCell ref="L1214:L1221"/>
    <mergeCell ref="M1214:M1221"/>
    <mergeCell ref="Y1214:Y1221"/>
    <mergeCell ref="Z1214:Z1221"/>
    <mergeCell ref="AA1214:AA1221"/>
    <mergeCell ref="AB1214:AB1221"/>
    <mergeCell ref="AC1214:AC1221"/>
    <mergeCell ref="BX1216:BX1219"/>
    <mergeCell ref="BX1220:BX1223"/>
    <mergeCell ref="I1222:I1229"/>
    <mergeCell ref="J1222:J1229"/>
    <mergeCell ref="K1222:K1229"/>
    <mergeCell ref="L1222:L1229"/>
    <mergeCell ref="M1222:M1229"/>
    <mergeCell ref="Y1222:Y1229"/>
    <mergeCell ref="Z1222:Z1229"/>
    <mergeCell ref="AA1222:AA1229"/>
    <mergeCell ref="AB1222:AB1229"/>
    <mergeCell ref="AC1222:AC1229"/>
    <mergeCell ref="BX1224:BX1227"/>
    <mergeCell ref="BX1228:BX1231"/>
    <mergeCell ref="I1230:I1237"/>
    <mergeCell ref="J1230:J1237"/>
    <mergeCell ref="K1230:K1237"/>
    <mergeCell ref="L1230:L1237"/>
    <mergeCell ref="M1230:M1237"/>
    <mergeCell ref="Y1230:Y1237"/>
    <mergeCell ref="Z1230:Z1237"/>
    <mergeCell ref="AA1230:AA1237"/>
    <mergeCell ref="AB1230:AB1237"/>
    <mergeCell ref="AC1230:AC1237"/>
    <mergeCell ref="BX1232:BX1235"/>
    <mergeCell ref="BX1236:BX1239"/>
    <mergeCell ref="I1238:I1245"/>
    <mergeCell ref="J1238:J1245"/>
    <mergeCell ref="K1238:K1245"/>
    <mergeCell ref="L1238:L1245"/>
    <mergeCell ref="M1238:M1245"/>
    <mergeCell ref="Y1238:Y1245"/>
    <mergeCell ref="Z1238:Z1245"/>
    <mergeCell ref="AA1238:AA1245"/>
    <mergeCell ref="AB1238:AB1245"/>
    <mergeCell ref="AC1238:AC1245"/>
    <mergeCell ref="BX1240:BX1243"/>
    <mergeCell ref="BX1244:BX1247"/>
    <mergeCell ref="I1246:I1253"/>
    <mergeCell ref="J1246:J1253"/>
    <mergeCell ref="K1246:K1253"/>
    <mergeCell ref="L1246:L1253"/>
    <mergeCell ref="M1246:M1253"/>
    <mergeCell ref="Y1246:Y1253"/>
    <mergeCell ref="Z1246:Z1253"/>
    <mergeCell ref="AA1246:AA1253"/>
    <mergeCell ref="AB1246:AB1253"/>
    <mergeCell ref="AC1246:AC1253"/>
    <mergeCell ref="BX1248:BX1251"/>
    <mergeCell ref="BX1252:BX1255"/>
    <mergeCell ref="I1254:I1261"/>
    <mergeCell ref="J1254:J1261"/>
    <mergeCell ref="K1254:K1261"/>
    <mergeCell ref="L1254:L1261"/>
    <mergeCell ref="M1254:M1261"/>
    <mergeCell ref="Y1254:Y1261"/>
    <mergeCell ref="Z1254:Z1261"/>
    <mergeCell ref="AA1254:AA1261"/>
    <mergeCell ref="AB1254:AB1261"/>
    <mergeCell ref="AC1254:AC1261"/>
    <mergeCell ref="BX1256:BX1259"/>
    <mergeCell ref="BX1260:BX1263"/>
    <mergeCell ref="I1262:I1269"/>
    <mergeCell ref="J1262:J1269"/>
    <mergeCell ref="K1262:K1269"/>
    <mergeCell ref="L1262:L1269"/>
    <mergeCell ref="M1262:M1269"/>
    <mergeCell ref="Y1262:Y1269"/>
    <mergeCell ref="Z1262:Z1269"/>
    <mergeCell ref="AA1262:AA1269"/>
    <mergeCell ref="AB1262:AB1269"/>
    <mergeCell ref="AC1262:AC1269"/>
    <mergeCell ref="BX1264:BX1267"/>
    <mergeCell ref="BX1268:BX1271"/>
    <mergeCell ref="I1270:I1277"/>
    <mergeCell ref="J1270:J1277"/>
    <mergeCell ref="K1270:K1277"/>
    <mergeCell ref="L1270:L1277"/>
    <mergeCell ref="M1270:M1277"/>
    <mergeCell ref="Y1270:Y1277"/>
    <mergeCell ref="Z1270:Z1277"/>
    <mergeCell ref="AA1270:AA1277"/>
    <mergeCell ref="AB1270:AB1277"/>
    <mergeCell ref="AC1270:AC1277"/>
    <mergeCell ref="BX1272:BX1275"/>
    <mergeCell ref="BX1276:BX1279"/>
    <mergeCell ref="I1278:I1285"/>
    <mergeCell ref="J1278:J1285"/>
    <mergeCell ref="K1278:K1285"/>
    <mergeCell ref="L1278:L1285"/>
    <mergeCell ref="M1278:M1285"/>
    <mergeCell ref="Y1278:Y1285"/>
    <mergeCell ref="Z1278:Z1285"/>
    <mergeCell ref="AA1278:AA1285"/>
    <mergeCell ref="AB1278:AB1285"/>
    <mergeCell ref="AC1278:AC1285"/>
    <mergeCell ref="BX1280:BX1283"/>
    <mergeCell ref="BX1284:BX1287"/>
    <mergeCell ref="I1286:I1293"/>
    <mergeCell ref="J1286:J1293"/>
    <mergeCell ref="K1286:K1293"/>
    <mergeCell ref="L1286:L1293"/>
    <mergeCell ref="M1286:M1293"/>
    <mergeCell ref="Y1286:Y1293"/>
    <mergeCell ref="Z1286:Z1293"/>
    <mergeCell ref="AA1286:AA1293"/>
    <mergeCell ref="AB1286:AB1293"/>
    <mergeCell ref="AC1286:AC1293"/>
    <mergeCell ref="BX1288:BX1291"/>
    <mergeCell ref="BX1292:BX1295"/>
    <mergeCell ref="I1294:I1301"/>
    <mergeCell ref="J1294:J1301"/>
    <mergeCell ref="K1294:K1301"/>
    <mergeCell ref="L1294:L1301"/>
    <mergeCell ref="M1294:M1301"/>
    <mergeCell ref="Y1294:Y1301"/>
    <mergeCell ref="Z1294:Z1301"/>
    <mergeCell ref="AA1294:AA1301"/>
    <mergeCell ref="AB1294:AB1301"/>
    <mergeCell ref="AC1294:AC1301"/>
    <mergeCell ref="BX1296:BX1299"/>
    <mergeCell ref="BX1300:BX1303"/>
    <mergeCell ref="I1302:I1309"/>
    <mergeCell ref="J1302:J1309"/>
    <mergeCell ref="K1302:K1309"/>
    <mergeCell ref="L1302:L1309"/>
    <mergeCell ref="M1302:M1309"/>
    <mergeCell ref="Y1302:Y1309"/>
    <mergeCell ref="Z1302:Z1309"/>
    <mergeCell ref="AA1302:AA1309"/>
    <mergeCell ref="AB1302:AB1309"/>
    <mergeCell ref="AC1302:AC1309"/>
    <mergeCell ref="BX1304:BX1307"/>
    <mergeCell ref="BX1308:BX1311"/>
    <mergeCell ref="I1310:I1317"/>
    <mergeCell ref="J1310:J1317"/>
    <mergeCell ref="K1310:K1317"/>
    <mergeCell ref="L1310:L1317"/>
    <mergeCell ref="M1310:M1317"/>
    <mergeCell ref="Y1310:Y1317"/>
    <mergeCell ref="Z1310:Z1317"/>
    <mergeCell ref="AA1310:AA1317"/>
    <mergeCell ref="AB1310:AB1317"/>
    <mergeCell ref="AC1310:AC1317"/>
    <mergeCell ref="BX1312:BX1315"/>
    <mergeCell ref="BX1316:BX1319"/>
    <mergeCell ref="I1318:I1325"/>
    <mergeCell ref="J1318:J1325"/>
    <mergeCell ref="K1318:K1325"/>
    <mergeCell ref="L1318:L1325"/>
    <mergeCell ref="M1318:M1325"/>
    <mergeCell ref="Y1318:Y1325"/>
    <mergeCell ref="Z1318:Z1325"/>
    <mergeCell ref="AA1318:AA1325"/>
    <mergeCell ref="AB1318:AB1325"/>
    <mergeCell ref="AC1318:AC1325"/>
    <mergeCell ref="BX1320:BX1323"/>
    <mergeCell ref="BX1324:BX1327"/>
    <mergeCell ref="I1326:I1333"/>
    <mergeCell ref="J1326:J1333"/>
    <mergeCell ref="K1326:K1333"/>
    <mergeCell ref="L1326:L1333"/>
    <mergeCell ref="M1326:M1333"/>
    <mergeCell ref="Y1326:Y1333"/>
    <mergeCell ref="Z1326:Z1333"/>
    <mergeCell ref="AA1326:AA1333"/>
    <mergeCell ref="AB1326:AB1333"/>
    <mergeCell ref="AC1326:AC1333"/>
    <mergeCell ref="BX1328:BX1331"/>
    <mergeCell ref="BX1332:BX1335"/>
    <mergeCell ref="I1334:I1341"/>
    <mergeCell ref="J1334:J1341"/>
    <mergeCell ref="K1334:K1341"/>
    <mergeCell ref="L1334:L1341"/>
    <mergeCell ref="M1334:M1341"/>
    <mergeCell ref="Y1334:Y1341"/>
    <mergeCell ref="Z1334:Z1341"/>
    <mergeCell ref="AA1334:AA1341"/>
    <mergeCell ref="AB1334:AB1341"/>
    <mergeCell ref="AC1334:AC1341"/>
    <mergeCell ref="BX1336:BX1339"/>
    <mergeCell ref="BX1340:BX1343"/>
    <mergeCell ref="I1342:I1349"/>
    <mergeCell ref="J1342:J1349"/>
    <mergeCell ref="K1342:K1349"/>
    <mergeCell ref="L1342:L1349"/>
    <mergeCell ref="M1342:M1349"/>
    <mergeCell ref="Y1342:Y1349"/>
    <mergeCell ref="Z1342:Z1349"/>
    <mergeCell ref="AA1342:AA1349"/>
    <mergeCell ref="AB1342:AB1349"/>
    <mergeCell ref="AC1342:AC1349"/>
    <mergeCell ref="BX1344:BX1347"/>
    <mergeCell ref="BX1348:BX1351"/>
    <mergeCell ref="I1350:I1357"/>
    <mergeCell ref="J1350:J1357"/>
    <mergeCell ref="K1350:K1357"/>
    <mergeCell ref="L1350:L1357"/>
    <mergeCell ref="M1350:M1357"/>
    <mergeCell ref="Y1350:Y1357"/>
    <mergeCell ref="Z1350:Z1357"/>
    <mergeCell ref="AA1350:AA1357"/>
    <mergeCell ref="AB1350:AB1357"/>
    <mergeCell ref="AC1350:AC1357"/>
    <mergeCell ref="BX1352:BX1355"/>
    <mergeCell ref="BX1356:BX1359"/>
    <mergeCell ref="I1358:I1365"/>
    <mergeCell ref="J1358:J1365"/>
    <mergeCell ref="K1358:K1365"/>
    <mergeCell ref="L1358:L1365"/>
    <mergeCell ref="M1358:M1365"/>
    <mergeCell ref="Y1358:Y1365"/>
    <mergeCell ref="Z1358:Z1365"/>
    <mergeCell ref="AA1358:AA1365"/>
    <mergeCell ref="AB1358:AB1365"/>
    <mergeCell ref="AC1358:AC1365"/>
    <mergeCell ref="BX1360:BX1363"/>
    <mergeCell ref="BX1364:BX1367"/>
    <mergeCell ref="I1366:I1373"/>
    <mergeCell ref="J1366:J1373"/>
    <mergeCell ref="K1366:K1373"/>
    <mergeCell ref="L1366:L1373"/>
    <mergeCell ref="M1366:M1373"/>
    <mergeCell ref="Y1366:Y1373"/>
    <mergeCell ref="Z1366:Z1373"/>
    <mergeCell ref="AA1366:AA1373"/>
    <mergeCell ref="AB1366:AB1373"/>
    <mergeCell ref="AC1366:AC1373"/>
    <mergeCell ref="BX1368:BX1371"/>
    <mergeCell ref="BX1372:BX1375"/>
    <mergeCell ref="I1374:I1381"/>
    <mergeCell ref="J1374:J1381"/>
    <mergeCell ref="K1374:K1381"/>
    <mergeCell ref="L1374:L1381"/>
    <mergeCell ref="M1374:M1381"/>
    <mergeCell ref="Y1374:Y1381"/>
    <mergeCell ref="Z1374:Z1381"/>
    <mergeCell ref="AA1374:AA1381"/>
    <mergeCell ref="AB1374:AB1381"/>
    <mergeCell ref="AC1374:AC1381"/>
    <mergeCell ref="BX1376:BX1379"/>
    <mergeCell ref="BX1380:BX1383"/>
    <mergeCell ref="I1382:I1389"/>
    <mergeCell ref="J1382:J1389"/>
    <mergeCell ref="K1382:K1389"/>
    <mergeCell ref="L1382:L1389"/>
    <mergeCell ref="M1382:M1389"/>
    <mergeCell ref="Y1382:Y1389"/>
    <mergeCell ref="Z1382:Z1389"/>
    <mergeCell ref="AA1382:AA1389"/>
    <mergeCell ref="AB1382:AB1389"/>
    <mergeCell ref="AC1382:AC1389"/>
    <mergeCell ref="BX1384:BX1387"/>
    <mergeCell ref="BX1388:BX1391"/>
    <mergeCell ref="I1390:I1397"/>
    <mergeCell ref="J1390:J1397"/>
    <mergeCell ref="K1390:K1397"/>
    <mergeCell ref="L1390:L1397"/>
    <mergeCell ref="M1390:M1397"/>
    <mergeCell ref="Y1390:Y1397"/>
    <mergeCell ref="Z1390:Z1397"/>
    <mergeCell ref="AA1390:AA1397"/>
    <mergeCell ref="AB1390:AB1397"/>
    <mergeCell ref="AC1390:AC1397"/>
    <mergeCell ref="BX1392:BX1395"/>
    <mergeCell ref="BX1396:BX1399"/>
    <mergeCell ref="I1398:I1405"/>
    <mergeCell ref="J1398:J1405"/>
    <mergeCell ref="K1398:K1405"/>
    <mergeCell ref="L1398:L1405"/>
    <mergeCell ref="M1398:M1405"/>
    <mergeCell ref="Y1398:Y1405"/>
    <mergeCell ref="Z1398:Z1405"/>
    <mergeCell ref="AA1398:AA1405"/>
    <mergeCell ref="AB1398:AB1405"/>
    <mergeCell ref="AC1398:AC1405"/>
    <mergeCell ref="BX1400:BX1403"/>
    <mergeCell ref="BX1404:BX1407"/>
    <mergeCell ref="I1406:I1413"/>
    <mergeCell ref="J1406:J1413"/>
    <mergeCell ref="K1406:K1413"/>
    <mergeCell ref="L1406:L1413"/>
    <mergeCell ref="M1406:M1413"/>
    <mergeCell ref="Y1406:Y1413"/>
    <mergeCell ref="Z1406:Z1413"/>
    <mergeCell ref="AA1406:AA1413"/>
    <mergeCell ref="AB1406:AB1413"/>
    <mergeCell ref="AC1406:AC1413"/>
    <mergeCell ref="BX1408:BX1411"/>
    <mergeCell ref="BX1412:BX1415"/>
    <mergeCell ref="I1414:I1421"/>
    <mergeCell ref="J1414:J1421"/>
    <mergeCell ref="K1414:K1421"/>
    <mergeCell ref="L1414:L1421"/>
    <mergeCell ref="M1414:M1421"/>
    <mergeCell ref="Y1414:Y1421"/>
    <mergeCell ref="Z1414:Z1421"/>
    <mergeCell ref="AA1414:AA1421"/>
    <mergeCell ref="AB1414:AB1421"/>
    <mergeCell ref="AC1414:AC1421"/>
    <mergeCell ref="BX1416:BX1419"/>
    <mergeCell ref="BX1420:BX1423"/>
    <mergeCell ref="I1422:I1429"/>
    <mergeCell ref="J1422:J1429"/>
    <mergeCell ref="K1422:K1429"/>
    <mergeCell ref="L1422:L1429"/>
    <mergeCell ref="M1422:M1429"/>
    <mergeCell ref="Y1422:Y1429"/>
    <mergeCell ref="Z1422:Z1429"/>
    <mergeCell ref="AA1422:AA1429"/>
    <mergeCell ref="AB1422:AB1429"/>
    <mergeCell ref="AC1422:AC1429"/>
    <mergeCell ref="BX1424:BX1427"/>
    <mergeCell ref="BX1428:BX1431"/>
    <mergeCell ref="I1430:I1437"/>
    <mergeCell ref="J1430:J1437"/>
    <mergeCell ref="K1430:K1437"/>
    <mergeCell ref="L1430:L1437"/>
    <mergeCell ref="M1430:M1437"/>
    <mergeCell ref="Y1430:Y1437"/>
    <mergeCell ref="Z1430:Z1437"/>
    <mergeCell ref="AA1430:AA1437"/>
    <mergeCell ref="AB1430:AB1437"/>
    <mergeCell ref="AC1430:AC1437"/>
    <mergeCell ref="BX1432:BX1435"/>
    <mergeCell ref="BX1436:BX1439"/>
    <mergeCell ref="I1438:I1445"/>
    <mergeCell ref="J1438:J1445"/>
    <mergeCell ref="K1438:K1445"/>
    <mergeCell ref="L1438:L1445"/>
    <mergeCell ref="M1438:M1445"/>
    <mergeCell ref="Y1438:Y1445"/>
    <mergeCell ref="Z1438:Z1445"/>
    <mergeCell ref="AA1438:AA1445"/>
    <mergeCell ref="AB1438:AB1445"/>
    <mergeCell ref="AC1438:AC1445"/>
    <mergeCell ref="BX1440:BX1443"/>
    <mergeCell ref="BX1444:BX1447"/>
    <mergeCell ref="I1446:I1453"/>
    <mergeCell ref="J1446:J1453"/>
    <mergeCell ref="K1446:K1453"/>
    <mergeCell ref="L1446:L1453"/>
    <mergeCell ref="M1446:M1453"/>
    <mergeCell ref="Y1446:Y1453"/>
    <mergeCell ref="Z1446:Z1453"/>
    <mergeCell ref="AA1446:AA1453"/>
    <mergeCell ref="AB1446:AB1453"/>
    <mergeCell ref="AC1446:AC1453"/>
    <mergeCell ref="BX1448:BX1451"/>
    <mergeCell ref="BX1452:BX1455"/>
    <mergeCell ref="I1454:I1461"/>
    <mergeCell ref="J1454:J1461"/>
    <mergeCell ref="K1454:K1461"/>
    <mergeCell ref="L1454:L1461"/>
    <mergeCell ref="M1454:M1461"/>
    <mergeCell ref="Y1454:Y1461"/>
    <mergeCell ref="Z1454:Z1461"/>
    <mergeCell ref="AA1454:AA1461"/>
    <mergeCell ref="AB1454:AB1461"/>
    <mergeCell ref="AC1454:AC1461"/>
    <mergeCell ref="BX1456:BX1459"/>
    <mergeCell ref="BX1460:BX1463"/>
    <mergeCell ref="I1462:I1469"/>
    <mergeCell ref="J1462:J1469"/>
    <mergeCell ref="K1462:K1469"/>
    <mergeCell ref="L1462:L1469"/>
    <mergeCell ref="M1462:M1469"/>
    <mergeCell ref="Y1462:Y1469"/>
    <mergeCell ref="Z1462:Z1469"/>
    <mergeCell ref="AA1462:AA1469"/>
    <mergeCell ref="AB1462:AB1469"/>
    <mergeCell ref="AC1462:AC1469"/>
    <mergeCell ref="BX1464:BX1467"/>
    <mergeCell ref="BX1468:BX1471"/>
    <mergeCell ref="I1470:I1477"/>
    <mergeCell ref="J1470:J1477"/>
    <mergeCell ref="K1470:K1477"/>
    <mergeCell ref="L1470:L1477"/>
    <mergeCell ref="M1470:M1477"/>
    <mergeCell ref="Y1470:Y1477"/>
    <mergeCell ref="Z1470:Z1477"/>
    <mergeCell ref="AA1470:AA1477"/>
    <mergeCell ref="AB1470:AB1477"/>
    <mergeCell ref="AC1470:AC1477"/>
    <mergeCell ref="I1478:I1485"/>
    <mergeCell ref="J1478:J1485"/>
    <mergeCell ref="K1478:K1485"/>
    <mergeCell ref="L1478:L1485"/>
    <mergeCell ref="M1478:M1485"/>
    <mergeCell ref="Y1478:Y1485"/>
    <mergeCell ref="Z1478:Z1485"/>
    <mergeCell ref="AA1478:AA1485"/>
    <mergeCell ref="AB1478:AB1485"/>
    <mergeCell ref="AC1478:AC1485"/>
    <mergeCell ref="I1486:I1493"/>
    <mergeCell ref="J1486:J1493"/>
    <mergeCell ref="K1486:K1493"/>
    <mergeCell ref="L1486:L1493"/>
    <mergeCell ref="M1486:M1493"/>
    <mergeCell ref="Y1486:Y1493"/>
    <mergeCell ref="Z1486:Z1493"/>
    <mergeCell ref="AA1486:AA1493"/>
    <mergeCell ref="AB1486:AB1493"/>
    <mergeCell ref="AC1486:AC1493"/>
    <mergeCell ref="I1494:I1500"/>
    <mergeCell ref="J1494:J1500"/>
    <mergeCell ref="K1494:K1500"/>
    <mergeCell ref="L1494:L1500"/>
    <mergeCell ref="M1494:M1500"/>
    <mergeCell ref="Y1494:Y1500"/>
    <mergeCell ref="Z1494:Z1500"/>
    <mergeCell ref="AA1494:AA1500"/>
    <mergeCell ref="AB1494:AB1500"/>
    <mergeCell ref="AC1494:AC1500"/>
    <mergeCell ref="I1501:I1506"/>
    <mergeCell ref="J1501:J1506"/>
    <mergeCell ref="K1501:K1506"/>
    <mergeCell ref="L1501:L1506"/>
    <mergeCell ref="M1501:M1506"/>
    <mergeCell ref="Y1501:Y1506"/>
    <mergeCell ref="Z1501:Z1506"/>
    <mergeCell ref="AA1501:AA1506"/>
    <mergeCell ref="AB1501:AB1506"/>
    <mergeCell ref="AC1501:AC1506"/>
    <mergeCell ref="I1507:I1514"/>
    <mergeCell ref="J1507:J1514"/>
    <mergeCell ref="K1507:K1514"/>
    <mergeCell ref="L1507:L1514"/>
    <mergeCell ref="M1507:M1514"/>
    <mergeCell ref="Y1507:Y1514"/>
    <mergeCell ref="Z1507:Z1514"/>
    <mergeCell ref="AA1507:AA1514"/>
    <mergeCell ref="AB1507:AB1514"/>
    <mergeCell ref="AC1507:AC1514"/>
    <mergeCell ref="I1515:I1522"/>
    <mergeCell ref="J1515:J1522"/>
    <mergeCell ref="K1515:K1522"/>
    <mergeCell ref="L1515:L1522"/>
    <mergeCell ref="M1515:M1522"/>
    <mergeCell ref="Y1515:Y1522"/>
    <mergeCell ref="Z1515:Z1522"/>
    <mergeCell ref="AA1515:AA1522"/>
    <mergeCell ref="AB1515:AB1522"/>
    <mergeCell ref="AC1515:AC1522"/>
    <mergeCell ref="I1523:I1530"/>
    <mergeCell ref="J1523:J1530"/>
    <mergeCell ref="K1523:K1530"/>
    <mergeCell ref="L1523:L1530"/>
    <mergeCell ref="M1523:M1530"/>
    <mergeCell ref="Y1523:Y1530"/>
    <mergeCell ref="Z1523:Z1530"/>
    <mergeCell ref="AA1523:AA1530"/>
    <mergeCell ref="AB1523:AB1530"/>
    <mergeCell ref="AC1523:AC1530"/>
    <mergeCell ref="I1531:I1538"/>
    <mergeCell ref="J1531:J1538"/>
    <mergeCell ref="K1531:K1538"/>
    <mergeCell ref="L1531:L1538"/>
    <mergeCell ref="M1531:M1538"/>
    <mergeCell ref="Y1531:Y1538"/>
    <mergeCell ref="Z1531:Z1538"/>
    <mergeCell ref="AA1531:AA1538"/>
    <mergeCell ref="AB1531:AB1538"/>
    <mergeCell ref="AC1531:AC1538"/>
    <mergeCell ref="I1539:I1546"/>
    <mergeCell ref="J1539:J1546"/>
    <mergeCell ref="K1539:K1546"/>
    <mergeCell ref="L1539:L1546"/>
    <mergeCell ref="M1539:M1546"/>
    <mergeCell ref="Y1539:Y1546"/>
    <mergeCell ref="Z1539:Z1546"/>
    <mergeCell ref="AA1539:AA1546"/>
    <mergeCell ref="AB1539:AB1546"/>
    <mergeCell ref="AC1539:AC1546"/>
    <mergeCell ref="I1547:I1554"/>
    <mergeCell ref="J1547:J1554"/>
    <mergeCell ref="K1547:K1554"/>
    <mergeCell ref="L1547:L1554"/>
    <mergeCell ref="M1547:M1554"/>
    <mergeCell ref="Y1547:Y1554"/>
    <mergeCell ref="Z1547:Z1554"/>
    <mergeCell ref="AA1547:AA1554"/>
    <mergeCell ref="AB1547:AB1554"/>
    <mergeCell ref="AC1547:AC1554"/>
    <mergeCell ref="I1555:I1562"/>
    <mergeCell ref="J1555:J1562"/>
    <mergeCell ref="K1555:K1562"/>
    <mergeCell ref="L1555:L1562"/>
    <mergeCell ref="M1555:M1562"/>
    <mergeCell ref="Y1555:Y1562"/>
    <mergeCell ref="Z1555:Z1562"/>
    <mergeCell ref="AA1555:AA1562"/>
    <mergeCell ref="AB1555:AB1562"/>
    <mergeCell ref="AC1555:AC1562"/>
    <mergeCell ref="I1563:I1570"/>
    <mergeCell ref="J1563:J1570"/>
    <mergeCell ref="K1563:K1570"/>
    <mergeCell ref="L1563:L1570"/>
    <mergeCell ref="M1563:M1570"/>
    <mergeCell ref="Y1563:Y1570"/>
    <mergeCell ref="Z1563:Z1570"/>
    <mergeCell ref="AA1563:AA1570"/>
    <mergeCell ref="AB1563:AB1570"/>
    <mergeCell ref="AC1563:AC1570"/>
    <mergeCell ref="I1571:I1578"/>
    <mergeCell ref="J1571:J1578"/>
    <mergeCell ref="K1571:K1578"/>
    <mergeCell ref="L1571:L1578"/>
    <mergeCell ref="M1571:M1578"/>
    <mergeCell ref="Y1571:Y1578"/>
    <mergeCell ref="Z1571:Z1578"/>
    <mergeCell ref="AA1571:AA1578"/>
    <mergeCell ref="AB1571:AB1578"/>
    <mergeCell ref="AC1571:AC1578"/>
    <mergeCell ref="I1579:I1586"/>
    <mergeCell ref="J1579:J1586"/>
    <mergeCell ref="K1579:K1586"/>
    <mergeCell ref="L1579:L1586"/>
    <mergeCell ref="M1579:M1586"/>
    <mergeCell ref="Y1579:Y1586"/>
    <mergeCell ref="Z1579:Z1586"/>
    <mergeCell ref="AA1579:AA1586"/>
    <mergeCell ref="AB1579:AB1586"/>
    <mergeCell ref="AC1579:AC1586"/>
    <mergeCell ref="I1587:I1594"/>
    <mergeCell ref="J1587:J1594"/>
    <mergeCell ref="K1587:K1594"/>
    <mergeCell ref="L1587:L1594"/>
    <mergeCell ref="M1587:M1594"/>
    <mergeCell ref="Y1587:Y1594"/>
    <mergeCell ref="Z1587:Z1594"/>
    <mergeCell ref="AA1587:AA1594"/>
    <mergeCell ref="AB1587:AB1594"/>
    <mergeCell ref="AC1587:AC1594"/>
    <mergeCell ref="I1595:I1602"/>
    <mergeCell ref="J1595:J1602"/>
    <mergeCell ref="K1595:K1602"/>
    <mergeCell ref="L1595:L1602"/>
    <mergeCell ref="M1595:M1602"/>
    <mergeCell ref="Y1595:Y1602"/>
    <mergeCell ref="Z1595:Z1602"/>
    <mergeCell ref="AA1595:AA1602"/>
    <mergeCell ref="AB1595:AB1602"/>
    <mergeCell ref="AC1595:AC1602"/>
    <mergeCell ref="I1603:I1610"/>
    <mergeCell ref="J1603:J1610"/>
    <mergeCell ref="K1603:K1610"/>
    <mergeCell ref="L1603:L1610"/>
    <mergeCell ref="M1603:M1610"/>
    <mergeCell ref="Y1603:Y1610"/>
    <mergeCell ref="Z1603:Z1610"/>
    <mergeCell ref="AA1603:AA1610"/>
    <mergeCell ref="AB1603:AB1610"/>
    <mergeCell ref="AC1603:AC1610"/>
    <mergeCell ref="I1611:I1618"/>
    <mergeCell ref="J1611:J1618"/>
    <mergeCell ref="K1611:K1618"/>
    <mergeCell ref="L1611:L1618"/>
    <mergeCell ref="M1611:M1618"/>
    <mergeCell ref="Y1611:Y1618"/>
    <mergeCell ref="Z1611:Z1618"/>
    <mergeCell ref="AA1611:AA1618"/>
    <mergeCell ref="AB1611:AB1618"/>
    <mergeCell ref="AC1611:AC1618"/>
    <mergeCell ref="I1619:I1626"/>
    <mergeCell ref="J1619:J1626"/>
    <mergeCell ref="K1619:K1626"/>
    <mergeCell ref="L1619:L1626"/>
    <mergeCell ref="M1619:M1626"/>
    <mergeCell ref="Y1619:Y1626"/>
    <mergeCell ref="Z1619:Z1626"/>
    <mergeCell ref="AA1619:AA1626"/>
    <mergeCell ref="AB1619:AB1626"/>
    <mergeCell ref="AC1619:AC1626"/>
    <mergeCell ref="I1627:I1634"/>
    <mergeCell ref="J1627:J1634"/>
    <mergeCell ref="K1627:K1634"/>
    <mergeCell ref="L1627:L1634"/>
    <mergeCell ref="M1627:M1634"/>
    <mergeCell ref="Y1627:Y1634"/>
    <mergeCell ref="Z1627:Z1634"/>
    <mergeCell ref="AA1627:AA1634"/>
    <mergeCell ref="AB1627:AB1634"/>
    <mergeCell ref="AC1627:AC1634"/>
    <mergeCell ref="I1635:I1642"/>
    <mergeCell ref="J1635:J1642"/>
    <mergeCell ref="K1635:K1642"/>
    <mergeCell ref="L1635:L1642"/>
    <mergeCell ref="M1635:M1642"/>
    <mergeCell ref="Y1635:Y1642"/>
    <mergeCell ref="Z1635:Z1642"/>
    <mergeCell ref="AA1635:AA1642"/>
    <mergeCell ref="AB1635:AB1642"/>
    <mergeCell ref="AC1635:AC1642"/>
    <mergeCell ref="I1643:I1650"/>
    <mergeCell ref="J1643:J1650"/>
    <mergeCell ref="K1643:K1650"/>
    <mergeCell ref="L1643:L1650"/>
    <mergeCell ref="M1643:M1650"/>
    <mergeCell ref="Y1643:Y1650"/>
    <mergeCell ref="Z1643:Z1650"/>
    <mergeCell ref="AA1643:AA1650"/>
    <mergeCell ref="AB1643:AB1650"/>
    <mergeCell ref="AC1643:AC1650"/>
    <mergeCell ref="I1651:I1658"/>
    <mergeCell ref="J1651:J1658"/>
    <mergeCell ref="K1651:K1658"/>
    <mergeCell ref="L1651:L1658"/>
    <mergeCell ref="M1651:M1658"/>
    <mergeCell ref="Y1651:Y1658"/>
    <mergeCell ref="Z1651:Z1658"/>
    <mergeCell ref="AA1651:AA1658"/>
    <mergeCell ref="AB1651:AB1658"/>
    <mergeCell ref="AC1651:AC1658"/>
    <mergeCell ref="I1659:I1666"/>
    <mergeCell ref="J1659:J1666"/>
    <mergeCell ref="K1659:K1666"/>
    <mergeCell ref="L1659:L1666"/>
    <mergeCell ref="M1659:M1666"/>
    <mergeCell ref="Y1659:Y1666"/>
    <mergeCell ref="Z1659:Z1666"/>
    <mergeCell ref="AA1659:AA1666"/>
    <mergeCell ref="AB1659:AB1666"/>
    <mergeCell ref="AC1659:AC1666"/>
    <mergeCell ref="I1667:I1674"/>
    <mergeCell ref="J1667:J1674"/>
    <mergeCell ref="K1667:K1674"/>
    <mergeCell ref="L1667:L1674"/>
    <mergeCell ref="M1667:M1674"/>
    <mergeCell ref="Y1667:Y1674"/>
    <mergeCell ref="Z1667:Z1674"/>
    <mergeCell ref="AA1667:AA1674"/>
    <mergeCell ref="AB1667:AB1674"/>
    <mergeCell ref="AC1667:AC1674"/>
    <mergeCell ref="I1675:I1681"/>
    <mergeCell ref="J1675:J1681"/>
    <mergeCell ref="K1675:K1681"/>
    <mergeCell ref="L1675:L1681"/>
    <mergeCell ref="M1675:M1681"/>
    <mergeCell ref="Y1675:Y1681"/>
    <mergeCell ref="Z1675:Z1681"/>
    <mergeCell ref="AA1675:AA1681"/>
    <mergeCell ref="AB1675:AB1681"/>
    <mergeCell ref="AC1675:AC1681"/>
    <mergeCell ref="I1682:I1689"/>
    <mergeCell ref="J1682:J1689"/>
    <mergeCell ref="K1682:K1689"/>
    <mergeCell ref="L1682:L1689"/>
    <mergeCell ref="M1682:M1689"/>
    <mergeCell ref="Y1682:Y1689"/>
    <mergeCell ref="Z1682:Z1689"/>
    <mergeCell ref="AA1682:AA1689"/>
    <mergeCell ref="AB1682:AB1689"/>
    <mergeCell ref="AC1682:AC1689"/>
    <mergeCell ref="I1690:I1697"/>
    <mergeCell ref="J1690:J1697"/>
    <mergeCell ref="K1690:K1697"/>
    <mergeCell ref="L1690:L1697"/>
    <mergeCell ref="M1690:M1697"/>
    <mergeCell ref="Y1690:Y1697"/>
    <mergeCell ref="Z1690:Z1697"/>
    <mergeCell ref="AA1690:AA1697"/>
    <mergeCell ref="AB1690:AB1697"/>
    <mergeCell ref="AC1690:AC1697"/>
    <mergeCell ref="I1698:I1705"/>
    <mergeCell ref="J1698:J1705"/>
    <mergeCell ref="K1698:K1705"/>
    <mergeCell ref="L1698:L1705"/>
    <mergeCell ref="M1698:M1705"/>
    <mergeCell ref="Y1698:Y1705"/>
    <mergeCell ref="Z1698:Z1705"/>
    <mergeCell ref="AA1698:AA1705"/>
    <mergeCell ref="AB1698:AB1705"/>
    <mergeCell ref="AC1698:AC1705"/>
    <mergeCell ref="I1706:I1713"/>
    <mergeCell ref="J1706:J1713"/>
    <mergeCell ref="K1706:K1713"/>
    <mergeCell ref="L1706:L1713"/>
    <mergeCell ref="M1706:M1713"/>
    <mergeCell ref="Y1706:Y1713"/>
    <mergeCell ref="Z1706:Z1713"/>
    <mergeCell ref="AA1706:AA1713"/>
    <mergeCell ref="AB1706:AB1713"/>
    <mergeCell ref="AC1706:AC1713"/>
    <mergeCell ref="I1714:I1721"/>
    <mergeCell ref="J1714:J1721"/>
    <mergeCell ref="K1714:K1721"/>
    <mergeCell ref="L1714:L1721"/>
    <mergeCell ref="M1714:M1721"/>
    <mergeCell ref="Y1714:Y1721"/>
    <mergeCell ref="Z1714:Z1721"/>
    <mergeCell ref="AA1714:AA1721"/>
    <mergeCell ref="AB1714:AB1721"/>
    <mergeCell ref="AC1714:AC1721"/>
    <mergeCell ref="I1722:I1729"/>
    <mergeCell ref="J1722:J1729"/>
    <mergeCell ref="K1722:K1729"/>
    <mergeCell ref="L1722:L1729"/>
    <mergeCell ref="M1722:M1729"/>
    <mergeCell ref="Y1722:Y1729"/>
    <mergeCell ref="Z1722:Z1729"/>
    <mergeCell ref="AA1722:AA1729"/>
    <mergeCell ref="AB1722:AB1729"/>
    <mergeCell ref="AC1722:AC1729"/>
    <mergeCell ref="I1730:I1737"/>
    <mergeCell ref="J1730:J1737"/>
    <mergeCell ref="K1730:K1737"/>
    <mergeCell ref="L1730:L1737"/>
    <mergeCell ref="M1730:M1737"/>
    <mergeCell ref="Y1730:Y1737"/>
    <mergeCell ref="Z1730:Z1737"/>
    <mergeCell ref="AA1730:AA1737"/>
    <mergeCell ref="AB1730:AB1737"/>
    <mergeCell ref="AC1730:AC1737"/>
    <mergeCell ref="I1738:I1745"/>
    <mergeCell ref="J1738:J1745"/>
    <mergeCell ref="K1738:K1745"/>
    <mergeCell ref="L1738:L1745"/>
    <mergeCell ref="M1738:M1745"/>
    <mergeCell ref="Y1738:Y1745"/>
    <mergeCell ref="Z1738:Z1745"/>
    <mergeCell ref="AA1738:AA1745"/>
    <mergeCell ref="AB1738:AB1745"/>
    <mergeCell ref="AC1738:AC1745"/>
    <mergeCell ref="I1746:I1753"/>
    <mergeCell ref="J1746:J1753"/>
    <mergeCell ref="K1746:K1753"/>
    <mergeCell ref="L1746:L1753"/>
    <mergeCell ref="M1746:M1753"/>
    <mergeCell ref="Y1746:Y1753"/>
    <mergeCell ref="Z1746:Z1753"/>
    <mergeCell ref="AA1746:AA1753"/>
    <mergeCell ref="AB1746:AB1753"/>
    <mergeCell ref="AC1746:AC1753"/>
    <mergeCell ref="I1754:I1761"/>
    <mergeCell ref="J1754:J1761"/>
    <mergeCell ref="K1754:K1761"/>
    <mergeCell ref="L1754:L1761"/>
    <mergeCell ref="M1754:M1761"/>
    <mergeCell ref="Y1754:Y1761"/>
    <mergeCell ref="Z1754:Z1761"/>
    <mergeCell ref="AA1754:AA1761"/>
    <mergeCell ref="AB1754:AB1761"/>
    <mergeCell ref="AC1754:AC1761"/>
    <mergeCell ref="I1762:I1769"/>
    <mergeCell ref="J1762:J1769"/>
    <mergeCell ref="K1762:K1769"/>
    <mergeCell ref="L1762:L1769"/>
    <mergeCell ref="M1762:M1769"/>
    <mergeCell ref="Y1762:Y1769"/>
    <mergeCell ref="Z1762:Z1769"/>
    <mergeCell ref="AA1762:AA1769"/>
    <mergeCell ref="AB1762:AB1769"/>
    <mergeCell ref="AC1762:AC1769"/>
    <mergeCell ref="I1770:I1777"/>
    <mergeCell ref="J1770:J1777"/>
    <mergeCell ref="K1770:K1777"/>
    <mergeCell ref="L1770:L1777"/>
    <mergeCell ref="M1770:M1777"/>
    <mergeCell ref="Y1770:Y1777"/>
    <mergeCell ref="Z1770:Z1777"/>
    <mergeCell ref="AA1770:AA1777"/>
    <mergeCell ref="AB1770:AB1777"/>
    <mergeCell ref="AC1770:AC1777"/>
    <mergeCell ref="I1778:I1785"/>
    <mergeCell ref="J1778:J1785"/>
    <mergeCell ref="K1778:K1785"/>
    <mergeCell ref="L1778:L1785"/>
    <mergeCell ref="M1778:M1785"/>
    <mergeCell ref="Y1778:Y1785"/>
    <mergeCell ref="Z1778:Z1785"/>
    <mergeCell ref="AA1778:AA1785"/>
    <mergeCell ref="AB1778:AB1785"/>
    <mergeCell ref="AC1778:AC1785"/>
    <mergeCell ref="I1786:I1793"/>
    <mergeCell ref="J1786:J1793"/>
    <mergeCell ref="K1786:K1793"/>
    <mergeCell ref="L1786:L1793"/>
    <mergeCell ref="M1786:M1793"/>
    <mergeCell ref="Y1786:Y1793"/>
    <mergeCell ref="Z1786:Z1793"/>
    <mergeCell ref="AA1786:AA1793"/>
    <mergeCell ref="AB1786:AB1793"/>
    <mergeCell ref="AC1786:AC1793"/>
    <mergeCell ref="I1794:I1801"/>
    <mergeCell ref="J1794:J1801"/>
    <mergeCell ref="K1794:K1801"/>
    <mergeCell ref="L1794:L1801"/>
    <mergeCell ref="M1794:M1801"/>
    <mergeCell ref="Y1794:Y1801"/>
    <mergeCell ref="Z1794:Z1801"/>
    <mergeCell ref="AA1794:AA1801"/>
    <mergeCell ref="AB1794:AB1801"/>
    <mergeCell ref="AC1794:AC1801"/>
    <mergeCell ref="I1802:I1809"/>
    <mergeCell ref="J1802:J1809"/>
    <mergeCell ref="K1802:K1809"/>
    <mergeCell ref="L1802:L1809"/>
    <mergeCell ref="M1802:M1809"/>
    <mergeCell ref="Y1802:Y1809"/>
    <mergeCell ref="Z1802:Z1809"/>
    <mergeCell ref="AA1802:AA1809"/>
    <mergeCell ref="AB1802:AB1809"/>
    <mergeCell ref="AC1802:AC1809"/>
    <mergeCell ref="I1810:I1817"/>
    <mergeCell ref="J1810:J1817"/>
    <mergeCell ref="K1810:K1817"/>
    <mergeCell ref="L1810:L1817"/>
    <mergeCell ref="M1810:M1817"/>
    <mergeCell ref="Y1810:Y1817"/>
    <mergeCell ref="Z1810:Z1817"/>
    <mergeCell ref="AA1810:AA1817"/>
    <mergeCell ref="AB1810:AB1817"/>
    <mergeCell ref="AC1810:AC1817"/>
    <mergeCell ref="I1818:I1825"/>
    <mergeCell ref="J1818:J1825"/>
    <mergeCell ref="K1818:K1825"/>
    <mergeCell ref="L1818:L1825"/>
    <mergeCell ref="M1818:M1825"/>
    <mergeCell ref="Y1818:Y1825"/>
    <mergeCell ref="Z1818:Z1825"/>
    <mergeCell ref="AA1818:AA1825"/>
    <mergeCell ref="AB1818:AB1825"/>
    <mergeCell ref="AC1818:AC1825"/>
    <mergeCell ref="I1826:I1833"/>
    <mergeCell ref="J1826:J1833"/>
    <mergeCell ref="K1826:K1833"/>
    <mergeCell ref="L1826:L1833"/>
    <mergeCell ref="M1826:M1833"/>
    <mergeCell ref="Y1826:Y1833"/>
    <mergeCell ref="Z1826:Z1833"/>
    <mergeCell ref="AA1826:AA1833"/>
    <mergeCell ref="AB1826:AB1833"/>
    <mergeCell ref="AC1826:AC1833"/>
    <mergeCell ref="I1834:I1841"/>
    <mergeCell ref="J1834:J1841"/>
    <mergeCell ref="K1834:K1841"/>
    <mergeCell ref="L1834:L1841"/>
    <mergeCell ref="M1834:M1841"/>
    <mergeCell ref="Y1834:Y1841"/>
    <mergeCell ref="Z1834:Z1841"/>
    <mergeCell ref="AA1834:AA1841"/>
    <mergeCell ref="AB1834:AB1841"/>
    <mergeCell ref="AC1834:AC1841"/>
    <mergeCell ref="I1842:I1849"/>
    <mergeCell ref="J1842:J1849"/>
    <mergeCell ref="K1842:K1849"/>
    <mergeCell ref="L1842:L1849"/>
    <mergeCell ref="M1842:M1849"/>
    <mergeCell ref="Y1842:Y1849"/>
    <mergeCell ref="Z1842:Z1849"/>
    <mergeCell ref="AA1842:AA1849"/>
    <mergeCell ref="AB1842:AB1849"/>
    <mergeCell ref="AC1842:AC1849"/>
    <mergeCell ref="I1850:I1857"/>
    <mergeCell ref="J1850:J1857"/>
    <mergeCell ref="K1850:K1857"/>
    <mergeCell ref="L1850:L1857"/>
    <mergeCell ref="M1850:M1857"/>
    <mergeCell ref="Y1850:Y1857"/>
    <mergeCell ref="Z1850:Z1857"/>
    <mergeCell ref="AA1850:AA1857"/>
    <mergeCell ref="AB1850:AB1857"/>
    <mergeCell ref="AC1850:AC1857"/>
    <mergeCell ref="I1858:I1865"/>
    <mergeCell ref="J1858:J1865"/>
    <mergeCell ref="K1858:K1865"/>
    <mergeCell ref="L1858:L1865"/>
    <mergeCell ref="M1858:M1865"/>
    <mergeCell ref="Y1858:Y1865"/>
    <mergeCell ref="Z1858:Z1865"/>
    <mergeCell ref="AA1858:AA1865"/>
    <mergeCell ref="AB1858:AB1865"/>
    <mergeCell ref="AC1858:AC1865"/>
    <mergeCell ref="I1866:I1873"/>
    <mergeCell ref="J1866:J1873"/>
    <mergeCell ref="K1866:K1873"/>
    <mergeCell ref="L1866:L1873"/>
    <mergeCell ref="M1866:M1873"/>
    <mergeCell ref="Y1866:Y1873"/>
    <mergeCell ref="Z1866:Z1873"/>
    <mergeCell ref="AA1866:AA1873"/>
    <mergeCell ref="AB1866:AB1873"/>
    <mergeCell ref="AC1866:AC1873"/>
    <mergeCell ref="I1874:I1881"/>
    <mergeCell ref="J1874:J1881"/>
    <mergeCell ref="K1874:K1881"/>
    <mergeCell ref="L1874:L1881"/>
    <mergeCell ref="M1874:M1881"/>
    <mergeCell ref="Y1874:Y1881"/>
    <mergeCell ref="Z1874:Z1881"/>
    <mergeCell ref="AA1874:AA1881"/>
    <mergeCell ref="AB1874:AB1881"/>
    <mergeCell ref="AC1874:AC1881"/>
    <mergeCell ref="I1882:I1889"/>
    <mergeCell ref="J1882:J1889"/>
    <mergeCell ref="K1882:K1889"/>
    <mergeCell ref="L1882:L1889"/>
    <mergeCell ref="M1882:M1889"/>
    <mergeCell ref="Y1882:Y1889"/>
    <mergeCell ref="Z1882:Z1889"/>
    <mergeCell ref="AA1882:AA1889"/>
    <mergeCell ref="AB1882:AB1889"/>
    <mergeCell ref="AC1882:AC1889"/>
    <mergeCell ref="I1890:I1897"/>
    <mergeCell ref="J1890:J1897"/>
    <mergeCell ref="K1890:K1897"/>
    <mergeCell ref="L1890:L1897"/>
    <mergeCell ref="M1890:M1897"/>
    <mergeCell ref="Y1890:Y1897"/>
    <mergeCell ref="Z1890:Z1897"/>
    <mergeCell ref="AA1890:AA1897"/>
    <mergeCell ref="AB1890:AB1897"/>
    <mergeCell ref="AC1890:AC1897"/>
    <mergeCell ref="I1898:I1905"/>
    <mergeCell ref="J1898:J1905"/>
    <mergeCell ref="K1898:K1905"/>
    <mergeCell ref="L1898:L1905"/>
    <mergeCell ref="M1898:M1905"/>
    <mergeCell ref="Y1898:Y1905"/>
    <mergeCell ref="Z1898:Z1905"/>
    <mergeCell ref="AA1898:AA1905"/>
    <mergeCell ref="AB1898:AB1905"/>
    <mergeCell ref="AC1898:AC1905"/>
    <mergeCell ref="I1906:I1913"/>
    <mergeCell ref="J1906:J1913"/>
    <mergeCell ref="K1906:K1913"/>
    <mergeCell ref="L1906:L1913"/>
    <mergeCell ref="M1906:M1913"/>
    <mergeCell ref="Y1906:Y1913"/>
    <mergeCell ref="Z1906:Z1913"/>
    <mergeCell ref="AA1906:AA1913"/>
    <mergeCell ref="AB1906:AB1913"/>
    <mergeCell ref="AC1906:AC1913"/>
    <mergeCell ref="I1914:I1921"/>
    <mergeCell ref="J1914:J1921"/>
    <mergeCell ref="K1914:K1921"/>
    <mergeCell ref="L1914:L1921"/>
    <mergeCell ref="M1914:M1921"/>
    <mergeCell ref="Y1914:Y1921"/>
    <mergeCell ref="Z1914:Z1921"/>
    <mergeCell ref="AA1914:AA1921"/>
    <mergeCell ref="AB1914:AB1921"/>
    <mergeCell ref="AC1914:AC1921"/>
    <mergeCell ref="I1922:I1929"/>
    <mergeCell ref="J1922:J1929"/>
    <mergeCell ref="K1922:K1929"/>
    <mergeCell ref="L1922:L1929"/>
    <mergeCell ref="M1922:M1929"/>
    <mergeCell ref="Y1922:Y1929"/>
    <mergeCell ref="Z1922:Z1929"/>
    <mergeCell ref="AA1922:AA1929"/>
    <mergeCell ref="AB1922:AB1929"/>
    <mergeCell ref="AC1922:AC1929"/>
    <mergeCell ref="I1930:I1936"/>
    <mergeCell ref="J1930:J1936"/>
    <mergeCell ref="K1930:K1936"/>
    <mergeCell ref="L1930:L1936"/>
    <mergeCell ref="M1930:M1936"/>
    <mergeCell ref="Y1930:Y1936"/>
    <mergeCell ref="Z1930:Z1936"/>
    <mergeCell ref="AA1930:AA1936"/>
    <mergeCell ref="AB1930:AB1936"/>
    <mergeCell ref="AC1930:AC1936"/>
    <mergeCell ref="I1937:I1944"/>
    <mergeCell ref="J1937:J1944"/>
    <mergeCell ref="K1937:K1944"/>
    <mergeCell ref="L1937:L1944"/>
    <mergeCell ref="M1937:M1944"/>
    <mergeCell ref="Y1937:Y1944"/>
    <mergeCell ref="Z1937:Z1944"/>
    <mergeCell ref="AA1937:AA1944"/>
    <mergeCell ref="AB1937:AB1944"/>
    <mergeCell ref="AC1937:AC1944"/>
    <mergeCell ref="I1945:I1952"/>
    <mergeCell ref="J1945:J1952"/>
    <mergeCell ref="K1945:K1952"/>
    <mergeCell ref="L1945:L1952"/>
    <mergeCell ref="M1945:M1952"/>
    <mergeCell ref="Y1945:Y1952"/>
    <mergeCell ref="Z1945:Z1952"/>
    <mergeCell ref="AA1945:AA1952"/>
    <mergeCell ref="AB1945:AB1952"/>
    <mergeCell ref="AC1945:AC1952"/>
    <mergeCell ref="I1953:I1960"/>
    <mergeCell ref="J1953:J1960"/>
    <mergeCell ref="K1953:K1960"/>
    <mergeCell ref="L1953:L1960"/>
    <mergeCell ref="M1953:M1960"/>
    <mergeCell ref="Y1953:Y1960"/>
    <mergeCell ref="Z1953:Z1960"/>
    <mergeCell ref="AA1953:AA1960"/>
    <mergeCell ref="AB1953:AB1960"/>
    <mergeCell ref="AC1953:AC1960"/>
    <mergeCell ref="I1961:I1968"/>
    <mergeCell ref="J1961:J1968"/>
    <mergeCell ref="K1961:K1968"/>
    <mergeCell ref="L1961:L1968"/>
    <mergeCell ref="M1961:M1968"/>
    <mergeCell ref="Y1961:Y1968"/>
    <mergeCell ref="Z1961:Z1968"/>
    <mergeCell ref="AA1961:AA1968"/>
    <mergeCell ref="AB1961:AB1968"/>
    <mergeCell ref="AC1961:AC1968"/>
    <mergeCell ref="I1969:I1976"/>
    <mergeCell ref="J1969:J1976"/>
    <mergeCell ref="K1969:K1976"/>
    <mergeCell ref="L1969:L1976"/>
    <mergeCell ref="M1969:M1976"/>
    <mergeCell ref="Y1969:Y1976"/>
    <mergeCell ref="Z1969:Z1976"/>
    <mergeCell ref="AA1969:AA1976"/>
    <mergeCell ref="AB1969:AB1976"/>
    <mergeCell ref="AC1969:AC1976"/>
    <mergeCell ref="I1977:I1984"/>
    <mergeCell ref="J1977:J1984"/>
    <mergeCell ref="K1977:K1984"/>
    <mergeCell ref="L1977:L1984"/>
    <mergeCell ref="M1977:M1984"/>
    <mergeCell ref="Y1977:Y1984"/>
    <mergeCell ref="Z1977:Z1984"/>
    <mergeCell ref="AA1977:AA1984"/>
    <mergeCell ref="AB1977:AB1984"/>
    <mergeCell ref="AC1977:AC1984"/>
    <mergeCell ref="I1985:I1992"/>
    <mergeCell ref="J1985:J1992"/>
    <mergeCell ref="K1985:K1992"/>
    <mergeCell ref="L1985:L1992"/>
    <mergeCell ref="M1985:M1992"/>
    <mergeCell ref="Y1985:Y1992"/>
    <mergeCell ref="Z1985:Z1992"/>
    <mergeCell ref="AA1985:AA1992"/>
    <mergeCell ref="AB1985:AB1992"/>
    <mergeCell ref="AC1985:AC1992"/>
    <mergeCell ref="I1993:I2000"/>
    <mergeCell ref="J1993:J2000"/>
    <mergeCell ref="K1993:K2000"/>
    <mergeCell ref="L1993:L2000"/>
    <mergeCell ref="M1993:M2000"/>
    <mergeCell ref="Y1993:Y2000"/>
    <mergeCell ref="Z1993:Z2000"/>
    <mergeCell ref="AA1993:AA2000"/>
    <mergeCell ref="AB1993:AB2000"/>
    <mergeCell ref="AC1993:AC2000"/>
    <mergeCell ref="I2001:I2008"/>
    <mergeCell ref="J2001:J2008"/>
    <mergeCell ref="K2001:K2008"/>
    <mergeCell ref="L2001:L2008"/>
    <mergeCell ref="M2001:M2008"/>
    <mergeCell ref="Y2001:Y2008"/>
    <mergeCell ref="Z2001:Z2008"/>
    <mergeCell ref="AA2001:AA2008"/>
    <mergeCell ref="AB2001:AB2008"/>
    <mergeCell ref="AC2001:AC2008"/>
    <mergeCell ref="I2009:I2016"/>
    <mergeCell ref="J2009:J2016"/>
    <mergeCell ref="K2009:K2016"/>
    <mergeCell ref="L2009:L2016"/>
    <mergeCell ref="M2009:M2016"/>
    <mergeCell ref="Y2009:Y2016"/>
    <mergeCell ref="Z2009:Z2016"/>
    <mergeCell ref="AA2009:AA2016"/>
    <mergeCell ref="AB2009:AB2016"/>
    <mergeCell ref="AC2009:AC2016"/>
    <mergeCell ref="I2017:I2024"/>
    <mergeCell ref="J2017:J2024"/>
    <mergeCell ref="K2017:K2024"/>
    <mergeCell ref="L2017:L2024"/>
    <mergeCell ref="M2017:M2024"/>
    <mergeCell ref="Y2017:Y2024"/>
    <mergeCell ref="Z2017:Z2024"/>
    <mergeCell ref="AA2017:AA2024"/>
    <mergeCell ref="AB2017:AB2024"/>
    <mergeCell ref="AC2017:AC2024"/>
    <mergeCell ref="I2025:I2032"/>
    <mergeCell ref="J2025:J2032"/>
    <mergeCell ref="K2025:K2032"/>
    <mergeCell ref="L2025:L2032"/>
    <mergeCell ref="M2025:M2032"/>
    <mergeCell ref="Y2025:Y2032"/>
    <mergeCell ref="Z2025:Z2032"/>
    <mergeCell ref="AA2025:AA2032"/>
    <mergeCell ref="AB2025:AB2032"/>
    <mergeCell ref="AC2025:AC2032"/>
    <mergeCell ref="I2033:I2039"/>
    <mergeCell ref="J2033:J2039"/>
    <mergeCell ref="K2033:K2039"/>
    <mergeCell ref="L2033:L2039"/>
    <mergeCell ref="M2033:M2039"/>
    <mergeCell ref="Y2033:Y2039"/>
    <mergeCell ref="Z2033:Z2039"/>
    <mergeCell ref="AA2033:AA2039"/>
    <mergeCell ref="AB2033:AB2039"/>
    <mergeCell ref="AC2033:AC2039"/>
    <mergeCell ref="I2040:I2047"/>
    <mergeCell ref="J2040:J2047"/>
    <mergeCell ref="K2040:K2047"/>
    <mergeCell ref="L2040:L2047"/>
    <mergeCell ref="M2040:M2047"/>
    <mergeCell ref="Y2040:Y2047"/>
    <mergeCell ref="Z2040:Z2047"/>
    <mergeCell ref="AA2040:AA2047"/>
    <mergeCell ref="AB2040:AB2047"/>
    <mergeCell ref="AC2040:AC2047"/>
    <mergeCell ref="I2048:I2055"/>
    <mergeCell ref="J2048:J2055"/>
    <mergeCell ref="K2048:K2055"/>
    <mergeCell ref="L2048:L2055"/>
    <mergeCell ref="M2048:M2055"/>
    <mergeCell ref="Y2048:Y2055"/>
    <mergeCell ref="Z2048:Z2055"/>
    <mergeCell ref="AA2048:AA2055"/>
    <mergeCell ref="AB2048:AB2055"/>
    <mergeCell ref="AC2048:AC2055"/>
    <mergeCell ref="I2056:I2063"/>
    <mergeCell ref="J2056:J2063"/>
    <mergeCell ref="K2056:K2063"/>
    <mergeCell ref="L2056:L2063"/>
    <mergeCell ref="M2056:M2063"/>
    <mergeCell ref="Y2056:Y2063"/>
    <mergeCell ref="Z2056:Z2063"/>
    <mergeCell ref="AA2056:AA2063"/>
    <mergeCell ref="AB2056:AB2063"/>
    <mergeCell ref="AC2056:AC2063"/>
    <mergeCell ref="I2064:I2071"/>
    <mergeCell ref="J2064:J2071"/>
    <mergeCell ref="K2064:K2071"/>
    <mergeCell ref="L2064:L2071"/>
    <mergeCell ref="M2064:M2071"/>
    <mergeCell ref="Y2064:Y2071"/>
    <mergeCell ref="Z2064:Z2071"/>
    <mergeCell ref="AA2064:AA2071"/>
    <mergeCell ref="AB2064:AB2071"/>
    <mergeCell ref="AC2064:AC2071"/>
    <mergeCell ref="I2072:I2079"/>
    <mergeCell ref="J2072:J2079"/>
    <mergeCell ref="K2072:K2079"/>
    <mergeCell ref="L2072:L2079"/>
    <mergeCell ref="M2072:M2079"/>
    <mergeCell ref="Y2072:Y2079"/>
    <mergeCell ref="Z2072:Z2079"/>
    <mergeCell ref="AA2072:AA2079"/>
    <mergeCell ref="AB2072:AB2079"/>
    <mergeCell ref="AC2072:AC2079"/>
    <mergeCell ref="I2080:I2087"/>
    <mergeCell ref="J2080:J2087"/>
    <mergeCell ref="K2080:K2087"/>
    <mergeCell ref="L2080:L2087"/>
    <mergeCell ref="M2080:M2087"/>
    <mergeCell ref="Y2080:Y2087"/>
    <mergeCell ref="Z2080:Z2087"/>
    <mergeCell ref="AA2080:AA2087"/>
    <mergeCell ref="AB2080:AB2087"/>
    <mergeCell ref="AC2080:AC2087"/>
    <mergeCell ref="I2088:I2095"/>
    <mergeCell ref="J2088:J2095"/>
    <mergeCell ref="K2088:K2095"/>
    <mergeCell ref="L2088:L2095"/>
    <mergeCell ref="M2088:M2095"/>
    <mergeCell ref="Y2088:Y2095"/>
    <mergeCell ref="Z2088:Z2095"/>
    <mergeCell ref="AA2088:AA2095"/>
    <mergeCell ref="AB2088:AB2095"/>
    <mergeCell ref="AC2088:AC2095"/>
    <mergeCell ref="I2096:I2103"/>
    <mergeCell ref="J2096:J2103"/>
    <mergeCell ref="K2096:K2103"/>
    <mergeCell ref="L2096:L2103"/>
    <mergeCell ref="M2096:M2103"/>
    <mergeCell ref="Y2096:Y2103"/>
    <mergeCell ref="Z2096:Z2103"/>
    <mergeCell ref="AA2096:AA2103"/>
    <mergeCell ref="AB2096:AB2103"/>
    <mergeCell ref="AC2096:AC2103"/>
    <mergeCell ref="I2104:I2111"/>
    <mergeCell ref="J2104:J2111"/>
    <mergeCell ref="K2104:K2111"/>
    <mergeCell ref="L2104:L2111"/>
    <mergeCell ref="M2104:M2111"/>
    <mergeCell ref="Y2104:Y2111"/>
    <mergeCell ref="Z2104:Z2111"/>
    <mergeCell ref="AA2104:AA2111"/>
    <mergeCell ref="AB2104:AB2111"/>
    <mergeCell ref="AC2104:AC2111"/>
    <mergeCell ref="I2112:I2119"/>
    <mergeCell ref="J2112:J2119"/>
    <mergeCell ref="K2112:K2119"/>
    <mergeCell ref="L2112:L2119"/>
    <mergeCell ref="M2112:M2119"/>
    <mergeCell ref="Y2112:Y2119"/>
    <mergeCell ref="Z2112:Z2119"/>
    <mergeCell ref="AA2112:AA2119"/>
    <mergeCell ref="AB2112:AB2119"/>
    <mergeCell ref="AC2112:AC2119"/>
    <mergeCell ref="I2120:I2127"/>
    <mergeCell ref="J2120:J2127"/>
    <mergeCell ref="K2120:K2127"/>
    <mergeCell ref="L2120:L2127"/>
    <mergeCell ref="M2120:M2127"/>
    <mergeCell ref="Y2120:Y2127"/>
    <mergeCell ref="Z2120:Z2127"/>
    <mergeCell ref="AA2120:AA2127"/>
    <mergeCell ref="AB2120:AB2127"/>
    <mergeCell ref="AC2120:AC2127"/>
    <mergeCell ref="I2128:I2135"/>
    <mergeCell ref="J2128:J2135"/>
    <mergeCell ref="K2128:K2135"/>
    <mergeCell ref="L2128:L2135"/>
    <mergeCell ref="M2128:M2135"/>
    <mergeCell ref="Y2128:Y2135"/>
    <mergeCell ref="Z2128:Z2135"/>
    <mergeCell ref="AA2128:AA2135"/>
    <mergeCell ref="AB2128:AB2135"/>
    <mergeCell ref="AC2128:AC2135"/>
    <mergeCell ref="I2136:I2143"/>
    <mergeCell ref="J2136:J2143"/>
    <mergeCell ref="K2136:K2143"/>
    <mergeCell ref="L2136:L2143"/>
    <mergeCell ref="M2136:M2143"/>
    <mergeCell ref="Y2136:Y2143"/>
    <mergeCell ref="Z2136:Z2143"/>
    <mergeCell ref="AA2136:AA2143"/>
    <mergeCell ref="AB2136:AB2143"/>
    <mergeCell ref="AC2136:AC2143"/>
    <mergeCell ref="I2144:I2151"/>
    <mergeCell ref="J2144:J2151"/>
    <mergeCell ref="K2144:K2151"/>
    <mergeCell ref="L2144:L2151"/>
    <mergeCell ref="M2144:M2151"/>
    <mergeCell ref="Y2144:Y2151"/>
    <mergeCell ref="Z2144:Z2151"/>
    <mergeCell ref="AA2144:AA2151"/>
    <mergeCell ref="AB2144:AB2151"/>
    <mergeCell ref="AC2144:AC2151"/>
    <mergeCell ref="I2152:I2159"/>
    <mergeCell ref="J2152:J2159"/>
    <mergeCell ref="K2152:K2159"/>
    <mergeCell ref="L2152:L2159"/>
    <mergeCell ref="M2152:M2159"/>
    <mergeCell ref="Y2152:Y2159"/>
    <mergeCell ref="Z2152:Z2159"/>
    <mergeCell ref="AA2152:AA2159"/>
    <mergeCell ref="AB2152:AB2159"/>
    <mergeCell ref="AC2152:AC2159"/>
    <mergeCell ref="I2160:I2167"/>
    <mergeCell ref="J2160:J2167"/>
    <mergeCell ref="K2160:K2167"/>
    <mergeCell ref="L2160:L2167"/>
    <mergeCell ref="M2160:M2167"/>
    <mergeCell ref="Y2160:Y2167"/>
    <mergeCell ref="Z2160:Z2167"/>
    <mergeCell ref="AA2160:AA2167"/>
    <mergeCell ref="AB2160:AB2167"/>
    <mergeCell ref="AC2160:AC2167"/>
    <mergeCell ref="I2168:I2175"/>
    <mergeCell ref="J2168:J2175"/>
    <mergeCell ref="K2168:K2175"/>
    <mergeCell ref="L2168:L2175"/>
    <mergeCell ref="M2168:M2175"/>
    <mergeCell ref="Y2168:Y2175"/>
    <mergeCell ref="Z2168:Z2175"/>
    <mergeCell ref="AA2168:AA2175"/>
    <mergeCell ref="AB2168:AB2175"/>
    <mergeCell ref="AC2168:AC2175"/>
    <mergeCell ref="I2176:I2183"/>
    <mergeCell ref="J2176:J2183"/>
    <mergeCell ref="K2176:K2183"/>
    <mergeCell ref="L2176:L2183"/>
    <mergeCell ref="M2176:M2183"/>
    <mergeCell ref="Y2176:Y2183"/>
    <mergeCell ref="Z2176:Z2183"/>
    <mergeCell ref="AA2176:AA2183"/>
    <mergeCell ref="AB2176:AB2183"/>
    <mergeCell ref="AC2176:AC2183"/>
    <mergeCell ref="I2184:I2191"/>
    <mergeCell ref="J2184:J2191"/>
    <mergeCell ref="K2184:K2191"/>
    <mergeCell ref="L2184:L2191"/>
    <mergeCell ref="M2184:M2191"/>
    <mergeCell ref="Y2184:Y2191"/>
    <mergeCell ref="Z2184:Z2191"/>
    <mergeCell ref="AA2184:AA2191"/>
    <mergeCell ref="AB2184:AB2191"/>
    <mergeCell ref="AC2184:AC2191"/>
    <mergeCell ref="I2192:I2199"/>
    <mergeCell ref="J2192:J2199"/>
    <mergeCell ref="K2192:K2199"/>
    <mergeCell ref="L2192:L2199"/>
    <mergeCell ref="M2192:M2199"/>
    <mergeCell ref="Y2192:Y2199"/>
    <mergeCell ref="Z2192:Z2199"/>
    <mergeCell ref="AA2192:AA2199"/>
    <mergeCell ref="AB2192:AB2199"/>
    <mergeCell ref="AC2192:AC2199"/>
    <mergeCell ref="I2200:I2207"/>
    <mergeCell ref="J2200:J2207"/>
    <mergeCell ref="K2200:K2207"/>
    <mergeCell ref="L2200:L2207"/>
    <mergeCell ref="M2200:M2207"/>
    <mergeCell ref="Y2200:Y2207"/>
    <mergeCell ref="Z2200:Z2207"/>
    <mergeCell ref="AA2200:AA2207"/>
    <mergeCell ref="AB2200:AB2207"/>
    <mergeCell ref="AC2200:AC2207"/>
    <mergeCell ref="I2208:I2215"/>
    <mergeCell ref="J2208:J2215"/>
    <mergeCell ref="K2208:K2215"/>
    <mergeCell ref="L2208:L2215"/>
    <mergeCell ref="M2208:M2215"/>
    <mergeCell ref="Y2208:Y2215"/>
    <mergeCell ref="Z2208:Z2215"/>
    <mergeCell ref="AA2208:AA2215"/>
    <mergeCell ref="AB2208:AB2215"/>
    <mergeCell ref="AC2208:AC2215"/>
    <mergeCell ref="I2216:I2223"/>
    <mergeCell ref="J2216:J2223"/>
    <mergeCell ref="K2216:K2223"/>
    <mergeCell ref="L2216:L2223"/>
    <mergeCell ref="M2216:M2223"/>
    <mergeCell ref="Y2216:Y2223"/>
    <mergeCell ref="Z2216:Z2223"/>
    <mergeCell ref="AA2216:AA2223"/>
    <mergeCell ref="AB2216:AB2223"/>
    <mergeCell ref="AC2216:AC2223"/>
    <mergeCell ref="I2224:I2231"/>
    <mergeCell ref="J2224:J2231"/>
    <mergeCell ref="K2224:K2231"/>
    <mergeCell ref="L2224:L2231"/>
    <mergeCell ref="M2224:M2231"/>
    <mergeCell ref="Y2224:Y2231"/>
    <mergeCell ref="Z2224:Z2231"/>
    <mergeCell ref="AA2224:AA2231"/>
    <mergeCell ref="AB2224:AB2231"/>
    <mergeCell ref="AC2224:AC2231"/>
    <mergeCell ref="I2232:I2239"/>
    <mergeCell ref="J2232:J2239"/>
    <mergeCell ref="K2232:K2239"/>
    <mergeCell ref="L2232:L2239"/>
    <mergeCell ref="M2232:M2239"/>
    <mergeCell ref="Y2232:Y2239"/>
    <mergeCell ref="Z2232:Z2239"/>
    <mergeCell ref="AA2232:AA2239"/>
    <mergeCell ref="AB2232:AB2239"/>
    <mergeCell ref="AC2232:AC2239"/>
    <mergeCell ref="I2240:I2247"/>
    <mergeCell ref="J2240:J2247"/>
    <mergeCell ref="K2240:K2247"/>
    <mergeCell ref="L2240:L2247"/>
    <mergeCell ref="M2240:M2247"/>
    <mergeCell ref="Y2240:Y2247"/>
    <mergeCell ref="Z2240:Z2247"/>
    <mergeCell ref="AA2240:AA2247"/>
    <mergeCell ref="AB2240:AB2247"/>
    <mergeCell ref="AC2240:AC2247"/>
    <mergeCell ref="I2248:I2255"/>
    <mergeCell ref="J2248:J2255"/>
    <mergeCell ref="K2248:K2255"/>
    <mergeCell ref="L2248:L2255"/>
    <mergeCell ref="M2248:M2255"/>
    <mergeCell ref="Y2248:Y2255"/>
    <mergeCell ref="Z2248:Z2255"/>
    <mergeCell ref="AA2248:AA2255"/>
    <mergeCell ref="AB2248:AB2255"/>
    <mergeCell ref="AC2248:AC2255"/>
    <mergeCell ref="I2256:I2263"/>
    <mergeCell ref="J2256:J2263"/>
    <mergeCell ref="K2256:K2263"/>
    <mergeCell ref="L2256:L2263"/>
    <mergeCell ref="M2256:M2263"/>
    <mergeCell ref="Y2256:Y2263"/>
    <mergeCell ref="Z2256:Z2263"/>
    <mergeCell ref="AA2256:AA2263"/>
    <mergeCell ref="AB2256:AB2263"/>
    <mergeCell ref="AC2256:AC2263"/>
    <mergeCell ref="I2264:I2271"/>
    <mergeCell ref="J2264:J2271"/>
    <mergeCell ref="K2264:K2271"/>
    <mergeCell ref="L2264:L2271"/>
    <mergeCell ref="M2264:M2271"/>
    <mergeCell ref="Y2264:Y2271"/>
    <mergeCell ref="Z2264:Z2271"/>
    <mergeCell ref="AA2264:AA2271"/>
    <mergeCell ref="AB2264:AB2271"/>
    <mergeCell ref="AC2264:AC2271"/>
    <mergeCell ref="I2272:I2279"/>
    <mergeCell ref="J2272:J2279"/>
    <mergeCell ref="K2272:K2279"/>
    <mergeCell ref="L2272:L2279"/>
    <mergeCell ref="M2272:M2279"/>
    <mergeCell ref="Y2272:Y2279"/>
    <mergeCell ref="Z2272:Z2279"/>
    <mergeCell ref="AA2272:AA2279"/>
    <mergeCell ref="AB2272:AB2279"/>
    <mergeCell ref="AC2272:AC2279"/>
    <mergeCell ref="I2280:I2287"/>
    <mergeCell ref="J2280:J2287"/>
    <mergeCell ref="K2280:K2287"/>
    <mergeCell ref="L2280:L2287"/>
    <mergeCell ref="M2280:M2287"/>
    <mergeCell ref="Y2280:Y2287"/>
    <mergeCell ref="Z2280:Z2287"/>
    <mergeCell ref="AA2280:AA2287"/>
    <mergeCell ref="AB2280:AB2287"/>
    <mergeCell ref="AC2280:AC2287"/>
    <mergeCell ref="I2288:I2295"/>
    <mergeCell ref="J2288:J2295"/>
    <mergeCell ref="K2288:K2295"/>
    <mergeCell ref="L2288:L2295"/>
    <mergeCell ref="M2288:M2295"/>
    <mergeCell ref="Y2288:Y2295"/>
    <mergeCell ref="Z2288:Z2295"/>
    <mergeCell ref="AA2288:AA2295"/>
    <mergeCell ref="AB2288:AB2295"/>
    <mergeCell ref="AC2288:AC2295"/>
    <mergeCell ref="I2296:I2303"/>
    <mergeCell ref="J2296:J2303"/>
    <mergeCell ref="K2296:K2303"/>
    <mergeCell ref="L2296:L2303"/>
    <mergeCell ref="M2296:M2303"/>
    <mergeCell ref="Y2296:Y2303"/>
    <mergeCell ref="Z2296:Z2303"/>
    <mergeCell ref="AA2296:AA2303"/>
    <mergeCell ref="AB2296:AB2303"/>
    <mergeCell ref="AC2296:AC2303"/>
    <mergeCell ref="I2304:I2311"/>
    <mergeCell ref="J2304:J2311"/>
    <mergeCell ref="K2304:K2311"/>
    <mergeCell ref="L2304:L2311"/>
    <mergeCell ref="M2304:M2311"/>
    <mergeCell ref="Y2304:Y2311"/>
    <mergeCell ref="Z2304:Z2311"/>
    <mergeCell ref="AA2304:AA2311"/>
    <mergeCell ref="AB2304:AB2311"/>
    <mergeCell ref="AC2304:AC2311"/>
    <mergeCell ref="I2312:I2319"/>
    <mergeCell ref="J2312:J2319"/>
    <mergeCell ref="K2312:K2319"/>
    <mergeCell ref="L2312:L2319"/>
    <mergeCell ref="M2312:M2319"/>
    <mergeCell ref="Y2312:Y2319"/>
    <mergeCell ref="Z2312:Z2319"/>
    <mergeCell ref="AA2312:AA2319"/>
    <mergeCell ref="AB2312:AB2319"/>
    <mergeCell ref="AC2312:AC2319"/>
    <mergeCell ref="I2320:I2327"/>
    <mergeCell ref="J2320:J2327"/>
    <mergeCell ref="K2320:K2327"/>
    <mergeCell ref="L2320:L2327"/>
    <mergeCell ref="M2320:M2327"/>
    <mergeCell ref="Y2320:Y2327"/>
    <mergeCell ref="Z2320:Z2327"/>
    <mergeCell ref="AA2320:AA2327"/>
    <mergeCell ref="AB2320:AB2327"/>
    <mergeCell ref="AC2320:AC2327"/>
    <mergeCell ref="I2328:I2335"/>
    <mergeCell ref="J2328:J2335"/>
    <mergeCell ref="K2328:K2335"/>
    <mergeCell ref="L2328:L2335"/>
    <mergeCell ref="M2328:M2335"/>
    <mergeCell ref="Y2328:Y2335"/>
    <mergeCell ref="Z2328:Z2335"/>
    <mergeCell ref="AA2328:AA2335"/>
    <mergeCell ref="AB2328:AB2335"/>
    <mergeCell ref="AC2328:AC2335"/>
    <mergeCell ref="I2336:I2343"/>
    <mergeCell ref="J2336:J2343"/>
    <mergeCell ref="K2336:K2343"/>
    <mergeCell ref="L2336:L2343"/>
    <mergeCell ref="M2336:M2343"/>
    <mergeCell ref="Y2336:Y2343"/>
    <mergeCell ref="Z2336:Z2343"/>
    <mergeCell ref="AA2336:AA2343"/>
    <mergeCell ref="AB2336:AB2343"/>
    <mergeCell ref="AC2336:AC2343"/>
    <mergeCell ref="I2344:I2351"/>
    <mergeCell ref="J2344:J2351"/>
    <mergeCell ref="K2344:K2351"/>
    <mergeCell ref="L2344:L2351"/>
    <mergeCell ref="M2344:M2351"/>
    <mergeCell ref="Y2344:Y2351"/>
    <mergeCell ref="Z2344:Z2351"/>
    <mergeCell ref="AA2344:AA2351"/>
    <mergeCell ref="AB2344:AB2351"/>
    <mergeCell ref="AC2344:AC2351"/>
    <mergeCell ref="I2352:I2359"/>
    <mergeCell ref="J2352:J2359"/>
    <mergeCell ref="K2352:K2359"/>
    <mergeCell ref="L2352:L2359"/>
    <mergeCell ref="M2352:M2359"/>
    <mergeCell ref="Y2352:Y2359"/>
    <mergeCell ref="Z2352:Z2359"/>
    <mergeCell ref="AA2352:AA2359"/>
    <mergeCell ref="AB2352:AB2359"/>
    <mergeCell ref="AC2352:AC2359"/>
    <mergeCell ref="I2360:I2367"/>
    <mergeCell ref="J2360:J2367"/>
    <mergeCell ref="K2360:K2367"/>
    <mergeCell ref="L2360:L2367"/>
    <mergeCell ref="M2360:M2367"/>
    <mergeCell ref="Y2360:Y2367"/>
    <mergeCell ref="Z2360:Z2367"/>
    <mergeCell ref="AA2360:AA2367"/>
    <mergeCell ref="AB2360:AB2367"/>
    <mergeCell ref="AC2360:AC2367"/>
    <mergeCell ref="I2368:I2375"/>
    <mergeCell ref="J2368:J2375"/>
    <mergeCell ref="K2368:K2375"/>
    <mergeCell ref="L2368:L2375"/>
    <mergeCell ref="M2368:M2375"/>
    <mergeCell ref="Y2368:Y2375"/>
    <mergeCell ref="Z2368:Z2375"/>
    <mergeCell ref="AA2368:AA2375"/>
    <mergeCell ref="AB2368:AB2375"/>
    <mergeCell ref="AC2368:AC2375"/>
    <mergeCell ref="I2376:I2383"/>
    <mergeCell ref="J2376:J2383"/>
    <mergeCell ref="K2376:K2383"/>
    <mergeCell ref="L2376:L2383"/>
    <mergeCell ref="M2376:M2383"/>
    <mergeCell ref="Y2376:Y2383"/>
    <mergeCell ref="Z2376:Z2383"/>
    <mergeCell ref="AA2376:AA2383"/>
    <mergeCell ref="AB2376:AB2383"/>
    <mergeCell ref="AC2376:AC2383"/>
    <mergeCell ref="I2384:I2391"/>
    <mergeCell ref="J2384:J2391"/>
    <mergeCell ref="K2384:K2391"/>
    <mergeCell ref="L2384:L2391"/>
    <mergeCell ref="M2384:M2391"/>
    <mergeCell ref="Y2384:Y2391"/>
    <mergeCell ref="Z2384:Z2391"/>
    <mergeCell ref="AA2384:AA2391"/>
    <mergeCell ref="AB2384:AB2391"/>
    <mergeCell ref="AC2384:AC2391"/>
    <mergeCell ref="I2392:I2399"/>
    <mergeCell ref="J2392:J2399"/>
    <mergeCell ref="K2392:K2399"/>
    <mergeCell ref="L2392:L2399"/>
    <mergeCell ref="M2392:M2399"/>
    <mergeCell ref="Y2392:Y2399"/>
    <mergeCell ref="Z2392:Z2399"/>
    <mergeCell ref="AA2392:AA2399"/>
    <mergeCell ref="AB2392:AB2399"/>
    <mergeCell ref="AC2392:AC2399"/>
    <mergeCell ref="I2400:I2407"/>
    <mergeCell ref="J2400:J2407"/>
    <mergeCell ref="K2400:K2407"/>
    <mergeCell ref="L2400:L2407"/>
    <mergeCell ref="M2400:M2407"/>
    <mergeCell ref="Y2400:Y2407"/>
    <mergeCell ref="Z2400:Z2407"/>
    <mergeCell ref="AA2400:AA2407"/>
    <mergeCell ref="AB2400:AB2407"/>
    <mergeCell ref="AC2400:AC2407"/>
    <mergeCell ref="I2408:I2415"/>
    <mergeCell ref="J2408:J2415"/>
    <mergeCell ref="K2408:K2415"/>
    <mergeCell ref="L2408:L2415"/>
    <mergeCell ref="M2408:M2415"/>
    <mergeCell ref="Y2408:Y2415"/>
    <mergeCell ref="Z2408:Z2415"/>
    <mergeCell ref="AA2408:AA2415"/>
    <mergeCell ref="AB2408:AB2415"/>
    <mergeCell ref="AC2408:AC2415"/>
    <mergeCell ref="I2416:I2423"/>
    <mergeCell ref="J2416:J2423"/>
    <mergeCell ref="K2416:K2423"/>
    <mergeCell ref="L2416:L2423"/>
    <mergeCell ref="M2416:M2423"/>
    <mergeCell ref="Y2416:Y2423"/>
    <mergeCell ref="Z2416:Z2423"/>
    <mergeCell ref="AA2416:AA2423"/>
    <mergeCell ref="AB2416:AB2423"/>
    <mergeCell ref="AC2416:AC2423"/>
    <mergeCell ref="I2424:I2431"/>
    <mergeCell ref="J2424:J2431"/>
    <mergeCell ref="K2424:K2431"/>
    <mergeCell ref="L2424:L2431"/>
    <mergeCell ref="M2424:M2431"/>
    <mergeCell ref="Y2424:Y2431"/>
    <mergeCell ref="Z2424:Z2431"/>
    <mergeCell ref="AA2424:AA2431"/>
    <mergeCell ref="AB2424:AB2431"/>
    <mergeCell ref="AC2424:AC2431"/>
    <mergeCell ref="I2432:I2439"/>
    <mergeCell ref="J2432:J2439"/>
    <mergeCell ref="K2432:K2439"/>
    <mergeCell ref="L2432:L2439"/>
    <mergeCell ref="M2432:M2439"/>
    <mergeCell ref="Y2432:Y2439"/>
    <mergeCell ref="Z2432:Z2439"/>
    <mergeCell ref="AA2432:AA2439"/>
    <mergeCell ref="AB2432:AB2439"/>
    <mergeCell ref="AC2432:AC2439"/>
    <mergeCell ref="I2440:I2447"/>
    <mergeCell ref="J2440:J2447"/>
    <mergeCell ref="K2440:K2447"/>
    <mergeCell ref="L2440:L2447"/>
    <mergeCell ref="M2440:M2447"/>
    <mergeCell ref="Y2440:Y2447"/>
    <mergeCell ref="Z2440:Z2447"/>
    <mergeCell ref="AA2440:AA2447"/>
    <mergeCell ref="AB2440:AB2447"/>
    <mergeCell ref="AC2440:AC2447"/>
    <mergeCell ref="I2448:I2455"/>
    <mergeCell ref="J2448:J2455"/>
    <mergeCell ref="K2448:K2455"/>
    <mergeCell ref="L2448:L2455"/>
    <mergeCell ref="M2448:M2455"/>
    <mergeCell ref="Y2448:Y2455"/>
    <mergeCell ref="Z2448:Z2455"/>
    <mergeCell ref="AA2448:AA2455"/>
    <mergeCell ref="AB2448:AB2455"/>
    <mergeCell ref="AC2448:AC2455"/>
    <mergeCell ref="I2456:I2463"/>
    <mergeCell ref="J2456:J2463"/>
    <mergeCell ref="K2456:K2463"/>
    <mergeCell ref="L2456:L2463"/>
    <mergeCell ref="M2456:M2463"/>
    <mergeCell ref="Y2456:Y2463"/>
    <mergeCell ref="Z2456:Z2463"/>
    <mergeCell ref="AA2456:AA2463"/>
    <mergeCell ref="AB2456:AB2463"/>
    <mergeCell ref="AC2456:AC2463"/>
    <mergeCell ref="I2464:I2471"/>
    <mergeCell ref="J2464:J2471"/>
    <mergeCell ref="K2464:K2471"/>
    <mergeCell ref="L2464:L2471"/>
    <mergeCell ref="M2464:M2471"/>
    <mergeCell ref="Y2464:Y2471"/>
    <mergeCell ref="Z2464:Z2471"/>
    <mergeCell ref="AA2464:AA2471"/>
    <mergeCell ref="AB2464:AB2471"/>
    <mergeCell ref="AC2464:AC2471"/>
    <mergeCell ref="I2472:I2479"/>
    <mergeCell ref="J2472:J2479"/>
    <mergeCell ref="K2472:K2479"/>
    <mergeCell ref="L2472:L2479"/>
    <mergeCell ref="M2472:M2479"/>
    <mergeCell ref="Y2472:Y2479"/>
    <mergeCell ref="Z2472:Z2479"/>
    <mergeCell ref="AA2472:AA2479"/>
    <mergeCell ref="AB2472:AB2479"/>
    <mergeCell ref="AC2472:AC2479"/>
    <mergeCell ref="I2480:I2487"/>
    <mergeCell ref="J2480:J2487"/>
    <mergeCell ref="K2480:K2487"/>
    <mergeCell ref="L2480:L2487"/>
    <mergeCell ref="M2480:M2487"/>
    <mergeCell ref="Y2480:Y2487"/>
    <mergeCell ref="Z2480:Z2487"/>
    <mergeCell ref="AA2480:AA2487"/>
    <mergeCell ref="AB2480:AB2487"/>
    <mergeCell ref="AC2480:AC2487"/>
    <mergeCell ref="I2488:I2495"/>
    <mergeCell ref="J2488:J2495"/>
    <mergeCell ref="K2488:K2495"/>
    <mergeCell ref="L2488:L2495"/>
    <mergeCell ref="M2488:M2495"/>
    <mergeCell ref="Y2488:Y2495"/>
    <mergeCell ref="Z2488:Z2495"/>
    <mergeCell ref="AA2488:AA2495"/>
    <mergeCell ref="AB2488:AB2495"/>
    <mergeCell ref="AC2488:AC2495"/>
    <mergeCell ref="I2496:I2503"/>
    <mergeCell ref="J2496:J2503"/>
    <mergeCell ref="K2496:K2503"/>
    <mergeCell ref="L2496:L2503"/>
    <mergeCell ref="M2496:M2503"/>
    <mergeCell ref="Y2496:Y2503"/>
    <mergeCell ref="Z2496:Z2503"/>
    <mergeCell ref="AA2496:AA2503"/>
    <mergeCell ref="AB2496:AB2503"/>
    <mergeCell ref="AC2496:AC2503"/>
    <mergeCell ref="I2504:I2511"/>
    <mergeCell ref="J2504:J2511"/>
    <mergeCell ref="K2504:K2511"/>
    <mergeCell ref="L2504:L2511"/>
    <mergeCell ref="M2504:M2511"/>
    <mergeCell ref="Y2504:Y2511"/>
    <mergeCell ref="Z2504:Z2511"/>
    <mergeCell ref="AA2504:AA2511"/>
    <mergeCell ref="AB2504:AB2511"/>
    <mergeCell ref="AC2504:AC2511"/>
    <mergeCell ref="I2512:I2519"/>
    <mergeCell ref="J2512:J2519"/>
    <mergeCell ref="K2512:K2519"/>
    <mergeCell ref="L2512:L2519"/>
    <mergeCell ref="M2512:M2519"/>
    <mergeCell ref="Y2512:Y2519"/>
    <mergeCell ref="Z2512:Z2519"/>
    <mergeCell ref="AA2512:AA2519"/>
    <mergeCell ref="AB2512:AB2519"/>
    <mergeCell ref="AC2512:AC2519"/>
    <mergeCell ref="I2520:I2527"/>
    <mergeCell ref="J2520:J2527"/>
    <mergeCell ref="K2520:K2527"/>
    <mergeCell ref="L2520:L2527"/>
    <mergeCell ref="M2520:M2527"/>
    <mergeCell ref="Y2520:Y2527"/>
    <mergeCell ref="Z2520:Z2527"/>
    <mergeCell ref="AA2520:AA2527"/>
    <mergeCell ref="AB2520:AB2527"/>
    <mergeCell ref="AC2520:AC2527"/>
    <mergeCell ref="I2528:I2535"/>
    <mergeCell ref="J2528:J2535"/>
    <mergeCell ref="K2528:K2535"/>
    <mergeCell ref="L2528:L2535"/>
    <mergeCell ref="M2528:M2535"/>
    <mergeCell ref="Y2528:Y2535"/>
    <mergeCell ref="Z2528:Z2535"/>
    <mergeCell ref="AA2528:AA2535"/>
    <mergeCell ref="AB2528:AB2535"/>
    <mergeCell ref="AC2528:AC2535"/>
    <mergeCell ref="I2536:I2543"/>
    <mergeCell ref="J2536:J2543"/>
    <mergeCell ref="K2536:K2543"/>
    <mergeCell ref="L2536:L2543"/>
    <mergeCell ref="M2536:M2543"/>
    <mergeCell ref="Y2536:Y2543"/>
    <mergeCell ref="Z2536:Z2543"/>
    <mergeCell ref="AA2536:AA2543"/>
    <mergeCell ref="AB2536:AB2543"/>
    <mergeCell ref="AC2536:AC2543"/>
    <mergeCell ref="I2544:I2551"/>
    <mergeCell ref="J2544:J2551"/>
    <mergeCell ref="K2544:K2551"/>
    <mergeCell ref="L2544:L2551"/>
    <mergeCell ref="M2544:M2551"/>
    <mergeCell ref="Y2544:Y2551"/>
    <mergeCell ref="Z2544:Z2551"/>
    <mergeCell ref="AA2544:AA2551"/>
    <mergeCell ref="AB2544:AB2551"/>
    <mergeCell ref="AC2544:AC2551"/>
    <mergeCell ref="I2552:I2559"/>
    <mergeCell ref="J2552:J2559"/>
    <mergeCell ref="K2552:K2559"/>
    <mergeCell ref="L2552:L2559"/>
    <mergeCell ref="M2552:M2559"/>
    <mergeCell ref="Y2552:Y2559"/>
    <mergeCell ref="Z2552:Z2559"/>
    <mergeCell ref="AA2552:AA2559"/>
    <mergeCell ref="AB2552:AB2559"/>
    <mergeCell ref="AC2552:AC2559"/>
    <mergeCell ref="I2560:I2567"/>
    <mergeCell ref="J2560:J2567"/>
    <mergeCell ref="K2560:K2567"/>
    <mergeCell ref="L2560:L2567"/>
    <mergeCell ref="M2560:M2567"/>
    <mergeCell ref="Y2560:Y2567"/>
    <mergeCell ref="Z2560:Z2567"/>
    <mergeCell ref="AA2560:AA2567"/>
    <mergeCell ref="AB2560:AB2567"/>
    <mergeCell ref="AC2560:AC2567"/>
    <mergeCell ref="I2568:I2575"/>
    <mergeCell ref="J2568:J2575"/>
    <mergeCell ref="K2568:K2575"/>
    <mergeCell ref="L2568:L2575"/>
    <mergeCell ref="M2568:M2575"/>
    <mergeCell ref="Y2568:Y2575"/>
    <mergeCell ref="Z2568:Z2575"/>
    <mergeCell ref="AA2568:AA2575"/>
    <mergeCell ref="AB2568:AB2575"/>
    <mergeCell ref="AC2568:AC2575"/>
    <mergeCell ref="I2576:I2583"/>
    <mergeCell ref="J2576:J2583"/>
    <mergeCell ref="K2576:K2583"/>
    <mergeCell ref="L2576:L2583"/>
    <mergeCell ref="M2576:M2583"/>
    <mergeCell ref="Y2576:Y2583"/>
    <mergeCell ref="Z2576:Z2583"/>
    <mergeCell ref="AA2576:AA2583"/>
    <mergeCell ref="AB2576:AB2583"/>
    <mergeCell ref="AC2576:AC2583"/>
    <mergeCell ref="I2584:I2591"/>
    <mergeCell ref="J2584:J2591"/>
    <mergeCell ref="K2584:K2591"/>
    <mergeCell ref="L2584:L2591"/>
    <mergeCell ref="M2584:M2591"/>
    <mergeCell ref="Y2584:Y2591"/>
    <mergeCell ref="Z2584:Z2591"/>
    <mergeCell ref="AA2584:AA2591"/>
    <mergeCell ref="AB2584:AB2591"/>
    <mergeCell ref="AC2584:AC2591"/>
    <mergeCell ref="I2592:I2599"/>
    <mergeCell ref="J2592:J2599"/>
    <mergeCell ref="K2592:K2599"/>
    <mergeCell ref="L2592:L2599"/>
    <mergeCell ref="M2592:M2599"/>
    <mergeCell ref="Y2592:Y2599"/>
    <mergeCell ref="Z2592:Z2599"/>
    <mergeCell ref="AA2592:AA2599"/>
    <mergeCell ref="AB2592:AB2599"/>
    <mergeCell ref="AC2592:AC2599"/>
    <mergeCell ref="I2600:I2607"/>
    <mergeCell ref="J2600:J2607"/>
    <mergeCell ref="K2600:K2607"/>
    <mergeCell ref="L2600:L2607"/>
    <mergeCell ref="M2600:M2607"/>
    <mergeCell ref="Y2600:Y2607"/>
    <mergeCell ref="Z2600:Z2607"/>
    <mergeCell ref="AA2600:AA2607"/>
    <mergeCell ref="AB2600:AB2607"/>
    <mergeCell ref="AC2600:AC2607"/>
    <mergeCell ref="I2608:I2615"/>
    <mergeCell ref="J2608:J2615"/>
    <mergeCell ref="K2608:K2615"/>
    <mergeCell ref="L2608:L2615"/>
    <mergeCell ref="M2608:M2615"/>
    <mergeCell ref="Y2608:Y2615"/>
    <mergeCell ref="Z2608:Z2615"/>
    <mergeCell ref="AA2608:AA2615"/>
    <mergeCell ref="AB2608:AB2615"/>
    <mergeCell ref="AC2608:AC2615"/>
    <mergeCell ref="I2616:I2623"/>
    <mergeCell ref="J2616:J2623"/>
    <mergeCell ref="K2616:K2623"/>
    <mergeCell ref="L2616:L2623"/>
    <mergeCell ref="M2616:M2623"/>
    <mergeCell ref="Y2616:Y2623"/>
    <mergeCell ref="Z2616:Z2623"/>
    <mergeCell ref="AA2616:AA2623"/>
    <mergeCell ref="AB2616:AB2623"/>
    <mergeCell ref="AC2616:AC2623"/>
    <mergeCell ref="I2624:I2631"/>
    <mergeCell ref="J2624:J2631"/>
    <mergeCell ref="K2624:K2631"/>
    <mergeCell ref="L2624:L2631"/>
    <mergeCell ref="M2624:M2631"/>
    <mergeCell ref="Y2624:Y2631"/>
    <mergeCell ref="Z2624:Z2631"/>
    <mergeCell ref="AA2624:AA2631"/>
    <mergeCell ref="AB2624:AB2631"/>
    <mergeCell ref="AC2624:AC2631"/>
    <mergeCell ref="I2632:I2639"/>
    <mergeCell ref="J2632:J2639"/>
    <mergeCell ref="K2632:K2639"/>
    <mergeCell ref="L2632:L2639"/>
    <mergeCell ref="M2632:M2639"/>
    <mergeCell ref="Y2632:Y2639"/>
    <mergeCell ref="Z2632:Z2639"/>
    <mergeCell ref="AA2632:AA2639"/>
    <mergeCell ref="AB2632:AB2639"/>
    <mergeCell ref="AC2632:AC2639"/>
    <mergeCell ref="I2640:I2647"/>
    <mergeCell ref="J2640:J2647"/>
    <mergeCell ref="K2640:K2647"/>
    <mergeCell ref="L2640:L2647"/>
    <mergeCell ref="M2640:M2647"/>
    <mergeCell ref="Y2640:Y2647"/>
    <mergeCell ref="Z2640:Z2647"/>
    <mergeCell ref="AA2640:AA2647"/>
    <mergeCell ref="AB2640:AB2647"/>
    <mergeCell ref="AC2640:AC2647"/>
    <mergeCell ref="I2648:I2655"/>
    <mergeCell ref="J2648:J2655"/>
    <mergeCell ref="K2648:K2655"/>
    <mergeCell ref="L2648:L2655"/>
    <mergeCell ref="M2648:M2655"/>
    <mergeCell ref="Y2648:Y2655"/>
    <mergeCell ref="Z2648:Z2655"/>
    <mergeCell ref="AA2648:AA2655"/>
    <mergeCell ref="AB2648:AB2655"/>
    <mergeCell ref="AC2648:AC2655"/>
    <mergeCell ref="I2656:I2663"/>
    <mergeCell ref="J2656:J2663"/>
    <mergeCell ref="K2656:K2663"/>
    <mergeCell ref="L2656:L2663"/>
    <mergeCell ref="M2656:M2663"/>
    <mergeCell ref="Y2656:Y2663"/>
    <mergeCell ref="Z2656:Z2663"/>
    <mergeCell ref="AA2656:AA2663"/>
    <mergeCell ref="AB2656:AB2663"/>
    <mergeCell ref="AC2656:AC2663"/>
    <mergeCell ref="I2664:I2671"/>
    <mergeCell ref="J2664:J2671"/>
    <mergeCell ref="K2664:K2671"/>
    <mergeCell ref="L2664:L2671"/>
    <mergeCell ref="M2664:M2671"/>
    <mergeCell ref="Y2664:Y2671"/>
    <mergeCell ref="Z2664:Z2671"/>
    <mergeCell ref="AA2664:AA2671"/>
    <mergeCell ref="AB2664:AB2671"/>
    <mergeCell ref="AC2664:AC2671"/>
    <mergeCell ref="I2672:I2679"/>
    <mergeCell ref="J2672:J2679"/>
    <mergeCell ref="K2672:K2679"/>
    <mergeCell ref="L2672:L2679"/>
    <mergeCell ref="M2672:M2679"/>
    <mergeCell ref="Y2672:Y2679"/>
    <mergeCell ref="Z2672:Z2679"/>
    <mergeCell ref="AA2672:AA2679"/>
    <mergeCell ref="AB2672:AB2679"/>
    <mergeCell ref="AC2672:AC2679"/>
    <mergeCell ref="I2680:I2687"/>
    <mergeCell ref="J2680:J2687"/>
    <mergeCell ref="K2680:K2687"/>
    <mergeCell ref="L2680:L2687"/>
    <mergeCell ref="M2680:M2687"/>
    <mergeCell ref="Y2680:Y2687"/>
    <mergeCell ref="Z2680:Z2687"/>
    <mergeCell ref="AA2680:AA2687"/>
    <mergeCell ref="AB2680:AB2687"/>
    <mergeCell ref="AC2680:AC2687"/>
    <mergeCell ref="I2688:I2695"/>
    <mergeCell ref="J2688:J2695"/>
    <mergeCell ref="K2688:K2695"/>
    <mergeCell ref="L2688:L2695"/>
    <mergeCell ref="M2688:M2695"/>
    <mergeCell ref="Y2688:Y2695"/>
    <mergeCell ref="Z2688:Z2695"/>
    <mergeCell ref="AA2688:AA2695"/>
    <mergeCell ref="AB2688:AB2695"/>
    <mergeCell ref="AC2688:AC2695"/>
    <mergeCell ref="I2696:I2703"/>
    <mergeCell ref="J2696:J2703"/>
    <mergeCell ref="K2696:K2703"/>
    <mergeCell ref="L2696:L2703"/>
    <mergeCell ref="M2696:M2703"/>
    <mergeCell ref="Y2696:Y2703"/>
    <mergeCell ref="Z2696:Z2703"/>
    <mergeCell ref="AA2696:AA2703"/>
    <mergeCell ref="AB2696:AB2703"/>
    <mergeCell ref="AC2696:AC2703"/>
    <mergeCell ref="I2704:I2711"/>
    <mergeCell ref="J2704:J2711"/>
    <mergeCell ref="K2704:K2711"/>
    <mergeCell ref="L2704:L2711"/>
    <mergeCell ref="M2704:M2711"/>
    <mergeCell ref="Y2704:Y2711"/>
    <mergeCell ref="Z2704:Z2711"/>
    <mergeCell ref="AA2704:AA2711"/>
    <mergeCell ref="AB2704:AB2711"/>
    <mergeCell ref="AC2704:AC2711"/>
    <mergeCell ref="I2712:I2719"/>
    <mergeCell ref="J2712:J2719"/>
    <mergeCell ref="K2712:K2719"/>
    <mergeCell ref="L2712:L2719"/>
    <mergeCell ref="M2712:M2719"/>
    <mergeCell ref="Y2712:Y2719"/>
    <mergeCell ref="Z2712:Z2719"/>
    <mergeCell ref="AA2712:AA2719"/>
    <mergeCell ref="AB2712:AB2719"/>
    <mergeCell ref="AC2712:AC2719"/>
    <mergeCell ref="I2720:I2727"/>
    <mergeCell ref="J2720:J2727"/>
    <mergeCell ref="K2720:K2727"/>
    <mergeCell ref="L2720:L2727"/>
    <mergeCell ref="M2720:M2727"/>
    <mergeCell ref="Y2720:Y2727"/>
    <mergeCell ref="Z2720:Z2727"/>
    <mergeCell ref="AA2720:AA2727"/>
    <mergeCell ref="AB2720:AB2727"/>
    <mergeCell ref="AC2720:AC2727"/>
    <mergeCell ref="I2728:I2735"/>
    <mergeCell ref="J2728:J2735"/>
    <mergeCell ref="K2728:K2735"/>
    <mergeCell ref="L2728:L2735"/>
    <mergeCell ref="M2728:M2735"/>
    <mergeCell ref="Y2728:Y2735"/>
    <mergeCell ref="Z2728:Z2735"/>
    <mergeCell ref="AA2728:AA2735"/>
    <mergeCell ref="AB2728:AB2735"/>
    <mergeCell ref="AC2728:AC2735"/>
    <mergeCell ref="I2736:I2743"/>
    <mergeCell ref="J2736:J2743"/>
    <mergeCell ref="K2736:K2743"/>
    <mergeCell ref="L2736:L2743"/>
    <mergeCell ref="M2736:M2743"/>
    <mergeCell ref="Y2736:Y2743"/>
    <mergeCell ref="Z2736:Z2743"/>
    <mergeCell ref="AA2736:AA2743"/>
    <mergeCell ref="AB2736:AB2743"/>
    <mergeCell ref="AC2736:AC2743"/>
    <mergeCell ref="I2744:I2751"/>
    <mergeCell ref="J2744:J2751"/>
    <mergeCell ref="K2744:K2751"/>
    <mergeCell ref="L2744:L2751"/>
    <mergeCell ref="M2744:M2751"/>
    <mergeCell ref="Y2744:Y2751"/>
    <mergeCell ref="Z2744:Z2751"/>
    <mergeCell ref="AA2744:AA2751"/>
    <mergeCell ref="AB2744:AB2751"/>
    <mergeCell ref="AC2744:AC2751"/>
    <mergeCell ref="I2752:I2759"/>
    <mergeCell ref="J2752:J2759"/>
    <mergeCell ref="K2752:K2759"/>
    <mergeCell ref="L2752:L2759"/>
    <mergeCell ref="M2752:M2759"/>
    <mergeCell ref="Y2752:Y2759"/>
    <mergeCell ref="Z2752:Z2759"/>
    <mergeCell ref="AA2752:AA2759"/>
    <mergeCell ref="AB2752:AB2759"/>
    <mergeCell ref="AC2752:AC2759"/>
    <mergeCell ref="I2760:I2767"/>
    <mergeCell ref="J2760:J2767"/>
    <mergeCell ref="K2760:K2767"/>
    <mergeCell ref="L2760:L2767"/>
    <mergeCell ref="M2760:M2767"/>
    <mergeCell ref="Y2760:Y2767"/>
    <mergeCell ref="Z2760:Z2767"/>
    <mergeCell ref="AA2760:AA2767"/>
    <mergeCell ref="AB2760:AB2767"/>
    <mergeCell ref="AC2760:AC2767"/>
    <mergeCell ref="I2768:I2775"/>
    <mergeCell ref="J2768:J2775"/>
    <mergeCell ref="K2768:K2775"/>
    <mergeCell ref="L2768:L2775"/>
    <mergeCell ref="M2768:M2775"/>
    <mergeCell ref="Y2768:Y2775"/>
    <mergeCell ref="Z2768:Z2775"/>
    <mergeCell ref="AA2768:AA2775"/>
    <mergeCell ref="AB2768:AB2775"/>
    <mergeCell ref="AC2768:AC2775"/>
    <mergeCell ref="I2776:I2783"/>
    <mergeCell ref="J2776:J2783"/>
    <mergeCell ref="K2776:K2783"/>
    <mergeCell ref="L2776:L2783"/>
    <mergeCell ref="M2776:M2783"/>
    <mergeCell ref="Y2776:Y2783"/>
    <mergeCell ref="Z2776:Z2783"/>
    <mergeCell ref="AA2776:AA2783"/>
    <mergeCell ref="AB2776:AB2783"/>
    <mergeCell ref="AC2776:AC2783"/>
    <mergeCell ref="I2784:I2791"/>
    <mergeCell ref="J2784:J2791"/>
    <mergeCell ref="K2784:K2791"/>
    <mergeCell ref="L2784:L2791"/>
    <mergeCell ref="M2784:M2791"/>
    <mergeCell ref="Y2784:Y2791"/>
    <mergeCell ref="Z2784:Z2791"/>
    <mergeCell ref="AA2784:AA2791"/>
    <mergeCell ref="AB2784:AB2791"/>
    <mergeCell ref="AC2784:AC2791"/>
    <mergeCell ref="I2792:I2799"/>
    <mergeCell ref="J2792:J2799"/>
    <mergeCell ref="K2792:K2799"/>
    <mergeCell ref="L2792:L2799"/>
    <mergeCell ref="M2792:M2799"/>
    <mergeCell ref="Y2792:Y2799"/>
    <mergeCell ref="Z2792:Z2799"/>
    <mergeCell ref="AA2792:AA2799"/>
    <mergeCell ref="AB2792:AB2799"/>
    <mergeCell ref="AC2792:AC2799"/>
    <mergeCell ref="I2800:I2807"/>
    <mergeCell ref="J2800:J2807"/>
    <mergeCell ref="K2800:K2807"/>
    <mergeCell ref="L2800:L2807"/>
    <mergeCell ref="M2800:M2807"/>
    <mergeCell ref="Y2800:Y2807"/>
    <mergeCell ref="Z2800:Z2807"/>
    <mergeCell ref="AA2800:AA2807"/>
    <mergeCell ref="AB2800:AB2807"/>
    <mergeCell ref="AC2800:AC2807"/>
    <mergeCell ref="I2808:I2815"/>
    <mergeCell ref="J2808:J2815"/>
    <mergeCell ref="K2808:K2815"/>
    <mergeCell ref="L2808:L2815"/>
    <mergeCell ref="M2808:M2815"/>
    <mergeCell ref="Y2808:Y2815"/>
    <mergeCell ref="Z2808:Z2815"/>
    <mergeCell ref="AA2808:AA2815"/>
    <mergeCell ref="AB2808:AB2815"/>
    <mergeCell ref="AC2808:AC2815"/>
    <mergeCell ref="I2816:I2823"/>
    <mergeCell ref="J2816:J2823"/>
    <mergeCell ref="K2816:K2823"/>
    <mergeCell ref="L2816:L2823"/>
    <mergeCell ref="M2816:M2823"/>
    <mergeCell ref="Y2816:Y2823"/>
    <mergeCell ref="Z2816:Z2823"/>
    <mergeCell ref="AA2816:AA2823"/>
    <mergeCell ref="AB2816:AB2823"/>
    <mergeCell ref="AC2816:AC2823"/>
    <mergeCell ref="I2824:I2831"/>
    <mergeCell ref="J2824:J2831"/>
    <mergeCell ref="K2824:K2831"/>
    <mergeCell ref="L2824:L2831"/>
    <mergeCell ref="M2824:M2831"/>
    <mergeCell ref="Y2824:Y2831"/>
    <mergeCell ref="Z2824:Z2831"/>
    <mergeCell ref="AA2824:AA2831"/>
    <mergeCell ref="AB2824:AB2831"/>
    <mergeCell ref="AC2824:AC2831"/>
    <mergeCell ref="I2832:I2839"/>
    <mergeCell ref="J2832:J2839"/>
    <mergeCell ref="K2832:K2839"/>
    <mergeCell ref="L2832:L2839"/>
    <mergeCell ref="M2832:M2839"/>
    <mergeCell ref="Y2832:Y2839"/>
    <mergeCell ref="Z2832:Z2839"/>
    <mergeCell ref="AA2832:AA2839"/>
    <mergeCell ref="AB2832:AB2839"/>
    <mergeCell ref="AC2832:AC2839"/>
    <mergeCell ref="I2840:I2847"/>
    <mergeCell ref="J2840:J2847"/>
    <mergeCell ref="K2840:K2847"/>
    <mergeCell ref="L2840:L2847"/>
    <mergeCell ref="M2840:M2847"/>
    <mergeCell ref="Y2840:Y2847"/>
    <mergeCell ref="Z2840:Z2847"/>
    <mergeCell ref="AA2840:AA2847"/>
    <mergeCell ref="AB2840:AB2847"/>
    <mergeCell ref="AC2840:AC2847"/>
    <mergeCell ref="I2848:I2855"/>
    <mergeCell ref="J2848:J2855"/>
    <mergeCell ref="K2848:K2855"/>
    <mergeCell ref="L2848:L2855"/>
    <mergeCell ref="M2848:M2855"/>
    <mergeCell ref="Y2848:Y2855"/>
    <mergeCell ref="Z2848:Z2855"/>
    <mergeCell ref="AA2848:AA2855"/>
    <mergeCell ref="AB2848:AB2855"/>
    <mergeCell ref="AC2848:AC2855"/>
    <mergeCell ref="I2856:I2863"/>
    <mergeCell ref="J2856:J2863"/>
    <mergeCell ref="K2856:K2863"/>
    <mergeCell ref="L2856:L2863"/>
    <mergeCell ref="M2856:M2863"/>
    <mergeCell ref="Y2856:Y2863"/>
    <mergeCell ref="Z2856:Z2863"/>
    <mergeCell ref="AA2856:AA2863"/>
    <mergeCell ref="AB2856:AB2863"/>
    <mergeCell ref="AC2856:AC2863"/>
    <mergeCell ref="I2864:I2871"/>
    <mergeCell ref="J2864:J2871"/>
    <mergeCell ref="K2864:K2871"/>
    <mergeCell ref="L2864:L2871"/>
    <mergeCell ref="M2864:M2871"/>
    <mergeCell ref="Y2864:Y2871"/>
    <mergeCell ref="Z2864:Z2871"/>
    <mergeCell ref="AA2864:AA2871"/>
    <mergeCell ref="AB2864:AB2871"/>
    <mergeCell ref="AC2864:AC2871"/>
    <mergeCell ref="I2872:I2879"/>
    <mergeCell ref="J2872:J2879"/>
    <mergeCell ref="K2872:K2879"/>
    <mergeCell ref="L2872:L2879"/>
    <mergeCell ref="M2872:M2879"/>
    <mergeCell ref="Y2872:Y2879"/>
    <mergeCell ref="Z2872:Z2879"/>
    <mergeCell ref="AA2872:AA2879"/>
    <mergeCell ref="AB2872:AB2879"/>
    <mergeCell ref="AC2872:AC2879"/>
    <mergeCell ref="I2880:I2887"/>
    <mergeCell ref="J2880:J2887"/>
    <mergeCell ref="K2880:K2887"/>
    <mergeCell ref="L2880:L2887"/>
    <mergeCell ref="M2880:M2887"/>
    <mergeCell ref="Y2880:Y2887"/>
    <mergeCell ref="Z2880:Z2887"/>
    <mergeCell ref="AA2880:AA2887"/>
    <mergeCell ref="AB2880:AB2887"/>
    <mergeCell ref="AC2880:AC2887"/>
    <mergeCell ref="I2888:I2895"/>
    <mergeCell ref="J2888:J2895"/>
    <mergeCell ref="K2888:K2895"/>
    <mergeCell ref="L2888:L2895"/>
    <mergeCell ref="M2888:M2895"/>
    <mergeCell ref="Y2888:Y2895"/>
    <mergeCell ref="Z2888:Z2895"/>
    <mergeCell ref="AA2888:AA2895"/>
    <mergeCell ref="AB2888:AB2895"/>
    <mergeCell ref="AC2888:AC2895"/>
    <mergeCell ref="I2896:I2903"/>
    <mergeCell ref="J2896:J2903"/>
    <mergeCell ref="K2896:K2903"/>
    <mergeCell ref="L2896:L2903"/>
    <mergeCell ref="M2896:M2903"/>
    <mergeCell ref="Y2896:Y2903"/>
    <mergeCell ref="Z2896:Z2903"/>
    <mergeCell ref="AA2896:AA2903"/>
    <mergeCell ref="AB2896:AB2903"/>
    <mergeCell ref="AC2896:AC2903"/>
    <mergeCell ref="I2904:I2911"/>
    <mergeCell ref="J2904:J2911"/>
    <mergeCell ref="K2904:K2911"/>
    <mergeCell ref="L2904:L2911"/>
    <mergeCell ref="M2904:M2911"/>
    <mergeCell ref="Y2904:Y2911"/>
    <mergeCell ref="Z2904:Z2911"/>
    <mergeCell ref="AA2904:AA2911"/>
    <mergeCell ref="AB2904:AB2911"/>
    <mergeCell ref="AC2904:AC2911"/>
    <mergeCell ref="I2912:I2919"/>
    <mergeCell ref="J2912:J2919"/>
    <mergeCell ref="K2912:K2919"/>
    <mergeCell ref="L2912:L2919"/>
    <mergeCell ref="M2912:M2919"/>
    <mergeCell ref="Y2912:Y2919"/>
    <mergeCell ref="Z2912:Z2919"/>
    <mergeCell ref="AA2912:AA2919"/>
    <mergeCell ref="AB2912:AB2919"/>
    <mergeCell ref="AC2912:AC2919"/>
    <mergeCell ref="I2920:I2927"/>
    <mergeCell ref="J2920:J2927"/>
    <mergeCell ref="K2920:K2927"/>
    <mergeCell ref="L2920:L2927"/>
    <mergeCell ref="M2920:M2927"/>
    <mergeCell ref="Y2920:Y2927"/>
    <mergeCell ref="Z2920:Z2927"/>
    <mergeCell ref="AA2920:AA2927"/>
    <mergeCell ref="AB2920:AB2927"/>
    <mergeCell ref="AC2920:AC2927"/>
  </mergeCells>
  <conditionalFormatting sqref="AG8:AG19">
    <cfRule type="timePeriod" priority="2" timePeriod="lastWeek" dxfId="0"/>
    <cfRule type="timePeriod" priority="3" timePeriod="lastWeek" dxfId="1"/>
  </conditionalFormatting>
  <conditionalFormatting sqref="I8:I2927">
    <cfRule type="colorScale" priority="4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Y8:Y2927">
    <cfRule type="colorScale" priority="5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2023-09-07T18:22:52Z</dcterms:created>
  <dc:creator>Сергей Сорокин</dc:creator>
  <dc:description/>
  <dc:language>ru-RU</dc:language>
  <cp:lastModifiedBy/>
  <dcterms:modified xsi:type="dcterms:W3CDTF">2023-09-14T20:29:29Z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